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sf-my.sharepoint.com/personal/0543114207_nsf_gov/Documents/INFOCOLL/0062/2026/ROCIS/GSS_Final to OMB/Attachments/"/>
    </mc:Choice>
  </mc:AlternateContent>
  <xr:revisionPtr revIDLastSave="175" documentId="8_{4944E4F3-BA6E-4036-81C3-CB8507310D54}" xr6:coauthVersionLast="47" xr6:coauthVersionMax="47" xr10:uidLastSave="{E59DD55B-AABB-4BF8-904C-90DED7A67162}"/>
  <bookViews>
    <workbookView xWindow="-120" yWindow="-120" windowWidth="38640" windowHeight="21120" firstSheet="7" activeTab="8" xr2:uid="{00000000-000D-0000-FFFF-FFFF00000000}"/>
  </bookViews>
  <sheets>
    <sheet name="Appendix1_DataDefinitions" sheetId="24" r:id="rId1"/>
    <sheet name="Tab2_ProgLevel_DegreeAwarded" sheetId="49" r:id="rId2"/>
    <sheet name="Tab3_IneligibleDoctoralDegrees" sheetId="48" r:id="rId3"/>
    <sheet name="Tab4_GSS2021Coverage" sheetId="37" r:id="rId4"/>
    <sheet name="Appendix2_GSSInstNotInNSC" sheetId="29" r:id="rId5"/>
    <sheet name="Tab5_TotalCountsbyCohort" sheetId="46" r:id="rId6"/>
    <sheet name="Tab6-CountsByGSSEligibility" sheetId="51" r:id="rId7"/>
    <sheet name="Tab7_GSS21_NSC_byBroadField" sheetId="45" r:id="rId8"/>
    <sheet name="Tab8_Sex_CRE" sheetId="52" r:id="rId9"/>
    <sheet name="Appendix3_Gender_CRE" sheetId="50" r:id="rId10"/>
    <sheet name="Appendix4_GSS_NSC_detailedfield" sheetId="43" r:id="rId11"/>
  </sheets>
  <definedNames>
    <definedName name="_xlnm._FilterDatabase" localSheetId="4" hidden="1">Appendix2_GSSInstNotInNSC!$A$2:$P$43</definedName>
    <definedName name="_xlnm._FilterDatabase" localSheetId="9" hidden="1">Appendix3_Gender_CRE!$A$1:$Q$15</definedName>
    <definedName name="_xlnm._FilterDatabase" localSheetId="6" hidden="1">'Tab6-CountsByGSSEligibility'!#REF!</definedName>
    <definedName name="_xlnm._FilterDatabase" localSheetId="8" hidden="1">Tab8_Sex_CRE!$A$3:$C$22</definedName>
    <definedName name="_xlnm.Print_Area" localSheetId="1">Tab2_ProgLevel_DegreeAwarded!$A$1:$N$32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52" l="1"/>
  <c r="J21" i="52" l="1"/>
  <c r="K21" i="52" s="1"/>
  <c r="H21" i="52"/>
  <c r="I21" i="52" s="1"/>
  <c r="F21" i="52"/>
  <c r="G21" i="52" s="1"/>
  <c r="L25" i="52"/>
  <c r="L24" i="52"/>
  <c r="L23" i="52"/>
  <c r="L22" i="52"/>
  <c r="L20" i="52"/>
  <c r="L18" i="52"/>
  <c r="L17" i="52"/>
  <c r="L16" i="52"/>
  <c r="L15" i="52"/>
  <c r="L14" i="52"/>
  <c r="L12" i="52"/>
  <c r="L10" i="52"/>
  <c r="L9" i="52"/>
  <c r="L8" i="52"/>
  <c r="L7" i="52"/>
  <c r="L6" i="52"/>
  <c r="D21" i="52"/>
  <c r="E21" i="52" s="1"/>
  <c r="B21" i="52"/>
  <c r="C21" i="52" s="1"/>
  <c r="C24" i="52"/>
  <c r="C23" i="52"/>
  <c r="C22" i="52"/>
  <c r="H20" i="51"/>
  <c r="L20" i="51"/>
  <c r="C16" i="49"/>
  <c r="H16" i="49"/>
  <c r="K25" i="52"/>
  <c r="K24" i="52"/>
  <c r="K23" i="52"/>
  <c r="K22" i="52"/>
  <c r="K20" i="52"/>
  <c r="K18" i="52"/>
  <c r="K17" i="52"/>
  <c r="K16" i="52"/>
  <c r="K15" i="52"/>
  <c r="K14" i="52"/>
  <c r="K12" i="52"/>
  <c r="K10" i="52"/>
  <c r="K9" i="52"/>
  <c r="K8" i="52"/>
  <c r="K7" i="52"/>
  <c r="K6" i="52"/>
  <c r="I25" i="52"/>
  <c r="I24" i="52"/>
  <c r="I23" i="52"/>
  <c r="M23" i="52" s="1"/>
  <c r="I22" i="52"/>
  <c r="M22" i="52" s="1"/>
  <c r="I20" i="52"/>
  <c r="M20" i="52" s="1"/>
  <c r="I18" i="52"/>
  <c r="M18" i="52" s="1"/>
  <c r="I17" i="52"/>
  <c r="M17" i="52" s="1"/>
  <c r="I16" i="52"/>
  <c r="M16" i="52" s="1"/>
  <c r="I15" i="52"/>
  <c r="I14" i="52"/>
  <c r="I13" i="52"/>
  <c r="I12" i="52"/>
  <c r="I11" i="52"/>
  <c r="I10" i="52"/>
  <c r="I9" i="52"/>
  <c r="I8" i="52"/>
  <c r="M8" i="52" s="1"/>
  <c r="I7" i="52"/>
  <c r="I6" i="52"/>
  <c r="G25" i="52"/>
  <c r="G24" i="52"/>
  <c r="G23" i="52"/>
  <c r="G22" i="52"/>
  <c r="G20" i="52"/>
  <c r="G18" i="52"/>
  <c r="G17" i="52"/>
  <c r="G16" i="52"/>
  <c r="G15" i="52"/>
  <c r="G14" i="52"/>
  <c r="G13" i="52"/>
  <c r="G12" i="52"/>
  <c r="G11" i="52"/>
  <c r="G10" i="52"/>
  <c r="G9" i="52"/>
  <c r="G8" i="52"/>
  <c r="G7" i="52"/>
  <c r="G6" i="52"/>
  <c r="E24" i="52"/>
  <c r="E23" i="52"/>
  <c r="E22" i="52"/>
  <c r="E18" i="52"/>
  <c r="E17" i="52"/>
  <c r="E16" i="52"/>
  <c r="E15" i="52"/>
  <c r="E14" i="52"/>
  <c r="E12" i="52"/>
  <c r="E10" i="52"/>
  <c r="E9" i="52"/>
  <c r="E8" i="52"/>
  <c r="E6" i="52"/>
  <c r="C19" i="52"/>
  <c r="C18" i="52"/>
  <c r="C17" i="52"/>
  <c r="C16" i="52"/>
  <c r="C15" i="52"/>
  <c r="C14" i="52"/>
  <c r="C13" i="52"/>
  <c r="C12" i="52"/>
  <c r="C10" i="52"/>
  <c r="C9" i="52"/>
  <c r="C8" i="52"/>
  <c r="C6" i="52"/>
  <c r="M10" i="52" l="1"/>
  <c r="M6" i="52"/>
  <c r="M24" i="52"/>
  <c r="M7" i="52"/>
  <c r="M9" i="52"/>
  <c r="M12" i="52"/>
  <c r="M14" i="52"/>
  <c r="M15" i="52"/>
  <c r="M25" i="52"/>
  <c r="L21" i="52"/>
  <c r="M21" i="52"/>
  <c r="B25" i="52"/>
  <c r="C25" i="52" s="1"/>
  <c r="D25" i="52"/>
  <c r="E25" i="52" s="1"/>
  <c r="J11" i="52"/>
  <c r="D11" i="52"/>
  <c r="B11" i="52"/>
  <c r="N18" i="51"/>
  <c r="M18" i="51"/>
  <c r="J18" i="51"/>
  <c r="I18" i="51"/>
  <c r="G18" i="51"/>
  <c r="F18" i="51"/>
  <c r="E18" i="51"/>
  <c r="D18" i="51"/>
  <c r="C18" i="51"/>
  <c r="B18" i="51"/>
  <c r="O17" i="51"/>
  <c r="N17" i="51"/>
  <c r="M17" i="51"/>
  <c r="K17" i="51"/>
  <c r="J17" i="51"/>
  <c r="I17" i="51"/>
  <c r="G17" i="51"/>
  <c r="F17" i="51"/>
  <c r="E17" i="51"/>
  <c r="D17" i="51"/>
  <c r="C17" i="51"/>
  <c r="B17" i="51"/>
  <c r="O16" i="51"/>
  <c r="N16" i="51"/>
  <c r="M16" i="51"/>
  <c r="K16" i="51"/>
  <c r="J16" i="51"/>
  <c r="I16" i="51"/>
  <c r="G16" i="51"/>
  <c r="F16" i="51"/>
  <c r="E16" i="51"/>
  <c r="D16" i="51"/>
  <c r="C16" i="51"/>
  <c r="B16" i="51"/>
  <c r="H14" i="51"/>
  <c r="L13" i="51"/>
  <c r="H13" i="51"/>
  <c r="L12" i="51"/>
  <c r="H12" i="51"/>
  <c r="L11" i="51"/>
  <c r="H11" i="51"/>
  <c r="L10" i="51"/>
  <c r="H10" i="51"/>
  <c r="L9" i="51"/>
  <c r="H9" i="51"/>
  <c r="L8" i="51"/>
  <c r="H8" i="51"/>
  <c r="L7" i="51"/>
  <c r="H7" i="51"/>
  <c r="L6" i="51"/>
  <c r="H6" i="51"/>
  <c r="L5" i="51"/>
  <c r="H5" i="51"/>
  <c r="K11" i="52" l="1"/>
  <c r="M11" i="52" s="1"/>
  <c r="L11" i="52"/>
  <c r="C11" i="52"/>
  <c r="B7" i="52"/>
  <c r="E11" i="52"/>
  <c r="D7" i="52"/>
  <c r="F7" i="50"/>
  <c r="J7" i="50"/>
  <c r="N7" i="50"/>
  <c r="F9" i="50"/>
  <c r="J9" i="50"/>
  <c r="N9" i="50"/>
  <c r="F10" i="50"/>
  <c r="J10" i="50"/>
  <c r="N10" i="50"/>
  <c r="F11" i="50"/>
  <c r="J11" i="50"/>
  <c r="N11" i="50"/>
  <c r="F12" i="50"/>
  <c r="J12" i="50"/>
  <c r="N12" i="50"/>
  <c r="F13" i="50"/>
  <c r="J13" i="50"/>
  <c r="N13" i="50"/>
  <c r="F14" i="50"/>
  <c r="J14" i="50"/>
  <c r="N14" i="50"/>
  <c r="F15" i="50"/>
  <c r="J15" i="50"/>
  <c r="N15" i="50"/>
  <c r="B7" i="37"/>
  <c r="B8" i="37" s="1"/>
  <c r="D20" i="52" l="1"/>
  <c r="E20" i="52" s="1"/>
  <c r="E7" i="52"/>
  <c r="B20" i="52"/>
  <c r="C20" i="52" s="1"/>
  <c r="C7" i="52"/>
  <c r="O16" i="46"/>
  <c r="N16" i="46"/>
  <c r="P13" i="46"/>
  <c r="P12" i="46"/>
  <c r="P11" i="46"/>
  <c r="P10" i="46"/>
  <c r="P9" i="46"/>
  <c r="J16" i="46"/>
  <c r="I16" i="46"/>
  <c r="G16" i="46"/>
  <c r="F16" i="46"/>
  <c r="D16" i="46"/>
  <c r="C16" i="46"/>
  <c r="M15" i="46"/>
  <c r="L15" i="46"/>
  <c r="H15" i="46"/>
  <c r="E15" i="46"/>
  <c r="B15" i="46"/>
  <c r="M14" i="46"/>
  <c r="L14" i="46"/>
  <c r="H14" i="46"/>
  <c r="E14" i="46"/>
  <c r="B14" i="46"/>
  <c r="M13" i="46"/>
  <c r="L13" i="46"/>
  <c r="H13" i="46"/>
  <c r="E13" i="46"/>
  <c r="B13" i="46"/>
  <c r="M12" i="46"/>
  <c r="L12" i="46"/>
  <c r="K12" i="46" s="1"/>
  <c r="H12" i="46"/>
  <c r="E12" i="46"/>
  <c r="B12" i="46"/>
  <c r="M11" i="46"/>
  <c r="L11" i="46"/>
  <c r="H11" i="46"/>
  <c r="E11" i="46"/>
  <c r="B11" i="46"/>
  <c r="M10" i="46"/>
  <c r="L10" i="46"/>
  <c r="H10" i="46"/>
  <c r="E10" i="46"/>
  <c r="B10" i="46"/>
  <c r="M9" i="46"/>
  <c r="L9" i="46"/>
  <c r="H9" i="46"/>
  <c r="E9" i="46"/>
  <c r="B9" i="46"/>
  <c r="M8" i="46"/>
  <c r="L8" i="46"/>
  <c r="H8" i="46"/>
  <c r="E8" i="46"/>
  <c r="B8" i="46"/>
  <c r="M7" i="46"/>
  <c r="L7" i="46"/>
  <c r="H7" i="46"/>
  <c r="E7" i="46"/>
  <c r="B7" i="46"/>
  <c r="K15" i="46" l="1"/>
  <c r="K11" i="46"/>
  <c r="P16" i="46"/>
  <c r="K13" i="46"/>
  <c r="E16" i="46"/>
  <c r="K10" i="46"/>
  <c r="K9" i="46"/>
  <c r="M16" i="46"/>
  <c r="K8" i="46"/>
  <c r="K7" i="46"/>
  <c r="L16" i="46"/>
  <c r="B16" i="46"/>
  <c r="K14" i="46"/>
  <c r="H16" i="46"/>
  <c r="K16" i="46" l="1"/>
  <c r="F4" i="37" l="1"/>
  <c r="F7" i="37" s="1"/>
  <c r="F8" i="37" s="1"/>
  <c r="E4" i="37"/>
  <c r="D4" i="37"/>
  <c r="C4" i="37"/>
  <c r="E7" i="37" l="1"/>
  <c r="E8" i="37" s="1"/>
  <c r="D7" i="37"/>
  <c r="D8" i="37" s="1"/>
  <c r="C7" i="37"/>
  <c r="C8" i="37" s="1"/>
  <c r="G4" i="37"/>
  <c r="G7" i="37" s="1"/>
  <c r="G8" i="37" s="1"/>
</calcChain>
</file>

<file path=xl/sharedStrings.xml><?xml version="1.0" encoding="utf-8"?>
<sst xmlns="http://schemas.openxmlformats.org/spreadsheetml/2006/main" count="774" uniqueCount="453">
  <si>
    <t>Academic Year</t>
  </si>
  <si>
    <t>2015-2016</t>
  </si>
  <si>
    <t>2016-2017</t>
  </si>
  <si>
    <t>2017-2018</t>
  </si>
  <si>
    <t>2018-2019</t>
  </si>
  <si>
    <t>2019-2020</t>
  </si>
  <si>
    <t>“A” Nonresident Alien</t>
  </si>
  <si>
    <t>A person who is not a U.S. citizen or national, is in this country on a visa
or temporary basis, and does not have the right to remain indefinitely.</t>
  </si>
  <si>
    <t>"AN” Asian</t>
  </si>
  <si>
    <t>“B” Black, Non-Hispanic</t>
  </si>
  <si>
    <t>“IA” American Indian/Alaskan Native</t>
  </si>
  <si>
    <t>“H” Hispanic</t>
  </si>
  <si>
    <t>A person having origins in any of the original peoples of 
North America and who maintains cultural identification through tribal affiliation or community 
recognition.</t>
  </si>
  <si>
    <t>“HP” Native Hawaiian or Other Pacific Islander</t>
  </si>
  <si>
    <t>A person having origins in any of the original
peoples of Hawaii, Guam, Samoa, or other Pacific Islands.</t>
  </si>
  <si>
    <t>“W” White, Non-Hispanic</t>
  </si>
  <si>
    <t>“TM” Two or More Race/Ethnicity Categories</t>
  </si>
  <si>
    <t>This category is for students who claim to 
belong to two or more of the race/ethnicity categories.</t>
  </si>
  <si>
    <t>“U” Race/Ethnicity Unknown</t>
  </si>
  <si>
    <t>The category used to report persons whose race and ethnicity 
are not known.</t>
  </si>
  <si>
    <t>https://nces.ed.gov/ipeds/cipcode/resources.aspx?y=56</t>
  </si>
  <si>
    <t>Female</t>
  </si>
  <si>
    <t>Male</t>
  </si>
  <si>
    <t>"F"</t>
  </si>
  <si>
    <t>"M"</t>
  </si>
  <si>
    <t>A person of Mexican, Puerto Rican, Cuban, Central or South American, or other 
Spanish culture or origin, regardless of race.</t>
  </si>
  <si>
    <t xml:space="preserve">Data Not Available </t>
  </si>
  <si>
    <t xml:space="preserve">Blank </t>
  </si>
  <si>
    <t>N</t>
  </si>
  <si>
    <t>*</t>
  </si>
  <si>
    <t>Difference</t>
  </si>
  <si>
    <t>Health</t>
  </si>
  <si>
    <t>Engineering</t>
  </si>
  <si>
    <t>Astronomy and astrophysics</t>
  </si>
  <si>
    <t>Science</t>
  </si>
  <si>
    <t>Percent</t>
  </si>
  <si>
    <t>Total</t>
  </si>
  <si>
    <t>Unknown</t>
  </si>
  <si>
    <t>Sex</t>
  </si>
  <si>
    <t>TM = Two or More Race/Ethnicity Categories</t>
  </si>
  <si>
    <t>AN = Asian</t>
  </si>
  <si>
    <t>B = Black, Non-Hispanic</t>
  </si>
  <si>
    <t>H = Hispanic</t>
  </si>
  <si>
    <t>HP = Native Hawaiian or Other Pacific Islander</t>
  </si>
  <si>
    <t>IA = American Indian/Alaskan Native</t>
  </si>
  <si>
    <t>U = Race/Ethnicity Unknown</t>
  </si>
  <si>
    <t>W = White, Non-Hispanic</t>
  </si>
  <si>
    <t>"" = Missing</t>
  </si>
  <si>
    <t>Race/Ethnicity/Citizenship</t>
  </si>
  <si>
    <t>% of total</t>
  </si>
  <si>
    <t>Field</t>
  </si>
  <si>
    <t>2014-2015</t>
  </si>
  <si>
    <t>2013-2014</t>
  </si>
  <si>
    <t>2012-2013</t>
  </si>
  <si>
    <t>2020-2021</t>
  </si>
  <si>
    <t>2021-2022</t>
  </si>
  <si>
    <t>Graduate Students and Degree Level*</t>
  </si>
  <si>
    <t>Graduate Student</t>
  </si>
  <si>
    <t>Doctoral Student</t>
  </si>
  <si>
    <t>Master's Student</t>
  </si>
  <si>
    <t>Other or Unknown Degree Level</t>
  </si>
  <si>
    <t>Year 1 of this study: 8/15/2012 - 8/14/2013</t>
  </si>
  <si>
    <t>Year 2 of this study: 8/15/2013 - 8/14/2014</t>
  </si>
  <si>
    <t>Year 3 of this study: 8/15/2014 - 8/14/2015</t>
  </si>
  <si>
    <t>Year 4 of this study: 8/15/2015 - 8/14/2016</t>
  </si>
  <si>
    <t>Year 5 of this study: 8/15/2016 - 8/14/2017</t>
  </si>
  <si>
    <t>Year 6 of this study: 8/15/2017 - 8/14/2018</t>
  </si>
  <si>
    <t>Year 7 of this study: 8/15/2018 - 8/14/2019</t>
  </si>
  <si>
    <t>Year 8 of this study: 8/15/2019 - 8/14/2020</t>
  </si>
  <si>
    <t>Year 9 of this study: 8/15/2020 - 8/14/2021</t>
  </si>
  <si>
    <t>Year 10 of this study: 8/15/2021 - 8/14/2022</t>
  </si>
  <si>
    <t>Definition for Citizenship/Race/Ethnicity**</t>
  </si>
  <si>
    <t>A person having origins in any of the original peoples of the Far East, Southeast Asia, or the Indian Subcontinent, including, for example, Cambodia, China, India, Japan, Korea, Malaysia, Pakistan, the Philippine Islands, Thailand, and Vietnam.</t>
  </si>
  <si>
    <t>Definition for Gender***</t>
  </si>
  <si>
    <t>See the GSS Eligible Institutions worksheet</t>
  </si>
  <si>
    <t>GSS Institutions</t>
  </si>
  <si>
    <t>Non-GSS Institutions</t>
  </si>
  <si>
    <t>All other institutions</t>
  </si>
  <si>
    <t>GSS Field Definitions</t>
  </si>
  <si>
    <t>See the CIP GSS Crosswalk worksheet</t>
  </si>
  <si>
    <t>Broad Field of Study</t>
  </si>
  <si>
    <t>see Broad Field Code and Broad Field Title columns in the CIP GSS Crosswalk</t>
  </si>
  <si>
    <t>Field of Study</t>
  </si>
  <si>
    <t>see GSS Code and GSS Title columns in the CIP GSS Crosswalk</t>
  </si>
  <si>
    <t>****In the tables "*" indicates cells with student counts fewer than or equal to 5.  In each of the tables, field codes with student counts &lt;10 may be excluded from the field level tables for de-identification purposes to prevent identification of students broken into smaller groups.</t>
  </si>
  <si>
    <t>Institution Name</t>
  </si>
  <si>
    <t>IPEDS UNITID</t>
  </si>
  <si>
    <t>Air Force Institute of Technology</t>
  </si>
  <si>
    <t>American Museum of Natural History</t>
  </si>
  <si>
    <t>California University of Science and Medicine</t>
  </si>
  <si>
    <t>Cedars-Sinai Medical Center</t>
  </si>
  <si>
    <t>City of Hope, Irell and Manella Graduate School of Biological Sciences</t>
  </si>
  <si>
    <t>Cold Spring Harbor Laboratory</t>
  </si>
  <si>
    <t>Elmezzi Graduate School of Molecular Medicine, The</t>
  </si>
  <si>
    <t>Inter American University of Puerto Rico, Fajardo</t>
  </si>
  <si>
    <t>Inter American University of Puerto Rico, Metro</t>
  </si>
  <si>
    <t>Inter American University of Puerto Rico, San German</t>
  </si>
  <si>
    <t>Keiser University, Fort Lauderdale</t>
  </si>
  <si>
    <t>Loma Linda University</t>
  </si>
  <si>
    <t>Naval Postgraduate School</t>
  </si>
  <si>
    <t>New England College of Optometry, The</t>
  </si>
  <si>
    <t>New Mexico Institute of Mining and Technology</t>
  </si>
  <si>
    <t>Oklahoma State University, Center for Health Sciences</t>
  </si>
  <si>
    <t>Pacific States University</t>
  </si>
  <si>
    <t>Rockefeller University, The</t>
  </si>
  <si>
    <t>San Juan Bautista School of Medicine</t>
  </si>
  <si>
    <t>Sanford-Burnham Medical Research Institute</t>
  </si>
  <si>
    <t>Scripps Research Institute, The</t>
  </si>
  <si>
    <t>Uniformed Services University of the Health Sciences</t>
  </si>
  <si>
    <t>United States Merchant Marine Academy</t>
  </si>
  <si>
    <t>Universidad Central del Caribe</t>
  </si>
  <si>
    <t>University of Massachusetts Medical School</t>
  </si>
  <si>
    <t>University of Puerto Rico, Medical Sciences Campus</t>
  </si>
  <si>
    <t>Van Andel Institute</t>
  </si>
  <si>
    <t>Wesley College</t>
  </si>
  <si>
    <t>Woods Hole Oceanographic Institution</t>
  </si>
  <si>
    <t>01</t>
  </si>
  <si>
    <t>03</t>
  </si>
  <si>
    <t>04</t>
  </si>
  <si>
    <t>05</t>
  </si>
  <si>
    <t>All Graduate Students</t>
  </si>
  <si>
    <t>Doctoral Students</t>
  </si>
  <si>
    <t>Master's Students</t>
  </si>
  <si>
    <t>2012-13</t>
  </si>
  <si>
    <t>2013-14</t>
  </si>
  <si>
    <t>2014-15</t>
  </si>
  <si>
    <t>2015-16</t>
  </si>
  <si>
    <t>2016-17</t>
  </si>
  <si>
    <t>2017-18</t>
  </si>
  <si>
    <t>2018-19</t>
  </si>
  <si>
    <t>2019-20</t>
  </si>
  <si>
    <t>2020-21</t>
  </si>
  <si>
    <t>2021-22</t>
  </si>
  <si>
    <t>Citizenship/Race/Ethnicity</t>
  </si>
  <si>
    <t>Unknown Degree Leve</t>
  </si>
  <si>
    <t>Data not available</t>
  </si>
  <si>
    <t>All graduate students</t>
  </si>
  <si>
    <t>A = Nonresident Alien</t>
  </si>
  <si>
    <t>UN</t>
  </si>
  <si>
    <t>Asian/NHPI</t>
  </si>
  <si>
    <t>NSC</t>
  </si>
  <si>
    <t>MD</t>
  </si>
  <si>
    <t>Doctoral-Research</t>
  </si>
  <si>
    <t>DR</t>
  </si>
  <si>
    <t>CREDENTIAL_LEVEL_DESC</t>
  </si>
  <si>
    <t>CREDENTIAL_LEVEL_CODE</t>
  </si>
  <si>
    <t>"NP" Asian or Pacific Islander</t>
  </si>
  <si>
    <t>.</t>
  </si>
  <si>
    <t>Primary Program Credential Level:</t>
  </si>
  <si>
    <t>01 = Undergraduate Certificate or Diploma Program</t>
  </si>
  <si>
    <t>02 = Associate Degree</t>
  </si>
  <si>
    <t>03 = Bachelor’s Degree</t>
  </si>
  <si>
    <t>04 = Post Baccalaureate Certificate</t>
  </si>
  <si>
    <t>05 = Master’s Degree</t>
  </si>
  <si>
    <t>06 = Doctoral Degree</t>
  </si>
  <si>
    <t>07 = First Professional Degree</t>
  </si>
  <si>
    <t>08 = Graduate / Professional Certificate</t>
  </si>
  <si>
    <t>99 = Non-Credential Program (Preparatory Coursework/Teacher Certification)</t>
  </si>
  <si>
    <r>
      <rPr>
        <b/>
        <sz val="8"/>
        <color indexed="0"/>
        <rFont val="Arial"/>
        <family val="2"/>
      </rPr>
      <t>Number</t>
    </r>
  </si>
  <si>
    <t>Not in NSC data</t>
  </si>
  <si>
    <t>In both NSC &amp; GSS</t>
  </si>
  <si>
    <t>Not in crosswalk</t>
  </si>
  <si>
    <t>Master's</t>
  </si>
  <si>
    <t>Postdocs</t>
  </si>
  <si>
    <t>NFRs</t>
  </si>
  <si>
    <t>Percent missing</t>
  </si>
  <si>
    <t>Percent of total</t>
  </si>
  <si>
    <t>MA</t>
  </si>
  <si>
    <t>CA</t>
  </si>
  <si>
    <t>NM</t>
  </si>
  <si>
    <t>NY</t>
  </si>
  <si>
    <t>OH</t>
  </si>
  <si>
    <t>PR</t>
  </si>
  <si>
    <t>OK</t>
  </si>
  <si>
    <t>FL</t>
  </si>
  <si>
    <t>MI</t>
  </si>
  <si>
    <t>DE</t>
  </si>
  <si>
    <t>NSC notes</t>
  </si>
  <si>
    <t>GSS 2021</t>
  </si>
  <si>
    <t>(Number and percent)</t>
  </si>
  <si>
    <r>
      <rPr>
        <b/>
        <sz val="8"/>
        <color indexed="0"/>
        <rFont val="Arial"/>
        <family val="2"/>
      </rPr>
      <t>Detailed field</t>
    </r>
  </si>
  <si>
    <r>
      <rPr>
        <b/>
        <sz val="8"/>
        <color indexed="0"/>
        <rFont val="Arial"/>
        <family val="2"/>
      </rPr>
      <t>Doctoral</t>
    </r>
  </si>
  <si>
    <r>
      <rPr>
        <b/>
        <sz val="8"/>
        <color indexed="0"/>
        <rFont val="Arial"/>
        <family val="2"/>
      </rPr>
      <t>Percent</t>
    </r>
  </si>
  <si>
    <r>
      <rPr>
        <sz val="8"/>
        <color indexed="0"/>
        <rFont val="Arial"/>
        <family val="2"/>
      </rPr>
      <t>All detailed fields</t>
    </r>
  </si>
  <si>
    <r>
      <rPr>
        <sz val="8"/>
        <color indexed="0"/>
        <rFont val="Arial"/>
        <family val="2"/>
      </rPr>
      <t>Science</t>
    </r>
  </si>
  <si>
    <r>
      <rPr>
        <sz val="8"/>
        <color indexed="0"/>
        <rFont val="Arial"/>
        <family val="2"/>
      </rPr>
      <t>Agricultural and veterinary sciences</t>
    </r>
  </si>
  <si>
    <r>
      <rPr>
        <sz val="8"/>
        <color indexed="0"/>
        <rFont val="Arial"/>
        <family val="2"/>
      </rPr>
      <t>Agricultural sciences</t>
    </r>
  </si>
  <si>
    <r>
      <rPr>
        <sz val="8"/>
        <color indexed="0"/>
        <rFont val="Arial"/>
        <family val="2"/>
      </rPr>
      <t>Veterinary biomedical and clinical sciences</t>
    </r>
  </si>
  <si>
    <r>
      <rPr>
        <sz val="8"/>
        <color indexed="0"/>
        <rFont val="Arial"/>
        <family val="2"/>
      </rPr>
      <t>Biological and biomedical sciences</t>
    </r>
  </si>
  <si>
    <r>
      <rPr>
        <sz val="8"/>
        <color indexed="0"/>
        <rFont val="Arial"/>
        <family val="2"/>
      </rPr>
      <t>Biochemistry</t>
    </r>
  </si>
  <si>
    <r>
      <rPr>
        <sz val="8"/>
        <color indexed="0"/>
        <rFont val="Arial"/>
        <family val="2"/>
      </rPr>
      <t xml:space="preserve">Biology </t>
    </r>
  </si>
  <si>
    <r>
      <rPr>
        <sz val="8"/>
        <color indexed="0"/>
        <rFont val="Arial"/>
        <family val="2"/>
      </rPr>
      <t>Biomedical sciences</t>
    </r>
  </si>
  <si>
    <r>
      <rPr>
        <sz val="8"/>
        <color indexed="0"/>
        <rFont val="Arial"/>
        <family val="2"/>
      </rPr>
      <t>Biophysics</t>
    </r>
  </si>
  <si>
    <r>
      <rPr>
        <sz val="8"/>
        <color indexed="0"/>
        <rFont val="Arial"/>
        <family val="2"/>
      </rPr>
      <t xml:space="preserve">Biostatistics and bioinformatics </t>
    </r>
  </si>
  <si>
    <r>
      <rPr>
        <sz val="8"/>
        <color indexed="0"/>
        <rFont val="Arial"/>
        <family val="2"/>
      </rPr>
      <t>Biotechnology</t>
    </r>
  </si>
  <si>
    <r>
      <rPr>
        <sz val="8"/>
        <color indexed="0"/>
        <rFont val="Arial"/>
        <family val="2"/>
      </rPr>
      <t>Botany and plant biology</t>
    </r>
  </si>
  <si>
    <r>
      <rPr>
        <sz val="8"/>
        <color indexed="0"/>
        <rFont val="Arial"/>
        <family val="2"/>
      </rPr>
      <t>Cell, cellular biology, and anatomical sciences</t>
    </r>
  </si>
  <si>
    <r>
      <rPr>
        <sz val="8"/>
        <color indexed="0"/>
        <rFont val="Arial"/>
        <family val="2"/>
      </rPr>
      <t>Ecology and population biology</t>
    </r>
  </si>
  <si>
    <r>
      <rPr>
        <sz val="8"/>
        <color indexed="0"/>
        <rFont val="Arial"/>
        <family val="2"/>
      </rPr>
      <t>Epidemiology</t>
    </r>
  </si>
  <si>
    <r>
      <rPr>
        <sz val="8"/>
        <color indexed="0"/>
        <rFont val="Arial"/>
        <family val="2"/>
      </rPr>
      <t>Genetics</t>
    </r>
  </si>
  <si>
    <r>
      <rPr>
        <sz val="8"/>
        <color indexed="0"/>
        <rFont val="Arial"/>
        <family val="2"/>
      </rPr>
      <t>Microbiological sciences and immunology</t>
    </r>
  </si>
  <si>
    <r>
      <rPr>
        <sz val="8"/>
        <color indexed="0"/>
        <rFont val="Arial"/>
        <family val="2"/>
      </rPr>
      <t>Molecular biology</t>
    </r>
  </si>
  <si>
    <r>
      <rPr>
        <sz val="8"/>
        <color indexed="0"/>
        <rFont val="Arial"/>
        <family val="2"/>
      </rPr>
      <t>Neurobiology and neuroscience</t>
    </r>
  </si>
  <si>
    <r>
      <rPr>
        <sz val="8"/>
        <color indexed="0"/>
        <rFont val="Arial"/>
        <family val="2"/>
      </rPr>
      <t>Nutrition science</t>
    </r>
  </si>
  <si>
    <r>
      <rPr>
        <sz val="8"/>
        <color indexed="0"/>
        <rFont val="Arial"/>
        <family val="2"/>
      </rPr>
      <t>Pathology and experimental pathology</t>
    </r>
  </si>
  <si>
    <r>
      <rPr>
        <sz val="8"/>
        <color indexed="0"/>
        <rFont val="Arial"/>
        <family val="2"/>
      </rPr>
      <t>Pharmacology and toxicology</t>
    </r>
  </si>
  <si>
    <r>
      <rPr>
        <sz val="8"/>
        <color indexed="0"/>
        <rFont val="Arial"/>
        <family val="2"/>
      </rPr>
      <t>Physiology</t>
    </r>
  </si>
  <si>
    <r>
      <rPr>
        <sz val="8"/>
        <color indexed="0"/>
        <rFont val="Arial"/>
        <family val="2"/>
      </rPr>
      <t>Zoology and animal biology</t>
    </r>
  </si>
  <si>
    <r>
      <rPr>
        <sz val="8"/>
        <color indexed="0"/>
        <rFont val="Arial"/>
        <family val="2"/>
      </rPr>
      <t>Biological and biomedical sciences nec</t>
    </r>
  </si>
  <si>
    <r>
      <rPr>
        <sz val="8"/>
        <color indexed="0"/>
        <rFont val="Arial"/>
        <family val="2"/>
      </rPr>
      <t>Computer and information sciences</t>
    </r>
  </si>
  <si>
    <r>
      <rPr>
        <sz val="8"/>
        <color indexed="0"/>
        <rFont val="Arial"/>
        <family val="2"/>
      </rPr>
      <t xml:space="preserve">Artificial intelligence, informatics, and computer and information science topics </t>
    </r>
  </si>
  <si>
    <r>
      <rPr>
        <sz val="8"/>
        <color indexed="0"/>
        <rFont val="Arial"/>
        <family val="2"/>
      </rPr>
      <t xml:space="preserve">Computer and information systems security </t>
    </r>
  </si>
  <si>
    <r>
      <rPr>
        <sz val="8"/>
        <color indexed="0"/>
        <rFont val="Arial"/>
        <family val="2"/>
      </rPr>
      <t>Computer science</t>
    </r>
  </si>
  <si>
    <r>
      <rPr>
        <sz val="8"/>
        <color indexed="0"/>
        <rFont val="Arial"/>
        <family val="2"/>
      </rPr>
      <t>Information science and studies</t>
    </r>
  </si>
  <si>
    <r>
      <rPr>
        <sz val="8"/>
        <color indexed="0"/>
        <rFont val="Arial"/>
        <family val="2"/>
      </rPr>
      <t>Information technology</t>
    </r>
  </si>
  <si>
    <r>
      <rPr>
        <sz val="8"/>
        <color indexed="0"/>
        <rFont val="Arial"/>
        <family val="2"/>
      </rPr>
      <t xml:space="preserve">Computer and information sciences nec </t>
    </r>
  </si>
  <si>
    <r>
      <rPr>
        <sz val="8"/>
        <color indexed="0"/>
        <rFont val="Arial"/>
        <family val="2"/>
      </rPr>
      <t>Geosciences, atmospheric sciences, and ocean sciences</t>
    </r>
  </si>
  <si>
    <r>
      <rPr>
        <sz val="8"/>
        <color indexed="0"/>
        <rFont val="Arial"/>
        <family val="2"/>
      </rPr>
      <t>Atmospheric sciences and meteorology</t>
    </r>
  </si>
  <si>
    <r>
      <rPr>
        <sz val="8"/>
        <color indexed="0"/>
        <rFont val="Arial"/>
        <family val="2"/>
      </rPr>
      <t>Geological and earth sciences</t>
    </r>
  </si>
  <si>
    <r>
      <rPr>
        <sz val="8"/>
        <color indexed="0"/>
        <rFont val="Arial"/>
        <family val="2"/>
      </rPr>
      <t>Ocean and marine sciences</t>
    </r>
  </si>
  <si>
    <r>
      <rPr>
        <sz val="8"/>
        <color indexed="0"/>
        <rFont val="Arial"/>
        <family val="2"/>
      </rPr>
      <t>Mathematics and statistics</t>
    </r>
  </si>
  <si>
    <r>
      <rPr>
        <sz val="8"/>
        <color indexed="0"/>
        <rFont val="Arial"/>
        <family val="2"/>
      </rPr>
      <t>Applied mathematics</t>
    </r>
  </si>
  <si>
    <r>
      <rPr>
        <sz val="8"/>
        <color indexed="0"/>
        <rFont val="Arial"/>
        <family val="2"/>
      </rPr>
      <t>Mathematics</t>
    </r>
  </si>
  <si>
    <r>
      <rPr>
        <sz val="8"/>
        <color indexed="0"/>
        <rFont val="Arial"/>
        <family val="2"/>
      </rPr>
      <t>Statistics</t>
    </r>
  </si>
  <si>
    <r>
      <rPr>
        <sz val="8"/>
        <color indexed="0"/>
        <rFont val="Arial"/>
        <family val="2"/>
      </rPr>
      <t>Multidisciplinary and interdisciplinary studies</t>
    </r>
  </si>
  <si>
    <r>
      <rPr>
        <sz val="8"/>
        <color indexed="0"/>
        <rFont val="Arial"/>
        <family val="2"/>
      </rPr>
      <t>Biological and physical sciences</t>
    </r>
  </si>
  <si>
    <r>
      <rPr>
        <sz val="8"/>
        <color indexed="0"/>
        <rFont val="Arial"/>
        <family val="2"/>
      </rPr>
      <t>Computational science</t>
    </r>
  </si>
  <si>
    <r>
      <rPr>
        <sz val="8"/>
        <color indexed="0"/>
        <rFont val="Arial"/>
        <family val="2"/>
      </rPr>
      <t>Data science and data analytics</t>
    </r>
  </si>
  <si>
    <r>
      <rPr>
        <sz val="8"/>
        <color indexed="0"/>
        <rFont val="Arial"/>
        <family val="2"/>
      </rPr>
      <t>International and global studies</t>
    </r>
  </si>
  <si>
    <r>
      <rPr>
        <sz val="8"/>
        <color indexed="0"/>
        <rFont val="Arial"/>
        <family val="2"/>
      </rPr>
      <t>Multidisciplinary and interdisciplinary studies nec</t>
    </r>
  </si>
  <si>
    <r>
      <rPr>
        <sz val="8"/>
        <color indexed="0"/>
        <rFont val="Arial"/>
        <family val="2"/>
      </rPr>
      <t>Natural resources and conservation</t>
    </r>
  </si>
  <si>
    <r>
      <rPr>
        <sz val="8"/>
        <color indexed="0"/>
        <rFont val="Arial"/>
        <family val="2"/>
      </rPr>
      <t>Environmental science and studies</t>
    </r>
  </si>
  <si>
    <r>
      <rPr>
        <sz val="8"/>
        <color indexed="0"/>
        <rFont val="Arial"/>
        <family val="2"/>
      </rPr>
      <t>Forestry, natural resources, and conservation</t>
    </r>
  </si>
  <si>
    <r>
      <rPr>
        <sz val="8"/>
        <color indexed="0"/>
        <rFont val="Arial"/>
        <family val="2"/>
      </rPr>
      <t>Physical sciences</t>
    </r>
  </si>
  <si>
    <r>
      <rPr>
        <sz val="8"/>
        <color indexed="0"/>
        <rFont val="Arial"/>
        <family val="2"/>
      </rPr>
      <t>Chemistry</t>
    </r>
  </si>
  <si>
    <r>
      <rPr>
        <sz val="8"/>
        <color indexed="0"/>
        <rFont val="Arial"/>
        <family val="2"/>
      </rPr>
      <t>Materials sciences</t>
    </r>
  </si>
  <si>
    <r>
      <rPr>
        <sz val="8"/>
        <color indexed="0"/>
        <rFont val="Arial"/>
        <family val="2"/>
      </rPr>
      <t>Physics</t>
    </r>
  </si>
  <si>
    <r>
      <rPr>
        <sz val="8"/>
        <color indexed="0"/>
        <rFont val="Arial"/>
        <family val="2"/>
      </rPr>
      <t>Physical sciences nec</t>
    </r>
  </si>
  <si>
    <r>
      <rPr>
        <sz val="8"/>
        <color indexed="0"/>
        <rFont val="Arial"/>
        <family val="2"/>
      </rPr>
      <t>Psychology</t>
    </r>
  </si>
  <si>
    <r>
      <rPr>
        <sz val="8"/>
        <color indexed="0"/>
        <rFont val="Arial"/>
        <family val="2"/>
      </rPr>
      <t>Applied psychology</t>
    </r>
  </si>
  <si>
    <r>
      <rPr>
        <sz val="8"/>
        <color indexed="0"/>
        <rFont val="Arial"/>
        <family val="2"/>
      </rPr>
      <t>Clinical psychology</t>
    </r>
  </si>
  <si>
    <r>
      <rPr>
        <sz val="8"/>
        <color indexed="0"/>
        <rFont val="Arial"/>
        <family val="2"/>
      </rPr>
      <t>Counseling psychology</t>
    </r>
  </si>
  <si>
    <r>
      <rPr>
        <sz val="8"/>
        <color indexed="0"/>
        <rFont val="Arial"/>
        <family val="2"/>
      </rPr>
      <t>Human development</t>
    </r>
  </si>
  <si>
    <r>
      <rPr>
        <sz val="8"/>
        <color indexed="0"/>
        <rFont val="Arial"/>
        <family val="2"/>
      </rPr>
      <t>Psychology, general</t>
    </r>
  </si>
  <si>
    <r>
      <rPr>
        <sz val="8"/>
        <color indexed="0"/>
        <rFont val="Arial"/>
        <family val="2"/>
      </rPr>
      <t>Research and experimental psychology</t>
    </r>
  </si>
  <si>
    <r>
      <rPr>
        <sz val="8"/>
        <color indexed="0"/>
        <rFont val="Arial"/>
        <family val="2"/>
      </rPr>
      <t>Social sciences</t>
    </r>
  </si>
  <si>
    <r>
      <rPr>
        <sz val="8"/>
        <color indexed="0"/>
        <rFont val="Arial"/>
        <family val="2"/>
      </rPr>
      <t>Agricultural and natural resource economics</t>
    </r>
  </si>
  <si>
    <r>
      <rPr>
        <sz val="8"/>
        <color indexed="0"/>
        <rFont val="Arial"/>
        <family val="2"/>
      </rPr>
      <t>Anthropology</t>
    </r>
  </si>
  <si>
    <r>
      <rPr>
        <sz val="8"/>
        <color indexed="0"/>
        <rFont val="Arial"/>
        <family val="2"/>
      </rPr>
      <t>Area, ethnic, cultural, gender, and group studies</t>
    </r>
  </si>
  <si>
    <r>
      <rPr>
        <sz val="8"/>
        <color indexed="0"/>
        <rFont val="Arial"/>
        <family val="2"/>
      </rPr>
      <t>Criminal justice and safety studies</t>
    </r>
  </si>
  <si>
    <r>
      <rPr>
        <sz val="8"/>
        <color indexed="0"/>
        <rFont val="Arial"/>
        <family val="2"/>
      </rPr>
      <t>Criminology</t>
    </r>
  </si>
  <si>
    <r>
      <rPr>
        <sz val="8"/>
        <color indexed="0"/>
        <rFont val="Arial"/>
        <family val="2"/>
      </rPr>
      <t>Economics (except agricultural and natural resource)</t>
    </r>
  </si>
  <si>
    <r>
      <rPr>
        <sz val="8"/>
        <color indexed="0"/>
        <rFont val="Arial"/>
        <family val="2"/>
      </rPr>
      <t>Geography and cartography</t>
    </r>
  </si>
  <si>
    <r>
      <rPr>
        <sz val="8"/>
        <color indexed="0"/>
        <rFont val="Arial"/>
        <family val="2"/>
      </rPr>
      <t>International relations and national security studies</t>
    </r>
  </si>
  <si>
    <r>
      <rPr>
        <sz val="8"/>
        <color indexed="0"/>
        <rFont val="Arial"/>
        <family val="2"/>
      </rPr>
      <t>Linguistics</t>
    </r>
  </si>
  <si>
    <r>
      <rPr>
        <sz val="8"/>
        <color indexed="0"/>
        <rFont val="Arial"/>
        <family val="2"/>
      </rPr>
      <t>Political science and government</t>
    </r>
  </si>
  <si>
    <r>
      <rPr>
        <sz val="8"/>
        <color indexed="0"/>
        <rFont val="Arial"/>
        <family val="2"/>
      </rPr>
      <t>Public policy analysis</t>
    </r>
  </si>
  <si>
    <r>
      <rPr>
        <sz val="8"/>
        <color indexed="0"/>
        <rFont val="Arial"/>
        <family val="2"/>
      </rPr>
      <t>Sociology and population studies</t>
    </r>
  </si>
  <si>
    <r>
      <rPr>
        <sz val="8"/>
        <color indexed="0"/>
        <rFont val="Arial"/>
        <family val="2"/>
      </rPr>
      <t xml:space="preserve">Urban studies and affairs </t>
    </r>
  </si>
  <si>
    <r>
      <rPr>
        <sz val="8"/>
        <color indexed="0"/>
        <rFont val="Arial"/>
        <family val="2"/>
      </rPr>
      <t>Social sciences, other</t>
    </r>
  </si>
  <si>
    <r>
      <rPr>
        <sz val="8"/>
        <color indexed="0"/>
        <rFont val="Arial"/>
        <family val="2"/>
      </rPr>
      <t>Engineering</t>
    </r>
  </si>
  <si>
    <r>
      <rPr>
        <sz val="8"/>
        <color indexed="0"/>
        <rFont val="Arial"/>
        <family val="2"/>
      </rPr>
      <t>Aerospace, aeronautical, and astronautical engineering</t>
    </r>
  </si>
  <si>
    <r>
      <rPr>
        <sz val="8"/>
        <color indexed="0"/>
        <rFont val="Arial"/>
        <family val="2"/>
      </rPr>
      <t>Biological, biomedical, and biosystems engineering</t>
    </r>
  </si>
  <si>
    <r>
      <rPr>
        <sz val="8"/>
        <color indexed="0"/>
        <rFont val="Arial"/>
        <family val="2"/>
      </rPr>
      <t>Chemical, petroleum, and chemical-related engineering</t>
    </r>
  </si>
  <si>
    <r>
      <rPr>
        <sz val="8"/>
        <color indexed="0"/>
        <rFont val="Arial"/>
        <family val="2"/>
      </rPr>
      <t>Chemical engineering</t>
    </r>
  </si>
  <si>
    <r>
      <rPr>
        <sz val="8"/>
        <color indexed="0"/>
        <rFont val="Arial"/>
        <family val="2"/>
      </rPr>
      <t>Petroleum engineering</t>
    </r>
  </si>
  <si>
    <r>
      <rPr>
        <sz val="8"/>
        <color indexed="0"/>
        <rFont val="Arial"/>
        <family val="2"/>
      </rPr>
      <t>Civil, environmental, transportation and related engineering fields</t>
    </r>
  </si>
  <si>
    <r>
      <rPr>
        <sz val="8"/>
        <color indexed="0"/>
        <rFont val="Arial"/>
        <family val="2"/>
      </rPr>
      <t>Civil engineering</t>
    </r>
  </si>
  <si>
    <r>
      <rPr>
        <sz val="8"/>
        <color indexed="0"/>
        <rFont val="Arial"/>
        <family val="2"/>
      </rPr>
      <t>Architectural, environmental, construction and surveying engineering</t>
    </r>
  </si>
  <si>
    <r>
      <rPr>
        <sz val="8"/>
        <color indexed="0"/>
        <rFont val="Arial"/>
        <family val="2"/>
      </rPr>
      <t>Electrical, electronics, communications and computer engineering</t>
    </r>
  </si>
  <si>
    <r>
      <rPr>
        <sz val="8"/>
        <color indexed="0"/>
        <rFont val="Arial"/>
        <family val="2"/>
      </rPr>
      <t>Electrical, electronics, and communications engineering</t>
    </r>
  </si>
  <si>
    <r>
      <rPr>
        <sz val="8"/>
        <color indexed="0"/>
        <rFont val="Arial"/>
        <family val="2"/>
      </rPr>
      <t>Computer engineering</t>
    </r>
  </si>
  <si>
    <r>
      <rPr>
        <sz val="8"/>
        <color indexed="0"/>
        <rFont val="Arial"/>
        <family val="2"/>
      </rPr>
      <t>Industrial, manufacturing, systems engineering and operations research</t>
    </r>
  </si>
  <si>
    <r>
      <rPr>
        <sz val="8"/>
        <color indexed="0"/>
        <rFont val="Arial"/>
        <family val="2"/>
      </rPr>
      <t>Industrial and manufacturing engineering</t>
    </r>
  </si>
  <si>
    <r>
      <rPr>
        <sz val="8"/>
        <color indexed="0"/>
        <rFont val="Arial"/>
        <family val="2"/>
      </rPr>
      <t>Systems engineering and operations research</t>
    </r>
  </si>
  <si>
    <r>
      <rPr>
        <sz val="8"/>
        <color indexed="0"/>
        <rFont val="Arial"/>
        <family val="2"/>
      </rPr>
      <t>Mechanical engineering</t>
    </r>
  </si>
  <si>
    <r>
      <rPr>
        <sz val="8"/>
        <color indexed="0"/>
        <rFont val="Arial"/>
        <family val="2"/>
      </rPr>
      <t>Metallurgical, mining, materials and related engineering fields</t>
    </r>
  </si>
  <si>
    <r>
      <rPr>
        <sz val="8"/>
        <color indexed="0"/>
        <rFont val="Arial"/>
        <family val="2"/>
      </rPr>
      <t>Other engineering</t>
    </r>
  </si>
  <si>
    <r>
      <rPr>
        <sz val="8"/>
        <color indexed="0"/>
        <rFont val="Arial"/>
        <family val="2"/>
      </rPr>
      <t>Agricultural engineering</t>
    </r>
  </si>
  <si>
    <r>
      <rPr>
        <sz val="8"/>
        <color indexed="0"/>
        <rFont val="Arial"/>
        <family val="2"/>
      </rPr>
      <t>Engineering mechanics, physics, and science</t>
    </r>
  </si>
  <si>
    <r>
      <rPr>
        <sz val="8"/>
        <color indexed="0"/>
        <rFont val="Arial"/>
        <family val="2"/>
      </rPr>
      <t>Nuclear engineering</t>
    </r>
  </si>
  <si>
    <r>
      <rPr>
        <sz val="8"/>
        <color indexed="0"/>
        <rFont val="Arial"/>
        <family val="2"/>
      </rPr>
      <t>Engineering, other</t>
    </r>
  </si>
  <si>
    <r>
      <rPr>
        <sz val="8"/>
        <color indexed="0"/>
        <rFont val="Arial"/>
        <family val="2"/>
      </rPr>
      <t>Health</t>
    </r>
  </si>
  <si>
    <r>
      <rPr>
        <sz val="8"/>
        <color indexed="0"/>
        <rFont val="Arial"/>
        <family val="2"/>
      </rPr>
      <t>Clinical medicine</t>
    </r>
    <r>
      <rPr>
        <vertAlign val="superscript"/>
        <sz val="8"/>
        <color indexed="0"/>
        <rFont val="Arial"/>
        <family val="2"/>
      </rPr>
      <t>a</t>
    </r>
  </si>
  <si>
    <r>
      <rPr>
        <sz val="8"/>
        <color indexed="0"/>
        <rFont val="Arial"/>
        <family val="2"/>
      </rPr>
      <t xml:space="preserve">Medical clinical sciences and clinical and medical laboratory sciences </t>
    </r>
  </si>
  <si>
    <r>
      <rPr>
        <sz val="8"/>
        <color indexed="0"/>
        <rFont val="Arial"/>
        <family val="2"/>
      </rPr>
      <t>Public health</t>
    </r>
  </si>
  <si>
    <r>
      <rPr>
        <sz val="8"/>
        <color indexed="0"/>
        <rFont val="Arial"/>
        <family val="2"/>
      </rPr>
      <t>Other health</t>
    </r>
  </si>
  <si>
    <r>
      <rPr>
        <sz val="8"/>
        <color indexed="0"/>
        <rFont val="Arial"/>
        <family val="2"/>
      </rPr>
      <t>Communication disorders sciences</t>
    </r>
  </si>
  <si>
    <r>
      <rPr>
        <sz val="8"/>
        <color indexed="0"/>
        <rFont val="Arial"/>
        <family val="2"/>
      </rPr>
      <t xml:space="preserve">Dental sciences </t>
    </r>
  </si>
  <si>
    <r>
      <rPr>
        <sz val="8"/>
        <color indexed="0"/>
        <rFont val="Arial"/>
        <family val="2"/>
      </rPr>
      <t>Kinesiology and exercise science</t>
    </r>
  </si>
  <si>
    <r>
      <rPr>
        <sz val="8"/>
        <color indexed="0"/>
        <rFont val="Arial"/>
        <family val="2"/>
      </rPr>
      <t>Nursing science</t>
    </r>
  </si>
  <si>
    <r>
      <rPr>
        <sz val="8"/>
        <color indexed="0"/>
        <rFont val="Arial"/>
        <family val="2"/>
      </rPr>
      <t>Pharmaceutical sciences</t>
    </r>
  </si>
  <si>
    <r>
      <rPr>
        <sz val="8"/>
        <color indexed="0"/>
        <rFont val="Arial"/>
        <family val="2"/>
      </rPr>
      <t>Other health nec</t>
    </r>
  </si>
  <si>
    <t>All fields</t>
  </si>
  <si>
    <t>Percentage Point</t>
  </si>
  <si>
    <t>Percent female</t>
  </si>
  <si>
    <t>Percent TVH</t>
  </si>
  <si>
    <t>Overall</t>
  </si>
  <si>
    <t>TVH</t>
  </si>
  <si>
    <t>DECEMBER 17, 1971</t>
  </si>
  <si>
    <t>DENTAL ASSISTING DIPLOMA</t>
  </si>
  <si>
    <t>DIPLOMA (POLICE ACADEMY)</t>
  </si>
  <si>
    <t>DIPLOMA AUTO BODY TECHNOLOGY</t>
  </si>
  <si>
    <t>ELECTRICAL/ELECTRONICS TECHNOLOGY DIPLOMA</t>
  </si>
  <si>
    <t>MS IN CONSTRUCTION SCI ADM</t>
  </si>
  <si>
    <t>POST DOCTORAL FELLOW-PDF</t>
  </si>
  <si>
    <t>POSTHUMOUS HONORARY DOCTORATE</t>
  </si>
  <si>
    <t>PRACTICAL NURSING DIPLOMA</t>
  </si>
  <si>
    <t>PRE-ASSOCIATES DEGREE NURSING</t>
  </si>
  <si>
    <t>PROFESSIONAL DOCTORATE</t>
  </si>
  <si>
    <t>WELDING DIPLOMA</t>
  </si>
  <si>
    <t>No enrollment data</t>
  </si>
  <si>
    <t>Last enrollment data from Spring 2009</t>
  </si>
  <si>
    <t>Last enrollment data from Fall 2002</t>
  </si>
  <si>
    <t>Last enrollment data from Spring 2010</t>
  </si>
  <si>
    <t>Last enrollment data from Spring 2016 (one student)</t>
  </si>
  <si>
    <t>Grad only</t>
  </si>
  <si>
    <t>Y</t>
  </si>
  <si>
    <t>Institutions</t>
  </si>
  <si>
    <t>Doctoral students</t>
  </si>
  <si>
    <t>Master's students</t>
  </si>
  <si>
    <t xml:space="preserve">Total </t>
  </si>
  <si>
    <t>Departments / Units</t>
  </si>
  <si>
    <t>GSS eligible fields</t>
  </si>
  <si>
    <t>% of enrollment in:</t>
  </si>
  <si>
    <t>Unknown fields</t>
  </si>
  <si>
    <t>GSS ineligible fields</t>
  </si>
  <si>
    <t>Science and engineering related</t>
  </si>
  <si>
    <t>Health related</t>
  </si>
  <si>
    <t>Non-science, engineering, or health related</t>
  </si>
  <si>
    <t>Class Credential Level:</t>
  </si>
  <si>
    <t>Red text highlights revisions from prior NSC data request</t>
  </si>
  <si>
    <t>Notes:</t>
  </si>
  <si>
    <t>Depts / units</t>
  </si>
  <si>
    <t>2018 Carnegie code</t>
  </si>
  <si>
    <t>CREDENTIAL_TITLE_REPORTED_TO_NSC</t>
  </si>
  <si>
    <t>AIR CONDITIONING,HEAT&amp;REF DIPLOMA</t>
  </si>
  <si>
    <t>CHILD CARE WORKER DIPLOMA</t>
  </si>
  <si>
    <t>DOCT PHYSICAL THERAPY</t>
  </si>
  <si>
    <t>DOCTOR OF AUDIOLOGY</t>
  </si>
  <si>
    <t>DOCTOR OF DENTISTRY SUGERY</t>
  </si>
  <si>
    <t>DOCTOR OF EDUCATION</t>
  </si>
  <si>
    <t>DOCTOR OF NURING PRACTICE</t>
  </si>
  <si>
    <t>DOCTOR OF OPTOMOTRY</t>
  </si>
  <si>
    <t>DOCTOR OF OCCUPATIONAL THERAPY</t>
  </si>
  <si>
    <t>JURIS DOCTORATE</t>
  </si>
  <si>
    <t>MD/ MEDICINE</t>
  </si>
  <si>
    <t>PSY.D. IN CLINICAL PSYCHOLOGY</t>
  </si>
  <si>
    <t>Examples of professional and clinical doctoral level degrees excluded from the GSS</t>
  </si>
  <si>
    <t>Examples of degrees coded as research doctorates in the NSC data that are not research doctorates</t>
  </si>
  <si>
    <t>Appendix 2: 2021 GSS institutions not in the NSC data</t>
  </si>
  <si>
    <t>Institution_state</t>
  </si>
  <si>
    <t>TOC_code</t>
  </si>
  <si>
    <t>Characteristic</t>
  </si>
  <si>
    <t>UN = Undetermined</t>
  </si>
  <si>
    <t>UC = Certificate</t>
  </si>
  <si>
    <t>RN = Review Needed</t>
  </si>
  <si>
    <t>PD = Postsecondary Diploma</t>
  </si>
  <si>
    <t>PC = Post-Bachelor’s Certificate</t>
  </si>
  <si>
    <t>NC = Not Classified</t>
  </si>
  <si>
    <t>MD = Master’s Degree</t>
  </si>
  <si>
    <t>HR = Honors</t>
  </si>
  <si>
    <t>DR = Doctoral-Research</t>
  </si>
  <si>
    <t>DP = Doctoral-Professional</t>
  </si>
  <si>
    <t>CR = Credential</t>
  </si>
  <si>
    <t>BD = Bachelor’s Degree</t>
  </si>
  <si>
    <t>AD = Associate’s Degree</t>
  </si>
  <si>
    <t>Level of Degree Awarded:</t>
  </si>
  <si>
    <t>99</t>
  </si>
  <si>
    <t>08</t>
  </si>
  <si>
    <t>07</t>
  </si>
  <si>
    <t>06</t>
  </si>
  <si>
    <t>02</t>
  </si>
  <si>
    <t>UC</t>
  </si>
  <si>
    <t>RN</t>
  </si>
  <si>
    <t>PD</t>
  </si>
  <si>
    <t>PC</t>
  </si>
  <si>
    <t>HR</t>
  </si>
  <si>
    <t>DP</t>
  </si>
  <si>
    <t>CR</t>
  </si>
  <si>
    <t>BD</t>
  </si>
  <si>
    <t>AD</t>
  </si>
  <si>
    <t>Level of Degree Awarded</t>
  </si>
  <si>
    <t>.     = Missing</t>
  </si>
  <si>
    <t>Academic Year (Cohort)| Definition*</t>
  </si>
  <si>
    <t xml:space="preserve">* This analysis includes all graduate students who were enrolled in the 2021-2022 academic year (AY)| and who first enrolled in their graduate program on or after 8/15/2012. The earliest AY of enrollment defines the student's cohort. For example, a student who first enrolled in a doctoral program in chemistry on January 1, 2020 would be classified as a doctoral student in the AY 2019-20 cohort. </t>
  </si>
  <si>
    <t>*** Imputation of Values for Gender - The Clearinghouse’s coverage of student gender has increased dramatically for enrollments occurring in recent years. However, imputation of gender for the majority of enrollment records is still necessary in order to use the data for research studies using older cohorts. To meet this need, the Research Center developed an imputation process based on first names. Previously submitted name‐gender pairs throughout the Clearinghouse database are used to determine the probability of any first name being associated with either gender. To increase the accuracy of the imputation process, the Research Center also draws on name‐gender data from the Social Security Administration (SSA)| and the U.S. Census Bureau.</t>
  </si>
  <si>
    <t>F = Freshman (Undergraduate)</t>
  </si>
  <si>
    <t>T = Post Baccalaureate Certificate</t>
  </si>
  <si>
    <t>S = Sophomore (Undergraduate)</t>
  </si>
  <si>
    <t>J = Junior (Undergraduate)</t>
  </si>
  <si>
    <t>R = Senior (Undergraduate)</t>
  </si>
  <si>
    <t>C = Certificate (Undergraduate)</t>
  </si>
  <si>
    <t>N = Unspecified (Undergraduate)</t>
  </si>
  <si>
    <t>B = Bachelor's (Undergraduate)</t>
  </si>
  <si>
    <t>M = Master’s (Graduate)</t>
  </si>
  <si>
    <t>D = Doctoral (Graduate)</t>
  </si>
  <si>
    <t>P = Postdoctorate (Graduate)</t>
  </si>
  <si>
    <t>L = First Professional (Graduate)</t>
  </si>
  <si>
    <t>G = Unspecified (Graduate/Professional)</t>
  </si>
  <si>
    <t>A = Associate's</t>
  </si>
  <si>
    <t>01 = Undergraduate Certificate or Diploma</t>
  </si>
  <si>
    <t xml:space="preserve">99 = Non-Credential Program </t>
  </si>
  <si>
    <t>New NSC data</t>
  </si>
  <si>
    <t>% outside GSS inst</t>
  </si>
  <si>
    <t>Appendix 1. DATA DEFINITIONS</t>
  </si>
  <si>
    <t>A person having origins in any of the original peoples of the Far East, Southeast Asia, Indian Subcontinent, or the Pacific Islands.</t>
  </si>
  <si>
    <t>Previous NSC data</t>
  </si>
  <si>
    <t>Unknown fields (No CIP data available)</t>
  </si>
  <si>
    <t>(Number)</t>
  </si>
  <si>
    <t>Broad field</t>
  </si>
  <si>
    <t>Clinical medicine</t>
  </si>
  <si>
    <t xml:space="preserve"> (GSS counts from DTs 4-1, 4-2, 4-4b, and 4-4c)</t>
  </si>
  <si>
    <t>Appendix 3. Counts and distributions of doctoral and masters students in the GSS and NSC data across GSS-eligible science, engineering, and health fields: 2021</t>
  </si>
  <si>
    <t>GSS Eligible Institutions</t>
  </si>
  <si>
    <t>All graduate students enrolled in a doctoral program (Program # Credential Level value equal 06)</t>
  </si>
  <si>
    <t>Anyone enrolled in a graduate program (Primary Program Credential Level value in 04 - 99)</t>
  </si>
  <si>
    <t>All graduate students enrolled in a master's program  (Program # Credential Level value equal 05)</t>
  </si>
  <si>
    <t>All other graduate students (Primary Program Credential Level value in 04, 07, 08, or 99)</t>
  </si>
  <si>
    <t>Code sets for variables considered for use in determining graduate student status</t>
  </si>
  <si>
    <t>A person having origins in any of the black racial groups of Africa (except those of Hispanic origin)|.</t>
  </si>
  <si>
    <t>A person having origins in any of the original peoples of Europe, North Africa or the Middle East (except those of Hispanic origin)|.</t>
  </si>
  <si>
    <t>Classification of Instructional Programs (CIP)</t>
  </si>
  <si>
    <t>* suppressed</t>
  </si>
  <si>
    <t>All doctorates</t>
  </si>
  <si>
    <t>Appendix 4. Count of Graduate Students at GSS Institutions by Citizenship/Race/Ethnicity, Degree Level, and Gender</t>
  </si>
  <si>
    <t>n/a</t>
  </si>
  <si>
    <t>Original NSC data (5 cohorts)</t>
  </si>
  <si>
    <t>New NSC data (10 cohorts)</t>
  </si>
  <si>
    <t>All institutions</t>
  </si>
  <si>
    <t>GSS institutions</t>
  </si>
  <si>
    <t>GSS institutions and eligible fields</t>
  </si>
  <si>
    <t>Characteristics</t>
  </si>
  <si>
    <t>NP = Asian or Pacific Islander</t>
  </si>
  <si>
    <t>Asian, Native Hawaiian, or Other Pacific Islander</t>
  </si>
  <si>
    <r>
      <t xml:space="preserve">are listed by name and IPEDS UNITID in the </t>
    </r>
    <r>
      <rPr>
        <b/>
        <sz val="10"/>
        <rFont val="Arial"/>
        <family val="2"/>
      </rPr>
      <t>GSS Eligible Institutions worksheet</t>
    </r>
  </si>
  <si>
    <r>
      <t xml:space="preserve">** The race/ethnicity values above are based on </t>
    </r>
    <r>
      <rPr>
        <i/>
        <sz val="10"/>
        <color rgb="FFFF0000"/>
        <rFont val="Arial"/>
        <family val="2"/>
      </rPr>
      <t>the data reported to the Clearinghouse and generally follow</t>
    </r>
    <r>
      <rPr>
        <i/>
        <sz val="10"/>
        <rFont val="Arial"/>
        <family val="2"/>
      </rPr>
      <t xml:space="preserve"> the 2010-2011 IPEDS race/ethnicity definitions. </t>
    </r>
  </si>
  <si>
    <t>Primary Program Credential Level</t>
  </si>
  <si>
    <t>Table 2. Comparison of primary program credential level and level of degree awarded data for fall 2022 enrollment records with level of degree data</t>
  </si>
  <si>
    <t>Table 3. Examples of GSS-ineligible degrees considered research doctorates by NSC</t>
  </si>
  <si>
    <t>Table 4. NSC coverage of GSS institutions, units, and counts</t>
  </si>
  <si>
    <t xml:space="preserve">Note: NSC does not collect data on postdocs or nonfaculty researchers (NFRs), so there is no coverage of these data by the NSC. This lack of coverage is shown by the greyed-out text. </t>
  </si>
  <si>
    <t>Source: NSC custom request</t>
  </si>
  <si>
    <t xml:space="preserve">Source: https://nscresearchcenter.org/wp-content/uploads/CREDENTIALLookup_20240418.xlsx </t>
  </si>
  <si>
    <t>Table 5. Fall 2021 graduate enrollment by cohort, degree level, and GSS institution eligibility status</t>
  </si>
  <si>
    <t>Table 6. AY 2021-22 graduate enrollment reported to NSC by GSS field and institutional eligibility, area of study, and degree level</t>
  </si>
  <si>
    <t>Table 8. Distributions of doctoral students across key demographics by in the original NSC data, the new NSC data, and the 2021 GSS data</t>
  </si>
  <si>
    <t>Source(s):</t>
  </si>
  <si>
    <t>National Center for Science and Engineering Statistics, Survey of Graduate Students and Postdoctorates in Science and Engineering, 2021; NSC custom request.</t>
  </si>
  <si>
    <t>Source(s): NSC custom requests</t>
  </si>
  <si>
    <t>Source(s): GSS 2021 &amp; NSC custom request</t>
  </si>
  <si>
    <t xml:space="preserve">Table 7. Counts and distributions of doctoral and masters students in GSS institutions across GSS-eligible science, engineering, and health fields: 2021 </t>
  </si>
  <si>
    <t xml:space="preserve">Note: The NSC data include the race/ethnicity category NP which corresponds to the old Asian or Pacific Islander category.  Because this was not documented in the original data request, these counts were combined with missing values and "U"s to form a single race/ethinicity unknown category. Because this category was split into AN-Asian and HP-Native Hawaiian and Other Pacific Islander prior to 2010 and is no longer collected in the GSS, the Asian, Native Hawaiian, or Other Pacific Islander row was added in the above table to allow for more direct comparison.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</si>
</sst>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0.0"/>
    <numFmt numFmtId="167" formatCode="############################0"/>
    <numFmt numFmtId="168" formatCode="###########0"/>
    <numFmt numFmtId="169" formatCode="#####0"/>
    <numFmt numFmtId="170" formatCode="#,##0.0"/>
  </numFmts>
  <fonts count="4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font>
    <font>
      <sz val="11"/>
      <name val="Calibri"/>
      <family val="2"/>
    </font>
    <font>
      <sz val="11"/>
      <name val="Calibri"/>
      <family val="2"/>
    </font>
    <font>
      <sz val="10"/>
      <name val="Arial"/>
      <family val="2"/>
    </font>
    <font>
      <sz val="11"/>
      <color indexed="8"/>
      <name val="Calibri"/>
      <family val="2"/>
      <scheme val="minor"/>
    </font>
    <font>
      <b/>
      <sz val="10"/>
      <name val="Arial"/>
      <family val="2"/>
    </font>
    <font>
      <b/>
      <sz val="10"/>
      <color rgb="FF000000"/>
      <name val="Arial"/>
      <family val="2"/>
    </font>
    <font>
      <sz val="10"/>
      <color theme="1"/>
      <name val="Arial"/>
      <family val="2"/>
    </font>
    <font>
      <sz val="10"/>
      <color rgb="FF000000"/>
      <name val="Arial"/>
      <family val="2"/>
    </font>
    <font>
      <sz val="8"/>
      <color indexed="0"/>
      <name val="Arial"/>
      <family val="2"/>
    </font>
    <font>
      <b/>
      <sz val="8"/>
      <color indexed="0"/>
      <name val="Arial"/>
      <family val="2"/>
    </font>
    <font>
      <sz val="9.5"/>
      <color rgb="FF000000"/>
      <name val="Albany AMT"/>
    </font>
    <font>
      <sz val="10"/>
      <color rgb="FF0070C0"/>
      <name val="Arial"/>
      <family val="2"/>
    </font>
    <font>
      <i/>
      <sz val="10"/>
      <color rgb="FF0070C0"/>
      <name val="Arial"/>
      <family val="2"/>
    </font>
    <font>
      <sz val="9"/>
      <color indexed="0"/>
      <name val="Arial"/>
      <family val="2"/>
    </font>
    <font>
      <b/>
      <sz val="9"/>
      <color indexed="0"/>
      <name val="Arial"/>
      <family val="2"/>
    </font>
    <font>
      <vertAlign val="superscript"/>
      <sz val="8"/>
      <color indexed="0"/>
      <name val="Arial"/>
      <family val="2"/>
    </font>
    <font>
      <b/>
      <sz val="10"/>
      <color theme="0" tint="-0.499984740745262"/>
      <name val="Arial"/>
      <family val="2"/>
    </font>
    <font>
      <sz val="10"/>
      <color theme="0" tint="-0.499984740745262"/>
      <name val="Arial"/>
      <family val="2"/>
    </font>
    <font>
      <i/>
      <sz val="10"/>
      <name val="Arial"/>
      <family val="2"/>
    </font>
    <font>
      <sz val="10"/>
      <color rgb="FF5E327C"/>
      <name val="Arial"/>
      <family val="2"/>
    </font>
    <font>
      <b/>
      <u/>
      <sz val="10"/>
      <name val="Arial"/>
      <family val="2"/>
    </font>
    <font>
      <sz val="9"/>
      <name val="Arial"/>
      <family val="2"/>
    </font>
    <font>
      <sz val="8"/>
      <name val="Arial"/>
      <family val="2"/>
    </font>
    <font>
      <b/>
      <sz val="12"/>
      <name val="Arial"/>
      <family val="2"/>
    </font>
    <font>
      <u/>
      <sz val="10"/>
      <color theme="10"/>
      <name val="Arial"/>
      <family val="2"/>
    </font>
    <font>
      <b/>
      <sz val="10"/>
      <color rgb="FFFF0000"/>
      <name val="Arial"/>
      <family val="2"/>
    </font>
    <font>
      <sz val="10"/>
      <color rgb="FFFF0000"/>
      <name val="Arial"/>
      <family val="2"/>
    </font>
    <font>
      <sz val="10"/>
      <color theme="10"/>
      <name val="Arial"/>
      <family val="2"/>
    </font>
    <font>
      <u/>
      <sz val="10"/>
      <name val="Arial"/>
      <family val="2"/>
    </font>
    <font>
      <i/>
      <sz val="10"/>
      <color rgb="FFFF0000"/>
      <name val="Arial"/>
      <family val="2"/>
    </font>
    <font>
      <sz val="10"/>
      <color theme="0" tint="-0.34998626667073579"/>
      <name val="Arial"/>
      <family val="2"/>
    </font>
    <font>
      <sz val="9"/>
      <color rgb="FF0070C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FFCCCC"/>
        <bgColor indexed="64"/>
      </patternFill>
    </fill>
    <fill>
      <patternFill patternType="solid">
        <fgColor rgb="FFFAFBFE"/>
        <bgColor indexed="64"/>
      </patternFill>
    </fill>
    <fill>
      <patternFill patternType="solid">
        <fgColor theme="0"/>
        <bgColor indexed="64"/>
      </patternFill>
    </fill>
    <fill>
      <patternFill patternType="solid">
        <fgColor theme="0" tint="-0.34998626667073579"/>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21">
    <xf numFmtId="0" fontId="0" fillId="0" borderId="0"/>
    <xf numFmtId="0" fontId="8" fillId="0" borderId="0" applyNumberFormat="0" applyFill="0" applyBorder="0" applyAlignment="0" applyProtection="0"/>
    <xf numFmtId="0" fontId="9" fillId="0" borderId="0"/>
    <xf numFmtId="9" fontId="10" fillId="0" borderId="0" applyFont="0" applyFill="0" applyBorder="0" applyAlignment="0" applyProtection="0"/>
    <xf numFmtId="0" fontId="7" fillId="0" borderId="0"/>
    <xf numFmtId="0" fontId="11" fillId="0" borderId="0" applyNumberFormat="0" applyFill="0" applyBorder="0" applyAlignment="0" applyProtection="0"/>
    <xf numFmtId="0" fontId="12" fillId="0" borderId="0"/>
    <xf numFmtId="0" fontId="6" fillId="0" borderId="0"/>
    <xf numFmtId="43" fontId="9" fillId="0" borderId="0" applyFont="0" applyFill="0" applyBorder="0" applyAlignment="0" applyProtection="0"/>
    <xf numFmtId="0" fontId="11" fillId="0" borderId="0"/>
    <xf numFmtId="0" fontId="5" fillId="0" borderId="0"/>
    <xf numFmtId="0" fontId="4" fillId="0" borderId="0"/>
    <xf numFmtId="0" fontId="3" fillId="0" borderId="0"/>
    <xf numFmtId="0" fontId="3" fillId="0" borderId="0"/>
    <xf numFmtId="0" fontId="19" fillId="0" borderId="0"/>
    <xf numFmtId="9" fontId="19"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275">
    <xf numFmtId="0" fontId="0" fillId="0" borderId="0" xfId="0"/>
    <xf numFmtId="0" fontId="13" fillId="0" borderId="0" xfId="9" applyFont="1" applyAlignment="1">
      <alignment wrapText="1"/>
    </xf>
    <xf numFmtId="0" fontId="11" fillId="0" borderId="0" xfId="9"/>
    <xf numFmtId="0" fontId="11" fillId="0" borderId="0" xfId="0" applyFont="1"/>
    <xf numFmtId="0" fontId="11" fillId="0" borderId="0" xfId="0" applyFont="1" applyAlignment="1">
      <alignment wrapText="1"/>
    </xf>
    <xf numFmtId="0" fontId="13" fillId="3" borderId="4" xfId="0" applyFont="1" applyFill="1" applyBorder="1" applyAlignment="1">
      <alignment horizontal="center" wrapText="1"/>
    </xf>
    <xf numFmtId="0" fontId="11" fillId="0" borderId="4" xfId="0" applyFont="1" applyBorder="1" applyAlignment="1">
      <alignment vertical="center" wrapText="1"/>
    </xf>
    <xf numFmtId="3" fontId="11" fillId="0" borderId="4" xfId="0" applyNumberFormat="1" applyFont="1" applyBorder="1"/>
    <xf numFmtId="0" fontId="11" fillId="0" borderId="4" xfId="0" applyFont="1" applyBorder="1" applyAlignment="1">
      <alignment horizontal="left" vertical="center" wrapText="1" indent="1"/>
    </xf>
    <xf numFmtId="3" fontId="15" fillId="0" borderId="4" xfId="12" applyNumberFormat="1" applyFont="1" applyBorder="1"/>
    <xf numFmtId="0" fontId="20" fillId="0" borderId="4" xfId="0" applyFont="1" applyBorder="1" applyAlignment="1">
      <alignment horizontal="left" vertical="center" wrapText="1" indent="1"/>
    </xf>
    <xf numFmtId="3" fontId="20" fillId="0" borderId="4" xfId="0" applyNumberFormat="1" applyFont="1" applyBorder="1"/>
    <xf numFmtId="0" fontId="20" fillId="0" borderId="0" xfId="0" applyFont="1"/>
    <xf numFmtId="0" fontId="11" fillId="0" borderId="4" xfId="0" applyFont="1" applyBorder="1" applyAlignment="1">
      <alignment horizontal="left" vertical="center" wrapText="1" indent="2"/>
    </xf>
    <xf numFmtId="3" fontId="15" fillId="0" borderId="4" xfId="13" applyNumberFormat="1" applyFont="1" applyBorder="1"/>
    <xf numFmtId="0" fontId="15" fillId="0" borderId="4" xfId="13" applyFont="1" applyBorder="1"/>
    <xf numFmtId="0" fontId="13" fillId="0" borderId="0" xfId="0" applyFont="1" applyAlignment="1">
      <alignment horizontal="center" vertical="center"/>
    </xf>
    <xf numFmtId="0" fontId="12" fillId="0" borderId="0" xfId="6"/>
    <xf numFmtId="49" fontId="17" fillId="0" borderId="0" xfId="6" applyNumberFormat="1" applyFont="1" applyAlignment="1">
      <alignment horizontal="left"/>
    </xf>
    <xf numFmtId="0" fontId="18" fillId="0" borderId="4" xfId="6" applyFont="1" applyBorder="1" applyAlignment="1">
      <alignment horizontal="center" wrapText="1"/>
    </xf>
    <xf numFmtId="0" fontId="17" fillId="0" borderId="4" xfId="6" applyFont="1" applyBorder="1" applyAlignment="1">
      <alignment horizontal="left" wrapText="1"/>
    </xf>
    <xf numFmtId="3" fontId="17" fillId="0" borderId="4" xfId="6" applyNumberFormat="1" applyFont="1" applyBorder="1" applyAlignment="1">
      <alignment horizontal="right" wrapText="1"/>
    </xf>
    <xf numFmtId="165" fontId="17" fillId="0" borderId="4" xfId="6" applyNumberFormat="1" applyFont="1" applyBorder="1" applyAlignment="1">
      <alignment horizontal="right" wrapText="1"/>
    </xf>
    <xf numFmtId="0" fontId="17" fillId="0" borderId="4" xfId="6" applyFont="1" applyBorder="1" applyAlignment="1">
      <alignment horizontal="left" wrapText="1" indent="1"/>
    </xf>
    <xf numFmtId="0" fontId="17" fillId="0" borderId="4" xfId="6" applyFont="1" applyBorder="1" applyAlignment="1">
      <alignment horizontal="left" wrapText="1" indent="2"/>
    </xf>
    <xf numFmtId="0" fontId="17" fillId="0" borderId="4" xfId="6" applyFont="1" applyBorder="1" applyAlignment="1">
      <alignment horizontal="left" wrapText="1" indent="3"/>
    </xf>
    <xf numFmtId="0" fontId="11" fillId="0" borderId="0" xfId="2" applyFont="1"/>
    <xf numFmtId="3" fontId="11" fillId="0" borderId="4" xfId="0" applyNumberFormat="1" applyFont="1" applyBorder="1" applyAlignment="1">
      <alignment horizontal="right" wrapText="1"/>
    </xf>
    <xf numFmtId="3" fontId="17" fillId="4" borderId="4" xfId="6" applyNumberFormat="1" applyFont="1" applyFill="1" applyBorder="1" applyAlignment="1">
      <alignment horizontal="right" wrapText="1"/>
    </xf>
    <xf numFmtId="3" fontId="17" fillId="6" borderId="4" xfId="6" applyNumberFormat="1" applyFont="1" applyFill="1" applyBorder="1" applyAlignment="1">
      <alignment horizontal="right" wrapText="1"/>
    </xf>
    <xf numFmtId="170" fontId="17" fillId="0" borderId="4" xfId="6" applyNumberFormat="1" applyFont="1" applyBorder="1" applyAlignment="1">
      <alignment horizontal="right" wrapText="1"/>
    </xf>
    <xf numFmtId="170" fontId="17" fillId="4" borderId="4" xfId="6" applyNumberFormat="1" applyFont="1" applyFill="1" applyBorder="1" applyAlignment="1">
      <alignment horizontal="right" wrapText="1"/>
    </xf>
    <xf numFmtId="0" fontId="11" fillId="8" borderId="0" xfId="0" applyFont="1" applyFill="1"/>
    <xf numFmtId="0" fontId="13" fillId="8" borderId="4" xfId="0" applyFont="1" applyFill="1" applyBorder="1" applyAlignment="1">
      <alignment horizontal="center" wrapText="1"/>
    </xf>
    <xf numFmtId="0" fontId="13" fillId="8" borderId="4" xfId="0" applyFont="1" applyFill="1" applyBorder="1" applyAlignment="1">
      <alignment horizontal="center" vertical="center"/>
    </xf>
    <xf numFmtId="3" fontId="11" fillId="8" borderId="4" xfId="0" applyNumberFormat="1" applyFont="1" applyFill="1" applyBorder="1"/>
    <xf numFmtId="3" fontId="11" fillId="8" borderId="17" xfId="0" applyNumberFormat="1" applyFont="1" applyFill="1" applyBorder="1"/>
    <xf numFmtId="0" fontId="13" fillId="8" borderId="4" xfId="0" applyFont="1" applyFill="1" applyBorder="1" applyAlignment="1">
      <alignment horizontal="center" vertical="center" wrapText="1"/>
    </xf>
    <xf numFmtId="0" fontId="25" fillId="8" borderId="4" xfId="0" applyFont="1" applyFill="1" applyBorder="1" applyAlignment="1">
      <alignment horizontal="center" wrapText="1"/>
    </xf>
    <xf numFmtId="0" fontId="26" fillId="9" borderId="4" xfId="0" applyFont="1" applyFill="1" applyBorder="1"/>
    <xf numFmtId="3" fontId="26" fillId="8" borderId="4" xfId="0" applyNumberFormat="1" applyFont="1" applyFill="1" applyBorder="1"/>
    <xf numFmtId="3" fontId="26" fillId="8" borderId="4" xfId="2" applyNumberFormat="1" applyFont="1" applyFill="1" applyBorder="1"/>
    <xf numFmtId="164" fontId="11" fillId="8" borderId="0" xfId="3" applyNumberFormat="1" applyFont="1" applyFill="1"/>
    <xf numFmtId="0" fontId="13" fillId="0" borderId="15" xfId="0" applyFont="1" applyBorder="1" applyAlignment="1">
      <alignment horizontal="left"/>
    </xf>
    <xf numFmtId="0" fontId="13" fillId="0" borderId="15" xfId="0" applyFont="1" applyBorder="1" applyAlignment="1">
      <alignment horizontal="left" wrapText="1"/>
    </xf>
    <xf numFmtId="3" fontId="11" fillId="0" borderId="4" xfId="2" applyNumberFormat="1" applyFont="1" applyBorder="1" applyAlignment="1">
      <alignment horizontal="right"/>
    </xf>
    <xf numFmtId="1" fontId="11" fillId="0" borderId="4" xfId="2" applyNumberFormat="1" applyFont="1" applyBorder="1" applyAlignment="1">
      <alignment horizontal="left" wrapText="1" indent="1"/>
    </xf>
    <xf numFmtId="3" fontId="15" fillId="0" borderId="4" xfId="12" applyNumberFormat="1" applyFont="1" applyBorder="1" applyAlignment="1">
      <alignment horizontal="right"/>
    </xf>
    <xf numFmtId="0" fontId="11" fillId="0" borderId="0" xfId="2" applyFont="1" applyAlignment="1">
      <alignment horizontal="center"/>
    </xf>
    <xf numFmtId="0" fontId="13" fillId="0" borderId="0" xfId="2" applyFont="1"/>
    <xf numFmtId="0" fontId="21" fillId="0" borderId="0" xfId="0" applyFont="1" applyAlignment="1">
      <alignment horizontal="left" vertical="center"/>
    </xf>
    <xf numFmtId="0" fontId="11" fillId="0" borderId="0" xfId="2" applyFont="1" applyAlignment="1">
      <alignment horizontal="left" indent="2"/>
    </xf>
    <xf numFmtId="170" fontId="11" fillId="0" borderId="4" xfId="0" applyNumberFormat="1" applyFont="1" applyBorder="1" applyAlignment="1">
      <alignment horizontal="right" wrapText="1"/>
    </xf>
    <xf numFmtId="170" fontId="11" fillId="0" borderId="4" xfId="2" applyNumberFormat="1" applyFont="1" applyBorder="1" applyAlignment="1">
      <alignment horizontal="right"/>
    </xf>
    <xf numFmtId="170" fontId="15" fillId="0" borderId="4" xfId="12" applyNumberFormat="1" applyFont="1" applyBorder="1" applyAlignment="1">
      <alignment horizontal="right"/>
    </xf>
    <xf numFmtId="0" fontId="11" fillId="0" borderId="4" xfId="2" applyFont="1" applyBorder="1"/>
    <xf numFmtId="0" fontId="11" fillId="0" borderId="4" xfId="2" applyFont="1" applyBorder="1" applyAlignment="1">
      <alignment horizontal="left" indent="1"/>
    </xf>
    <xf numFmtId="0" fontId="11" fillId="0" borderId="4" xfId="2" applyFont="1" applyBorder="1" applyAlignment="1">
      <alignment horizontal="left" indent="2"/>
    </xf>
    <xf numFmtId="166" fontId="11" fillId="0" borderId="4" xfId="2" applyNumberFormat="1" applyFont="1" applyBorder="1" applyAlignment="1">
      <alignment horizontal="right"/>
    </xf>
    <xf numFmtId="166" fontId="11" fillId="0" borderId="17" xfId="2" applyNumberFormat="1" applyFont="1" applyBorder="1" applyAlignment="1">
      <alignment horizontal="left" wrapText="1"/>
    </xf>
    <xf numFmtId="166" fontId="11" fillId="0" borderId="13" xfId="2" applyNumberFormat="1" applyFont="1" applyBorder="1" applyAlignment="1">
      <alignment horizontal="left" wrapText="1"/>
    </xf>
    <xf numFmtId="166" fontId="11" fillId="0" borderId="19" xfId="2" applyNumberFormat="1" applyFont="1" applyBorder="1" applyAlignment="1">
      <alignment horizontal="left" wrapText="1"/>
    </xf>
    <xf numFmtId="170" fontId="11" fillId="0" borderId="0" xfId="2" applyNumberFormat="1" applyFont="1" applyAlignment="1">
      <alignment horizontal="center"/>
    </xf>
    <xf numFmtId="0" fontId="11" fillId="0" borderId="4" xfId="9" applyBorder="1"/>
    <xf numFmtId="1" fontId="11" fillId="0" borderId="4" xfId="9" applyNumberFormat="1" applyBorder="1"/>
    <xf numFmtId="0" fontId="11" fillId="0" borderId="4" xfId="9" applyBorder="1" applyAlignment="1">
      <alignment horizontal="center"/>
    </xf>
    <xf numFmtId="0" fontId="11" fillId="5" borderId="4" xfId="0" applyFont="1" applyFill="1" applyBorder="1" applyAlignment="1">
      <alignment horizontal="center"/>
    </xf>
    <xf numFmtId="168" fontId="11" fillId="5" borderId="4" xfId="0" applyNumberFormat="1" applyFont="1" applyFill="1" applyBorder="1" applyAlignment="1">
      <alignment horizontal="right"/>
    </xf>
    <xf numFmtId="0" fontId="11" fillId="5" borderId="4" xfId="0" applyFont="1" applyFill="1" applyBorder="1" applyAlignment="1">
      <alignment horizontal="right"/>
    </xf>
    <xf numFmtId="169" fontId="11" fillId="5" borderId="4" xfId="0" applyNumberFormat="1" applyFont="1" applyFill="1" applyBorder="1" applyAlignment="1">
      <alignment horizontal="right"/>
    </xf>
    <xf numFmtId="0" fontId="11" fillId="0" borderId="0" xfId="0" applyFont="1" applyAlignment="1">
      <alignment horizontal="left" indent="1"/>
    </xf>
    <xf numFmtId="0" fontId="11" fillId="0" borderId="4" xfId="0" applyFont="1" applyBorder="1" applyAlignment="1">
      <alignment horizontal="center"/>
    </xf>
    <xf numFmtId="0" fontId="11" fillId="0" borderId="4" xfId="0" applyFont="1" applyBorder="1" applyAlignment="1">
      <alignment vertical="center"/>
    </xf>
    <xf numFmtId="0" fontId="11" fillId="0" borderId="0" xfId="0" applyFont="1" applyAlignment="1">
      <alignment vertical="center"/>
    </xf>
    <xf numFmtId="0" fontId="11" fillId="0" borderId="4" xfId="0" applyFont="1" applyBorder="1" applyAlignment="1">
      <alignment horizontal="center" vertical="center"/>
    </xf>
    <xf numFmtId="0" fontId="13" fillId="0" borderId="1" xfId="0" applyFont="1" applyBorder="1"/>
    <xf numFmtId="0" fontId="13" fillId="0" borderId="2" xfId="0" applyFont="1" applyBorder="1"/>
    <xf numFmtId="0" fontId="13" fillId="0" borderId="3" xfId="0" applyFont="1" applyBorder="1"/>
    <xf numFmtId="0" fontId="27" fillId="0" borderId="5" xfId="0" applyFont="1" applyBorder="1" applyAlignment="1">
      <alignment vertical="center"/>
    </xf>
    <xf numFmtId="0" fontId="11" fillId="0" borderId="6" xfId="0" applyFont="1" applyBorder="1" applyAlignment="1">
      <alignment vertical="center"/>
    </xf>
    <xf numFmtId="0" fontId="11" fillId="0" borderId="5" xfId="0" applyFont="1" applyBorder="1"/>
    <xf numFmtId="0" fontId="11" fillId="0" borderId="6" xfId="0" applyFont="1" applyBorder="1" applyAlignment="1">
      <alignment horizontal="center"/>
    </xf>
    <xf numFmtId="0" fontId="11" fillId="0" borderId="6" xfId="0" applyFont="1" applyBorder="1" applyAlignment="1">
      <alignment horizontal="center" vertical="center"/>
    </xf>
    <xf numFmtId="0" fontId="11" fillId="0" borderId="7" xfId="0" applyFont="1" applyBorder="1"/>
    <xf numFmtId="0" fontId="11" fillId="0" borderId="28" xfId="0" applyFont="1" applyBorder="1" applyAlignment="1">
      <alignment horizontal="center"/>
    </xf>
    <xf numFmtId="0" fontId="11" fillId="0" borderId="8" xfId="0" applyFont="1" applyBorder="1" applyAlignment="1">
      <alignment horizontal="center"/>
    </xf>
    <xf numFmtId="0" fontId="18" fillId="0" borderId="19" xfId="6" applyFont="1" applyBorder="1" applyAlignment="1">
      <alignment horizontal="center" wrapText="1"/>
    </xf>
    <xf numFmtId="0" fontId="11" fillId="0" borderId="0" xfId="20" applyFont="1" applyAlignment="1">
      <alignment horizontal="center" vertical="center"/>
    </xf>
    <xf numFmtId="0" fontId="28" fillId="0" borderId="0" xfId="20" applyFont="1" applyAlignment="1">
      <alignment horizontal="left" vertical="center" indent="1"/>
    </xf>
    <xf numFmtId="0" fontId="11" fillId="0" borderId="0" xfId="20" applyFont="1" applyAlignment="1">
      <alignment horizontal="left" vertical="center"/>
    </xf>
    <xf numFmtId="0" fontId="11" fillId="8" borderId="0" xfId="20" applyFont="1" applyFill="1" applyAlignment="1">
      <alignment horizontal="center" vertical="center"/>
    </xf>
    <xf numFmtId="3" fontId="11" fillId="8" borderId="2" xfId="20" applyNumberFormat="1" applyFont="1" applyFill="1" applyBorder="1" applyAlignment="1">
      <alignment horizontal="right" vertical="top"/>
    </xf>
    <xf numFmtId="3" fontId="11" fillId="8" borderId="3" xfId="20" applyNumberFormat="1" applyFont="1" applyFill="1" applyBorder="1" applyAlignment="1">
      <alignment horizontal="right" vertical="top"/>
    </xf>
    <xf numFmtId="3" fontId="11" fillId="8" borderId="4" xfId="20" applyNumberFormat="1" applyFont="1" applyFill="1" applyBorder="1" applyAlignment="1">
      <alignment horizontal="right" vertical="top"/>
    </xf>
    <xf numFmtId="3" fontId="11" fillId="8" borderId="6" xfId="20" applyNumberFormat="1" applyFont="1" applyFill="1" applyBorder="1" applyAlignment="1">
      <alignment horizontal="right" vertical="top"/>
    </xf>
    <xf numFmtId="3" fontId="11" fillId="8" borderId="33" xfId="20" applyNumberFormat="1" applyFont="1" applyFill="1" applyBorder="1" applyAlignment="1">
      <alignment horizontal="right" vertical="top"/>
    </xf>
    <xf numFmtId="3" fontId="11" fillId="8" borderId="32" xfId="20" applyNumberFormat="1" applyFont="1" applyFill="1" applyBorder="1" applyAlignment="1">
      <alignment horizontal="right" vertical="top"/>
    </xf>
    <xf numFmtId="3" fontId="11" fillId="8" borderId="30" xfId="20" applyNumberFormat="1" applyFont="1" applyFill="1" applyBorder="1" applyAlignment="1">
      <alignment horizontal="right" vertical="top"/>
    </xf>
    <xf numFmtId="3" fontId="11" fillId="8" borderId="29" xfId="20" applyNumberFormat="1" applyFont="1" applyFill="1" applyBorder="1" applyAlignment="1">
      <alignment horizontal="right" vertical="top"/>
    </xf>
    <xf numFmtId="0" fontId="11" fillId="8" borderId="0" xfId="20" applyFont="1" applyFill="1" applyAlignment="1">
      <alignment horizontal="left" vertical="center"/>
    </xf>
    <xf numFmtId="0" fontId="16" fillId="8" borderId="0" xfId="20" applyFont="1" applyFill="1" applyAlignment="1">
      <alignment vertical="center"/>
    </xf>
    <xf numFmtId="0" fontId="29" fillId="8" borderId="0" xfId="20" applyFont="1" applyFill="1" applyAlignment="1">
      <alignment vertical="center"/>
    </xf>
    <xf numFmtId="0" fontId="11" fillId="8" borderId="0" xfId="20" applyFont="1" applyFill="1" applyAlignment="1">
      <alignment horizontal="left" vertical="center" indent="1"/>
    </xf>
    <xf numFmtId="3" fontId="17" fillId="0" borderId="19" xfId="6" applyNumberFormat="1" applyFont="1" applyBorder="1" applyAlignment="1">
      <alignment horizontal="right" wrapText="1"/>
    </xf>
    <xf numFmtId="0" fontId="18" fillId="0" borderId="5" xfId="6" applyFont="1" applyBorder="1" applyAlignment="1">
      <alignment horizontal="center" wrapText="1"/>
    </xf>
    <xf numFmtId="0" fontId="18" fillId="0" borderId="6" xfId="6" applyFont="1" applyBorder="1" applyAlignment="1">
      <alignment horizontal="center" wrapText="1"/>
    </xf>
    <xf numFmtId="3" fontId="17" fillId="0" borderId="5" xfId="6" applyNumberFormat="1" applyFont="1" applyBorder="1" applyAlignment="1">
      <alignment horizontal="right" wrapText="1"/>
    </xf>
    <xf numFmtId="165" fontId="17" fillId="0" borderId="6" xfId="6" applyNumberFormat="1" applyFont="1" applyBorder="1" applyAlignment="1">
      <alignment horizontal="right" wrapText="1"/>
    </xf>
    <xf numFmtId="3" fontId="17" fillId="0" borderId="7" xfId="6" applyNumberFormat="1" applyFont="1" applyBorder="1" applyAlignment="1">
      <alignment horizontal="right" wrapText="1"/>
    </xf>
    <xf numFmtId="165" fontId="17" fillId="0" borderId="28" xfId="6" applyNumberFormat="1" applyFont="1" applyBorder="1" applyAlignment="1">
      <alignment horizontal="right" wrapText="1"/>
    </xf>
    <xf numFmtId="3" fontId="17" fillId="0" borderId="28" xfId="6" applyNumberFormat="1" applyFont="1" applyBorder="1" applyAlignment="1">
      <alignment horizontal="right" wrapText="1"/>
    </xf>
    <xf numFmtId="3" fontId="17" fillId="4" borderId="28" xfId="6" applyNumberFormat="1" applyFont="1" applyFill="1" applyBorder="1" applyAlignment="1">
      <alignment horizontal="right" wrapText="1"/>
    </xf>
    <xf numFmtId="170" fontId="17" fillId="4" borderId="28" xfId="6" applyNumberFormat="1" applyFont="1" applyFill="1" applyBorder="1" applyAlignment="1">
      <alignment horizontal="right" wrapText="1"/>
    </xf>
    <xf numFmtId="165" fontId="17" fillId="0" borderId="8" xfId="6" applyNumberFormat="1" applyFont="1" applyBorder="1" applyAlignment="1">
      <alignment horizontal="right" wrapText="1"/>
    </xf>
    <xf numFmtId="0" fontId="17" fillId="0" borderId="25" xfId="6" applyFont="1" applyBorder="1" applyAlignment="1">
      <alignment horizontal="left" wrapText="1"/>
    </xf>
    <xf numFmtId="0" fontId="17" fillId="0" borderId="25" xfId="6" applyFont="1" applyBorder="1" applyAlignment="1">
      <alignment horizontal="left" wrapText="1" indent="1"/>
    </xf>
    <xf numFmtId="0" fontId="17" fillId="0" borderId="25" xfId="6" applyFont="1" applyBorder="1" applyAlignment="1">
      <alignment horizontal="left" wrapText="1" indent="2"/>
    </xf>
    <xf numFmtId="0" fontId="17" fillId="0" borderId="27" xfId="6" applyFont="1" applyBorder="1" applyAlignment="1">
      <alignment horizontal="left" wrapText="1" indent="2"/>
    </xf>
    <xf numFmtId="3" fontId="17" fillId="0" borderId="20" xfId="6" applyNumberFormat="1" applyFont="1" applyBorder="1" applyAlignment="1">
      <alignment horizontal="right" wrapText="1"/>
    </xf>
    <xf numFmtId="170" fontId="17" fillId="0" borderId="28" xfId="6" applyNumberFormat="1" applyFont="1" applyBorder="1" applyAlignment="1">
      <alignment horizontal="right" wrapText="1"/>
    </xf>
    <xf numFmtId="0" fontId="11" fillId="0" borderId="4" xfId="0" applyFont="1" applyBorder="1" applyAlignment="1">
      <alignment horizontal="center" wrapText="1"/>
    </xf>
    <xf numFmtId="0" fontId="11" fillId="0" borderId="4" xfId="2" applyFont="1" applyBorder="1" applyAlignment="1">
      <alignment horizontal="center" wrapText="1"/>
    </xf>
    <xf numFmtId="0" fontId="11" fillId="8" borderId="23" xfId="20" applyFont="1" applyFill="1" applyBorder="1" applyAlignment="1">
      <alignment horizontal="center" vertical="center"/>
    </xf>
    <xf numFmtId="0" fontId="11" fillId="8" borderId="35" xfId="20" applyFont="1" applyFill="1" applyBorder="1" applyAlignment="1">
      <alignment horizontal="center" vertical="center"/>
    </xf>
    <xf numFmtId="0" fontId="11" fillId="8" borderId="1" xfId="20" applyFont="1" applyFill="1" applyBorder="1" applyAlignment="1">
      <alignment horizontal="left" vertical="top"/>
    </xf>
    <xf numFmtId="0" fontId="11" fillId="8" borderId="5" xfId="20" applyFont="1" applyFill="1" applyBorder="1" applyAlignment="1">
      <alignment horizontal="left" vertical="top"/>
    </xf>
    <xf numFmtId="0" fontId="11" fillId="8" borderId="34" xfId="20" applyFont="1" applyFill="1" applyBorder="1" applyAlignment="1">
      <alignment horizontal="left" vertical="top"/>
    </xf>
    <xf numFmtId="0" fontId="11" fillId="8" borderId="31" xfId="20" applyFont="1" applyFill="1" applyBorder="1" applyAlignment="1">
      <alignment horizontal="left" vertical="top"/>
    </xf>
    <xf numFmtId="0" fontId="30" fillId="0" borderId="4" xfId="0" applyFont="1" applyBorder="1" applyAlignment="1">
      <alignment horizontal="left" wrapText="1"/>
    </xf>
    <xf numFmtId="0" fontId="30" fillId="0" borderId="4" xfId="0" applyFont="1" applyBorder="1" applyAlignment="1">
      <alignment horizontal="left" wrapText="1" indent="1"/>
    </xf>
    <xf numFmtId="164" fontId="11" fillId="0" borderId="0" xfId="3" applyNumberFormat="1" applyFont="1" applyFill="1"/>
    <xf numFmtId="0" fontId="13" fillId="0" borderId="9" xfId="0" applyFont="1" applyBorder="1" applyAlignment="1">
      <alignment horizontal="left" vertical="center"/>
    </xf>
    <xf numFmtId="0" fontId="13" fillId="0" borderId="0" xfId="0" applyFont="1" applyAlignment="1">
      <alignment horizontal="left" vertical="center"/>
    </xf>
    <xf numFmtId="0" fontId="11" fillId="0" borderId="10" xfId="0" applyFont="1" applyBorder="1"/>
    <xf numFmtId="0" fontId="27" fillId="0" borderId="9" xfId="0" applyFont="1" applyBorder="1" applyAlignment="1">
      <alignment horizontal="right" wrapText="1"/>
    </xf>
    <xf numFmtId="0" fontId="33" fillId="0" borderId="0" xfId="1" applyFont="1" applyBorder="1" applyAlignment="1"/>
    <xf numFmtId="0" fontId="34" fillId="0" borderId="9" xfId="0" applyFont="1" applyBorder="1" applyAlignment="1">
      <alignment horizontal="right" wrapText="1"/>
    </xf>
    <xf numFmtId="0" fontId="35" fillId="0" borderId="0" xfId="0" applyFont="1"/>
    <xf numFmtId="0" fontId="29" fillId="0" borderId="9" xfId="12" applyFont="1" applyBorder="1" applyAlignment="1">
      <alignment vertical="center"/>
    </xf>
    <xf numFmtId="0" fontId="29" fillId="0" borderId="10" xfId="12" applyFont="1" applyBorder="1" applyAlignment="1">
      <alignment vertical="center"/>
    </xf>
    <xf numFmtId="0" fontId="35" fillId="0" borderId="10" xfId="0" applyFont="1" applyBorder="1"/>
    <xf numFmtId="0" fontId="13" fillId="0" borderId="9" xfId="0" applyFont="1" applyBorder="1" applyAlignment="1">
      <alignment horizontal="right" wrapText="1"/>
    </xf>
    <xf numFmtId="0" fontId="11" fillId="0" borderId="9" xfId="12" applyFont="1" applyBorder="1" applyAlignment="1">
      <alignment horizontal="left" vertical="center" indent="1"/>
    </xf>
    <xf numFmtId="0" fontId="11" fillId="0" borderId="9" xfId="0" applyFont="1" applyBorder="1"/>
    <xf numFmtId="0" fontId="35" fillId="0" borderId="9" xfId="0" applyFont="1" applyBorder="1"/>
    <xf numFmtId="0" fontId="35" fillId="0" borderId="11" xfId="0" applyFont="1" applyBorder="1"/>
    <xf numFmtId="0" fontId="11" fillId="0" borderId="12" xfId="0" applyFont="1" applyBorder="1"/>
    <xf numFmtId="0" fontId="13" fillId="0" borderId="9" xfId="0" applyFont="1" applyBorder="1" applyAlignment="1">
      <alignment horizontal="right" vertical="center" wrapText="1"/>
    </xf>
    <xf numFmtId="0" fontId="26" fillId="0" borderId="0" xfId="0" applyFont="1"/>
    <xf numFmtId="0" fontId="36" fillId="0" borderId="0" xfId="1" applyFont="1" applyBorder="1"/>
    <xf numFmtId="0" fontId="33" fillId="0" borderId="0" xfId="1" applyFont="1" applyBorder="1" applyAlignment="1">
      <alignment vertical="center"/>
    </xf>
    <xf numFmtId="0" fontId="33" fillId="0" borderId="0" xfId="1" applyFont="1" applyBorder="1"/>
    <xf numFmtId="0" fontId="37" fillId="0" borderId="0" xfId="1" applyFont="1" applyBorder="1"/>
    <xf numFmtId="0" fontId="11" fillId="0" borderId="16" xfId="0" applyFont="1" applyBorder="1"/>
    <xf numFmtId="0" fontId="16" fillId="7" borderId="0" xfId="14" applyFont="1" applyFill="1" applyAlignment="1">
      <alignment horizontal="left"/>
    </xf>
    <xf numFmtId="0" fontId="11" fillId="0" borderId="4" xfId="14" applyFont="1" applyBorder="1" applyAlignment="1">
      <alignment horizontal="left"/>
    </xf>
    <xf numFmtId="0" fontId="11" fillId="0" borderId="4" xfId="14" applyFont="1" applyBorder="1"/>
    <xf numFmtId="0" fontId="11" fillId="0" borderId="4" xfId="14" applyFont="1" applyBorder="1" applyAlignment="1">
      <alignment horizontal="center" wrapText="1"/>
    </xf>
    <xf numFmtId="0" fontId="39" fillId="0" borderId="4" xfId="14" applyFont="1" applyBorder="1" applyAlignment="1">
      <alignment horizontal="center" wrapText="1"/>
    </xf>
    <xf numFmtId="167" fontId="11" fillId="0" borderId="4" xfId="14" applyNumberFormat="1" applyFont="1" applyBorder="1" applyAlignment="1">
      <alignment horizontal="left" vertical="top"/>
    </xf>
    <xf numFmtId="3" fontId="11" fillId="0" borderId="4" xfId="14" applyNumberFormat="1" applyFont="1" applyBorder="1" applyAlignment="1">
      <alignment horizontal="right"/>
    </xf>
    <xf numFmtId="3" fontId="39" fillId="0" borderId="4" xfId="14" applyNumberFormat="1" applyFont="1" applyBorder="1" applyAlignment="1">
      <alignment horizontal="right"/>
    </xf>
    <xf numFmtId="0" fontId="11" fillId="0" borderId="4" xfId="14" applyFont="1" applyBorder="1" applyAlignment="1">
      <alignment horizontal="left" vertical="top"/>
    </xf>
    <xf numFmtId="0" fontId="11" fillId="0" borderId="4" xfId="14" applyFont="1" applyBorder="1" applyAlignment="1">
      <alignment horizontal="left" indent="1"/>
    </xf>
    <xf numFmtId="166" fontId="11" fillId="0" borderId="4" xfId="14" applyNumberFormat="1" applyFont="1" applyBorder="1"/>
    <xf numFmtId="166" fontId="39" fillId="0" borderId="4" xfId="14" applyNumberFormat="1" applyFont="1" applyBorder="1"/>
    <xf numFmtId="166" fontId="11" fillId="0" borderId="4" xfId="14" applyNumberFormat="1" applyFont="1" applyBorder="1" applyAlignment="1">
      <alignment horizontal="right"/>
    </xf>
    <xf numFmtId="166" fontId="39" fillId="0" borderId="4" xfId="14" applyNumberFormat="1" applyFont="1" applyBorder="1" applyAlignment="1">
      <alignment horizontal="right"/>
    </xf>
    <xf numFmtId="0" fontId="16" fillId="7" borderId="0" xfId="14" applyFont="1" applyFill="1" applyAlignment="1">
      <alignment horizontal="left" wrapText="1"/>
    </xf>
    <xf numFmtId="0" fontId="11" fillId="8" borderId="0" xfId="14" applyFont="1" applyFill="1"/>
    <xf numFmtId="166" fontId="11" fillId="8" borderId="0" xfId="14" applyNumberFormat="1" applyFont="1" applyFill="1" applyAlignment="1">
      <alignment horizontal="right"/>
    </xf>
    <xf numFmtId="166" fontId="39" fillId="8" borderId="0" xfId="14" applyNumberFormat="1" applyFont="1" applyFill="1" applyAlignment="1">
      <alignment horizontal="right"/>
    </xf>
    <xf numFmtId="0" fontId="11" fillId="8" borderId="0" xfId="14" applyFont="1" applyFill="1" applyAlignment="1">
      <alignment horizontal="left" vertical="top" wrapText="1"/>
    </xf>
    <xf numFmtId="0" fontId="31" fillId="0" borderId="0" xfId="0" applyFont="1"/>
    <xf numFmtId="3" fontId="11" fillId="0" borderId="0" xfId="0" applyNumberFormat="1" applyFont="1"/>
    <xf numFmtId="166" fontId="11" fillId="0" borderId="0" xfId="3" applyNumberFormat="1" applyFont="1" applyFill="1" applyBorder="1"/>
    <xf numFmtId="0" fontId="13" fillId="8" borderId="0" xfId="0" applyFont="1" applyFill="1" applyAlignment="1">
      <alignment horizontal="left" vertical="center"/>
    </xf>
    <xf numFmtId="0" fontId="25" fillId="8" borderId="0" xfId="0" applyFont="1" applyFill="1" applyAlignment="1">
      <alignment horizontal="center"/>
    </xf>
    <xf numFmtId="0" fontId="30" fillId="8" borderId="0" xfId="20" applyFont="1" applyFill="1" applyAlignment="1">
      <alignment horizontal="left" vertical="center"/>
    </xf>
    <xf numFmtId="0" fontId="13" fillId="8" borderId="0" xfId="0" applyFont="1" applyFill="1" applyAlignment="1">
      <alignment horizontal="center" vertical="center" wrapText="1"/>
    </xf>
    <xf numFmtId="3" fontId="11" fillId="8" borderId="0" xfId="0" applyNumberFormat="1" applyFont="1" applyFill="1"/>
    <xf numFmtId="3" fontId="26" fillId="8" borderId="0" xfId="0" applyNumberFormat="1" applyFont="1" applyFill="1"/>
    <xf numFmtId="170" fontId="13" fillId="0" borderId="0" xfId="2" applyNumberFormat="1" applyFont="1"/>
    <xf numFmtId="0" fontId="11" fillId="0" borderId="0" xfId="0" applyFont="1" applyAlignment="1">
      <alignment horizontal="left"/>
    </xf>
    <xf numFmtId="0" fontId="30" fillId="0" borderId="4" xfId="0" applyFont="1" applyBorder="1" applyAlignment="1">
      <alignment horizontal="center" wrapText="1"/>
    </xf>
    <xf numFmtId="0" fontId="30" fillId="8" borderId="4" xfId="0" applyFont="1" applyFill="1" applyBorder="1" applyAlignment="1">
      <alignment horizontal="center" wrapText="1"/>
    </xf>
    <xf numFmtId="3" fontId="30" fillId="0" borderId="4" xfId="0" applyNumberFormat="1" applyFont="1" applyBorder="1"/>
    <xf numFmtId="166" fontId="30" fillId="0" borderId="4" xfId="3" applyNumberFormat="1" applyFont="1" applyFill="1" applyBorder="1"/>
    <xf numFmtId="3" fontId="30" fillId="8" borderId="4" xfId="0" applyNumberFormat="1" applyFont="1" applyFill="1" applyBorder="1"/>
    <xf numFmtId="0" fontId="30" fillId="0" borderId="4" xfId="0" applyFont="1" applyBorder="1" applyAlignment="1">
      <alignment horizontal="left" indent="2"/>
    </xf>
    <xf numFmtId="0" fontId="40" fillId="0" borderId="4" xfId="0" applyFont="1" applyBorder="1" applyAlignment="1">
      <alignment horizontal="left" indent="2"/>
    </xf>
    <xf numFmtId="3" fontId="40" fillId="0" borderId="4" xfId="0" applyNumberFormat="1" applyFont="1" applyBorder="1"/>
    <xf numFmtId="166" fontId="40" fillId="0" borderId="4" xfId="3" applyNumberFormat="1" applyFont="1" applyFill="1" applyBorder="1"/>
    <xf numFmtId="3" fontId="40" fillId="8" borderId="4" xfId="0" applyNumberFormat="1" applyFont="1" applyFill="1" applyBorder="1"/>
    <xf numFmtId="0" fontId="30" fillId="0" borderId="4" xfId="0" applyFont="1" applyBorder="1" applyAlignment="1">
      <alignment horizontal="left" indent="3"/>
    </xf>
    <xf numFmtId="3" fontId="30" fillId="4" borderId="4" xfId="0" applyNumberFormat="1" applyFont="1" applyFill="1" applyBorder="1"/>
    <xf numFmtId="3" fontId="30" fillId="4" borderId="4" xfId="0" applyNumberFormat="1" applyFont="1" applyFill="1" applyBorder="1" applyAlignment="1">
      <alignment horizontal="right"/>
    </xf>
    <xf numFmtId="3" fontId="30" fillId="8" borderId="4" xfId="0" applyNumberFormat="1" applyFont="1" applyFill="1" applyBorder="1" applyAlignment="1">
      <alignment horizontal="right"/>
    </xf>
    <xf numFmtId="0" fontId="30" fillId="0" borderId="4" xfId="0" applyFont="1" applyBorder="1" applyAlignment="1">
      <alignment horizontal="left" indent="1"/>
    </xf>
    <xf numFmtId="0" fontId="30" fillId="8" borderId="4" xfId="0" applyFont="1" applyFill="1" applyBorder="1"/>
    <xf numFmtId="0" fontId="30" fillId="0" borderId="4" xfId="0" applyFont="1" applyBorder="1"/>
    <xf numFmtId="0" fontId="30" fillId="0" borderId="4" xfId="0" applyFont="1" applyBorder="1" applyAlignment="1">
      <alignment horizontal="left" wrapText="1"/>
    </xf>
    <xf numFmtId="0" fontId="13" fillId="0" borderId="0" xfId="0" applyFont="1" applyAlignment="1">
      <alignment horizontal="left" wrapText="1"/>
    </xf>
    <xf numFmtId="0" fontId="30" fillId="0" borderId="4" xfId="0" applyFont="1" applyBorder="1" applyAlignment="1">
      <alignment horizontal="center" wrapText="1"/>
    </xf>
    <xf numFmtId="0" fontId="30" fillId="8" borderId="4" xfId="0" applyFont="1" applyFill="1" applyBorder="1" applyAlignment="1">
      <alignment horizontal="center" wrapText="1"/>
    </xf>
    <xf numFmtId="0" fontId="30" fillId="0" borderId="14" xfId="0" applyFont="1" applyBorder="1" applyAlignment="1">
      <alignment horizontal="left" vertical="top" wrapText="1"/>
    </xf>
    <xf numFmtId="0" fontId="27" fillId="0" borderId="9" xfId="0" applyFont="1" applyBorder="1" applyAlignment="1">
      <alignment wrapText="1"/>
    </xf>
    <xf numFmtId="0" fontId="27" fillId="0" borderId="0" xfId="0" applyFont="1" applyAlignment="1">
      <alignment wrapText="1"/>
    </xf>
    <xf numFmtId="0" fontId="27" fillId="0" borderId="10" xfId="0" applyFont="1" applyBorder="1" applyAlignment="1">
      <alignment wrapText="1"/>
    </xf>
    <xf numFmtId="0" fontId="11" fillId="0" borderId="0" xfId="0" applyFont="1"/>
    <xf numFmtId="0" fontId="11" fillId="0" borderId="10" xfId="0" applyFont="1" applyBorder="1"/>
    <xf numFmtId="0" fontId="27" fillId="0" borderId="9" xfId="0" applyFont="1" applyBorder="1" applyAlignment="1">
      <alignment vertical="center" wrapText="1"/>
    </xf>
    <xf numFmtId="0" fontId="27" fillId="0" borderId="0" xfId="0" applyFont="1" applyAlignment="1">
      <alignment vertical="center" wrapText="1"/>
    </xf>
    <xf numFmtId="0" fontId="27" fillId="0" borderId="10" xfId="0" applyFont="1" applyBorder="1" applyAlignment="1">
      <alignment vertical="center" wrapText="1"/>
    </xf>
    <xf numFmtId="0" fontId="27" fillId="0" borderId="9" xfId="0" applyFont="1" applyBorder="1"/>
    <xf numFmtId="0" fontId="27" fillId="0" borderId="0" xfId="0" applyFont="1"/>
    <xf numFmtId="0" fontId="27" fillId="0" borderId="10" xfId="0" applyFont="1" applyBorder="1"/>
    <xf numFmtId="0" fontId="35" fillId="0" borderId="11" xfId="0" applyFont="1" applyBorder="1" applyAlignment="1">
      <alignment horizontal="left"/>
    </xf>
    <xf numFmtId="0" fontId="35" fillId="0" borderId="16" xfId="0" applyFont="1" applyBorder="1" applyAlignment="1">
      <alignment horizontal="left"/>
    </xf>
    <xf numFmtId="0" fontId="13" fillId="0" borderId="39" xfId="12" applyFont="1" applyBorder="1" applyAlignment="1">
      <alignment horizontal="center" vertical="center"/>
    </xf>
    <xf numFmtId="0" fontId="13" fillId="0" borderId="42" xfId="12" applyFont="1" applyBorder="1" applyAlignment="1">
      <alignment horizontal="center" vertical="center"/>
    </xf>
    <xf numFmtId="0" fontId="11" fillId="0" borderId="0" xfId="0" applyFont="1" applyAlignment="1">
      <alignment horizontal="left" wrapText="1"/>
    </xf>
    <xf numFmtId="0" fontId="11" fillId="0" borderId="10" xfId="0" applyFont="1" applyBorder="1" applyAlignment="1">
      <alignment horizontal="left" wrapText="1"/>
    </xf>
    <xf numFmtId="0" fontId="32" fillId="2" borderId="39" xfId="0" applyFont="1" applyFill="1" applyBorder="1" applyAlignment="1">
      <alignment horizontal="left" vertical="center"/>
    </xf>
    <xf numFmtId="0" fontId="32" fillId="2" borderId="43" xfId="0" applyFont="1" applyFill="1" applyBorder="1" applyAlignment="1">
      <alignment horizontal="left" vertical="center"/>
    </xf>
    <xf numFmtId="0" fontId="32" fillId="2" borderId="42" xfId="0" applyFont="1" applyFill="1" applyBorder="1" applyAlignment="1">
      <alignment horizontal="left" vertical="center"/>
    </xf>
    <xf numFmtId="0" fontId="11" fillId="0" borderId="0" xfId="0" applyFont="1" applyAlignment="1">
      <alignment wrapText="1"/>
    </xf>
    <xf numFmtId="0" fontId="11" fillId="0" borderId="10" xfId="0" applyFont="1" applyBorder="1" applyAlignment="1">
      <alignment wrapText="1"/>
    </xf>
    <xf numFmtId="0" fontId="35" fillId="0" borderId="0" xfId="0" applyFont="1" applyAlignment="1">
      <alignment wrapText="1"/>
    </xf>
    <xf numFmtId="0" fontId="35" fillId="0" borderId="10" xfId="0" applyFont="1" applyBorder="1" applyAlignment="1">
      <alignment wrapText="1"/>
    </xf>
    <xf numFmtId="0" fontId="13" fillId="8" borderId="1" xfId="20" applyFont="1" applyFill="1" applyBorder="1" applyAlignment="1">
      <alignment horizontal="left" vertical="center" wrapText="1"/>
    </xf>
    <xf numFmtId="0" fontId="13" fillId="8" borderId="21" xfId="20" applyFont="1" applyFill="1" applyBorder="1" applyAlignment="1">
      <alignment horizontal="left" vertical="center" wrapText="1"/>
    </xf>
    <xf numFmtId="0" fontId="13" fillId="8" borderId="36" xfId="20" applyFont="1" applyFill="1" applyBorder="1" applyAlignment="1">
      <alignment horizontal="center" vertical="center"/>
    </xf>
    <xf numFmtId="0" fontId="13" fillId="8" borderId="37" xfId="20" applyFont="1" applyFill="1" applyBorder="1" applyAlignment="1">
      <alignment horizontal="center" vertical="center"/>
    </xf>
    <xf numFmtId="0" fontId="13" fillId="8" borderId="38" xfId="20" applyFont="1" applyFill="1" applyBorder="1" applyAlignment="1">
      <alignment horizontal="center" vertical="center"/>
    </xf>
    <xf numFmtId="0" fontId="13" fillId="8" borderId="0" xfId="20" applyFont="1" applyFill="1" applyAlignment="1">
      <alignment horizontal="left" vertical="center" wrapText="1"/>
    </xf>
    <xf numFmtId="0" fontId="13" fillId="0" borderId="16" xfId="0" applyFont="1" applyBorder="1" applyAlignment="1">
      <alignment horizontal="left"/>
    </xf>
    <xf numFmtId="0" fontId="11" fillId="8" borderId="14" xfId="14" applyFont="1" applyFill="1" applyBorder="1" applyAlignment="1">
      <alignment horizontal="left" vertical="top" wrapText="1"/>
    </xf>
    <xf numFmtId="0" fontId="14" fillId="7" borderId="0" xfId="14" applyFont="1" applyFill="1" applyAlignment="1">
      <alignment horizontal="left"/>
    </xf>
    <xf numFmtId="0" fontId="13" fillId="0" borderId="15" xfId="9" applyFont="1" applyBorder="1" applyAlignment="1">
      <alignment horizontal="left"/>
    </xf>
    <xf numFmtId="0" fontId="25" fillId="8" borderId="4" xfId="0" applyFont="1" applyFill="1" applyBorder="1" applyAlignment="1">
      <alignment horizontal="center" vertical="center"/>
    </xf>
    <xf numFmtId="0" fontId="25" fillId="8" borderId="4" xfId="0" applyFont="1" applyFill="1" applyBorder="1" applyAlignment="1">
      <alignment horizontal="center"/>
    </xf>
    <xf numFmtId="0" fontId="13" fillId="8" borderId="0" xfId="0" applyFont="1" applyFill="1" applyAlignment="1">
      <alignment horizontal="left" vertical="center"/>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0" fontId="13" fillId="8" borderId="4" xfId="0" applyFont="1" applyFill="1" applyBorder="1" applyAlignment="1">
      <alignment horizontal="center" wrapText="1"/>
    </xf>
    <xf numFmtId="0" fontId="11" fillId="0" borderId="0" xfId="2" applyFont="1" applyAlignment="1">
      <alignment horizontal="left" vertical="top" wrapText="1"/>
    </xf>
    <xf numFmtId="0" fontId="11" fillId="0" borderId="22" xfId="2" applyFont="1" applyBorder="1" applyAlignment="1">
      <alignment horizontal="left" wrapText="1"/>
    </xf>
    <xf numFmtId="0" fontId="11" fillId="0" borderId="24" xfId="2" applyFont="1" applyBorder="1" applyAlignment="1">
      <alignment horizontal="left"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49" fontId="23" fillId="0" borderId="0" xfId="6" applyNumberFormat="1" applyFont="1" applyAlignment="1">
      <alignment horizontal="left"/>
    </xf>
    <xf numFmtId="0" fontId="18" fillId="0" borderId="41" xfId="6" applyFont="1" applyBorder="1" applyAlignment="1">
      <alignment horizontal="left" wrapText="1"/>
    </xf>
    <xf numFmtId="0" fontId="18" fillId="0" borderId="18" xfId="6" applyFont="1" applyBorder="1" applyAlignment="1">
      <alignment horizontal="left" wrapText="1"/>
    </xf>
    <xf numFmtId="0" fontId="18" fillId="0" borderId="26" xfId="6" applyFont="1" applyBorder="1" applyAlignment="1">
      <alignment horizontal="left" wrapText="1"/>
    </xf>
    <xf numFmtId="0" fontId="18" fillId="0" borderId="1" xfId="6" applyFont="1" applyBorder="1" applyAlignment="1">
      <alignment horizontal="center" wrapText="1"/>
    </xf>
    <xf numFmtId="0" fontId="18" fillId="0" borderId="2" xfId="6" applyFont="1" applyBorder="1" applyAlignment="1">
      <alignment horizontal="center" wrapText="1"/>
    </xf>
    <xf numFmtId="0" fontId="18" fillId="0" borderId="3" xfId="6" applyFont="1" applyBorder="1" applyAlignment="1">
      <alignment horizontal="center" wrapText="1"/>
    </xf>
    <xf numFmtId="0" fontId="18" fillId="0" borderId="40" xfId="6" applyFont="1" applyBorder="1" applyAlignment="1">
      <alignment horizontal="center" wrapText="1"/>
    </xf>
    <xf numFmtId="0" fontId="18" fillId="0" borderId="5" xfId="6" applyFont="1" applyBorder="1" applyAlignment="1">
      <alignment horizontal="center" wrapText="1"/>
    </xf>
    <xf numFmtId="0" fontId="18" fillId="0" borderId="4" xfId="6" applyFont="1" applyBorder="1" applyAlignment="1">
      <alignment horizontal="center" wrapText="1"/>
    </xf>
    <xf numFmtId="0" fontId="18" fillId="0" borderId="19" xfId="6" applyFont="1" applyBorder="1" applyAlignment="1">
      <alignment horizontal="center" wrapText="1"/>
    </xf>
    <xf numFmtId="0" fontId="18" fillId="0" borderId="6" xfId="6" applyFont="1" applyBorder="1" applyAlignment="1">
      <alignment horizontal="center" wrapText="1"/>
    </xf>
    <xf numFmtId="0" fontId="13" fillId="2" borderId="15" xfId="0" applyFont="1" applyFill="1" applyBorder="1" applyAlignment="1">
      <alignment horizontal="left" vertical="center"/>
    </xf>
    <xf numFmtId="0" fontId="13" fillId="3" borderId="22" xfId="0" applyFont="1" applyFill="1" applyBorder="1" applyAlignment="1">
      <alignment horizontal="left" wrapText="1"/>
    </xf>
    <xf numFmtId="0" fontId="13" fillId="3" borderId="24" xfId="0" applyFont="1" applyFill="1" applyBorder="1" applyAlignment="1">
      <alignment horizontal="left" wrapText="1"/>
    </xf>
    <xf numFmtId="0" fontId="13" fillId="2" borderId="4"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3" xfId="0" applyFont="1" applyFill="1" applyBorder="1" applyAlignment="1">
      <alignment horizontal="center" vertical="center"/>
    </xf>
    <xf numFmtId="0" fontId="18" fillId="0" borderId="22" xfId="6" applyFont="1" applyBorder="1" applyAlignment="1">
      <alignment horizontal="left" wrapText="1"/>
    </xf>
    <xf numFmtId="0" fontId="18" fillId="0" borderId="23" xfId="6" applyFont="1" applyBorder="1" applyAlignment="1">
      <alignment horizontal="left" wrapText="1"/>
    </xf>
    <xf numFmtId="0" fontId="18" fillId="0" borderId="24" xfId="6" applyFont="1" applyBorder="1" applyAlignment="1">
      <alignment horizontal="left" wrapText="1"/>
    </xf>
    <xf numFmtId="49" fontId="22" fillId="0" borderId="0" xfId="6" applyNumberFormat="1" applyFont="1" applyAlignment="1">
      <alignment horizontal="left"/>
    </xf>
    <xf numFmtId="0" fontId="18" fillId="0" borderId="17" xfId="6" applyFont="1" applyBorder="1" applyAlignment="1">
      <alignment horizontal="center" wrapText="1"/>
    </xf>
    <xf numFmtId="0" fontId="18" fillId="0" borderId="13" xfId="6" applyFont="1" applyBorder="1" applyAlignment="1">
      <alignment horizontal="center" wrapText="1"/>
    </xf>
  </cellXfs>
  <cellStyles count="21">
    <cellStyle name="Comma 2" xfId="8" xr:uid="{C3B67226-E8A2-4625-ADBF-C45DDF4CB445}"/>
    <cellStyle name="Hyperlink" xfId="1" builtinId="8"/>
    <cellStyle name="Normal" xfId="0" builtinId="0"/>
    <cellStyle name="Normal 10" xfId="17" xr:uid="{0573EBB7-2402-4227-90DC-D70599A74501}"/>
    <cellStyle name="Normal 2" xfId="2" xr:uid="{089EFEB0-20C7-45E1-BD27-F0441AA0BE18}"/>
    <cellStyle name="Normal 2 2" xfId="5" xr:uid="{C2C99FD0-C609-4BF2-BE67-174C256E46D3}"/>
    <cellStyle name="Normal 3" xfId="4" xr:uid="{0F497041-80B4-4CA4-A8A8-6CD2E9C9F7A4}"/>
    <cellStyle name="Normal 3 2" xfId="7" xr:uid="{026E8F5D-DEB4-4AB2-BE55-B874C8B1AF7E}"/>
    <cellStyle name="Normal 4" xfId="6" xr:uid="{629C755E-AC70-42CB-9744-EA6F3AE3636C}"/>
    <cellStyle name="Normal 5" xfId="10" xr:uid="{EDE15B2A-EACD-4B36-B2F4-BA4BB39EBAC8}"/>
    <cellStyle name="Normal 5 2" xfId="11" xr:uid="{0A61414A-CA57-480B-8187-78C3BBCF10F5}"/>
    <cellStyle name="Normal 6" xfId="9" xr:uid="{5948C165-C76E-448D-8247-D2B73B50B789}"/>
    <cellStyle name="Normal 7" xfId="12" xr:uid="{8BC0C687-FEDF-48A6-96CA-AFF9F9058991}"/>
    <cellStyle name="Normal 7 2" xfId="16" xr:uid="{79797449-E260-4C51-BCA6-162B741A1F02}"/>
    <cellStyle name="Normal 7 3" xfId="20" xr:uid="{0B828407-B77D-43A2-B64C-C35284ECDFDE}"/>
    <cellStyle name="Normal 8" xfId="14" xr:uid="{C14897B6-5EF4-477E-9A3A-D2F85BFF5540}"/>
    <cellStyle name="Normal 8 2" xfId="18" xr:uid="{938AF8C7-CF8A-4CE5-83BE-F85710B10362}"/>
    <cellStyle name="Normal 9" xfId="13" xr:uid="{BC2E90D1-7116-4FBA-93F0-2B95610C8979}"/>
    <cellStyle name="Normal 9 2" xfId="19" xr:uid="{FB65F49F-6B88-4D7E-9E8C-C6457E1B6F30}"/>
    <cellStyle name="Percent" xfId="3" builtinId="5"/>
    <cellStyle name="Percent 2" xfId="15" xr:uid="{60C2C386-5727-40D6-940E-2FAFA5A007AD}"/>
  </cellStyles>
  <dxfs count="10">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CCCC"/>
      <color rgb="FFFFCCFF"/>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0</xdr:rowOff>
    </xdr:from>
    <xdr:to>
      <xdr:col>15</xdr:col>
      <xdr:colOff>19050</xdr:colOff>
      <xdr:row>34</xdr:row>
      <xdr:rowOff>114300</xdr:rowOff>
    </xdr:to>
    <xdr:sp macro="" textlink="">
      <xdr:nvSpPr>
        <xdr:cNvPr id="2" name="Shape 1">
          <a:extLst>
            <a:ext uri="{FF2B5EF4-FFF2-40B4-BE49-F238E27FC236}">
              <a16:creationId xmlns:a16="http://schemas.microsoft.com/office/drawing/2014/main" id="{08CA2CA5-16BB-4605-9179-5F86503DC44F}"/>
            </a:ext>
          </a:extLst>
        </xdr:cNvPr>
        <xdr:cNvSpPr/>
      </xdr:nvSpPr>
      <xdr:spPr>
        <a:xfrm>
          <a:off x="0" y="5581650"/>
          <a:ext cx="11144250" cy="838200"/>
        </a:xfrm>
        <a:prstGeom prst="rect">
          <a:avLst/>
        </a:prstGeom>
      </xdr:spPr>
      <xdr:txBody>
        <a:bodyPr lIns="36576" rIns="36576" rtlCol="0" anchor="t"/>
        <a:lstStyle/>
        <a:p>
          <a:pPr>
            <a:lnSpc>
              <a:spcPts val="1000"/>
            </a:lnSpc>
          </a:pPr>
          <a:r>
            <a:rPr lang="en-US" sz="800">
              <a:latin typeface="Arial"/>
            </a:rPr>
            <a:t>Note(s):</a:t>
          </a:r>
        </a:p>
        <a:p>
          <a:pPr>
            <a:lnSpc>
              <a:spcPts val="1000"/>
            </a:lnSpc>
            <a:spcAft>
              <a:spcPts val="1100"/>
            </a:spcAft>
          </a:pPr>
          <a:r>
            <a:rPr lang="en-US" sz="800">
              <a:latin typeface="Arial"/>
            </a:rPr>
            <a:t>Percentages may not add to total due to rounding. For more information on the mapping of GSS fields and codes, see GSS technical table A-17.</a:t>
          </a:r>
        </a:p>
        <a:p>
          <a:pPr>
            <a:lnSpc>
              <a:spcPts val="1000"/>
            </a:lnSpc>
          </a:pPr>
          <a:r>
            <a:rPr lang="en-US" sz="800">
              <a:latin typeface="Arial"/>
            </a:rPr>
            <a:t>Source(s):</a:t>
          </a:r>
        </a:p>
        <a:p>
          <a:pPr>
            <a:lnSpc>
              <a:spcPts val="1000"/>
            </a:lnSpc>
            <a:spcAft>
              <a:spcPts val="1100"/>
            </a:spcAft>
          </a:pPr>
          <a:r>
            <a:rPr lang="en-US" sz="800">
              <a:latin typeface="Arial"/>
            </a:rPr>
            <a:t>National Center for Science and Engineering Statistics, Survey of Graduate Students and Postdoctorates in Science and Engineering, 2021; NSC custom</a:t>
          </a:r>
          <a:r>
            <a:rPr lang="en-US" sz="800" baseline="0">
              <a:latin typeface="Arial"/>
            </a:rPr>
            <a:t> request.</a:t>
          </a:r>
          <a:endParaRPr lang="en-US" sz="800">
            <a:latin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117</xdr:row>
      <xdr:rowOff>0</xdr:rowOff>
    </xdr:from>
    <xdr:to>
      <xdr:col>27</xdr:col>
      <xdr:colOff>19050</xdr:colOff>
      <xdr:row>125</xdr:row>
      <xdr:rowOff>0</xdr:rowOff>
    </xdr:to>
    <xdr:sp macro="" textlink="">
      <xdr:nvSpPr>
        <xdr:cNvPr id="2" name="Shape 1">
          <a:extLst>
            <a:ext uri="{FF2B5EF4-FFF2-40B4-BE49-F238E27FC236}">
              <a16:creationId xmlns:a16="http://schemas.microsoft.com/office/drawing/2014/main" id="{C11B3C9F-47DC-4EFE-BBE4-9205B26510AB}"/>
            </a:ext>
          </a:extLst>
        </xdr:cNvPr>
        <xdr:cNvSpPr/>
      </xdr:nvSpPr>
      <xdr:spPr>
        <a:xfrm>
          <a:off x="0" y="21450300"/>
          <a:ext cx="17135475" cy="1447800"/>
        </a:xfrm>
        <a:prstGeom prst="rect">
          <a:avLst/>
        </a:prstGeom>
      </xdr:spPr>
      <xdr:txBody>
        <a:bodyPr lIns="36576" rIns="36576" rtlCol="0" anchor="t"/>
        <a:lstStyle/>
        <a:p>
          <a:pPr>
            <a:lnSpc>
              <a:spcPts val="1000"/>
            </a:lnSpc>
            <a:spcAft>
              <a:spcPts val="1100"/>
            </a:spcAft>
          </a:pPr>
          <a:r>
            <a:rPr lang="en-US" sz="800">
              <a:latin typeface="Arial"/>
            </a:rPr>
            <a:t>nec = not elsewhere classified; TVH =</a:t>
          </a:r>
          <a:r>
            <a:rPr lang="en-US" sz="800" baseline="0">
              <a:latin typeface="Arial"/>
            </a:rPr>
            <a:t> temporary visa holder</a:t>
          </a:r>
          <a:r>
            <a:rPr lang="en-US" sz="800">
              <a:latin typeface="Arial"/>
            </a:rPr>
            <a:t>.</a:t>
          </a:r>
        </a:p>
        <a:p>
          <a:pPr>
            <a:lnSpc>
              <a:spcPts val="1000"/>
            </a:lnSpc>
            <a:spcAft>
              <a:spcPts val="1100"/>
            </a:spcAft>
          </a:pPr>
          <a:r>
            <a:rPr lang="en-US" sz="800" baseline="30000">
              <a:latin typeface="Arial"/>
            </a:rPr>
            <a:t>a </a:t>
          </a:r>
          <a:r>
            <a:rPr lang="en-US" sz="800">
              <a:latin typeface="Arial"/>
            </a:rPr>
            <a:t>Clinical medicine includes graduate students in public health and clinical medicine nec. Clinical medicine includes postdoctoral appointees and nonfaculty researchers in anesthesiology, cardiology, endocrinology, gastroenterology, hematology, neurology, obstetrics and gynecology, oncology and cancer research, ophthalmology, otorhinolaryngology, pediatrics, psychiatry, public health, pulmonary disease, radiological sciences, surgery, and clinical medicine nec.</a:t>
          </a:r>
        </a:p>
        <a:p>
          <a:pPr>
            <a:lnSpc>
              <a:spcPts val="1000"/>
            </a:lnSpc>
          </a:pPr>
          <a:r>
            <a:rPr lang="en-US" sz="800">
              <a:latin typeface="Arial"/>
            </a:rPr>
            <a:t>Note(s):</a:t>
          </a:r>
        </a:p>
        <a:p>
          <a:pPr>
            <a:lnSpc>
              <a:spcPts val="1000"/>
            </a:lnSpc>
            <a:spcAft>
              <a:spcPts val="1100"/>
            </a:spcAft>
          </a:pPr>
          <a:r>
            <a:rPr lang="en-US" sz="800">
              <a:latin typeface="Arial"/>
            </a:rPr>
            <a:t>Percentages may not add to total because of rounding. For more information on the mapping of GSS fields and codes, see technical table A-17.</a:t>
          </a:r>
        </a:p>
        <a:p>
          <a:pPr>
            <a:lnSpc>
              <a:spcPts val="1000"/>
            </a:lnSpc>
          </a:pPr>
          <a:r>
            <a:rPr lang="en-US" sz="800">
              <a:latin typeface="Arial"/>
            </a:rPr>
            <a:t>Source(s):</a:t>
          </a:r>
        </a:p>
        <a:p>
          <a:pPr>
            <a:lnSpc>
              <a:spcPts val="1000"/>
            </a:lnSpc>
            <a:spcAft>
              <a:spcPts val="1100"/>
            </a:spcAft>
          </a:pPr>
          <a:r>
            <a:rPr lang="en-US" sz="800">
              <a:latin typeface="Arial"/>
            </a:rPr>
            <a:t>National Center for Science and Engineering Statistics, Survey of Graduate Students and Postdoctorates in Science and Engineering, 2021; NSC custom</a:t>
          </a:r>
          <a:r>
            <a:rPr lang="en-US" sz="800" baseline="0">
              <a:latin typeface="Arial"/>
            </a:rPr>
            <a:t> request.</a:t>
          </a:r>
        </a:p>
        <a:p>
          <a:pPr>
            <a:lnSpc>
              <a:spcPts val="1000"/>
            </a:lnSpc>
            <a:spcAft>
              <a:spcPts val="1100"/>
            </a:spcAft>
          </a:pPr>
          <a:r>
            <a:rPr lang="en-US" sz="800">
              <a:latin typeface="Arial"/>
            </a:rPr>
            <a:t>.</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ces.ed.gov/ipeds/cipcode/resources.aspx?y=5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FC06-B572-45DB-B849-ED73DBE21CB4}">
  <sheetPr>
    <tabColor theme="0" tint="-0.499984740745262"/>
  </sheetPr>
  <dimension ref="A1:F48"/>
  <sheetViews>
    <sheetView zoomScale="85" zoomScaleNormal="85" workbookViewId="0">
      <selection sqref="A1:F1"/>
    </sheetView>
  </sheetViews>
  <sheetFormatPr defaultColWidth="8.85546875" defaultRowHeight="12.75"/>
  <cols>
    <col min="1" max="1" width="42.140625" style="3" customWidth="1"/>
    <col min="2" max="2" width="90.5703125" style="3" customWidth="1"/>
    <col min="3" max="3" width="3.5703125" style="3" customWidth="1"/>
    <col min="4" max="4" width="39.140625" style="3" bestFit="1" customWidth="1"/>
    <col min="5" max="5" width="37.140625" style="3" customWidth="1"/>
    <col min="6" max="6" width="3.42578125" style="3" customWidth="1"/>
    <col min="7" max="7" width="8.85546875" style="3"/>
    <col min="8" max="8" width="8.85546875" style="3" customWidth="1"/>
    <col min="9" max="16384" width="8.85546875" style="3"/>
  </cols>
  <sheetData>
    <row r="1" spans="1:6" ht="18" customHeight="1">
      <c r="A1" s="223" t="s">
        <v>405</v>
      </c>
      <c r="B1" s="224"/>
      <c r="C1" s="224"/>
      <c r="D1" s="224"/>
      <c r="E1" s="224"/>
      <c r="F1" s="225"/>
    </row>
    <row r="2" spans="1:6" ht="6.95" customHeight="1" thickBot="1">
      <c r="A2" s="131"/>
      <c r="B2" s="132"/>
      <c r="F2" s="133"/>
    </row>
    <row r="3" spans="1:6">
      <c r="A3" s="134" t="s">
        <v>56</v>
      </c>
      <c r="B3" s="135"/>
      <c r="D3" s="219" t="s">
        <v>419</v>
      </c>
      <c r="E3" s="220"/>
      <c r="F3" s="133"/>
    </row>
    <row r="4" spans="1:6" s="137" customFormat="1">
      <c r="A4" s="136" t="s">
        <v>57</v>
      </c>
      <c r="B4" s="137" t="s">
        <v>416</v>
      </c>
      <c r="D4" s="138" t="s">
        <v>148</v>
      </c>
      <c r="E4" s="139" t="s">
        <v>330</v>
      </c>
      <c r="F4" s="140"/>
    </row>
    <row r="5" spans="1:6">
      <c r="A5" s="141" t="s">
        <v>58</v>
      </c>
      <c r="B5" s="3" t="s">
        <v>415</v>
      </c>
      <c r="D5" s="142" t="s">
        <v>401</v>
      </c>
      <c r="E5" s="133" t="s">
        <v>400</v>
      </c>
      <c r="F5" s="133"/>
    </row>
    <row r="6" spans="1:6" s="137" customFormat="1">
      <c r="A6" s="136" t="s">
        <v>59</v>
      </c>
      <c r="B6" s="137" t="s">
        <v>417</v>
      </c>
      <c r="D6" s="142" t="s">
        <v>150</v>
      </c>
      <c r="E6" s="133" t="s">
        <v>392</v>
      </c>
      <c r="F6" s="140"/>
    </row>
    <row r="7" spans="1:6" s="137" customFormat="1">
      <c r="A7" s="136" t="s">
        <v>60</v>
      </c>
      <c r="B7" s="137" t="s">
        <v>418</v>
      </c>
      <c r="D7" s="142" t="s">
        <v>151</v>
      </c>
      <c r="E7" s="133" t="s">
        <v>387</v>
      </c>
      <c r="F7" s="140"/>
    </row>
    <row r="8" spans="1:6">
      <c r="A8" s="134" t="s">
        <v>384</v>
      </c>
      <c r="B8" s="135"/>
      <c r="D8" s="142" t="s">
        <v>152</v>
      </c>
      <c r="E8" s="133" t="s">
        <v>389</v>
      </c>
      <c r="F8" s="133"/>
    </row>
    <row r="9" spans="1:6" s="137" customFormat="1">
      <c r="A9" s="136" t="s">
        <v>53</v>
      </c>
      <c r="B9" s="137" t="s">
        <v>61</v>
      </c>
      <c r="D9" s="142" t="s">
        <v>153</v>
      </c>
      <c r="E9" s="133" t="s">
        <v>390</v>
      </c>
      <c r="F9" s="140"/>
    </row>
    <row r="10" spans="1:6" s="137" customFormat="1">
      <c r="A10" s="136" t="s">
        <v>52</v>
      </c>
      <c r="B10" s="137" t="s">
        <v>62</v>
      </c>
      <c r="D10" s="142" t="s">
        <v>154</v>
      </c>
      <c r="E10" s="133" t="s">
        <v>391</v>
      </c>
      <c r="F10" s="140"/>
    </row>
    <row r="11" spans="1:6" s="137" customFormat="1">
      <c r="A11" s="136" t="s">
        <v>51</v>
      </c>
      <c r="B11" s="137" t="s">
        <v>63</v>
      </c>
      <c r="D11" s="142" t="s">
        <v>155</v>
      </c>
      <c r="E11" s="133" t="s">
        <v>393</v>
      </c>
      <c r="F11" s="140"/>
    </row>
    <row r="12" spans="1:6">
      <c r="A12" s="141" t="s">
        <v>1</v>
      </c>
      <c r="B12" s="3" t="s">
        <v>64</v>
      </c>
      <c r="D12" s="142" t="s">
        <v>156</v>
      </c>
      <c r="E12" s="133" t="s">
        <v>394</v>
      </c>
      <c r="F12" s="133"/>
    </row>
    <row r="13" spans="1:6">
      <c r="A13" s="141" t="s">
        <v>2</v>
      </c>
      <c r="B13" s="3" t="s">
        <v>65</v>
      </c>
      <c r="D13" s="142" t="s">
        <v>402</v>
      </c>
      <c r="E13" s="133" t="s">
        <v>388</v>
      </c>
      <c r="F13" s="133"/>
    </row>
    <row r="14" spans="1:6">
      <c r="A14" s="141" t="s">
        <v>3</v>
      </c>
      <c r="B14" s="3" t="s">
        <v>66</v>
      </c>
      <c r="D14" s="143"/>
      <c r="E14" s="133" t="s">
        <v>395</v>
      </c>
      <c r="F14" s="133"/>
    </row>
    <row r="15" spans="1:6">
      <c r="A15" s="141" t="s">
        <v>4</v>
      </c>
      <c r="B15" s="3" t="s">
        <v>67</v>
      </c>
      <c r="D15" s="143"/>
      <c r="E15" s="133" t="s">
        <v>396</v>
      </c>
      <c r="F15" s="133"/>
    </row>
    <row r="16" spans="1:6">
      <c r="A16" s="141" t="s">
        <v>5</v>
      </c>
      <c r="B16" s="3" t="s">
        <v>68</v>
      </c>
      <c r="D16" s="143"/>
      <c r="E16" s="133" t="s">
        <v>397</v>
      </c>
      <c r="F16" s="133"/>
    </row>
    <row r="17" spans="1:6" s="137" customFormat="1">
      <c r="A17" s="136" t="s">
        <v>54</v>
      </c>
      <c r="B17" s="137" t="s">
        <v>69</v>
      </c>
      <c r="D17" s="144"/>
      <c r="E17" s="133" t="s">
        <v>398</v>
      </c>
      <c r="F17" s="140"/>
    </row>
    <row r="18" spans="1:6" s="137" customFormat="1" ht="13.5" thickBot="1">
      <c r="A18" s="136" t="s">
        <v>55</v>
      </c>
      <c r="B18" s="137" t="s">
        <v>70</v>
      </c>
      <c r="D18" s="145"/>
      <c r="E18" s="146" t="s">
        <v>399</v>
      </c>
      <c r="F18" s="140"/>
    </row>
    <row r="19" spans="1:6">
      <c r="A19" s="134" t="s">
        <v>71</v>
      </c>
      <c r="B19" s="135"/>
      <c r="F19" s="133"/>
    </row>
    <row r="20" spans="1:6">
      <c r="A20" s="141" t="s">
        <v>6</v>
      </c>
      <c r="B20" s="209" t="s">
        <v>7</v>
      </c>
      <c r="C20" s="209"/>
      <c r="D20" s="209"/>
      <c r="E20" s="209"/>
      <c r="F20" s="210"/>
    </row>
    <row r="21" spans="1:6">
      <c r="A21" s="147" t="s">
        <v>8</v>
      </c>
      <c r="B21" s="221" t="s">
        <v>72</v>
      </c>
      <c r="C21" s="221"/>
      <c r="D21" s="221"/>
      <c r="E21" s="221"/>
      <c r="F21" s="222"/>
    </row>
    <row r="22" spans="1:6">
      <c r="A22" s="141" t="s">
        <v>9</v>
      </c>
      <c r="B22" s="226" t="s">
        <v>420</v>
      </c>
      <c r="C22" s="226"/>
      <c r="D22" s="226"/>
      <c r="E22" s="226"/>
      <c r="F22" s="227"/>
    </row>
    <row r="23" spans="1:6">
      <c r="A23" s="141" t="s">
        <v>10</v>
      </c>
      <c r="B23" s="209" t="s">
        <v>12</v>
      </c>
      <c r="C23" s="209"/>
      <c r="D23" s="209"/>
      <c r="E23" s="209"/>
      <c r="F23" s="210"/>
    </row>
    <row r="24" spans="1:6">
      <c r="A24" s="141" t="s">
        <v>11</v>
      </c>
      <c r="B24" s="209" t="s">
        <v>25</v>
      </c>
      <c r="C24" s="209"/>
      <c r="D24" s="209"/>
      <c r="E24" s="209"/>
      <c r="F24" s="210"/>
    </row>
    <row r="25" spans="1:6" ht="25.5">
      <c r="A25" s="141" t="s">
        <v>13</v>
      </c>
      <c r="B25" s="209" t="s">
        <v>14</v>
      </c>
      <c r="C25" s="209"/>
      <c r="D25" s="209"/>
      <c r="E25" s="209"/>
      <c r="F25" s="210"/>
    </row>
    <row r="26" spans="1:6" s="148" customFormat="1">
      <c r="A26" s="136" t="s">
        <v>146</v>
      </c>
      <c r="B26" s="228" t="s">
        <v>406</v>
      </c>
      <c r="C26" s="228"/>
      <c r="D26" s="228"/>
      <c r="E26" s="228"/>
      <c r="F26" s="229"/>
    </row>
    <row r="27" spans="1:6">
      <c r="A27" s="141" t="s">
        <v>15</v>
      </c>
      <c r="B27" s="226" t="s">
        <v>421</v>
      </c>
      <c r="C27" s="226"/>
      <c r="D27" s="226"/>
      <c r="E27" s="226"/>
      <c r="F27" s="227"/>
    </row>
    <row r="28" spans="1:6" ht="25.5">
      <c r="A28" s="141" t="s">
        <v>16</v>
      </c>
      <c r="B28" s="209" t="s">
        <v>17</v>
      </c>
      <c r="C28" s="209"/>
      <c r="D28" s="209"/>
      <c r="E28" s="209"/>
      <c r="F28" s="210"/>
    </row>
    <row r="29" spans="1:6">
      <c r="A29" s="141" t="s">
        <v>18</v>
      </c>
      <c r="B29" s="209" t="s">
        <v>19</v>
      </c>
      <c r="C29" s="209"/>
      <c r="D29" s="209"/>
      <c r="E29" s="209"/>
      <c r="F29" s="210"/>
    </row>
    <row r="30" spans="1:6">
      <c r="A30" s="134" t="s">
        <v>73</v>
      </c>
      <c r="B30" s="135"/>
      <c r="F30" s="133"/>
    </row>
    <row r="31" spans="1:6">
      <c r="A31" s="141" t="s">
        <v>23</v>
      </c>
      <c r="B31" s="3" t="s">
        <v>21</v>
      </c>
      <c r="F31" s="133"/>
    </row>
    <row r="32" spans="1:6">
      <c r="A32" s="141" t="s">
        <v>24</v>
      </c>
      <c r="B32" s="3" t="s">
        <v>22</v>
      </c>
      <c r="F32" s="133"/>
    </row>
    <row r="33" spans="1:6">
      <c r="A33" s="141" t="s">
        <v>27</v>
      </c>
      <c r="B33" s="3" t="s">
        <v>26</v>
      </c>
      <c r="F33" s="133"/>
    </row>
    <row r="34" spans="1:6">
      <c r="A34" s="134" t="s">
        <v>414</v>
      </c>
      <c r="B34" s="149" t="s">
        <v>74</v>
      </c>
      <c r="F34" s="133"/>
    </row>
    <row r="35" spans="1:6">
      <c r="A35" s="141" t="s">
        <v>75</v>
      </c>
      <c r="B35" s="3" t="s">
        <v>435</v>
      </c>
      <c r="F35" s="133"/>
    </row>
    <row r="36" spans="1:6">
      <c r="A36" s="141" t="s">
        <v>76</v>
      </c>
      <c r="B36" s="3" t="s">
        <v>77</v>
      </c>
      <c r="F36" s="133"/>
    </row>
    <row r="37" spans="1:6">
      <c r="A37" s="134" t="s">
        <v>422</v>
      </c>
      <c r="B37" s="150" t="s">
        <v>20</v>
      </c>
      <c r="F37" s="133"/>
    </row>
    <row r="38" spans="1:6">
      <c r="A38" s="134" t="s">
        <v>78</v>
      </c>
      <c r="B38" s="149" t="s">
        <v>79</v>
      </c>
      <c r="F38" s="133"/>
    </row>
    <row r="39" spans="1:6">
      <c r="A39" s="141" t="s">
        <v>80</v>
      </c>
      <c r="B39" s="3" t="s">
        <v>81</v>
      </c>
      <c r="F39" s="133"/>
    </row>
    <row r="40" spans="1:6">
      <c r="A40" s="141" t="s">
        <v>82</v>
      </c>
      <c r="B40" s="3" t="s">
        <v>83</v>
      </c>
      <c r="F40" s="133"/>
    </row>
    <row r="41" spans="1:6">
      <c r="A41" s="141"/>
      <c r="F41" s="133"/>
    </row>
    <row r="42" spans="1:6">
      <c r="A42" s="143" t="s">
        <v>332</v>
      </c>
      <c r="B42" s="151"/>
      <c r="F42" s="133"/>
    </row>
    <row r="43" spans="1:6">
      <c r="A43" s="144" t="s">
        <v>331</v>
      </c>
      <c r="B43" s="152"/>
      <c r="F43" s="133"/>
    </row>
    <row r="44" spans="1:6" ht="30" customHeight="1">
      <c r="A44" s="211" t="s">
        <v>385</v>
      </c>
      <c r="B44" s="212"/>
      <c r="C44" s="212"/>
      <c r="D44" s="212"/>
      <c r="E44" s="212"/>
      <c r="F44" s="213"/>
    </row>
    <row r="45" spans="1:6">
      <c r="A45" s="214" t="s">
        <v>436</v>
      </c>
      <c r="B45" s="215"/>
      <c r="C45" s="215"/>
      <c r="D45" s="215"/>
      <c r="E45" s="215"/>
      <c r="F45" s="216"/>
    </row>
    <row r="46" spans="1:6" ht="60" customHeight="1">
      <c r="A46" s="211" t="s">
        <v>386</v>
      </c>
      <c r="B46" s="212"/>
      <c r="C46" s="212"/>
      <c r="D46" s="212"/>
      <c r="E46" s="212"/>
      <c r="F46" s="213"/>
    </row>
    <row r="47" spans="1:6" ht="32.25" customHeight="1">
      <c r="A47" s="206" t="s">
        <v>84</v>
      </c>
      <c r="B47" s="207"/>
      <c r="C47" s="207"/>
      <c r="D47" s="207"/>
      <c r="E47" s="207"/>
      <c r="F47" s="208"/>
    </row>
    <row r="48" spans="1:6" ht="6.95" customHeight="1" thickBot="1">
      <c r="A48" s="217"/>
      <c r="B48" s="218"/>
      <c r="C48" s="153"/>
      <c r="D48" s="153"/>
      <c r="E48" s="153"/>
      <c r="F48" s="146"/>
    </row>
  </sheetData>
  <mergeCells count="17">
    <mergeCell ref="A48:B48"/>
    <mergeCell ref="D3:E3"/>
    <mergeCell ref="B20:F20"/>
    <mergeCell ref="B21:F21"/>
    <mergeCell ref="A1:F1"/>
    <mergeCell ref="B22:F22"/>
    <mergeCell ref="B23:F23"/>
    <mergeCell ref="B24:F24"/>
    <mergeCell ref="B25:F25"/>
    <mergeCell ref="B26:F26"/>
    <mergeCell ref="B27:F27"/>
    <mergeCell ref="A47:F47"/>
    <mergeCell ref="B28:F28"/>
    <mergeCell ref="B29:F29"/>
    <mergeCell ref="A44:F44"/>
    <mergeCell ref="A45:F45"/>
    <mergeCell ref="A46:F46"/>
  </mergeCells>
  <hyperlinks>
    <hyperlink ref="B37" r:id="rId1" xr:uid="{314804E7-9C21-4596-8D77-E81B392F6CAE}"/>
  </hyperlinks>
  <pageMargins left="0.7" right="0.7" top="0.75" bottom="0.75" header="0.3" footer="0.3"/>
  <pageSetup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5FD2-64CC-41EE-9879-72D524CF643E}">
  <dimension ref="A1:Q15"/>
  <sheetViews>
    <sheetView workbookViewId="0">
      <selection activeCell="G4" sqref="G4:I4"/>
    </sheetView>
  </sheetViews>
  <sheetFormatPr defaultColWidth="42.5703125" defaultRowHeight="12.75"/>
  <cols>
    <col min="1" max="1" width="46.5703125" style="16" bestFit="1" customWidth="1"/>
    <col min="2" max="4" width="8.85546875" style="3" bestFit="1" customWidth="1"/>
    <col min="5" max="5" width="9" style="3" bestFit="1" customWidth="1"/>
    <col min="6" max="8" width="7.42578125" style="3" bestFit="1" customWidth="1"/>
    <col min="9" max="9" width="9" style="3" bestFit="1" customWidth="1"/>
    <col min="10" max="11" width="8.85546875" style="3" bestFit="1" customWidth="1"/>
    <col min="12" max="12" width="7.42578125" style="3" bestFit="1" customWidth="1"/>
    <col min="13" max="13" width="9" style="3" bestFit="1" customWidth="1"/>
    <col min="14" max="16" width="7.42578125" style="3" bestFit="1" customWidth="1"/>
    <col min="17" max="17" width="9" style="3" bestFit="1" customWidth="1"/>
    <col min="18" max="16384" width="42.5703125" style="3"/>
  </cols>
  <sheetData>
    <row r="1" spans="1:17">
      <c r="A1" s="263" t="s">
        <v>425</v>
      </c>
      <c r="B1" s="263"/>
      <c r="C1" s="263"/>
      <c r="D1" s="263"/>
      <c r="E1" s="263"/>
      <c r="F1" s="263"/>
      <c r="G1" s="263"/>
      <c r="H1" s="263"/>
      <c r="I1" s="263"/>
      <c r="J1" s="263"/>
      <c r="K1" s="263"/>
      <c r="L1" s="263"/>
      <c r="M1" s="263"/>
      <c r="N1" s="263"/>
      <c r="O1" s="263"/>
      <c r="P1" s="263"/>
      <c r="Q1" s="263"/>
    </row>
    <row r="2" spans="1:17" ht="27.95" customHeight="1">
      <c r="A2" s="264" t="s">
        <v>133</v>
      </c>
      <c r="B2" s="266" t="s">
        <v>120</v>
      </c>
      <c r="C2" s="266"/>
      <c r="D2" s="266"/>
      <c r="E2" s="266"/>
      <c r="F2" s="266" t="s">
        <v>121</v>
      </c>
      <c r="G2" s="266"/>
      <c r="H2" s="266"/>
      <c r="I2" s="266"/>
      <c r="J2" s="266" t="s">
        <v>122</v>
      </c>
      <c r="K2" s="266"/>
      <c r="L2" s="266"/>
      <c r="M2" s="266"/>
      <c r="N2" s="267" t="s">
        <v>134</v>
      </c>
      <c r="O2" s="268"/>
      <c r="P2" s="268"/>
      <c r="Q2" s="268"/>
    </row>
    <row r="3" spans="1:17" s="4" customFormat="1" ht="38.25">
      <c r="A3" s="265"/>
      <c r="B3" s="5" t="s">
        <v>36</v>
      </c>
      <c r="C3" s="5" t="s">
        <v>21</v>
      </c>
      <c r="D3" s="5" t="s">
        <v>22</v>
      </c>
      <c r="E3" s="5" t="s">
        <v>135</v>
      </c>
      <c r="F3" s="5" t="s">
        <v>36</v>
      </c>
      <c r="G3" s="5" t="s">
        <v>21</v>
      </c>
      <c r="H3" s="5" t="s">
        <v>22</v>
      </c>
      <c r="I3" s="5" t="s">
        <v>135</v>
      </c>
      <c r="J3" s="5" t="s">
        <v>36</v>
      </c>
      <c r="K3" s="5" t="s">
        <v>21</v>
      </c>
      <c r="L3" s="5" t="s">
        <v>22</v>
      </c>
      <c r="M3" s="5" t="s">
        <v>135</v>
      </c>
      <c r="N3" s="5" t="s">
        <v>36</v>
      </c>
      <c r="O3" s="5" t="s">
        <v>21</v>
      </c>
      <c r="P3" s="5" t="s">
        <v>22</v>
      </c>
      <c r="Q3" s="5" t="s">
        <v>135</v>
      </c>
    </row>
    <row r="4" spans="1:17">
      <c r="A4" s="6" t="s">
        <v>136</v>
      </c>
      <c r="B4" s="7">
        <v>2940400</v>
      </c>
      <c r="C4" s="7">
        <v>1678034</v>
      </c>
      <c r="D4" s="7">
        <v>1101822</v>
      </c>
      <c r="E4" s="7">
        <v>160544</v>
      </c>
      <c r="F4" s="7">
        <v>547748</v>
      </c>
      <c r="G4" s="7">
        <v>281061</v>
      </c>
      <c r="H4" s="7">
        <v>223114</v>
      </c>
      <c r="I4" s="7">
        <v>43573</v>
      </c>
      <c r="J4" s="7">
        <v>1791748</v>
      </c>
      <c r="K4" s="7">
        <v>1037982</v>
      </c>
      <c r="L4" s="7">
        <v>659084</v>
      </c>
      <c r="M4" s="7">
        <v>94682</v>
      </c>
      <c r="N4" s="7">
        <v>600904</v>
      </c>
      <c r="O4" s="7">
        <v>358991</v>
      </c>
      <c r="P4" s="7">
        <v>219624</v>
      </c>
      <c r="Q4" s="7">
        <v>22289</v>
      </c>
    </row>
    <row r="5" spans="1:17">
      <c r="A5" s="8" t="s">
        <v>137</v>
      </c>
      <c r="B5" s="7">
        <v>124514</v>
      </c>
      <c r="C5" s="7">
        <v>53754</v>
      </c>
      <c r="D5" s="7">
        <v>65764</v>
      </c>
      <c r="E5" s="7">
        <v>4996</v>
      </c>
      <c r="F5" s="7">
        <v>41904</v>
      </c>
      <c r="G5" s="9">
        <v>17014</v>
      </c>
      <c r="H5" s="9">
        <v>22973</v>
      </c>
      <c r="I5" s="9">
        <v>1917</v>
      </c>
      <c r="J5" s="7">
        <v>74417</v>
      </c>
      <c r="K5" s="9">
        <v>32688</v>
      </c>
      <c r="L5" s="9">
        <v>38954</v>
      </c>
      <c r="M5" s="9">
        <v>2775</v>
      </c>
      <c r="N5" s="7">
        <v>8193</v>
      </c>
      <c r="O5" s="9">
        <v>4052</v>
      </c>
      <c r="P5" s="9">
        <v>3837</v>
      </c>
      <c r="Q5" s="9">
        <v>304</v>
      </c>
    </row>
    <row r="6" spans="1:17">
      <c r="A6" s="8" t="s">
        <v>42</v>
      </c>
      <c r="B6" s="7">
        <v>273495</v>
      </c>
      <c r="C6" s="7">
        <v>176620</v>
      </c>
      <c r="D6" s="7">
        <v>93935</v>
      </c>
      <c r="E6" s="7">
        <v>2940</v>
      </c>
      <c r="F6" s="7">
        <v>37703</v>
      </c>
      <c r="G6" s="9">
        <v>22356</v>
      </c>
      <c r="H6" s="9">
        <v>14898</v>
      </c>
      <c r="I6" s="9">
        <v>449</v>
      </c>
      <c r="J6" s="7">
        <v>175700</v>
      </c>
      <c r="K6" s="9">
        <v>115584</v>
      </c>
      <c r="L6" s="9">
        <v>58550</v>
      </c>
      <c r="M6" s="9">
        <v>1566</v>
      </c>
      <c r="N6" s="7">
        <v>60092</v>
      </c>
      <c r="O6" s="9">
        <v>38680</v>
      </c>
      <c r="P6" s="9">
        <v>20487</v>
      </c>
      <c r="Q6" s="9">
        <v>925</v>
      </c>
    </row>
    <row r="7" spans="1:17">
      <c r="A7" s="8" t="s">
        <v>44</v>
      </c>
      <c r="B7" s="7">
        <v>16259</v>
      </c>
      <c r="C7" s="7">
        <v>10823</v>
      </c>
      <c r="D7" s="7">
        <v>5166</v>
      </c>
      <c r="E7" s="7">
        <v>270</v>
      </c>
      <c r="F7" s="7">
        <f>SUM(G7:I7)</f>
        <v>2291</v>
      </c>
      <c r="G7" s="9">
        <v>1431</v>
      </c>
      <c r="H7" s="9">
        <v>809</v>
      </c>
      <c r="I7" s="9">
        <v>51</v>
      </c>
      <c r="J7" s="7">
        <f>SUM(K7:M7)</f>
        <v>10929</v>
      </c>
      <c r="K7" s="9">
        <v>7389</v>
      </c>
      <c r="L7" s="9">
        <v>3381</v>
      </c>
      <c r="M7" s="9">
        <v>159</v>
      </c>
      <c r="N7" s="7">
        <f>SUM(O7:Q7)</f>
        <v>3039</v>
      </c>
      <c r="O7" s="9">
        <v>2003</v>
      </c>
      <c r="P7" s="9">
        <v>976</v>
      </c>
      <c r="Q7" s="9">
        <v>60</v>
      </c>
    </row>
    <row r="8" spans="1:17" s="12" customFormat="1">
      <c r="A8" s="10" t="s">
        <v>139</v>
      </c>
      <c r="B8" s="11">
        <v>277404</v>
      </c>
      <c r="C8" s="11">
        <v>149741</v>
      </c>
      <c r="D8" s="11">
        <v>115404</v>
      </c>
      <c r="E8" s="11">
        <v>12259</v>
      </c>
      <c r="F8" s="11">
        <v>47468</v>
      </c>
      <c r="G8" s="11">
        <v>23281</v>
      </c>
      <c r="H8" s="11">
        <v>21186</v>
      </c>
      <c r="I8" s="11">
        <v>3001</v>
      </c>
      <c r="J8" s="11">
        <v>145068</v>
      </c>
      <c r="K8" s="11">
        <v>76209</v>
      </c>
      <c r="L8" s="11">
        <v>62333</v>
      </c>
      <c r="M8" s="11">
        <v>6526</v>
      </c>
      <c r="N8" s="11">
        <v>68609</v>
      </c>
      <c r="O8" s="11">
        <v>39428</v>
      </c>
      <c r="P8" s="11">
        <v>26719</v>
      </c>
      <c r="Q8" s="11">
        <v>2462</v>
      </c>
    </row>
    <row r="9" spans="1:17">
      <c r="A9" s="13" t="s">
        <v>40</v>
      </c>
      <c r="B9" s="7">
        <v>224151</v>
      </c>
      <c r="C9" s="7">
        <v>118867</v>
      </c>
      <c r="D9" s="7">
        <v>93799</v>
      </c>
      <c r="E9" s="7">
        <v>11485</v>
      </c>
      <c r="F9" s="7">
        <f t="shared" ref="F9:F15" si="0">SUM(G9:I9)</f>
        <v>39570</v>
      </c>
      <c r="G9" s="9">
        <v>19381</v>
      </c>
      <c r="H9" s="9">
        <v>17247</v>
      </c>
      <c r="I9" s="9">
        <v>2942</v>
      </c>
      <c r="J9" s="7">
        <f t="shared" ref="J9:J15" si="1">SUM(K9:M9)</f>
        <v>122755</v>
      </c>
      <c r="K9" s="9">
        <v>64136</v>
      </c>
      <c r="L9" s="9">
        <v>52447</v>
      </c>
      <c r="M9" s="9">
        <v>6172</v>
      </c>
      <c r="N9" s="7">
        <f t="shared" ref="N9:N15" si="2">SUM(O9:Q9)</f>
        <v>61826</v>
      </c>
      <c r="O9" s="9">
        <v>35350</v>
      </c>
      <c r="P9" s="9">
        <v>24105</v>
      </c>
      <c r="Q9" s="9">
        <v>2371</v>
      </c>
    </row>
    <row r="10" spans="1:17">
      <c r="A10" s="13" t="s">
        <v>433</v>
      </c>
      <c r="B10" s="7">
        <v>31839</v>
      </c>
      <c r="C10" s="7">
        <v>16884</v>
      </c>
      <c r="D10" s="7">
        <v>14568</v>
      </c>
      <c r="E10" s="7">
        <v>387</v>
      </c>
      <c r="F10" s="7">
        <f>SUM(G10:I10)</f>
        <v>7100</v>
      </c>
      <c r="G10" s="14">
        <v>3408</v>
      </c>
      <c r="H10" s="14">
        <v>3650</v>
      </c>
      <c r="I10" s="15">
        <v>42</v>
      </c>
      <c r="J10" s="7">
        <f>SUM(K10:M10)</f>
        <v>19147</v>
      </c>
      <c r="K10" s="14">
        <v>10128</v>
      </c>
      <c r="L10" s="14">
        <v>8737</v>
      </c>
      <c r="M10" s="15">
        <v>282</v>
      </c>
      <c r="N10" s="7">
        <f>SUM(O10:Q10)</f>
        <v>5592</v>
      </c>
      <c r="O10" s="15">
        <v>3348</v>
      </c>
      <c r="P10" s="15">
        <v>2181</v>
      </c>
      <c r="Q10" s="15">
        <v>63</v>
      </c>
    </row>
    <row r="11" spans="1:17">
      <c r="A11" s="13" t="s">
        <v>43</v>
      </c>
      <c r="B11" s="7">
        <v>5155</v>
      </c>
      <c r="C11" s="7">
        <v>3167</v>
      </c>
      <c r="D11" s="7">
        <v>1871</v>
      </c>
      <c r="E11" s="7">
        <v>117</v>
      </c>
      <c r="F11" s="7">
        <f>SUM(G11:I11)</f>
        <v>798</v>
      </c>
      <c r="G11" s="9">
        <v>492</v>
      </c>
      <c r="H11" s="9">
        <v>289</v>
      </c>
      <c r="I11" s="9">
        <v>17</v>
      </c>
      <c r="J11" s="7">
        <f>SUM(K11:M11)</f>
        <v>3166</v>
      </c>
      <c r="K11" s="9">
        <v>1945</v>
      </c>
      <c r="L11" s="9">
        <v>1149</v>
      </c>
      <c r="M11" s="9">
        <v>72</v>
      </c>
      <c r="N11" s="7">
        <f>SUM(O11:Q11)</f>
        <v>1191</v>
      </c>
      <c r="O11" s="9">
        <v>730</v>
      </c>
      <c r="P11" s="9">
        <v>433</v>
      </c>
      <c r="Q11" s="9">
        <v>28</v>
      </c>
    </row>
    <row r="12" spans="1:17">
      <c r="A12" s="8" t="s">
        <v>41</v>
      </c>
      <c r="B12" s="7">
        <v>248876</v>
      </c>
      <c r="C12" s="7">
        <v>166566</v>
      </c>
      <c r="D12" s="7">
        <v>77027</v>
      </c>
      <c r="E12" s="7">
        <v>5283</v>
      </c>
      <c r="F12" s="7">
        <f t="shared" si="0"/>
        <v>40435</v>
      </c>
      <c r="G12" s="9">
        <v>26549</v>
      </c>
      <c r="H12" s="9">
        <v>13089</v>
      </c>
      <c r="I12" s="9">
        <v>797</v>
      </c>
      <c r="J12" s="7">
        <f t="shared" si="1"/>
        <v>163168</v>
      </c>
      <c r="K12" s="9">
        <v>109831</v>
      </c>
      <c r="L12" s="9">
        <v>49947</v>
      </c>
      <c r="M12" s="9">
        <v>3390</v>
      </c>
      <c r="N12" s="7">
        <f t="shared" si="2"/>
        <v>45273</v>
      </c>
      <c r="O12" s="9">
        <v>30186</v>
      </c>
      <c r="P12" s="9">
        <v>13991</v>
      </c>
      <c r="Q12" s="9">
        <v>1096</v>
      </c>
    </row>
    <row r="13" spans="1:17">
      <c r="A13" s="8" t="s">
        <v>39</v>
      </c>
      <c r="B13" s="7">
        <v>103053</v>
      </c>
      <c r="C13" s="7">
        <v>62265</v>
      </c>
      <c r="D13" s="7">
        <v>39096</v>
      </c>
      <c r="E13" s="7">
        <v>1692</v>
      </c>
      <c r="F13" s="7">
        <f t="shared" si="0"/>
        <v>17971</v>
      </c>
      <c r="G13" s="9">
        <v>10218</v>
      </c>
      <c r="H13" s="9">
        <v>7324</v>
      </c>
      <c r="I13" s="9">
        <v>429</v>
      </c>
      <c r="J13" s="7">
        <f t="shared" si="1"/>
        <v>62828</v>
      </c>
      <c r="K13" s="9">
        <v>38338</v>
      </c>
      <c r="L13" s="9">
        <v>23565</v>
      </c>
      <c r="M13" s="9">
        <v>925</v>
      </c>
      <c r="N13" s="7">
        <f t="shared" si="2"/>
        <v>22254</v>
      </c>
      <c r="O13" s="9">
        <v>13709</v>
      </c>
      <c r="P13" s="9">
        <v>8207</v>
      </c>
      <c r="Q13" s="9">
        <v>338</v>
      </c>
    </row>
    <row r="14" spans="1:17">
      <c r="A14" s="8" t="s">
        <v>46</v>
      </c>
      <c r="B14" s="7">
        <v>1277507</v>
      </c>
      <c r="C14" s="7">
        <v>781187</v>
      </c>
      <c r="D14" s="7">
        <v>480572</v>
      </c>
      <c r="E14" s="7">
        <v>15748</v>
      </c>
      <c r="F14" s="7">
        <f t="shared" si="0"/>
        <v>212394</v>
      </c>
      <c r="G14" s="9">
        <v>121407</v>
      </c>
      <c r="H14" s="9">
        <v>88084</v>
      </c>
      <c r="I14" s="9">
        <v>2903</v>
      </c>
      <c r="J14" s="7">
        <f t="shared" si="1"/>
        <v>772867</v>
      </c>
      <c r="K14" s="9">
        <v>482333</v>
      </c>
      <c r="L14" s="9">
        <v>281297</v>
      </c>
      <c r="M14" s="9">
        <v>9237</v>
      </c>
      <c r="N14" s="7">
        <f t="shared" si="2"/>
        <v>292246</v>
      </c>
      <c r="O14" s="9">
        <v>177447</v>
      </c>
      <c r="P14" s="9">
        <v>111191</v>
      </c>
      <c r="Q14" s="9">
        <v>3608</v>
      </c>
    </row>
    <row r="15" spans="1:17">
      <c r="A15" s="8" t="s">
        <v>45</v>
      </c>
      <c r="B15" s="7">
        <v>635551</v>
      </c>
      <c r="C15" s="7">
        <v>287901</v>
      </c>
      <c r="D15" s="7">
        <v>230024</v>
      </c>
      <c r="E15" s="7">
        <v>117626</v>
      </c>
      <c r="F15" s="7">
        <f t="shared" si="0"/>
        <v>147582</v>
      </c>
      <c r="G15" s="9">
        <v>58805</v>
      </c>
      <c r="H15" s="9">
        <v>54751</v>
      </c>
      <c r="I15" s="9">
        <v>34026</v>
      </c>
      <c r="J15" s="7">
        <f t="shared" si="1"/>
        <v>386771</v>
      </c>
      <c r="K15" s="9">
        <v>175610</v>
      </c>
      <c r="L15" s="9">
        <v>141057</v>
      </c>
      <c r="M15" s="9">
        <v>70104</v>
      </c>
      <c r="N15" s="7">
        <f t="shared" si="2"/>
        <v>101198</v>
      </c>
      <c r="O15" s="9">
        <v>53486</v>
      </c>
      <c r="P15" s="9">
        <v>34216</v>
      </c>
      <c r="Q15" s="9">
        <v>13496</v>
      </c>
    </row>
  </sheetData>
  <mergeCells count="6">
    <mergeCell ref="A1:Q1"/>
    <mergeCell ref="A2:A3"/>
    <mergeCell ref="B2:E2"/>
    <mergeCell ref="F2:I2"/>
    <mergeCell ref="J2:M2"/>
    <mergeCell ref="N2:Q2"/>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D077-30D0-4B76-9D0A-9D70181074D0}">
  <dimension ref="A1:AA128"/>
  <sheetViews>
    <sheetView showGridLines="0" workbookViewId="0">
      <pane xSplit="1" ySplit="5" topLeftCell="F6" activePane="bottomRight" state="frozen"/>
      <selection pane="topRight" activeCell="B1" sqref="B1"/>
      <selection pane="bottomLeft" activeCell="A7" sqref="A7"/>
      <selection pane="bottomRight" activeCell="T5" sqref="T5"/>
    </sheetView>
  </sheetViews>
  <sheetFormatPr defaultColWidth="8.7109375" defaultRowHeight="15"/>
  <cols>
    <col min="1" max="1" width="39.5703125" style="17" customWidth="1"/>
    <col min="2" max="2" width="7" style="17" customWidth="1"/>
    <col min="3" max="27" width="7.140625" style="17" customWidth="1"/>
    <col min="28" max="16384" width="8.7109375" style="17"/>
  </cols>
  <sheetData>
    <row r="1" spans="1:27">
      <c r="A1" s="272" t="s">
        <v>413</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row>
    <row r="2" spans="1:27">
      <c r="A2" s="18" t="s">
        <v>179</v>
      </c>
    </row>
    <row r="3" spans="1:27">
      <c r="A3" s="269" t="s">
        <v>180</v>
      </c>
      <c r="B3" s="273" t="s">
        <v>181</v>
      </c>
      <c r="C3" s="274"/>
      <c r="D3" s="274"/>
      <c r="E3" s="274"/>
      <c r="F3" s="274"/>
      <c r="G3" s="274"/>
      <c r="H3" s="274"/>
      <c r="I3" s="274"/>
      <c r="J3" s="274"/>
      <c r="K3" s="274"/>
      <c r="L3" s="274"/>
      <c r="M3" s="274"/>
      <c r="N3" s="261"/>
      <c r="O3" s="260" t="s">
        <v>162</v>
      </c>
      <c r="P3" s="260"/>
      <c r="Q3" s="260"/>
      <c r="R3" s="260"/>
      <c r="S3" s="260"/>
      <c r="T3" s="260"/>
      <c r="U3" s="260"/>
      <c r="V3" s="260"/>
      <c r="W3" s="260"/>
      <c r="X3" s="260"/>
      <c r="Y3" s="260"/>
      <c r="Z3" s="260"/>
      <c r="AA3" s="260"/>
    </row>
    <row r="4" spans="1:27" ht="14.45" customHeight="1">
      <c r="A4" s="270"/>
      <c r="B4" s="273" t="s">
        <v>178</v>
      </c>
      <c r="C4" s="274"/>
      <c r="D4" s="274"/>
      <c r="E4" s="261"/>
      <c r="F4" s="273" t="s">
        <v>140</v>
      </c>
      <c r="G4" s="274"/>
      <c r="H4" s="274"/>
      <c r="I4" s="261"/>
      <c r="J4" s="273" t="s">
        <v>30</v>
      </c>
      <c r="K4" s="261"/>
      <c r="L4" s="273" t="s">
        <v>294</v>
      </c>
      <c r="M4" s="274"/>
      <c r="N4" s="261"/>
      <c r="O4" s="273" t="s">
        <v>178</v>
      </c>
      <c r="P4" s="274"/>
      <c r="Q4" s="274"/>
      <c r="R4" s="261"/>
      <c r="S4" s="273" t="s">
        <v>140</v>
      </c>
      <c r="T4" s="274"/>
      <c r="U4" s="274"/>
      <c r="V4" s="261"/>
      <c r="W4" s="273" t="s">
        <v>30</v>
      </c>
      <c r="X4" s="274"/>
      <c r="Y4" s="273" t="s">
        <v>294</v>
      </c>
      <c r="Z4" s="274"/>
      <c r="AA4" s="261"/>
    </row>
    <row r="5" spans="1:27" ht="23.25">
      <c r="A5" s="271"/>
      <c r="B5" s="19" t="s">
        <v>158</v>
      </c>
      <c r="C5" s="19" t="s">
        <v>182</v>
      </c>
      <c r="D5" s="19" t="s">
        <v>295</v>
      </c>
      <c r="E5" s="19" t="s">
        <v>296</v>
      </c>
      <c r="F5" s="19" t="s">
        <v>158</v>
      </c>
      <c r="G5" s="19" t="s">
        <v>182</v>
      </c>
      <c r="H5" s="19" t="s">
        <v>295</v>
      </c>
      <c r="I5" s="19" t="s">
        <v>296</v>
      </c>
      <c r="J5" s="19" t="s">
        <v>158</v>
      </c>
      <c r="K5" s="19" t="s">
        <v>35</v>
      </c>
      <c r="L5" s="19" t="s">
        <v>297</v>
      </c>
      <c r="M5" s="19" t="s">
        <v>21</v>
      </c>
      <c r="N5" s="19" t="s">
        <v>298</v>
      </c>
      <c r="O5" s="19" t="s">
        <v>158</v>
      </c>
      <c r="P5" s="19" t="s">
        <v>182</v>
      </c>
      <c r="Q5" s="19" t="s">
        <v>295</v>
      </c>
      <c r="R5" s="19" t="s">
        <v>296</v>
      </c>
      <c r="S5" s="19" t="s">
        <v>158</v>
      </c>
      <c r="T5" s="19" t="s">
        <v>182</v>
      </c>
      <c r="U5" s="19" t="s">
        <v>295</v>
      </c>
      <c r="V5" s="19" t="s">
        <v>296</v>
      </c>
      <c r="W5" s="19" t="s">
        <v>158</v>
      </c>
      <c r="X5" s="19" t="s">
        <v>35</v>
      </c>
      <c r="Y5" s="19" t="s">
        <v>297</v>
      </c>
      <c r="Z5" s="19" t="s">
        <v>21</v>
      </c>
      <c r="AA5" s="19" t="s">
        <v>298</v>
      </c>
    </row>
    <row r="6" spans="1:27">
      <c r="A6" s="20" t="s">
        <v>183</v>
      </c>
      <c r="B6" s="21">
        <v>293543</v>
      </c>
      <c r="C6" s="22">
        <v>100</v>
      </c>
      <c r="D6" s="22">
        <v>45.4</v>
      </c>
      <c r="E6" s="22">
        <v>39.381283151020462</v>
      </c>
      <c r="F6" s="21">
        <v>333664</v>
      </c>
      <c r="G6" s="22">
        <v>100</v>
      </c>
      <c r="H6" s="22">
        <v>45.560503980051784</v>
      </c>
      <c r="I6" s="22">
        <v>10.067813509844671</v>
      </c>
      <c r="J6" s="21">
        <v>40121</v>
      </c>
      <c r="K6" s="30">
        <v>13.667844234064516</v>
      </c>
      <c r="L6" s="22">
        <v>0</v>
      </c>
      <c r="M6" s="22">
        <v>0.16050398005178579</v>
      </c>
      <c r="N6" s="22">
        <v>-29.313469641175793</v>
      </c>
      <c r="O6" s="21">
        <v>466613</v>
      </c>
      <c r="P6" s="22">
        <v>100</v>
      </c>
      <c r="Q6" s="22">
        <v>51.4</v>
      </c>
      <c r="R6" s="22">
        <v>43.931553469168058</v>
      </c>
      <c r="S6" s="21">
        <v>658792</v>
      </c>
      <c r="T6" s="22">
        <v>100</v>
      </c>
      <c r="U6" s="22">
        <v>51.701693268668834</v>
      </c>
      <c r="V6" s="22">
        <v>6.6153647475292274</v>
      </c>
      <c r="W6" s="21">
        <v>192179</v>
      </c>
      <c r="X6" s="30">
        <v>41.185950670041336</v>
      </c>
      <c r="Y6" s="22">
        <v>0</v>
      </c>
      <c r="Z6" s="22">
        <v>0.30169326866883495</v>
      </c>
      <c r="AA6" s="22">
        <v>-37.316188721638831</v>
      </c>
    </row>
    <row r="7" spans="1:27">
      <c r="A7" s="23" t="s">
        <v>184</v>
      </c>
      <c r="B7" s="21">
        <v>203988</v>
      </c>
      <c r="C7" s="22">
        <v>69.5</v>
      </c>
      <c r="D7" s="22">
        <v>49.4</v>
      </c>
      <c r="E7" s="22">
        <v>34.503009980979272</v>
      </c>
      <c r="F7" s="21">
        <v>205548</v>
      </c>
      <c r="G7" s="22">
        <v>61.603289536779513</v>
      </c>
      <c r="H7" s="22">
        <v>46.442680055266891</v>
      </c>
      <c r="I7" s="22">
        <v>10.201524231179938</v>
      </c>
      <c r="J7" s="21">
        <v>1560</v>
      </c>
      <c r="K7" s="30">
        <v>0.76475086769809986</v>
      </c>
      <c r="L7" s="22">
        <v>-7.8967104632204865</v>
      </c>
      <c r="M7" s="22">
        <v>-2.9573199447331078</v>
      </c>
      <c r="N7" s="22">
        <v>-24.301485749799333</v>
      </c>
      <c r="O7" s="21">
        <v>305796</v>
      </c>
      <c r="P7" s="22">
        <v>65.5</v>
      </c>
      <c r="Q7" s="22">
        <v>53</v>
      </c>
      <c r="R7" s="22">
        <v>42.136302135419726</v>
      </c>
      <c r="S7" s="21">
        <v>400861</v>
      </c>
      <c r="T7" s="22">
        <v>60.847885220221251</v>
      </c>
      <c r="U7" s="22">
        <v>49.02907292929595</v>
      </c>
      <c r="V7" s="22">
        <v>7.7371989362100617</v>
      </c>
      <c r="W7" s="21">
        <v>95065</v>
      </c>
      <c r="X7" s="30">
        <v>31.087718609792148</v>
      </c>
      <c r="Y7" s="22">
        <v>-4.6521147797787492</v>
      </c>
      <c r="Z7" s="22">
        <v>-3.9709270707040503</v>
      </c>
      <c r="AA7" s="22">
        <v>-34.399103199209662</v>
      </c>
    </row>
    <row r="8" spans="1:27">
      <c r="A8" s="24" t="s">
        <v>185</v>
      </c>
      <c r="B8" s="21">
        <v>4443</v>
      </c>
      <c r="C8" s="22">
        <v>1.5</v>
      </c>
      <c r="D8" s="22">
        <v>55.7</v>
      </c>
      <c r="E8" s="22">
        <v>45.892415034886334</v>
      </c>
      <c r="F8" s="21">
        <v>4756</v>
      </c>
      <c r="G8" s="22">
        <v>1.4253860170710655</v>
      </c>
      <c r="H8" s="22">
        <v>49.306139613120273</v>
      </c>
      <c r="I8" s="22">
        <v>12.819429778247097</v>
      </c>
      <c r="J8" s="21">
        <v>313</v>
      </c>
      <c r="K8" s="30">
        <v>7.0447895566058971</v>
      </c>
      <c r="L8" s="22">
        <v>-7.4613982928934508E-2</v>
      </c>
      <c r="M8" s="22">
        <v>-6.3938603868797301</v>
      </c>
      <c r="N8" s="22">
        <v>-33.072985256639235</v>
      </c>
      <c r="O8" s="21">
        <v>6801</v>
      </c>
      <c r="P8" s="22">
        <v>1.5</v>
      </c>
      <c r="Q8" s="22">
        <v>63.1</v>
      </c>
      <c r="R8" s="22">
        <v>26.918748593292818</v>
      </c>
      <c r="S8" s="21">
        <v>8230</v>
      </c>
      <c r="T8" s="22">
        <v>1.2492562144045465</v>
      </c>
      <c r="U8" s="22">
        <v>60.315917375455655</v>
      </c>
      <c r="V8" s="22">
        <v>4.8875379939209731</v>
      </c>
      <c r="W8" s="21">
        <v>1429</v>
      </c>
      <c r="X8" s="30">
        <v>21.011615938832527</v>
      </c>
      <c r="Y8" s="22">
        <v>-0.25074378559545352</v>
      </c>
      <c r="Z8" s="22">
        <v>-2.7840826245443466</v>
      </c>
      <c r="AA8" s="22">
        <v>-22.031210599371846</v>
      </c>
    </row>
    <row r="9" spans="1:27">
      <c r="A9" s="25" t="s">
        <v>186</v>
      </c>
      <c r="B9" s="21">
        <v>3906</v>
      </c>
      <c r="C9" s="22">
        <v>1.3</v>
      </c>
      <c r="D9" s="22">
        <v>54.8</v>
      </c>
      <c r="E9" s="22">
        <v>47.183819764464921</v>
      </c>
      <c r="F9" s="21">
        <v>4222</v>
      </c>
      <c r="G9" s="22">
        <v>1.2653447779802436</v>
      </c>
      <c r="H9" s="22">
        <v>48.626243486499291</v>
      </c>
      <c r="I9" s="22">
        <v>13.462905901872482</v>
      </c>
      <c r="J9" s="21">
        <v>316</v>
      </c>
      <c r="K9" s="30">
        <v>8.090117767537123</v>
      </c>
      <c r="L9" s="22">
        <v>-3.465522201975646E-2</v>
      </c>
      <c r="M9" s="22">
        <v>-6.173756513500706</v>
      </c>
      <c r="N9" s="22">
        <v>-33.72091386259244</v>
      </c>
      <c r="O9" s="21">
        <v>5790</v>
      </c>
      <c r="P9" s="22">
        <v>1.2</v>
      </c>
      <c r="Q9" s="22">
        <v>60.6</v>
      </c>
      <c r="R9" s="22">
        <v>26.16487455197133</v>
      </c>
      <c r="S9" s="21">
        <v>7246</v>
      </c>
      <c r="T9" s="22">
        <v>1.0998919233991913</v>
      </c>
      <c r="U9" s="22">
        <v>58.128622688379792</v>
      </c>
      <c r="V9" s="22">
        <v>5.1890698316312447</v>
      </c>
      <c r="W9" s="21">
        <v>1456</v>
      </c>
      <c r="X9" s="30">
        <v>25.146804835924009</v>
      </c>
      <c r="Y9" s="22">
        <v>-0.10010807660080867</v>
      </c>
      <c r="Z9" s="22">
        <v>-2.4713773116202091</v>
      </c>
      <c r="AA9" s="22">
        <v>-20.975804720340086</v>
      </c>
    </row>
    <row r="10" spans="1:27">
      <c r="A10" s="25" t="s">
        <v>187</v>
      </c>
      <c r="B10" s="21">
        <v>537</v>
      </c>
      <c r="C10" s="22">
        <v>0.2</v>
      </c>
      <c r="D10" s="22">
        <v>62.4</v>
      </c>
      <c r="E10" s="22">
        <v>36.499068901303538</v>
      </c>
      <c r="F10" s="21">
        <v>534</v>
      </c>
      <c r="G10" s="22">
        <v>0.16004123909082191</v>
      </c>
      <c r="H10" s="22">
        <v>54.68164794007491</v>
      </c>
      <c r="I10" s="22">
        <v>7.5581395348837201</v>
      </c>
      <c r="J10" s="21">
        <v>-3</v>
      </c>
      <c r="K10" s="30">
        <v>-0.55865921787709494</v>
      </c>
      <c r="L10" s="22">
        <v>-3.9958760909178104E-2</v>
      </c>
      <c r="M10" s="22">
        <v>-7.7183520599250883</v>
      </c>
      <c r="N10" s="22">
        <v>-28.940929366419816</v>
      </c>
      <c r="O10" s="21">
        <v>1011</v>
      </c>
      <c r="P10" s="22">
        <v>0.2</v>
      </c>
      <c r="Q10" s="22">
        <v>77</v>
      </c>
      <c r="R10" s="22">
        <v>32.402234636871505</v>
      </c>
      <c r="S10" s="21">
        <v>984</v>
      </c>
      <c r="T10" s="22">
        <v>0.14936429100535525</v>
      </c>
      <c r="U10" s="22">
        <v>76.422764227642276</v>
      </c>
      <c r="V10" s="22">
        <v>2.6557711950970377</v>
      </c>
      <c r="W10" s="21">
        <v>-27</v>
      </c>
      <c r="X10" s="30">
        <v>-2.6706231454005933</v>
      </c>
      <c r="Y10" s="22">
        <v>-5.0635708994644757E-2</v>
      </c>
      <c r="Z10" s="22">
        <v>-0.57723577235772439</v>
      </c>
      <c r="AA10" s="22">
        <v>-29.746463441774466</v>
      </c>
    </row>
    <row r="11" spans="1:27">
      <c r="A11" s="24" t="s">
        <v>188</v>
      </c>
      <c r="B11" s="21">
        <v>58155</v>
      </c>
      <c r="C11" s="22">
        <v>19.8</v>
      </c>
      <c r="D11" s="22">
        <v>57.5</v>
      </c>
      <c r="E11" s="22">
        <v>25.634941105665892</v>
      </c>
      <c r="F11" s="21">
        <v>54569</v>
      </c>
      <c r="G11" s="22">
        <v>16.354476359451425</v>
      </c>
      <c r="H11" s="22">
        <v>52.709413769722737</v>
      </c>
      <c r="I11" s="22">
        <v>8.053913107348782</v>
      </c>
      <c r="J11" s="29">
        <v>-3586</v>
      </c>
      <c r="K11" s="30">
        <v>-6.1662797695812914</v>
      </c>
      <c r="L11" s="22">
        <v>-3.4455236405485756</v>
      </c>
      <c r="M11" s="22">
        <v>-4.7905862302772633</v>
      </c>
      <c r="N11" s="22">
        <v>-17.581027998317111</v>
      </c>
      <c r="O11" s="21">
        <v>42728</v>
      </c>
      <c r="P11" s="22">
        <v>9.1999999999999993</v>
      </c>
      <c r="Q11" s="22">
        <v>66.2</v>
      </c>
      <c r="R11" s="22">
        <v>10.073080560570888</v>
      </c>
      <c r="S11" s="21">
        <v>51692</v>
      </c>
      <c r="T11" s="22">
        <v>7.8464826530983984</v>
      </c>
      <c r="U11" s="22">
        <v>62.604237206152661</v>
      </c>
      <c r="V11" s="22">
        <v>3.9295971435224715</v>
      </c>
      <c r="W11" s="21">
        <v>8964</v>
      </c>
      <c r="X11" s="30">
        <v>20.979217375023403</v>
      </c>
      <c r="Y11" s="22">
        <v>-1.3535173469016009</v>
      </c>
      <c r="Z11" s="22">
        <v>-3.5957627938473422</v>
      </c>
      <c r="AA11" s="22">
        <v>-6.1434834170484169</v>
      </c>
    </row>
    <row r="12" spans="1:27">
      <c r="A12" s="25" t="s">
        <v>189</v>
      </c>
      <c r="B12" s="21">
        <v>4828</v>
      </c>
      <c r="C12" s="22">
        <v>1.6</v>
      </c>
      <c r="D12" s="22">
        <v>52.3</v>
      </c>
      <c r="E12" s="22">
        <v>27.278376139188072</v>
      </c>
      <c r="F12" s="21">
        <v>4376</v>
      </c>
      <c r="G12" s="22">
        <v>1.3114989929989451</v>
      </c>
      <c r="H12" s="22">
        <v>47.829067641681903</v>
      </c>
      <c r="I12" s="22">
        <v>7.2752230610844197</v>
      </c>
      <c r="J12" s="21">
        <v>-452</v>
      </c>
      <c r="K12" s="30">
        <v>-9.36205468102734</v>
      </c>
      <c r="L12" s="22">
        <v>-0.28850100700105497</v>
      </c>
      <c r="M12" s="22">
        <v>-4.4709323583180947</v>
      </c>
      <c r="N12" s="22">
        <v>-20.003153078103651</v>
      </c>
      <c r="O12" s="21">
        <v>1005</v>
      </c>
      <c r="P12" s="22">
        <v>0.2</v>
      </c>
      <c r="Q12" s="22">
        <v>57.2</v>
      </c>
      <c r="R12" s="22">
        <v>4.6396023198011598</v>
      </c>
      <c r="S12" s="21">
        <v>1254</v>
      </c>
      <c r="T12" s="22">
        <v>0.19034839524462957</v>
      </c>
      <c r="U12" s="22">
        <v>53.269537480063804</v>
      </c>
      <c r="V12" s="22">
        <v>4.8154093097913329</v>
      </c>
      <c r="W12" s="21">
        <v>249</v>
      </c>
      <c r="X12" s="30">
        <v>24.776119402985074</v>
      </c>
      <c r="Y12" s="22">
        <v>-9.6516047553704409E-3</v>
      </c>
      <c r="Z12" s="22">
        <v>-3.9304625199361993</v>
      </c>
      <c r="AA12" s="22">
        <v>0.17580698999017308</v>
      </c>
    </row>
    <row r="13" spans="1:27">
      <c r="A13" s="25" t="s">
        <v>190</v>
      </c>
      <c r="B13" s="21">
        <v>7400</v>
      </c>
      <c r="C13" s="22">
        <v>2.5</v>
      </c>
      <c r="D13" s="22">
        <v>57.4</v>
      </c>
      <c r="E13" s="22">
        <v>27.824324324324323</v>
      </c>
      <c r="F13" s="21">
        <v>7288</v>
      </c>
      <c r="G13" s="22">
        <v>2.1842332406252996</v>
      </c>
      <c r="H13" s="22">
        <v>52.826564215148188</v>
      </c>
      <c r="I13" s="22">
        <v>7.5137362637362637</v>
      </c>
      <c r="J13" s="21">
        <v>-112</v>
      </c>
      <c r="K13" s="30">
        <v>-1.5135135135135136</v>
      </c>
      <c r="L13" s="22">
        <v>-0.31576675937470045</v>
      </c>
      <c r="M13" s="22">
        <v>-4.5734357848518101</v>
      </c>
      <c r="N13" s="22">
        <v>-20.31058806058806</v>
      </c>
      <c r="O13" s="21">
        <v>8294</v>
      </c>
      <c r="P13" s="22">
        <v>1.8</v>
      </c>
      <c r="Q13" s="22">
        <v>64.400000000000006</v>
      </c>
      <c r="R13" s="22">
        <v>9.5675675675675667</v>
      </c>
      <c r="S13" s="21">
        <v>10217</v>
      </c>
      <c r="T13" s="22">
        <v>1.5508688630098726</v>
      </c>
      <c r="U13" s="22">
        <v>62.327493393363994</v>
      </c>
      <c r="V13" s="22">
        <v>2.7405304884016832</v>
      </c>
      <c r="W13" s="21">
        <v>1923</v>
      </c>
      <c r="X13" s="30">
        <v>23.185435254400772</v>
      </c>
      <c r="Y13" s="22">
        <v>-0.24913113699012746</v>
      </c>
      <c r="Z13" s="22">
        <v>-2.0725066066360114</v>
      </c>
      <c r="AA13" s="22">
        <v>-6.8270370791658834</v>
      </c>
    </row>
    <row r="14" spans="1:27">
      <c r="A14" s="25" t="s">
        <v>191</v>
      </c>
      <c r="B14" s="21">
        <v>4826</v>
      </c>
      <c r="C14" s="22">
        <v>1.6</v>
      </c>
      <c r="D14" s="22">
        <v>59.7</v>
      </c>
      <c r="E14" s="22">
        <v>24.554496477414006</v>
      </c>
      <c r="F14" s="21">
        <v>4806</v>
      </c>
      <c r="G14" s="22">
        <v>1.4403711518173972</v>
      </c>
      <c r="H14" s="22">
        <v>55.347482313774442</v>
      </c>
      <c r="I14" s="22">
        <v>9.1552226383687056</v>
      </c>
      <c r="J14" s="21">
        <v>-20</v>
      </c>
      <c r="K14" s="30">
        <v>-0.41442188147534192</v>
      </c>
      <c r="L14" s="22">
        <v>-0.15962884818260292</v>
      </c>
      <c r="M14" s="22">
        <v>-4.3525176862255606</v>
      </c>
      <c r="N14" s="22">
        <v>-15.3992738390453</v>
      </c>
      <c r="O14" s="21">
        <v>5794</v>
      </c>
      <c r="P14" s="22">
        <v>1.2</v>
      </c>
      <c r="Q14" s="22">
        <v>67.2</v>
      </c>
      <c r="R14" s="22">
        <v>9.3244923331951934</v>
      </c>
      <c r="S14" s="21">
        <v>6486</v>
      </c>
      <c r="T14" s="22">
        <v>0.98452925961456728</v>
      </c>
      <c r="U14" s="22">
        <v>67.190872648781991</v>
      </c>
      <c r="V14" s="22">
        <v>2.2537820314912009</v>
      </c>
      <c r="W14" s="21">
        <v>692</v>
      </c>
      <c r="X14" s="30">
        <v>11.943389713496719</v>
      </c>
      <c r="Y14" s="22">
        <v>-0.21547074038543268</v>
      </c>
      <c r="Z14" s="22">
        <v>-9.1273512180123362E-3</v>
      </c>
      <c r="AA14" s="22">
        <v>-7.0707103017039925</v>
      </c>
    </row>
    <row r="15" spans="1:27">
      <c r="A15" s="25" t="s">
        <v>192</v>
      </c>
      <c r="B15" s="21">
        <v>973</v>
      </c>
      <c r="C15" s="22">
        <v>0.3</v>
      </c>
      <c r="D15" s="22">
        <v>39.6</v>
      </c>
      <c r="E15" s="22">
        <v>30.318602261048305</v>
      </c>
      <c r="F15" s="21">
        <v>915</v>
      </c>
      <c r="G15" s="22">
        <v>0.27422796585786902</v>
      </c>
      <c r="H15" s="22">
        <v>36.502732240437155</v>
      </c>
      <c r="I15" s="22">
        <v>10.416666666666668</v>
      </c>
      <c r="J15" s="21">
        <v>-58</v>
      </c>
      <c r="K15" s="30">
        <v>-5.9609455292908526</v>
      </c>
      <c r="L15" s="22">
        <v>-2.5772034142130973E-2</v>
      </c>
      <c r="M15" s="22">
        <v>-3.0972677595628468</v>
      </c>
      <c r="N15" s="22">
        <v>-19.901935594381637</v>
      </c>
      <c r="O15" s="21">
        <v>6</v>
      </c>
      <c r="P15" s="22">
        <v>1.28586215986267E-3</v>
      </c>
      <c r="Q15" s="22">
        <v>16.7</v>
      </c>
      <c r="R15" s="22">
        <v>0</v>
      </c>
      <c r="S15" s="21">
        <v>18</v>
      </c>
      <c r="T15" s="22">
        <v>2.7322736159516208E-3</v>
      </c>
      <c r="U15" s="22" t="s">
        <v>29</v>
      </c>
      <c r="V15" s="22" t="s">
        <v>29</v>
      </c>
      <c r="W15" s="21">
        <v>12</v>
      </c>
      <c r="X15" s="30">
        <v>200</v>
      </c>
      <c r="Y15" s="22">
        <v>1.4464114560889508E-3</v>
      </c>
      <c r="Z15" s="22">
        <v>-16.7</v>
      </c>
      <c r="AA15" s="22">
        <v>0</v>
      </c>
    </row>
    <row r="16" spans="1:27">
      <c r="A16" s="25" t="s">
        <v>193</v>
      </c>
      <c r="B16" s="21">
        <v>3591</v>
      </c>
      <c r="C16" s="22">
        <v>1.2</v>
      </c>
      <c r="D16" s="22">
        <v>46.4</v>
      </c>
      <c r="E16" s="22">
        <v>44.806460595934276</v>
      </c>
      <c r="F16" s="21">
        <v>3506</v>
      </c>
      <c r="G16" s="22">
        <v>1.0507576484127745</v>
      </c>
      <c r="H16" s="22">
        <v>38.020536223616659</v>
      </c>
      <c r="I16" s="22">
        <v>12.78604118993135</v>
      </c>
      <c r="J16" s="21">
        <v>-85</v>
      </c>
      <c r="K16" s="30">
        <v>-2.3670286828181561</v>
      </c>
      <c r="L16" s="22">
        <v>-0.14924235158722543</v>
      </c>
      <c r="M16" s="22">
        <v>-8.3794637763833393</v>
      </c>
      <c r="N16" s="22">
        <v>-32.020419406002929</v>
      </c>
      <c r="O16" s="21">
        <v>3519</v>
      </c>
      <c r="P16" s="22">
        <v>0.8</v>
      </c>
      <c r="Q16" s="22">
        <v>57.5</v>
      </c>
      <c r="R16" s="22">
        <v>39.014202172096908</v>
      </c>
      <c r="S16" s="21">
        <v>3958</v>
      </c>
      <c r="T16" s="22">
        <v>0.60079660955202852</v>
      </c>
      <c r="U16" s="22">
        <v>47.599797877716014</v>
      </c>
      <c r="V16" s="22">
        <v>11.978771796815769</v>
      </c>
      <c r="W16" s="21">
        <v>439</v>
      </c>
      <c r="X16" s="30">
        <v>12.475134981528843</v>
      </c>
      <c r="Y16" s="22">
        <v>-0.19920339044797153</v>
      </c>
      <c r="Z16" s="22">
        <v>-9.9002021222839858</v>
      </c>
      <c r="AA16" s="22">
        <v>-27.035430375281138</v>
      </c>
    </row>
    <row r="17" spans="1:27">
      <c r="A17" s="25" t="s">
        <v>194</v>
      </c>
      <c r="B17" s="21">
        <v>128</v>
      </c>
      <c r="C17" s="22">
        <v>4.360519583161581E-2</v>
      </c>
      <c r="D17" s="22">
        <v>59.4</v>
      </c>
      <c r="E17" s="22">
        <v>29.6875</v>
      </c>
      <c r="F17" s="21">
        <v>135</v>
      </c>
      <c r="G17" s="22">
        <v>4.0459863815095427E-2</v>
      </c>
      <c r="H17" s="22">
        <v>60</v>
      </c>
      <c r="I17" s="22">
        <v>13.740458015267176</v>
      </c>
      <c r="J17" s="21">
        <v>7</v>
      </c>
      <c r="K17" s="30">
        <v>5.46875</v>
      </c>
      <c r="L17" s="22">
        <v>-3.145332016520383E-3</v>
      </c>
      <c r="M17" s="22">
        <v>0.60000000000000142</v>
      </c>
      <c r="N17" s="22">
        <v>-15.947041984732824</v>
      </c>
      <c r="O17" s="21">
        <v>3395</v>
      </c>
      <c r="P17" s="22">
        <v>0.7</v>
      </c>
      <c r="Q17" s="22">
        <v>61</v>
      </c>
      <c r="R17" s="22">
        <v>516.40625</v>
      </c>
      <c r="S17" s="21">
        <v>4659</v>
      </c>
      <c r="T17" s="22">
        <v>0.7072034875954778</v>
      </c>
      <c r="U17" s="22">
        <v>56.728911783644563</v>
      </c>
      <c r="V17" s="22">
        <v>3.8899634644315491</v>
      </c>
      <c r="W17" s="21">
        <v>1264</v>
      </c>
      <c r="X17" s="30">
        <v>37.231222385861564</v>
      </c>
      <c r="Y17" s="22">
        <v>7.2034875954778421E-3</v>
      </c>
      <c r="Z17" s="22">
        <v>-4.2710882163554373</v>
      </c>
      <c r="AA17" s="22">
        <v>-512.5162865355685</v>
      </c>
    </row>
    <row r="18" spans="1:27">
      <c r="A18" s="25" t="s">
        <v>195</v>
      </c>
      <c r="B18" s="21">
        <v>1269</v>
      </c>
      <c r="C18" s="22">
        <v>0.4</v>
      </c>
      <c r="D18" s="22">
        <v>53.2</v>
      </c>
      <c r="E18" s="22">
        <v>31.520882584712375</v>
      </c>
      <c r="F18" s="21">
        <v>1333</v>
      </c>
      <c r="G18" s="22">
        <v>0.39950369233720145</v>
      </c>
      <c r="H18" s="22">
        <v>47.486871717929482</v>
      </c>
      <c r="I18" s="22">
        <v>8.4337349397590362</v>
      </c>
      <c r="J18" s="21">
        <v>64</v>
      </c>
      <c r="K18" s="30">
        <v>5.0433412135539797</v>
      </c>
      <c r="L18" s="22">
        <v>-4.9630766279856742E-4</v>
      </c>
      <c r="M18" s="22">
        <v>-5.7131282820705209</v>
      </c>
      <c r="N18" s="22">
        <v>-23.08714764495334</v>
      </c>
      <c r="O18" s="21">
        <v>363</v>
      </c>
      <c r="P18" s="22">
        <v>0.1</v>
      </c>
      <c r="Q18" s="22">
        <v>59</v>
      </c>
      <c r="R18" s="22">
        <v>5.8313632781717892</v>
      </c>
      <c r="S18" s="21">
        <v>493</v>
      </c>
      <c r="T18" s="22">
        <v>7.4833938481341608E-2</v>
      </c>
      <c r="U18" s="22">
        <v>49.898580121703858</v>
      </c>
      <c r="V18" s="22">
        <v>5.9670781893004117</v>
      </c>
      <c r="W18" s="21">
        <v>130</v>
      </c>
      <c r="X18" s="30">
        <v>35.812672176308538</v>
      </c>
      <c r="Y18" s="22">
        <v>-2.5166061518658397E-2</v>
      </c>
      <c r="Z18" s="22">
        <v>-9.1014198782961415</v>
      </c>
      <c r="AA18" s="22">
        <v>0.13571491112862244</v>
      </c>
    </row>
    <row r="19" spans="1:27">
      <c r="A19" s="25" t="s">
        <v>196</v>
      </c>
      <c r="B19" s="21">
        <v>5290</v>
      </c>
      <c r="C19" s="22">
        <v>1.8</v>
      </c>
      <c r="D19" s="22">
        <v>57.5</v>
      </c>
      <c r="E19" s="22">
        <v>24.253308128544422</v>
      </c>
      <c r="F19" s="21">
        <v>4631</v>
      </c>
      <c r="G19" s="22">
        <v>1.3879231802052365</v>
      </c>
      <c r="H19" s="22">
        <v>53.271431656229751</v>
      </c>
      <c r="I19" s="22">
        <v>8.5226043694570617</v>
      </c>
      <c r="J19" s="21">
        <v>-659</v>
      </c>
      <c r="K19" s="30">
        <v>-12.457466918714557</v>
      </c>
      <c r="L19" s="22">
        <v>-0.41207681979476352</v>
      </c>
      <c r="M19" s="22">
        <v>-4.2285683437702488</v>
      </c>
      <c r="N19" s="22">
        <v>-15.73070375908736</v>
      </c>
      <c r="O19" s="21">
        <v>1210</v>
      </c>
      <c r="P19" s="22">
        <v>0.3</v>
      </c>
      <c r="Q19" s="22">
        <v>62</v>
      </c>
      <c r="R19" s="22">
        <v>3.2136105860113422</v>
      </c>
      <c r="S19" s="21">
        <v>1488</v>
      </c>
      <c r="T19" s="22">
        <v>0.22586795225200065</v>
      </c>
      <c r="U19" s="22">
        <v>57.594086021505376</v>
      </c>
      <c r="V19" s="22">
        <v>2.7683997299122214</v>
      </c>
      <c r="W19" s="21">
        <v>278</v>
      </c>
      <c r="X19" s="30">
        <v>22.975206611570247</v>
      </c>
      <c r="Y19" s="22">
        <v>-7.4132047747999336E-2</v>
      </c>
      <c r="Z19" s="22">
        <v>-4.405913978494624</v>
      </c>
      <c r="AA19" s="22">
        <v>-0.44521085609912081</v>
      </c>
    </row>
    <row r="20" spans="1:27">
      <c r="A20" s="25" t="s">
        <v>197</v>
      </c>
      <c r="B20" s="21">
        <v>2790</v>
      </c>
      <c r="C20" s="22">
        <v>1</v>
      </c>
      <c r="D20" s="22">
        <v>59.1</v>
      </c>
      <c r="E20" s="22">
        <v>20</v>
      </c>
      <c r="F20" s="21">
        <v>2670</v>
      </c>
      <c r="G20" s="22">
        <v>0.80020619545410954</v>
      </c>
      <c r="H20" s="22">
        <v>54.981273408239709</v>
      </c>
      <c r="I20" s="22">
        <v>5.549306336707911</v>
      </c>
      <c r="J20" s="21">
        <v>-120</v>
      </c>
      <c r="K20" s="30">
        <v>-4.3010752688172049</v>
      </c>
      <c r="L20" s="22">
        <v>-0.19979380454589046</v>
      </c>
      <c r="M20" s="22">
        <v>-4.1187265917602929</v>
      </c>
      <c r="N20" s="22">
        <v>-14.450693663292089</v>
      </c>
      <c r="O20" s="21">
        <v>1201</v>
      </c>
      <c r="P20" s="22">
        <v>0.3</v>
      </c>
      <c r="Q20" s="22">
        <v>64.400000000000006</v>
      </c>
      <c r="R20" s="22">
        <v>3.1899641577060933</v>
      </c>
      <c r="S20" s="21">
        <v>1244</v>
      </c>
      <c r="T20" s="22">
        <v>0.18883046545798979</v>
      </c>
      <c r="U20" s="22">
        <v>62.781350482315112</v>
      </c>
      <c r="V20" s="22">
        <v>1.1272141706924315</v>
      </c>
      <c r="W20" s="21">
        <v>43</v>
      </c>
      <c r="X20" s="30">
        <v>3.5803497085761866</v>
      </c>
      <c r="Y20" s="22">
        <v>-0.1111695345420102</v>
      </c>
      <c r="Z20" s="22">
        <v>-1.6186495176848936</v>
      </c>
      <c r="AA20" s="22">
        <v>-2.0627499870136621</v>
      </c>
    </row>
    <row r="21" spans="1:27">
      <c r="A21" s="25" t="s">
        <v>198</v>
      </c>
      <c r="B21" s="21">
        <v>2162</v>
      </c>
      <c r="C21" s="22">
        <v>0.7</v>
      </c>
      <c r="D21" s="22">
        <v>72.8</v>
      </c>
      <c r="E21" s="22">
        <v>28.399629972247919</v>
      </c>
      <c r="F21" s="21">
        <v>2053</v>
      </c>
      <c r="G21" s="22">
        <v>0.61528963268437709</v>
      </c>
      <c r="H21" s="22">
        <v>66.341938626400392</v>
      </c>
      <c r="I21" s="22">
        <v>8.9171974522292992</v>
      </c>
      <c r="J21" s="21">
        <v>-109</v>
      </c>
      <c r="K21" s="30">
        <v>-5.0416281221091586</v>
      </c>
      <c r="L21" s="22">
        <v>-8.471036731562287E-2</v>
      </c>
      <c r="M21" s="22">
        <v>-6.4580613735996053</v>
      </c>
      <c r="N21" s="22">
        <v>-19.482432520018619</v>
      </c>
      <c r="O21" s="21">
        <v>3623</v>
      </c>
      <c r="P21" s="22">
        <v>0.8</v>
      </c>
      <c r="Q21" s="22">
        <v>74.400000000000006</v>
      </c>
      <c r="R21" s="22">
        <v>30.481036077705824</v>
      </c>
      <c r="S21" s="21">
        <v>4674</v>
      </c>
      <c r="T21" s="22">
        <v>0.70948038227543742</v>
      </c>
      <c r="U21" s="22">
        <v>66.816431322207961</v>
      </c>
      <c r="V21" s="22">
        <v>8.186883840548651</v>
      </c>
      <c r="W21" s="21">
        <v>1051</v>
      </c>
      <c r="X21" s="30">
        <v>29.009108473640627</v>
      </c>
      <c r="Y21" s="22">
        <v>-9.0519617724562629E-2</v>
      </c>
      <c r="Z21" s="22">
        <v>-7.5835686777920444</v>
      </c>
      <c r="AA21" s="22">
        <v>-22.294152237157171</v>
      </c>
    </row>
    <row r="22" spans="1:27">
      <c r="A22" s="25" t="s">
        <v>199</v>
      </c>
      <c r="B22" s="21">
        <v>2449</v>
      </c>
      <c r="C22" s="22">
        <v>0.8</v>
      </c>
      <c r="D22" s="22">
        <v>58.9</v>
      </c>
      <c r="E22" s="22">
        <v>23.111474071049408</v>
      </c>
      <c r="F22" s="21">
        <v>2314</v>
      </c>
      <c r="G22" s="22">
        <v>0.69351203606022827</v>
      </c>
      <c r="H22" s="22">
        <v>53.889369057908389</v>
      </c>
      <c r="I22" s="22">
        <v>7.9515989628349173</v>
      </c>
      <c r="J22" s="21">
        <v>-135</v>
      </c>
      <c r="K22" s="30">
        <v>-5.5124540628828091</v>
      </c>
      <c r="L22" s="22">
        <v>-0.10648796393977178</v>
      </c>
      <c r="M22" s="22">
        <v>-5.0106309420916091</v>
      </c>
      <c r="N22" s="22">
        <v>-15.159875108214489</v>
      </c>
      <c r="O22" s="21">
        <v>718</v>
      </c>
      <c r="P22" s="22">
        <v>0.2</v>
      </c>
      <c r="Q22" s="22">
        <v>79.400000000000006</v>
      </c>
      <c r="R22" s="22">
        <v>2.8991425071457737</v>
      </c>
      <c r="S22" s="21">
        <v>813</v>
      </c>
      <c r="T22" s="22">
        <v>0.12340769165381485</v>
      </c>
      <c r="U22" s="22">
        <v>72.816728167281681</v>
      </c>
      <c r="V22" s="22">
        <v>2.466091245376079</v>
      </c>
      <c r="W22" s="21">
        <v>95</v>
      </c>
      <c r="X22" s="30">
        <v>13.231197771587745</v>
      </c>
      <c r="Y22" s="22">
        <v>-7.6592308346185162E-2</v>
      </c>
      <c r="Z22" s="22">
        <v>-6.5832718327183244</v>
      </c>
      <c r="AA22" s="22">
        <v>-0.43305126176969466</v>
      </c>
    </row>
    <row r="23" spans="1:27">
      <c r="A23" s="25" t="s">
        <v>200</v>
      </c>
      <c r="B23" s="21">
        <v>4371</v>
      </c>
      <c r="C23" s="22">
        <v>1.5</v>
      </c>
      <c r="D23" s="22">
        <v>59</v>
      </c>
      <c r="E23" s="22">
        <v>18.233813772592082</v>
      </c>
      <c r="F23" s="21">
        <v>3772</v>
      </c>
      <c r="G23" s="22">
        <v>1.1304785652632587</v>
      </c>
      <c r="H23" s="22">
        <v>54.984093319194059</v>
      </c>
      <c r="I23" s="22">
        <v>7.1352785145888591</v>
      </c>
      <c r="J23" s="21">
        <v>-599</v>
      </c>
      <c r="K23" s="30">
        <v>-13.703957904369709</v>
      </c>
      <c r="L23" s="22">
        <v>-0.36952143473674126</v>
      </c>
      <c r="M23" s="22">
        <v>-4.0159066808059407</v>
      </c>
      <c r="N23" s="22">
        <v>-11.098535258003224</v>
      </c>
      <c r="O23" s="21">
        <v>2011</v>
      </c>
      <c r="P23" s="22">
        <v>0.4</v>
      </c>
      <c r="Q23" s="22">
        <v>68.900000000000006</v>
      </c>
      <c r="R23" s="22">
        <v>4.3468313886982388</v>
      </c>
      <c r="S23" s="21">
        <v>2276</v>
      </c>
      <c r="T23" s="22">
        <v>0.34548081943921599</v>
      </c>
      <c r="U23" s="22">
        <v>65.992970123022843</v>
      </c>
      <c r="V23" s="22">
        <v>2.0759717314487629</v>
      </c>
      <c r="W23" s="21">
        <v>265</v>
      </c>
      <c r="X23" s="30">
        <v>13.177523620089508</v>
      </c>
      <c r="Y23" s="22">
        <v>-5.4519180560784031E-2</v>
      </c>
      <c r="Z23" s="22">
        <v>-2.9070298769771625</v>
      </c>
      <c r="AA23" s="22">
        <v>-2.2708596572494759</v>
      </c>
    </row>
    <row r="24" spans="1:27">
      <c r="A24" s="25" t="s">
        <v>201</v>
      </c>
      <c r="B24" s="21">
        <v>1265</v>
      </c>
      <c r="C24" s="22">
        <v>0.4</v>
      </c>
      <c r="D24" s="22">
        <v>56.4</v>
      </c>
      <c r="E24" s="22">
        <v>26.16600790513834</v>
      </c>
      <c r="F24" s="21">
        <v>1133</v>
      </c>
      <c r="G24" s="22">
        <v>0.33956315335187492</v>
      </c>
      <c r="H24" s="22">
        <v>51.01500441306267</v>
      </c>
      <c r="I24" s="22">
        <v>9.2674315975286845</v>
      </c>
      <c r="J24" s="21">
        <v>-132</v>
      </c>
      <c r="K24" s="30">
        <v>-10.434782608695652</v>
      </c>
      <c r="L24" s="22">
        <v>-6.0436846648125098E-2</v>
      </c>
      <c r="M24" s="22">
        <v>-5.3849955869373289</v>
      </c>
      <c r="N24" s="22">
        <v>-16.898576307609655</v>
      </c>
      <c r="O24" s="21">
        <v>405</v>
      </c>
      <c r="P24" s="22">
        <v>0.1</v>
      </c>
      <c r="Q24" s="22">
        <v>66.2</v>
      </c>
      <c r="R24" s="22">
        <v>4.9011857707509883</v>
      </c>
      <c r="S24" s="21">
        <v>522</v>
      </c>
      <c r="T24" s="22">
        <v>7.9235934862597002E-2</v>
      </c>
      <c r="U24" s="22">
        <v>59.003831417624518</v>
      </c>
      <c r="V24" s="22">
        <v>3.2818532818532815</v>
      </c>
      <c r="W24" s="21">
        <v>117</v>
      </c>
      <c r="X24" s="30">
        <v>28.888888888888886</v>
      </c>
      <c r="Y24" s="22">
        <v>-2.0764065137403004E-2</v>
      </c>
      <c r="Z24" s="22">
        <v>-7.1961685823754848</v>
      </c>
      <c r="AA24" s="22">
        <v>-1.6193324888977068</v>
      </c>
    </row>
    <row r="25" spans="1:27">
      <c r="A25" s="25" t="s">
        <v>202</v>
      </c>
      <c r="B25" s="21">
        <v>5758</v>
      </c>
      <c r="C25" s="22">
        <v>2</v>
      </c>
      <c r="D25" s="22">
        <v>57.8</v>
      </c>
      <c r="E25" s="22">
        <v>17.992358457797845</v>
      </c>
      <c r="F25" s="21">
        <v>5241</v>
      </c>
      <c r="G25" s="22">
        <v>1.5707418241104825</v>
      </c>
      <c r="H25" s="22">
        <v>54.646059912230491</v>
      </c>
      <c r="I25" s="22">
        <v>5.7082856051928221</v>
      </c>
      <c r="J25" s="21">
        <v>-517</v>
      </c>
      <c r="K25" s="30">
        <v>-8.9788120875303932</v>
      </c>
      <c r="L25" s="22">
        <v>-0.42925817588951753</v>
      </c>
      <c r="M25" s="22">
        <v>-3.1539400877695059</v>
      </c>
      <c r="N25" s="22">
        <v>-12.284072852605023</v>
      </c>
      <c r="O25" s="21">
        <v>591</v>
      </c>
      <c r="P25" s="22">
        <v>0.1</v>
      </c>
      <c r="Q25" s="22">
        <v>62.9</v>
      </c>
      <c r="R25" s="22">
        <v>0.93782563390065998</v>
      </c>
      <c r="S25" s="21">
        <v>727</v>
      </c>
      <c r="T25" s="22">
        <v>0.11035349548871268</v>
      </c>
      <c r="U25" s="22">
        <v>59.834938101788168</v>
      </c>
      <c r="V25" s="22">
        <v>1.3888888888888888</v>
      </c>
      <c r="W25" s="21">
        <v>136</v>
      </c>
      <c r="X25" s="30">
        <v>23.011844331641285</v>
      </c>
      <c r="Y25" s="22">
        <v>1.0353495488712672E-2</v>
      </c>
      <c r="Z25" s="22">
        <v>-3.0650618982118303</v>
      </c>
      <c r="AA25" s="22">
        <v>0.45106325498822886</v>
      </c>
    </row>
    <row r="26" spans="1:27">
      <c r="A26" s="25" t="s">
        <v>203</v>
      </c>
      <c r="B26" s="21">
        <v>993</v>
      </c>
      <c r="C26" s="22">
        <v>0.3</v>
      </c>
      <c r="D26" s="22">
        <v>77.7</v>
      </c>
      <c r="E26" s="22">
        <v>31.923464249748239</v>
      </c>
      <c r="F26" s="21">
        <v>1003</v>
      </c>
      <c r="G26" s="22">
        <v>0.3006018030114127</v>
      </c>
      <c r="H26" s="22">
        <v>71.485543369890323</v>
      </c>
      <c r="I26" s="22">
        <v>13.192346424974824</v>
      </c>
      <c r="J26" s="21">
        <v>10</v>
      </c>
      <c r="K26" s="30">
        <v>1.0070493454179255</v>
      </c>
      <c r="L26" s="22">
        <v>6.0180301141271597E-4</v>
      </c>
      <c r="M26" s="22">
        <v>-6.2144566301096802</v>
      </c>
      <c r="N26" s="22">
        <v>-18.731117824773413</v>
      </c>
      <c r="O26" s="21">
        <v>2871</v>
      </c>
      <c r="P26" s="22">
        <v>0.6</v>
      </c>
      <c r="Q26" s="22">
        <v>87.6</v>
      </c>
      <c r="R26" s="22">
        <v>28.09667673716012</v>
      </c>
      <c r="S26" s="21">
        <v>3567</v>
      </c>
      <c r="T26" s="22">
        <v>0.54144555489441282</v>
      </c>
      <c r="U26" s="22">
        <v>83.459489767311467</v>
      </c>
      <c r="V26" s="22">
        <v>3.48314606741573</v>
      </c>
      <c r="W26" s="21">
        <v>696</v>
      </c>
      <c r="X26" s="30">
        <v>24.242424242424242</v>
      </c>
      <c r="Y26" s="22">
        <v>-5.8554445105587161E-2</v>
      </c>
      <c r="Z26" s="22">
        <v>-4.140510232688527</v>
      </c>
      <c r="AA26" s="22">
        <v>-24.613530669744389</v>
      </c>
    </row>
    <row r="27" spans="1:27">
      <c r="A27" s="25" t="s">
        <v>204</v>
      </c>
      <c r="B27" s="21">
        <v>849</v>
      </c>
      <c r="C27" s="22">
        <v>0.3</v>
      </c>
      <c r="D27" s="22">
        <v>60.7</v>
      </c>
      <c r="E27" s="22">
        <v>23.674911660777383</v>
      </c>
      <c r="F27" s="21">
        <v>874</v>
      </c>
      <c r="G27" s="22">
        <v>0.26194015536587706</v>
      </c>
      <c r="H27" s="22">
        <v>55.377574370709382</v>
      </c>
      <c r="I27" s="22">
        <v>7.8250863060989646</v>
      </c>
      <c r="J27" s="21">
        <v>25</v>
      </c>
      <c r="K27" s="30">
        <v>2.944640753828033</v>
      </c>
      <c r="L27" s="22">
        <v>-3.805984463412293E-2</v>
      </c>
      <c r="M27" s="22">
        <v>-5.3224256292906205</v>
      </c>
      <c r="N27" s="22">
        <v>-15.849825354678419</v>
      </c>
      <c r="O27" s="21">
        <v>100</v>
      </c>
      <c r="P27" s="22">
        <v>2.1431035997711165E-2</v>
      </c>
      <c r="Q27" s="22">
        <v>76</v>
      </c>
      <c r="R27" s="22">
        <v>3.1802120141342751</v>
      </c>
      <c r="S27" s="21">
        <v>147</v>
      </c>
      <c r="T27" s="22">
        <v>2.2313567863604902E-2</v>
      </c>
      <c r="U27" s="22">
        <v>69.387755102040813</v>
      </c>
      <c r="V27" s="22" t="s">
        <v>29</v>
      </c>
      <c r="W27" s="21">
        <v>47</v>
      </c>
      <c r="X27" s="30">
        <v>47</v>
      </c>
      <c r="Y27" s="22">
        <v>8.8253186589373755E-4</v>
      </c>
      <c r="Z27" s="22">
        <v>-6.6122448979591866</v>
      </c>
      <c r="AA27" s="22">
        <v>-3.1802120141342751</v>
      </c>
    </row>
    <row r="28" spans="1:27">
      <c r="A28" s="25" t="s">
        <v>205</v>
      </c>
      <c r="B28" s="21">
        <v>2374</v>
      </c>
      <c r="C28" s="22">
        <v>0.8</v>
      </c>
      <c r="D28" s="22">
        <v>59.9</v>
      </c>
      <c r="E28" s="22">
        <v>22.746419545071607</v>
      </c>
      <c r="F28" s="21">
        <v>2165</v>
      </c>
      <c r="G28" s="22">
        <v>0.64885633451615998</v>
      </c>
      <c r="H28" s="22">
        <v>54.272517321016167</v>
      </c>
      <c r="I28" s="22">
        <v>6.8181818181818175</v>
      </c>
      <c r="J28" s="21">
        <v>-209</v>
      </c>
      <c r="K28" s="30">
        <v>-8.8037068239258645</v>
      </c>
      <c r="L28" s="22">
        <v>-0.15114366548384006</v>
      </c>
      <c r="M28" s="22">
        <v>-5.6274826789838315</v>
      </c>
      <c r="N28" s="22">
        <v>-15.92823772688979</v>
      </c>
      <c r="O28" s="21">
        <v>926</v>
      </c>
      <c r="P28" s="22">
        <v>0.2</v>
      </c>
      <c r="Q28" s="22">
        <v>66.3</v>
      </c>
      <c r="R28" s="22">
        <v>9.688289806234204</v>
      </c>
      <c r="S28" s="21">
        <v>1017</v>
      </c>
      <c r="T28" s="22">
        <v>0.15437345930126656</v>
      </c>
      <c r="U28" s="22">
        <v>61.750245821042284</v>
      </c>
      <c r="V28" s="22">
        <v>4.6812749003984067</v>
      </c>
      <c r="W28" s="21">
        <v>91</v>
      </c>
      <c r="X28" s="30">
        <v>9.8272138228941674</v>
      </c>
      <c r="Y28" s="22">
        <v>-4.5626540698733453E-2</v>
      </c>
      <c r="Z28" s="22">
        <v>-4.5497541789577127</v>
      </c>
      <c r="AA28" s="22">
        <v>-5.0070149058357973</v>
      </c>
    </row>
    <row r="29" spans="1:27">
      <c r="A29" s="25" t="s">
        <v>206</v>
      </c>
      <c r="B29" s="21">
        <v>3041</v>
      </c>
      <c r="C29" s="22">
        <v>1</v>
      </c>
      <c r="D29" s="22">
        <v>56.2</v>
      </c>
      <c r="E29" s="22">
        <v>26.076948372245973</v>
      </c>
      <c r="F29" s="21">
        <v>2818</v>
      </c>
      <c r="G29" s="22">
        <v>0.84456219430325119</v>
      </c>
      <c r="H29" s="22">
        <v>52.342086586231375</v>
      </c>
      <c r="I29" s="22">
        <v>8.9165186500888094</v>
      </c>
      <c r="J29" s="21">
        <v>-223</v>
      </c>
      <c r="K29" s="30">
        <v>-7.3331141072015784</v>
      </c>
      <c r="L29" s="22">
        <v>-0.15543780569674881</v>
      </c>
      <c r="M29" s="22">
        <v>-3.8579134137686282</v>
      </c>
      <c r="N29" s="22">
        <v>-17.160429722157161</v>
      </c>
      <c r="O29" s="21">
        <v>2898</v>
      </c>
      <c r="P29" s="22">
        <v>0.6</v>
      </c>
      <c r="Q29" s="22">
        <v>58.5</v>
      </c>
      <c r="R29" s="22">
        <v>9.3390332127589613</v>
      </c>
      <c r="S29" s="21">
        <v>3569</v>
      </c>
      <c r="T29" s="22">
        <v>0.54174914085174075</v>
      </c>
      <c r="U29" s="22">
        <v>55.169515270383862</v>
      </c>
      <c r="V29" s="22">
        <v>2.3816195012608574</v>
      </c>
      <c r="W29" s="21">
        <v>671</v>
      </c>
      <c r="X29" s="30">
        <v>23.153899240855765</v>
      </c>
      <c r="Y29" s="22">
        <v>-5.8250859148259226E-2</v>
      </c>
      <c r="Z29" s="22">
        <v>-3.3304847296161384</v>
      </c>
      <c r="AA29" s="22">
        <v>-6.9574137114981038</v>
      </c>
    </row>
    <row r="30" spans="1:27">
      <c r="A30" s="25" t="s">
        <v>207</v>
      </c>
      <c r="B30" s="21">
        <v>1213</v>
      </c>
      <c r="C30" s="22">
        <v>0.4</v>
      </c>
      <c r="D30" s="22">
        <v>55.3</v>
      </c>
      <c r="E30" s="22">
        <v>23.825226710634791</v>
      </c>
      <c r="F30" s="21">
        <v>1204</v>
      </c>
      <c r="G30" s="22">
        <v>0.36084204469166586</v>
      </c>
      <c r="H30" s="22">
        <v>49.335548172757477</v>
      </c>
      <c r="I30" s="22">
        <v>9.2964824120603016</v>
      </c>
      <c r="J30" s="21">
        <v>-9</v>
      </c>
      <c r="K30" s="30">
        <v>-0.74196207749381704</v>
      </c>
      <c r="L30" s="22">
        <v>-3.9157955308334158E-2</v>
      </c>
      <c r="M30" s="22">
        <v>-5.9644518272425202</v>
      </c>
      <c r="N30" s="22">
        <v>-14.528744298574489</v>
      </c>
      <c r="O30" s="21">
        <v>927</v>
      </c>
      <c r="P30" s="22">
        <v>0.2</v>
      </c>
      <c r="Q30" s="22">
        <v>58.7</v>
      </c>
      <c r="R30" s="22">
        <v>7.0898598516075841</v>
      </c>
      <c r="S30" s="21">
        <v>977</v>
      </c>
      <c r="T30" s="22">
        <v>0.1483017401547074</v>
      </c>
      <c r="U30" s="22">
        <v>56.192425793244624</v>
      </c>
      <c r="V30" s="22">
        <v>2.4767801857585141</v>
      </c>
      <c r="W30" s="21">
        <v>50</v>
      </c>
      <c r="X30" s="30">
        <v>5.3937432578209279</v>
      </c>
      <c r="Y30" s="22">
        <v>-5.169825984529261E-2</v>
      </c>
      <c r="Z30" s="22">
        <v>-2.507574206755379</v>
      </c>
      <c r="AA30" s="22">
        <v>-4.61307966584907</v>
      </c>
    </row>
    <row r="31" spans="1:27">
      <c r="A31" s="25" t="s">
        <v>208</v>
      </c>
      <c r="B31" s="21">
        <v>2585</v>
      </c>
      <c r="C31" s="22">
        <v>0.9</v>
      </c>
      <c r="D31" s="22">
        <v>60.1</v>
      </c>
      <c r="E31" s="22">
        <v>26.305609284332686</v>
      </c>
      <c r="F31" s="21">
        <v>2332</v>
      </c>
      <c r="G31" s="22">
        <v>0.69890668456890759</v>
      </c>
      <c r="H31" s="22">
        <v>54.631217838765011</v>
      </c>
      <c r="I31" s="22">
        <v>5.1701852649719955</v>
      </c>
      <c r="J31" s="21">
        <v>-253</v>
      </c>
      <c r="K31" s="30">
        <v>-9.787234042553191</v>
      </c>
      <c r="L31" s="22">
        <v>-0.20109331543109243</v>
      </c>
      <c r="M31" s="22">
        <v>-5.4687821612349907</v>
      </c>
      <c r="N31" s="22">
        <v>-21.135424019360691</v>
      </c>
      <c r="O31" s="21">
        <v>2871</v>
      </c>
      <c r="P31" s="22">
        <v>0.6</v>
      </c>
      <c r="Q31" s="22">
        <v>66.400000000000006</v>
      </c>
      <c r="R31" s="22">
        <v>5.3771760154738875</v>
      </c>
      <c r="S31" s="21">
        <v>3586</v>
      </c>
      <c r="T31" s="22">
        <v>0.54432962148902841</v>
      </c>
      <c r="U31" s="22">
        <v>66.006692693809256</v>
      </c>
      <c r="V31" s="22">
        <v>1.2293936853869796</v>
      </c>
      <c r="W31" s="21">
        <v>715</v>
      </c>
      <c r="X31" s="30">
        <v>24.904214559386972</v>
      </c>
      <c r="Y31" s="22">
        <v>-5.5670378510971563E-2</v>
      </c>
      <c r="Z31" s="22">
        <v>-0.39330730619074927</v>
      </c>
      <c r="AA31" s="22">
        <v>-4.1477823300869083</v>
      </c>
    </row>
    <row r="32" spans="1:27">
      <c r="A32" s="24" t="s">
        <v>209</v>
      </c>
      <c r="B32" s="21">
        <v>19531</v>
      </c>
      <c r="C32" s="22">
        <v>6.7</v>
      </c>
      <c r="D32" s="22">
        <v>27.6</v>
      </c>
      <c r="E32" s="22">
        <v>62.270237059034351</v>
      </c>
      <c r="F32" s="21">
        <v>19718</v>
      </c>
      <c r="G32" s="22">
        <v>5.909537738563345</v>
      </c>
      <c r="H32" s="22">
        <v>23.232579369104371</v>
      </c>
      <c r="I32" s="22">
        <v>18.108273125063601</v>
      </c>
      <c r="J32" s="21">
        <v>187</v>
      </c>
      <c r="K32" s="30">
        <v>0.95745225538886902</v>
      </c>
      <c r="L32" s="22">
        <v>-0.79046226143665521</v>
      </c>
      <c r="M32" s="22">
        <v>-4.36742063089563</v>
      </c>
      <c r="N32" s="22">
        <v>-44.161963933970753</v>
      </c>
      <c r="O32" s="21">
        <v>102199</v>
      </c>
      <c r="P32" s="22">
        <v>21.9</v>
      </c>
      <c r="Q32" s="22">
        <v>32.6</v>
      </c>
      <c r="R32" s="22">
        <v>269.463929138293</v>
      </c>
      <c r="S32" s="21">
        <v>138342</v>
      </c>
      <c r="T32" s="22">
        <v>20.999344254332172</v>
      </c>
      <c r="U32" s="22">
        <v>28.818435471512625</v>
      </c>
      <c r="V32" s="22">
        <v>13.488994108504718</v>
      </c>
      <c r="W32" s="21">
        <v>36143</v>
      </c>
      <c r="X32" s="30">
        <v>35.36531668607325</v>
      </c>
      <c r="Y32" s="22">
        <v>-0.90065574566782658</v>
      </c>
      <c r="Z32" s="22">
        <v>-3.781564528487376</v>
      </c>
      <c r="AA32" s="22">
        <v>-255.97493502978827</v>
      </c>
    </row>
    <row r="33" spans="1:27" ht="23.25">
      <c r="A33" s="25" t="s">
        <v>210</v>
      </c>
      <c r="B33" s="21">
        <v>687</v>
      </c>
      <c r="C33" s="22">
        <v>0.2</v>
      </c>
      <c r="D33" s="22">
        <v>37.1</v>
      </c>
      <c r="E33" s="22">
        <v>59.388646288209614</v>
      </c>
      <c r="F33" s="21">
        <v>687</v>
      </c>
      <c r="G33" s="22">
        <v>0.20589575141459673</v>
      </c>
      <c r="H33" s="22">
        <v>33.915574963609899</v>
      </c>
      <c r="I33" s="22">
        <v>13.215859030837004</v>
      </c>
      <c r="J33" s="21">
        <v>0</v>
      </c>
      <c r="K33" s="30">
        <v>0</v>
      </c>
      <c r="L33" s="22">
        <v>5.8957514145967227E-3</v>
      </c>
      <c r="M33" s="22">
        <v>-3.1844250363901025</v>
      </c>
      <c r="N33" s="22">
        <v>-46.172787257372612</v>
      </c>
      <c r="O33" s="21">
        <v>4504</v>
      </c>
      <c r="P33" s="22">
        <v>1</v>
      </c>
      <c r="Q33" s="22">
        <v>35.9</v>
      </c>
      <c r="R33" s="22">
        <v>321.2518195050946</v>
      </c>
      <c r="S33" s="21">
        <v>6237</v>
      </c>
      <c r="T33" s="22">
        <v>0.94673280792723657</v>
      </c>
      <c r="U33" s="22">
        <v>35.578002244668909</v>
      </c>
      <c r="V33" s="22">
        <v>10.272873194221509</v>
      </c>
      <c r="W33" s="21">
        <v>1733</v>
      </c>
      <c r="X33" s="30">
        <v>38.476909413854358</v>
      </c>
      <c r="Y33" s="22">
        <v>-5.3267192072763425E-2</v>
      </c>
      <c r="Z33" s="22">
        <v>-0.32199775533108976</v>
      </c>
      <c r="AA33" s="22">
        <v>-310.97894631087308</v>
      </c>
    </row>
    <row r="34" spans="1:27">
      <c r="A34" s="25" t="s">
        <v>209</v>
      </c>
      <c r="B34" s="21">
        <v>6168</v>
      </c>
      <c r="C34" s="22">
        <v>2.1</v>
      </c>
      <c r="D34" s="22">
        <v>24.5</v>
      </c>
      <c r="E34" s="22">
        <v>66.796368352788576</v>
      </c>
      <c r="F34" s="21">
        <v>6531</v>
      </c>
      <c r="G34" s="22">
        <v>1.9573583005658386</v>
      </c>
      <c r="H34" s="22">
        <v>20.287857908436688</v>
      </c>
      <c r="I34" s="22">
        <v>22.210300429184549</v>
      </c>
      <c r="J34" s="21">
        <v>363</v>
      </c>
      <c r="K34" s="30">
        <v>5.8852140077821007</v>
      </c>
      <c r="L34" s="22">
        <v>-0.1426416994341615</v>
      </c>
      <c r="M34" s="22">
        <v>-4.2121420915633117</v>
      </c>
      <c r="N34" s="22">
        <v>-44.586067923604027</v>
      </c>
      <c r="O34" s="21">
        <v>30804</v>
      </c>
      <c r="P34" s="22">
        <v>6.6</v>
      </c>
      <c r="Q34" s="22">
        <v>28.5</v>
      </c>
      <c r="R34" s="22">
        <v>270.05512321660183</v>
      </c>
      <c r="S34" s="21">
        <v>43795</v>
      </c>
      <c r="T34" s="22">
        <v>6.647773500588956</v>
      </c>
      <c r="U34" s="22">
        <v>24.80191802717205</v>
      </c>
      <c r="V34" s="22">
        <v>16.730220344788219</v>
      </c>
      <c r="W34" s="21">
        <v>12991</v>
      </c>
      <c r="X34" s="30">
        <v>42.173094403324249</v>
      </c>
      <c r="Y34" s="22">
        <v>4.7773500588956352E-2</v>
      </c>
      <c r="Z34" s="22">
        <v>-3.6980819728279499</v>
      </c>
      <c r="AA34" s="22">
        <v>-253.32490287181361</v>
      </c>
    </row>
    <row r="35" spans="1:27">
      <c r="A35" s="25" t="s">
        <v>211</v>
      </c>
      <c r="B35" s="21">
        <v>342</v>
      </c>
      <c r="C35" s="22">
        <v>0.1</v>
      </c>
      <c r="D35" s="22">
        <v>24</v>
      </c>
      <c r="E35" s="22">
        <v>14.912280701754385</v>
      </c>
      <c r="F35" s="21">
        <v>482</v>
      </c>
      <c r="G35" s="22">
        <v>0.144456698954637</v>
      </c>
      <c r="H35" s="22">
        <v>24.273858921161825</v>
      </c>
      <c r="I35" s="22" t="s">
        <v>29</v>
      </c>
      <c r="J35" s="21">
        <v>140</v>
      </c>
      <c r="K35" s="30">
        <v>40.935672514619881</v>
      </c>
      <c r="L35" s="22">
        <v>4.4456698954636997E-2</v>
      </c>
      <c r="M35" s="22">
        <v>0.27385892116182475</v>
      </c>
      <c r="N35" s="22">
        <v>-24.273858921161825</v>
      </c>
      <c r="O35" s="21">
        <v>8401</v>
      </c>
      <c r="P35" s="22">
        <v>1.8</v>
      </c>
      <c r="Q35" s="22">
        <v>28</v>
      </c>
      <c r="R35" s="22">
        <v>417.54385964912279</v>
      </c>
      <c r="S35" s="21">
        <v>13172</v>
      </c>
      <c r="T35" s="22">
        <v>1.9994171149619304</v>
      </c>
      <c r="U35" s="22">
        <v>25.781961737017916</v>
      </c>
      <c r="V35" s="22">
        <v>4.6234436683874884</v>
      </c>
      <c r="W35" s="21">
        <v>4771</v>
      </c>
      <c r="X35" s="30">
        <v>56.790858231162957</v>
      </c>
      <c r="Y35" s="22">
        <v>0.19941711496193038</v>
      </c>
      <c r="Z35" s="22">
        <v>-2.2180382629820841</v>
      </c>
      <c r="AA35" s="22">
        <v>-412.9204159807353</v>
      </c>
    </row>
    <row r="36" spans="1:27">
      <c r="A36" s="25" t="s">
        <v>212</v>
      </c>
      <c r="B36" s="21">
        <v>10356</v>
      </c>
      <c r="C36" s="22">
        <v>3.5</v>
      </c>
      <c r="D36" s="22">
        <v>25</v>
      </c>
      <c r="E36" s="22">
        <v>64.474700656624179</v>
      </c>
      <c r="F36" s="21">
        <v>9924</v>
      </c>
      <c r="G36" s="22">
        <v>2.9742495444519035</v>
      </c>
      <c r="H36" s="22">
        <v>20.465538089480049</v>
      </c>
      <c r="I36" s="22">
        <v>16.256306760847629</v>
      </c>
      <c r="J36" s="21">
        <v>-432</v>
      </c>
      <c r="K36" s="30">
        <v>-4.1714947856315181</v>
      </c>
      <c r="L36" s="22">
        <v>-0.52575045554809652</v>
      </c>
      <c r="M36" s="22">
        <v>-4.5344619105199513</v>
      </c>
      <c r="N36" s="22">
        <v>-48.218393895776551</v>
      </c>
      <c r="O36" s="21">
        <v>30361</v>
      </c>
      <c r="P36" s="22">
        <v>6.5</v>
      </c>
      <c r="Q36" s="22">
        <v>28.1</v>
      </c>
      <c r="R36" s="22">
        <v>198.21359598300504</v>
      </c>
      <c r="S36" s="21">
        <v>37466</v>
      </c>
      <c r="T36" s="22">
        <v>5.6870757386246344</v>
      </c>
      <c r="U36" s="22">
        <v>24.056477873271767</v>
      </c>
      <c r="V36" s="22">
        <v>15.486040676880371</v>
      </c>
      <c r="W36" s="21">
        <v>7105</v>
      </c>
      <c r="X36" s="30">
        <v>23.401732485754749</v>
      </c>
      <c r="Y36" s="22">
        <v>-0.81292426137536555</v>
      </c>
      <c r="Z36" s="22">
        <v>-4.0435221267282344</v>
      </c>
      <c r="AA36" s="22">
        <v>-182.72755530612466</v>
      </c>
    </row>
    <row r="37" spans="1:27">
      <c r="A37" s="25" t="s">
        <v>213</v>
      </c>
      <c r="B37" s="21">
        <v>1351</v>
      </c>
      <c r="C37" s="22">
        <v>0.5</v>
      </c>
      <c r="D37" s="22">
        <v>51.8</v>
      </c>
      <c r="E37" s="22">
        <v>43.671354552183566</v>
      </c>
      <c r="F37" s="21">
        <v>1501</v>
      </c>
      <c r="G37" s="22">
        <v>0.4498537450848758</v>
      </c>
      <c r="H37" s="22">
        <v>44.103930712858094</v>
      </c>
      <c r="I37" s="22">
        <v>17.493297587131369</v>
      </c>
      <c r="J37" s="21">
        <v>150</v>
      </c>
      <c r="K37" s="30">
        <v>11.102886750555143</v>
      </c>
      <c r="L37" s="22">
        <v>-5.01462549151242E-2</v>
      </c>
      <c r="M37" s="22">
        <v>-7.6960692871419027</v>
      </c>
      <c r="N37" s="22">
        <v>-26.178056965052196</v>
      </c>
      <c r="O37" s="21">
        <v>13098</v>
      </c>
      <c r="P37" s="22">
        <v>2.8</v>
      </c>
      <c r="Q37" s="22">
        <v>47.6</v>
      </c>
      <c r="R37" s="22">
        <v>355.44041450777206</v>
      </c>
      <c r="S37" s="21">
        <v>16100</v>
      </c>
      <c r="T37" s="22">
        <v>2.4438669564900604</v>
      </c>
      <c r="U37" s="22">
        <v>41.788819875776397</v>
      </c>
      <c r="V37" s="22">
        <v>8.70807453416149</v>
      </c>
      <c r="W37" s="21">
        <v>3002</v>
      </c>
      <c r="X37" s="30">
        <v>22.919529699190715</v>
      </c>
      <c r="Y37" s="22">
        <v>-0.35613304350993946</v>
      </c>
      <c r="Z37" s="22">
        <v>-5.8111801242236041</v>
      </c>
      <c r="AA37" s="22">
        <v>-346.73233997361058</v>
      </c>
    </row>
    <row r="38" spans="1:27">
      <c r="A38" s="25" t="s">
        <v>214</v>
      </c>
      <c r="B38" s="21">
        <v>467</v>
      </c>
      <c r="C38" s="22">
        <v>0.2</v>
      </c>
      <c r="D38" s="22">
        <v>43.5</v>
      </c>
      <c r="E38" s="22">
        <v>56.316916488222702</v>
      </c>
      <c r="F38" s="21">
        <v>467</v>
      </c>
      <c r="G38" s="22">
        <v>0.13996115853073751</v>
      </c>
      <c r="H38" s="22">
        <v>37.044967880085657</v>
      </c>
      <c r="I38" s="22">
        <v>25.324675324675322</v>
      </c>
      <c r="J38" s="21">
        <v>0</v>
      </c>
      <c r="K38" s="30">
        <v>0</v>
      </c>
      <c r="L38" s="22">
        <v>-6.0038841469262499E-2</v>
      </c>
      <c r="M38" s="22">
        <v>-6.4550321199143426</v>
      </c>
      <c r="N38" s="22">
        <v>-30.99224116354738</v>
      </c>
      <c r="O38" s="21">
        <v>7527</v>
      </c>
      <c r="P38" s="22">
        <v>1.6</v>
      </c>
      <c r="Q38" s="22">
        <v>41.4</v>
      </c>
      <c r="R38" s="22">
        <v>831.90578158458243</v>
      </c>
      <c r="S38" s="21">
        <v>11057</v>
      </c>
      <c r="T38" s="22">
        <v>1.678374965087615</v>
      </c>
      <c r="U38" s="22">
        <v>38.681378312381298</v>
      </c>
      <c r="V38" s="22">
        <v>18.350366283802117</v>
      </c>
      <c r="W38" s="21">
        <v>3530</v>
      </c>
      <c r="X38" s="30">
        <v>46.897834462601303</v>
      </c>
      <c r="Y38" s="22">
        <v>7.8374965087614878E-2</v>
      </c>
      <c r="Z38" s="22">
        <v>-2.7186216876187004</v>
      </c>
      <c r="AA38" s="22">
        <v>-813.55541530078028</v>
      </c>
    </row>
    <row r="39" spans="1:27">
      <c r="A39" s="25" t="s">
        <v>215</v>
      </c>
      <c r="B39" s="21">
        <v>160</v>
      </c>
      <c r="C39" s="22">
        <v>0.1</v>
      </c>
      <c r="D39" s="22">
        <v>36.9</v>
      </c>
      <c r="E39" s="22">
        <v>33.125</v>
      </c>
      <c r="F39" s="21">
        <v>126</v>
      </c>
      <c r="G39" s="22">
        <v>3.7762539560755731E-2</v>
      </c>
      <c r="H39" s="22">
        <v>31.746031746031743</v>
      </c>
      <c r="I39" s="22">
        <v>26.495726495726498</v>
      </c>
      <c r="J39" s="21">
        <v>-34</v>
      </c>
      <c r="K39" s="30">
        <v>-21.25</v>
      </c>
      <c r="L39" s="22">
        <v>-6.2237460439244274E-2</v>
      </c>
      <c r="M39" s="22">
        <v>-5.1539682539682552</v>
      </c>
      <c r="N39" s="22">
        <v>-6.6292735042735025</v>
      </c>
      <c r="O39" s="21">
        <v>7504</v>
      </c>
      <c r="P39" s="22">
        <v>1.6</v>
      </c>
      <c r="Q39" s="22">
        <v>35.4</v>
      </c>
      <c r="R39" s="22">
        <v>1951.875</v>
      </c>
      <c r="S39" s="21">
        <v>10515</v>
      </c>
      <c r="T39" s="22">
        <v>1.5961031706517383</v>
      </c>
      <c r="U39" s="22">
        <v>32.077983832620063</v>
      </c>
      <c r="V39" s="22">
        <v>8.0932001902044686</v>
      </c>
      <c r="W39" s="21">
        <v>3011</v>
      </c>
      <c r="X39" s="30">
        <v>40.125266524520256</v>
      </c>
      <c r="Y39" s="22">
        <v>-3.8968293482617433E-3</v>
      </c>
      <c r="Z39" s="22">
        <v>-3.3220161673799353</v>
      </c>
      <c r="AA39" s="22">
        <v>-1943.7817998097955</v>
      </c>
    </row>
    <row r="40" spans="1:27" ht="23.25">
      <c r="A40" s="24" t="s">
        <v>216</v>
      </c>
      <c r="B40" s="21">
        <v>6770</v>
      </c>
      <c r="C40" s="22">
        <v>2.2999999999999998</v>
      </c>
      <c r="D40" s="22">
        <v>49.5</v>
      </c>
      <c r="E40" s="22">
        <v>30.324963072378143</v>
      </c>
      <c r="F40" s="21">
        <v>6505</v>
      </c>
      <c r="G40" s="22">
        <v>1.9495660304977462</v>
      </c>
      <c r="H40" s="22">
        <v>45.13451191391237</v>
      </c>
      <c r="I40" s="22">
        <v>8.5723095898859079</v>
      </c>
      <c r="J40" s="21">
        <v>-265</v>
      </c>
      <c r="K40" s="30">
        <v>-3.9143279172821268</v>
      </c>
      <c r="L40" s="22">
        <v>-0.35043396950225358</v>
      </c>
      <c r="M40" s="22">
        <v>-4.3654880860876304</v>
      </c>
      <c r="N40" s="22">
        <v>-21.752653482492235</v>
      </c>
      <c r="O40" s="21">
        <v>5520</v>
      </c>
      <c r="P40" s="22">
        <v>1.2</v>
      </c>
      <c r="Q40" s="22">
        <v>52.5</v>
      </c>
      <c r="R40" s="22">
        <v>7.4298375184638115</v>
      </c>
      <c r="S40" s="21">
        <v>6068</v>
      </c>
      <c r="T40" s="22">
        <v>0.92107979453302413</v>
      </c>
      <c r="U40" s="22">
        <v>51.021753460777852</v>
      </c>
      <c r="V40" s="22">
        <v>3.0613933476749957</v>
      </c>
      <c r="W40" s="21">
        <v>548</v>
      </c>
      <c r="X40" s="30">
        <v>9.9275362318840585</v>
      </c>
      <c r="Y40" s="22">
        <v>-0.27892020546697582</v>
      </c>
      <c r="Z40" s="22">
        <v>-1.4782465392221482</v>
      </c>
      <c r="AA40" s="22">
        <v>-4.3684441707888162</v>
      </c>
    </row>
    <row r="41" spans="1:27">
      <c r="A41" s="25" t="s">
        <v>217</v>
      </c>
      <c r="B41" s="21">
        <v>902</v>
      </c>
      <c r="C41" s="22">
        <v>0.3</v>
      </c>
      <c r="D41" s="22">
        <v>40.9</v>
      </c>
      <c r="E41" s="22">
        <v>35.476718403547672</v>
      </c>
      <c r="F41" s="21">
        <v>880</v>
      </c>
      <c r="G41" s="22">
        <v>0.26373837153543683</v>
      </c>
      <c r="H41" s="22">
        <v>36.25</v>
      </c>
      <c r="I41" s="22">
        <v>12.328767123287671</v>
      </c>
      <c r="J41" s="21">
        <v>-22</v>
      </c>
      <c r="K41" s="30">
        <v>-2.4390243902439024</v>
      </c>
      <c r="L41" s="22">
        <v>-3.6261628464563156E-2</v>
      </c>
      <c r="M41" s="22">
        <v>-4.6499999999999986</v>
      </c>
      <c r="N41" s="22">
        <v>-23.147951280260003</v>
      </c>
      <c r="O41" s="21">
        <v>487</v>
      </c>
      <c r="P41" s="22">
        <v>0.1</v>
      </c>
      <c r="Q41" s="22">
        <v>41.7</v>
      </c>
      <c r="R41" s="22">
        <v>7.2062084257206216</v>
      </c>
      <c r="S41" s="21">
        <v>564</v>
      </c>
      <c r="T41" s="22">
        <v>8.5611239966484107E-2</v>
      </c>
      <c r="U41" s="22">
        <v>38.652482269503544</v>
      </c>
      <c r="V41" s="22">
        <v>3.0411449016100178</v>
      </c>
      <c r="W41" s="21">
        <v>77</v>
      </c>
      <c r="X41" s="30">
        <v>15.811088295687886</v>
      </c>
      <c r="Y41" s="22">
        <v>-1.4388760033515899E-2</v>
      </c>
      <c r="Z41" s="22">
        <v>-3.0475177304964589</v>
      </c>
      <c r="AA41" s="22">
        <v>-4.1650635241106038</v>
      </c>
    </row>
    <row r="42" spans="1:27">
      <c r="A42" s="25" t="s">
        <v>218</v>
      </c>
      <c r="B42" s="21">
        <v>4337</v>
      </c>
      <c r="C42" s="22">
        <v>1.5</v>
      </c>
      <c r="D42" s="22">
        <v>47.7</v>
      </c>
      <c r="E42" s="22">
        <v>31.888402121281995</v>
      </c>
      <c r="F42" s="21">
        <v>4161</v>
      </c>
      <c r="G42" s="22">
        <v>1.2470629135897189</v>
      </c>
      <c r="H42" s="22">
        <v>43.162701273732274</v>
      </c>
      <c r="I42" s="22">
        <v>8.3213083213083205</v>
      </c>
      <c r="J42" s="21">
        <v>-176</v>
      </c>
      <c r="K42" s="30">
        <v>-4.0581046806548304</v>
      </c>
      <c r="L42" s="22">
        <v>-0.25293708641028112</v>
      </c>
      <c r="M42" s="22">
        <v>-4.5372987262677285</v>
      </c>
      <c r="N42" s="22">
        <v>-23.567093799973676</v>
      </c>
      <c r="O42" s="21">
        <v>3534</v>
      </c>
      <c r="P42" s="22">
        <v>0.8</v>
      </c>
      <c r="Q42" s="22">
        <v>47.7</v>
      </c>
      <c r="R42" s="22">
        <v>8.0009222965183309</v>
      </c>
      <c r="S42" s="21">
        <v>3851</v>
      </c>
      <c r="T42" s="22">
        <v>0.58455476083498281</v>
      </c>
      <c r="U42" s="22">
        <v>46.611269800051936</v>
      </c>
      <c r="V42" s="22">
        <v>3.3532622822978948</v>
      </c>
      <c r="W42" s="21">
        <v>317</v>
      </c>
      <c r="X42" s="30">
        <v>8.9700056593095638</v>
      </c>
      <c r="Y42" s="22">
        <v>-0.21544523916501723</v>
      </c>
      <c r="Z42" s="22">
        <v>-1.088730199948067</v>
      </c>
      <c r="AA42" s="22">
        <v>-4.6476600142204365</v>
      </c>
    </row>
    <row r="43" spans="1:27">
      <c r="A43" s="25" t="s">
        <v>219</v>
      </c>
      <c r="B43" s="21">
        <v>1531</v>
      </c>
      <c r="C43" s="22">
        <v>0.5</v>
      </c>
      <c r="D43" s="22">
        <v>59.7</v>
      </c>
      <c r="E43" s="22">
        <v>22.860875244937951</v>
      </c>
      <c r="F43" s="21">
        <v>1464</v>
      </c>
      <c r="G43" s="22">
        <v>0.43876474537259036</v>
      </c>
      <c r="H43" s="22">
        <v>56.079234972677597</v>
      </c>
      <c r="I43" s="22">
        <v>7.0247933884297522</v>
      </c>
      <c r="J43" s="21">
        <v>-67</v>
      </c>
      <c r="K43" s="30">
        <v>-4.3762246897452641</v>
      </c>
      <c r="L43" s="22">
        <v>-6.1235254627409641E-2</v>
      </c>
      <c r="M43" s="22">
        <v>-3.6207650273224061</v>
      </c>
      <c r="N43" s="22">
        <v>-15.836081856508198</v>
      </c>
      <c r="O43" s="21">
        <v>1499</v>
      </c>
      <c r="P43" s="22">
        <v>0.3</v>
      </c>
      <c r="Q43" s="22">
        <v>67.3</v>
      </c>
      <c r="R43" s="22">
        <v>5.9438275636838673</v>
      </c>
      <c r="S43" s="21">
        <v>1653</v>
      </c>
      <c r="T43" s="22">
        <v>0.25091379373155714</v>
      </c>
      <c r="U43" s="22">
        <v>65.517241379310349</v>
      </c>
      <c r="V43" s="22">
        <v>2.3824068417837507</v>
      </c>
      <c r="W43" s="21">
        <v>154</v>
      </c>
      <c r="X43" s="30">
        <v>10.273515677118079</v>
      </c>
      <c r="Y43" s="22">
        <v>-4.9086206268442845E-2</v>
      </c>
      <c r="Z43" s="22">
        <v>-1.7827586206896484</v>
      </c>
      <c r="AA43" s="22">
        <v>-3.5614207219001166</v>
      </c>
    </row>
    <row r="44" spans="1:27">
      <c r="A44" s="24" t="s">
        <v>220</v>
      </c>
      <c r="B44" s="21">
        <v>13619</v>
      </c>
      <c r="C44" s="22">
        <v>4.5999999999999996</v>
      </c>
      <c r="D44" s="22">
        <v>30</v>
      </c>
      <c r="E44" s="22">
        <v>50.260665247081285</v>
      </c>
      <c r="F44" s="21">
        <v>12955</v>
      </c>
      <c r="G44" s="22">
        <v>3.8826484127745275</v>
      </c>
      <c r="H44" s="22">
        <v>24.824392126592048</v>
      </c>
      <c r="I44" s="22">
        <v>14.814814814814813</v>
      </c>
      <c r="J44" s="21">
        <v>-664</v>
      </c>
      <c r="K44" s="30">
        <v>-4.8755415228724575</v>
      </c>
      <c r="L44" s="22">
        <v>-0.7173515872254721</v>
      </c>
      <c r="M44" s="22">
        <v>-5.1756078734079516</v>
      </c>
      <c r="N44" s="22">
        <v>-35.445850432266468</v>
      </c>
      <c r="O44" s="21">
        <v>20639</v>
      </c>
      <c r="P44" s="22">
        <v>4.4000000000000004</v>
      </c>
      <c r="Q44" s="22">
        <v>41.3</v>
      </c>
      <c r="R44" s="22">
        <v>74.072986269182763</v>
      </c>
      <c r="S44" s="21">
        <v>25308</v>
      </c>
      <c r="T44" s="22">
        <v>3.8415767040279785</v>
      </c>
      <c r="U44" s="22">
        <v>33.285917496443815</v>
      </c>
      <c r="V44" s="22">
        <v>15.839000474458325</v>
      </c>
      <c r="W44" s="21">
        <v>4669</v>
      </c>
      <c r="X44" s="30">
        <v>22.622220068801781</v>
      </c>
      <c r="Y44" s="22">
        <v>-0.55842329597202189</v>
      </c>
      <c r="Z44" s="22">
        <v>-8.0140825035561818</v>
      </c>
      <c r="AA44" s="22">
        <v>-58.23398579472444</v>
      </c>
    </row>
    <row r="45" spans="1:27">
      <c r="A45" s="25" t="s">
        <v>221</v>
      </c>
      <c r="B45" s="21">
        <v>2255</v>
      </c>
      <c r="C45" s="22">
        <v>0.8</v>
      </c>
      <c r="D45" s="22">
        <v>32.200000000000003</v>
      </c>
      <c r="E45" s="22">
        <v>47.317073170731703</v>
      </c>
      <c r="F45" s="21">
        <v>2074</v>
      </c>
      <c r="G45" s="22">
        <v>0.62158338927783641</v>
      </c>
      <c r="H45" s="22">
        <v>28.013500482160076</v>
      </c>
      <c r="I45" s="22">
        <v>13.423466924191214</v>
      </c>
      <c r="J45" s="21">
        <v>-181</v>
      </c>
      <c r="K45" s="30">
        <v>-8.0266075388026596</v>
      </c>
      <c r="L45" s="22">
        <v>-0.17841661072216364</v>
      </c>
      <c r="M45" s="22">
        <v>-4.1864995178399269</v>
      </c>
      <c r="N45" s="22">
        <v>-33.893606246540486</v>
      </c>
      <c r="O45" s="21">
        <v>8899</v>
      </c>
      <c r="P45" s="22">
        <v>1.9</v>
      </c>
      <c r="Q45" s="22">
        <v>39</v>
      </c>
      <c r="R45" s="22">
        <v>257.96008869179599</v>
      </c>
      <c r="S45" s="21">
        <v>10998</v>
      </c>
      <c r="T45" s="22">
        <v>1.6694191793464404</v>
      </c>
      <c r="U45" s="22">
        <v>30.023640661938533</v>
      </c>
      <c r="V45" s="22">
        <v>23.558304529743495</v>
      </c>
      <c r="W45" s="21">
        <v>2099</v>
      </c>
      <c r="X45" s="30">
        <v>23.586919878638049</v>
      </c>
      <c r="Y45" s="22">
        <v>-0.23058082065355956</v>
      </c>
      <c r="Z45" s="22">
        <v>-8.9763593380614672</v>
      </c>
      <c r="AA45" s="22">
        <v>-234.40178416205248</v>
      </c>
    </row>
    <row r="46" spans="1:27">
      <c r="A46" s="25" t="s">
        <v>222</v>
      </c>
      <c r="B46" s="21">
        <v>7964</v>
      </c>
      <c r="C46" s="22">
        <v>2.7</v>
      </c>
      <c r="D46" s="22">
        <v>27.1</v>
      </c>
      <c r="E46" s="22">
        <v>44.613259668508285</v>
      </c>
      <c r="F46" s="21">
        <v>7558</v>
      </c>
      <c r="G46" s="22">
        <v>2.2651529682554905</v>
      </c>
      <c r="H46" s="22">
        <v>23.141042603863458</v>
      </c>
      <c r="I46" s="22">
        <v>14.535577050483637</v>
      </c>
      <c r="J46" s="21">
        <v>-406</v>
      </c>
      <c r="K46" s="30">
        <v>-5.0979407332998496</v>
      </c>
      <c r="L46" s="22">
        <v>-0.43484703174450967</v>
      </c>
      <c r="M46" s="22">
        <v>-3.9589573961365438</v>
      </c>
      <c r="N46" s="22">
        <v>-30.077682618024646</v>
      </c>
      <c r="O46" s="21">
        <v>4164</v>
      </c>
      <c r="P46" s="22">
        <v>0.9</v>
      </c>
      <c r="Q46" s="22">
        <v>41.5</v>
      </c>
      <c r="R46" s="22">
        <v>10.45956805625314</v>
      </c>
      <c r="S46" s="21">
        <v>5386</v>
      </c>
      <c r="T46" s="22">
        <v>0.81755698308419045</v>
      </c>
      <c r="U46" s="22">
        <v>38.711474192350536</v>
      </c>
      <c r="V46" s="22">
        <v>5.2778293997398249</v>
      </c>
      <c r="W46" s="21">
        <v>1222</v>
      </c>
      <c r="X46" s="30">
        <v>29.346781940441886</v>
      </c>
      <c r="Y46" s="22">
        <v>-8.2443016915809575E-2</v>
      </c>
      <c r="Z46" s="22">
        <v>-2.7885258076494637</v>
      </c>
      <c r="AA46" s="22">
        <v>-5.181738656513315</v>
      </c>
    </row>
    <row r="47" spans="1:27">
      <c r="A47" s="25" t="s">
        <v>223</v>
      </c>
      <c r="B47" s="21">
        <v>3400</v>
      </c>
      <c r="C47" s="22">
        <v>1.2</v>
      </c>
      <c r="D47" s="22">
        <v>35.4</v>
      </c>
      <c r="E47" s="22">
        <v>65.441176470588232</v>
      </c>
      <c r="F47" s="21">
        <v>3323</v>
      </c>
      <c r="G47" s="22">
        <v>0.99591205524120063</v>
      </c>
      <c r="H47" s="22">
        <v>26.662654228107129</v>
      </c>
      <c r="I47" s="22">
        <v>16.319758672699848</v>
      </c>
      <c r="J47" s="21">
        <v>-77</v>
      </c>
      <c r="K47" s="30">
        <v>-2.2647058823529411</v>
      </c>
      <c r="L47" s="22">
        <v>-0.20408794475879932</v>
      </c>
      <c r="M47" s="22">
        <v>-8.7373457718928691</v>
      </c>
      <c r="N47" s="22">
        <v>-49.121417797888384</v>
      </c>
      <c r="O47" s="21">
        <v>7576</v>
      </c>
      <c r="P47" s="22">
        <v>1.6</v>
      </c>
      <c r="Q47" s="22">
        <v>43.9</v>
      </c>
      <c r="R47" s="22">
        <v>101.11764705882354</v>
      </c>
      <c r="S47" s="21">
        <v>8924</v>
      </c>
      <c r="T47" s="22">
        <v>1.3546005415973479</v>
      </c>
      <c r="U47" s="22">
        <v>34.03182429403855</v>
      </c>
      <c r="V47" s="22">
        <v>12.694852528877426</v>
      </c>
      <c r="W47" s="21">
        <v>1348</v>
      </c>
      <c r="X47" s="30">
        <v>17.793030623020066</v>
      </c>
      <c r="Y47" s="22">
        <v>-0.2453994584026522</v>
      </c>
      <c r="Z47" s="22">
        <v>-9.8681757059614483</v>
      </c>
      <c r="AA47" s="22">
        <v>-88.422794529946117</v>
      </c>
    </row>
    <row r="48" spans="1:27">
      <c r="A48" s="24" t="s">
        <v>224</v>
      </c>
      <c r="B48" s="21">
        <v>3774</v>
      </c>
      <c r="C48" s="22">
        <v>1.3</v>
      </c>
      <c r="D48" s="22">
        <v>54.1</v>
      </c>
      <c r="E48" s="22">
        <v>30.763116057233702</v>
      </c>
      <c r="F48" s="21">
        <v>3518</v>
      </c>
      <c r="G48" s="22">
        <v>1.0543540807518941</v>
      </c>
      <c r="H48" s="22">
        <v>48.010233086981238</v>
      </c>
      <c r="I48" s="22">
        <v>10.348803689824157</v>
      </c>
      <c r="J48" s="21">
        <v>-256</v>
      </c>
      <c r="K48" s="30">
        <v>-6.7832538420773716</v>
      </c>
      <c r="L48" s="22">
        <v>-0.24564591924810597</v>
      </c>
      <c r="M48" s="22">
        <v>-6.0897669130187637</v>
      </c>
      <c r="N48" s="22">
        <v>-20.414312367409543</v>
      </c>
      <c r="O48" s="21">
        <v>11994</v>
      </c>
      <c r="P48" s="22">
        <v>2.6</v>
      </c>
      <c r="Q48" s="22">
        <v>54.8</v>
      </c>
      <c r="R48" s="22">
        <v>86.459989401165871</v>
      </c>
      <c r="S48" s="21">
        <v>18185</v>
      </c>
      <c r="T48" s="22">
        <v>2.760355317004457</v>
      </c>
      <c r="U48" s="22">
        <v>48.693978553753091</v>
      </c>
      <c r="V48" s="22">
        <v>6.2417291574768416</v>
      </c>
      <c r="W48" s="21">
        <v>6191</v>
      </c>
      <c r="X48" s="30">
        <v>51.617475404368854</v>
      </c>
      <c r="Y48" s="22">
        <v>0.16035531700445693</v>
      </c>
      <c r="Z48" s="22">
        <v>-6.1060214462469062</v>
      </c>
      <c r="AA48" s="22">
        <v>-80.218260243689031</v>
      </c>
    </row>
    <row r="49" spans="1:27">
      <c r="A49" s="25" t="s">
        <v>225</v>
      </c>
      <c r="B49" s="21">
        <v>887</v>
      </c>
      <c r="C49" s="22">
        <v>0.3</v>
      </c>
      <c r="D49" s="22">
        <v>53.9</v>
      </c>
      <c r="E49" s="22">
        <v>34.047350620067647</v>
      </c>
      <c r="F49" s="21">
        <v>679</v>
      </c>
      <c r="G49" s="22">
        <v>0.20349812985518365</v>
      </c>
      <c r="H49" s="22">
        <v>48.600883652430042</v>
      </c>
      <c r="I49" s="22">
        <v>5.1698670605613</v>
      </c>
      <c r="J49" s="21">
        <v>-208</v>
      </c>
      <c r="K49" s="30">
        <v>-23.449830890642616</v>
      </c>
      <c r="L49" s="22">
        <v>-9.6501870144816343E-2</v>
      </c>
      <c r="M49" s="22">
        <v>-5.2991163475699565</v>
      </c>
      <c r="N49" s="22">
        <v>-28.877483559506345</v>
      </c>
      <c r="O49" s="21">
        <v>874</v>
      </c>
      <c r="P49" s="22">
        <v>0.2</v>
      </c>
      <c r="Q49" s="22">
        <v>55.1</v>
      </c>
      <c r="R49" s="22">
        <v>19.954904171364149</v>
      </c>
      <c r="S49" s="21">
        <v>1398</v>
      </c>
      <c r="T49" s="22">
        <v>0.21220658417224256</v>
      </c>
      <c r="U49" s="22">
        <v>58.226037195994273</v>
      </c>
      <c r="V49" s="22">
        <v>2.172338884866039</v>
      </c>
      <c r="W49" s="21">
        <v>524</v>
      </c>
      <c r="X49" s="30">
        <v>59.954233409610978</v>
      </c>
      <c r="Y49" s="22">
        <v>1.2206584172242546E-2</v>
      </c>
      <c r="Z49" s="22">
        <v>3.1260371959942717</v>
      </c>
      <c r="AA49" s="22">
        <v>-17.782565286498109</v>
      </c>
    </row>
    <row r="50" spans="1:27">
      <c r="A50" s="25" t="s">
        <v>226</v>
      </c>
      <c r="B50" s="21">
        <v>347</v>
      </c>
      <c r="C50" s="22">
        <v>0.1</v>
      </c>
      <c r="D50" s="22">
        <v>30.3</v>
      </c>
      <c r="E50" s="22">
        <v>45.821325648414984</v>
      </c>
      <c r="F50" s="21">
        <v>296</v>
      </c>
      <c r="G50" s="22">
        <v>8.8711997698283307E-2</v>
      </c>
      <c r="H50" s="22">
        <v>24.324324324324326</v>
      </c>
      <c r="I50" s="22">
        <v>23.826714801444044</v>
      </c>
      <c r="J50" s="21">
        <v>-51</v>
      </c>
      <c r="K50" s="30">
        <v>-14.697406340057636</v>
      </c>
      <c r="L50" s="22">
        <v>-1.1288002301716699E-2</v>
      </c>
      <c r="M50" s="22">
        <v>-5.9756756756756744</v>
      </c>
      <c r="N50" s="22">
        <v>-21.994610846970939</v>
      </c>
      <c r="O50" s="21">
        <v>2088</v>
      </c>
      <c r="P50" s="22">
        <v>0.4</v>
      </c>
      <c r="Q50" s="22">
        <v>36</v>
      </c>
      <c r="R50" s="22">
        <v>234.29394812680115</v>
      </c>
      <c r="S50" s="21">
        <v>2858</v>
      </c>
      <c r="T50" s="22">
        <v>0.43382433302165174</v>
      </c>
      <c r="U50" s="22">
        <v>30.125962211336599</v>
      </c>
      <c r="V50" s="22">
        <v>7.4035087719298245</v>
      </c>
      <c r="W50" s="21">
        <v>770</v>
      </c>
      <c r="X50" s="30">
        <v>36.877394636015325</v>
      </c>
      <c r="Y50" s="22">
        <v>3.382433302165172E-2</v>
      </c>
      <c r="Z50" s="22">
        <v>-5.8740377886634008</v>
      </c>
      <c r="AA50" s="22">
        <v>-226.89043935487132</v>
      </c>
    </row>
    <row r="51" spans="1:27">
      <c r="A51" s="25" t="s">
        <v>227</v>
      </c>
      <c r="B51" s="21">
        <v>46</v>
      </c>
      <c r="C51" s="22">
        <v>1.5670617251986933E-2</v>
      </c>
      <c r="D51" s="22">
        <v>37</v>
      </c>
      <c r="E51" s="22">
        <v>76.08695652173914</v>
      </c>
      <c r="F51" s="21">
        <v>98</v>
      </c>
      <c r="G51" s="22">
        <v>2.9370864102810014E-2</v>
      </c>
      <c r="H51" s="22">
        <v>29.591836734693878</v>
      </c>
      <c r="I51" s="22">
        <v>32.967032967032964</v>
      </c>
      <c r="J51" s="21">
        <v>52</v>
      </c>
      <c r="K51" s="30">
        <v>113.04347826086956</v>
      </c>
      <c r="L51" s="22">
        <v>1.3700246850823081E-2</v>
      </c>
      <c r="M51" s="22">
        <v>-7.408163265306122</v>
      </c>
      <c r="N51" s="22">
        <v>-43.119923554706176</v>
      </c>
      <c r="O51" s="21">
        <v>2358</v>
      </c>
      <c r="P51" s="22">
        <v>0.5</v>
      </c>
      <c r="Q51" s="22">
        <v>44.3</v>
      </c>
      <c r="R51" s="22">
        <v>1367.3913043478262</v>
      </c>
      <c r="S51" s="21">
        <v>4543</v>
      </c>
      <c r="T51" s="22">
        <v>0.68959550207045628</v>
      </c>
      <c r="U51" s="22">
        <v>31.741140215716484</v>
      </c>
      <c r="V51" s="22">
        <v>5.8265283601853897</v>
      </c>
      <c r="W51" s="21">
        <v>2185</v>
      </c>
      <c r="X51" s="30">
        <v>92.663273960983886</v>
      </c>
      <c r="Y51" s="22">
        <v>0.18959550207045628</v>
      </c>
      <c r="Z51" s="22">
        <v>-12.558859784283513</v>
      </c>
      <c r="AA51" s="22">
        <v>-1361.5647759876408</v>
      </c>
    </row>
    <row r="52" spans="1:27">
      <c r="A52" s="25" t="s">
        <v>228</v>
      </c>
      <c r="B52" s="21">
        <v>183</v>
      </c>
      <c r="C52" s="22">
        <v>0.1</v>
      </c>
      <c r="D52" s="22">
        <v>63.9</v>
      </c>
      <c r="E52" s="22">
        <v>32.240437158469945</v>
      </c>
      <c r="F52" s="21">
        <v>182</v>
      </c>
      <c r="G52" s="22">
        <v>5.4545890476647166E-2</v>
      </c>
      <c r="H52" s="22">
        <v>57.692307692307686</v>
      </c>
      <c r="I52" s="22">
        <v>14.792899408284024</v>
      </c>
      <c r="J52" s="21">
        <v>-1</v>
      </c>
      <c r="K52" s="30">
        <v>-0.54644808743169404</v>
      </c>
      <c r="L52" s="22">
        <v>-4.545410952335284E-2</v>
      </c>
      <c r="M52" s="22">
        <v>-6.2076923076923123</v>
      </c>
      <c r="N52" s="22">
        <v>-17.447537750185923</v>
      </c>
      <c r="O52" s="21">
        <v>1267</v>
      </c>
      <c r="P52" s="22">
        <v>0.3</v>
      </c>
      <c r="Q52" s="22">
        <v>57.1</v>
      </c>
      <c r="R52" s="22">
        <v>83.606557377049185</v>
      </c>
      <c r="S52" s="21">
        <v>1528</v>
      </c>
      <c r="T52" s="22">
        <v>0.23193967139855975</v>
      </c>
      <c r="U52" s="22">
        <v>54.581151832460726</v>
      </c>
      <c r="V52" s="22">
        <v>1.969796454366382</v>
      </c>
      <c r="W52" s="21">
        <v>261</v>
      </c>
      <c r="X52" s="30">
        <v>20.599842146803475</v>
      </c>
      <c r="Y52" s="22">
        <v>-6.8060328601440234E-2</v>
      </c>
      <c r="Z52" s="22">
        <v>-2.5188481675392751</v>
      </c>
      <c r="AA52" s="22">
        <v>-81.636760922682797</v>
      </c>
    </row>
    <row r="53" spans="1:27">
      <c r="A53" s="25" t="s">
        <v>229</v>
      </c>
      <c r="B53" s="21">
        <v>2311</v>
      </c>
      <c r="C53" s="22">
        <v>0.8</v>
      </c>
      <c r="D53" s="22">
        <v>57.4</v>
      </c>
      <c r="E53" s="22">
        <v>26.222414539160539</v>
      </c>
      <c r="F53" s="21">
        <v>2263</v>
      </c>
      <c r="G53" s="22">
        <v>0.67822719861896996</v>
      </c>
      <c r="H53" s="22">
        <v>50.950066283694206</v>
      </c>
      <c r="I53" s="22">
        <v>9.0022172949002215</v>
      </c>
      <c r="J53" s="21">
        <v>-48</v>
      </c>
      <c r="K53" s="30">
        <v>-2.0770229337948942</v>
      </c>
      <c r="L53" s="22">
        <v>-0.12177280138103008</v>
      </c>
      <c r="M53" s="22">
        <v>-6.449933716305793</v>
      </c>
      <c r="N53" s="22">
        <v>-17.220197244260319</v>
      </c>
      <c r="O53" s="21">
        <v>5407</v>
      </c>
      <c r="P53" s="22">
        <v>1.2</v>
      </c>
      <c r="Q53" s="22">
        <v>66</v>
      </c>
      <c r="R53" s="22">
        <v>64.517524881003894</v>
      </c>
      <c r="S53" s="21">
        <v>7858</v>
      </c>
      <c r="T53" s="22">
        <v>1.1927892263415463</v>
      </c>
      <c r="U53" s="22">
        <v>62.407737337744976</v>
      </c>
      <c r="V53" s="22">
        <v>7.6041268628200225</v>
      </c>
      <c r="W53" s="21">
        <v>2451</v>
      </c>
      <c r="X53" s="30">
        <v>45.330127612354353</v>
      </c>
      <c r="Y53" s="22">
        <v>-7.2107736584536841E-3</v>
      </c>
      <c r="Z53" s="22">
        <v>-3.592262662255024</v>
      </c>
      <c r="AA53" s="22">
        <v>-56.913398018183869</v>
      </c>
    </row>
    <row r="54" spans="1:27">
      <c r="A54" s="24" t="s">
        <v>230</v>
      </c>
      <c r="B54" s="21">
        <v>3910</v>
      </c>
      <c r="C54" s="22">
        <v>1.3</v>
      </c>
      <c r="D54" s="22">
        <v>56.2</v>
      </c>
      <c r="E54" s="22">
        <v>26.010230179028131</v>
      </c>
      <c r="F54" s="21">
        <v>4066</v>
      </c>
      <c r="G54" s="22">
        <v>1.2185911575716888</v>
      </c>
      <c r="H54" s="22">
        <v>52.31185440236105</v>
      </c>
      <c r="I54" s="22">
        <v>7.0935960591133007</v>
      </c>
      <c r="J54" s="21">
        <v>156</v>
      </c>
      <c r="K54" s="30">
        <v>3.9897698209718668</v>
      </c>
      <c r="L54" s="22">
        <v>-8.1408842428311257E-2</v>
      </c>
      <c r="M54" s="22">
        <v>-3.8881455976389532</v>
      </c>
      <c r="N54" s="22">
        <v>-18.916634119914832</v>
      </c>
      <c r="O54" s="21">
        <v>10012</v>
      </c>
      <c r="P54" s="22">
        <v>2.1</v>
      </c>
      <c r="Q54" s="22">
        <v>62.4</v>
      </c>
      <c r="R54" s="22">
        <v>23.452685421994886</v>
      </c>
      <c r="S54" s="21">
        <v>13029</v>
      </c>
      <c r="T54" s="22">
        <v>1.9777107190129812</v>
      </c>
      <c r="U54" s="22">
        <v>58.53096937600737</v>
      </c>
      <c r="V54" s="22">
        <v>3.1468263105380303</v>
      </c>
      <c r="W54" s="21">
        <v>3017</v>
      </c>
      <c r="X54" s="30">
        <v>30.133839392728724</v>
      </c>
      <c r="Y54" s="22">
        <v>-0.12228928098701886</v>
      </c>
      <c r="Z54" s="22">
        <v>-3.8690306239926286</v>
      </c>
      <c r="AA54" s="22">
        <v>-20.305859111456854</v>
      </c>
    </row>
    <row r="55" spans="1:27">
      <c r="A55" s="25" t="s">
        <v>231</v>
      </c>
      <c r="B55" s="21">
        <v>1956</v>
      </c>
      <c r="C55" s="22">
        <v>0.7</v>
      </c>
      <c r="D55" s="22">
        <v>60</v>
      </c>
      <c r="E55" s="22">
        <v>25.613496932515339</v>
      </c>
      <c r="F55" s="21">
        <v>2073</v>
      </c>
      <c r="G55" s="22">
        <v>0.62128368658290978</v>
      </c>
      <c r="H55" s="22">
        <v>55.523396044380121</v>
      </c>
      <c r="I55" s="22">
        <v>6.379893668438859</v>
      </c>
      <c r="J55" s="21">
        <v>117</v>
      </c>
      <c r="K55" s="30">
        <v>5.9815950920245404</v>
      </c>
      <c r="L55" s="22">
        <v>-7.8716313417090178E-2</v>
      </c>
      <c r="M55" s="22">
        <v>-4.4766039556198791</v>
      </c>
      <c r="N55" s="22">
        <v>-19.233603264076478</v>
      </c>
      <c r="O55" s="21">
        <v>4851</v>
      </c>
      <c r="P55" s="22">
        <v>1</v>
      </c>
      <c r="Q55" s="22">
        <v>64.8</v>
      </c>
      <c r="R55" s="22">
        <v>27.453987730061353</v>
      </c>
      <c r="S55" s="21">
        <v>6483</v>
      </c>
      <c r="T55" s="22">
        <v>0.98407388067857526</v>
      </c>
      <c r="U55" s="22">
        <v>60.527533549282744</v>
      </c>
      <c r="V55" s="22">
        <v>4.4269628258522289</v>
      </c>
      <c r="W55" s="21">
        <v>1632</v>
      </c>
      <c r="X55" s="30">
        <v>33.642547928262211</v>
      </c>
      <c r="Y55" s="22">
        <v>-1.5926119321424737E-2</v>
      </c>
      <c r="Z55" s="22">
        <v>-4.2724664507172534</v>
      </c>
      <c r="AA55" s="22">
        <v>-23.027024904209124</v>
      </c>
    </row>
    <row r="56" spans="1:27">
      <c r="A56" s="25" t="s">
        <v>232</v>
      </c>
      <c r="B56" s="21">
        <v>1954</v>
      </c>
      <c r="C56" s="22">
        <v>0.7</v>
      </c>
      <c r="D56" s="22">
        <v>52.4</v>
      </c>
      <c r="E56" s="22">
        <v>26.407369498464689</v>
      </c>
      <c r="F56" s="21">
        <v>1993</v>
      </c>
      <c r="G56" s="22">
        <v>0.59730747098877912</v>
      </c>
      <c r="H56" s="22">
        <v>48.971399899648773</v>
      </c>
      <c r="I56" s="22">
        <v>7.835258663987946</v>
      </c>
      <c r="J56" s="21">
        <v>39</v>
      </c>
      <c r="K56" s="30">
        <v>1.9959058341862845</v>
      </c>
      <c r="L56" s="22">
        <v>-0.10269252901122083</v>
      </c>
      <c r="M56" s="22">
        <v>-3.4286001003512254</v>
      </c>
      <c r="N56" s="22">
        <v>-18.572110834476742</v>
      </c>
      <c r="O56" s="21">
        <v>5161</v>
      </c>
      <c r="P56" s="22">
        <v>1.1000000000000001</v>
      </c>
      <c r="Q56" s="22">
        <v>60.1</v>
      </c>
      <c r="R56" s="22">
        <v>19.447287615148415</v>
      </c>
      <c r="S56" s="21">
        <v>6546</v>
      </c>
      <c r="T56" s="22">
        <v>0.99363683833440608</v>
      </c>
      <c r="U56" s="22">
        <v>56.553620531622364</v>
      </c>
      <c r="V56" s="22">
        <v>1.8790100824931255</v>
      </c>
      <c r="W56" s="21">
        <v>1385</v>
      </c>
      <c r="X56" s="30">
        <v>26.835884518504166</v>
      </c>
      <c r="Y56" s="22">
        <v>-0.10636316166559401</v>
      </c>
      <c r="Z56" s="22">
        <v>-3.5463794683776371</v>
      </c>
      <c r="AA56" s="22">
        <v>-17.568277532655291</v>
      </c>
    </row>
    <row r="57" spans="1:27">
      <c r="A57" s="24" t="s">
        <v>233</v>
      </c>
      <c r="B57" s="21">
        <v>37732</v>
      </c>
      <c r="C57" s="22">
        <v>12.9</v>
      </c>
      <c r="D57" s="22">
        <v>35.700000000000003</v>
      </c>
      <c r="E57" s="22">
        <v>40.382168981236092</v>
      </c>
      <c r="F57" s="21">
        <v>35445</v>
      </c>
      <c r="G57" s="22">
        <v>10.6229620216745</v>
      </c>
      <c r="H57" s="22">
        <v>31.366906474820144</v>
      </c>
      <c r="I57" s="22">
        <v>12.752625042339394</v>
      </c>
      <c r="J57" s="21">
        <v>-2287</v>
      </c>
      <c r="K57" s="30">
        <v>-6.061168239160394</v>
      </c>
      <c r="L57" s="22">
        <v>-2.2770379783255006</v>
      </c>
      <c r="M57" s="22">
        <v>-4.3330935251798586</v>
      </c>
      <c r="N57" s="22">
        <v>-27.629543938896695</v>
      </c>
      <c r="O57" s="21">
        <v>6409</v>
      </c>
      <c r="P57" s="22">
        <v>1.4</v>
      </c>
      <c r="Q57" s="22">
        <v>40.5</v>
      </c>
      <c r="R57" s="22">
        <v>3.8985476518604898</v>
      </c>
      <c r="S57" s="21">
        <v>8982</v>
      </c>
      <c r="T57" s="22">
        <v>1.3634045343598586</v>
      </c>
      <c r="U57" s="22">
        <v>35.727009574704965</v>
      </c>
      <c r="V57" s="22">
        <v>7.2428075674465466</v>
      </c>
      <c r="W57" s="21">
        <v>2573</v>
      </c>
      <c r="X57" s="30">
        <v>40.146668747074429</v>
      </c>
      <c r="Y57" s="22">
        <v>-3.6595465640141267E-2</v>
      </c>
      <c r="Z57" s="22">
        <v>-4.7729904252950348</v>
      </c>
      <c r="AA57" s="22">
        <v>3.3442599155860568</v>
      </c>
    </row>
    <row r="58" spans="1:27">
      <c r="A58" s="25" t="s">
        <v>33</v>
      </c>
      <c r="B58" s="21">
        <v>1539</v>
      </c>
      <c r="C58" s="22">
        <v>0.5</v>
      </c>
      <c r="D58" s="22">
        <v>45</v>
      </c>
      <c r="E58" s="22">
        <v>22.871994801819362</v>
      </c>
      <c r="F58" s="21">
        <v>1362</v>
      </c>
      <c r="G58" s="22">
        <v>0.40819507049007386</v>
      </c>
      <c r="H58" s="22">
        <v>41.483113069016156</v>
      </c>
      <c r="I58" s="22">
        <v>8.0442804428044283</v>
      </c>
      <c r="J58" s="21">
        <v>-177</v>
      </c>
      <c r="K58" s="30">
        <v>-11.500974658869396</v>
      </c>
      <c r="L58" s="22">
        <v>-9.1804929509926136E-2</v>
      </c>
      <c r="M58" s="22">
        <v>-3.5168869309838442</v>
      </c>
      <c r="N58" s="22">
        <v>-14.827714359014934</v>
      </c>
      <c r="O58" s="21">
        <v>85</v>
      </c>
      <c r="P58" s="22">
        <v>1.8216380598054492E-2</v>
      </c>
      <c r="Q58" s="22">
        <v>41.2</v>
      </c>
      <c r="R58" s="22">
        <v>0.71474983755685506</v>
      </c>
      <c r="S58" s="21">
        <v>183</v>
      </c>
      <c r="T58" s="22">
        <v>2.7778115095508146E-2</v>
      </c>
      <c r="U58" s="22">
        <v>43.715846994535518</v>
      </c>
      <c r="V58" s="22" t="s">
        <v>29</v>
      </c>
      <c r="W58" s="21">
        <v>98</v>
      </c>
      <c r="X58" s="30">
        <v>115.29411764705881</v>
      </c>
      <c r="Y58" s="22">
        <v>9.5617344974536535E-3</v>
      </c>
      <c r="Z58" s="22">
        <v>2.5158469945355151</v>
      </c>
      <c r="AA58" s="22">
        <v>-0.71474983755685506</v>
      </c>
    </row>
    <row r="59" spans="1:27">
      <c r="A59" s="25" t="s">
        <v>234</v>
      </c>
      <c r="B59" s="21">
        <v>20149</v>
      </c>
      <c r="C59" s="22">
        <v>6.9</v>
      </c>
      <c r="D59" s="22">
        <v>43.8</v>
      </c>
      <c r="E59" s="22">
        <v>38.731450692342051</v>
      </c>
      <c r="F59" s="21">
        <v>19010</v>
      </c>
      <c r="G59" s="22">
        <v>5.6973482305552894</v>
      </c>
      <c r="H59" s="22">
        <v>38.158863755917935</v>
      </c>
      <c r="I59" s="22">
        <v>12.824829037348765</v>
      </c>
      <c r="J59" s="21">
        <v>-1139</v>
      </c>
      <c r="K59" s="30">
        <v>-5.6528859993051768</v>
      </c>
      <c r="L59" s="22">
        <v>-1.202651769444711</v>
      </c>
      <c r="M59" s="22">
        <v>-5.6411362440820625</v>
      </c>
      <c r="N59" s="22">
        <v>-25.906621654993288</v>
      </c>
      <c r="O59" s="21">
        <v>3066</v>
      </c>
      <c r="P59" s="22">
        <v>0.7</v>
      </c>
      <c r="Q59" s="22">
        <v>51</v>
      </c>
      <c r="R59" s="22">
        <v>3.2607077274306415</v>
      </c>
      <c r="S59" s="21">
        <v>4208</v>
      </c>
      <c r="T59" s="22">
        <v>0.63874485421802329</v>
      </c>
      <c r="U59" s="22">
        <v>46.245247148288975</v>
      </c>
      <c r="V59" s="22">
        <v>7.4215033301617508</v>
      </c>
      <c r="W59" s="21">
        <v>1142</v>
      </c>
      <c r="X59" s="30">
        <v>37.24722765818656</v>
      </c>
      <c r="Y59" s="22">
        <v>-6.1255145781976661E-2</v>
      </c>
      <c r="Z59" s="22">
        <v>-4.7547528517110251</v>
      </c>
      <c r="AA59" s="22">
        <v>4.1607956027311097</v>
      </c>
    </row>
    <row r="60" spans="1:27">
      <c r="A60" s="25" t="s">
        <v>235</v>
      </c>
      <c r="B60" s="21">
        <v>1002</v>
      </c>
      <c r="C60" s="22">
        <v>0.3</v>
      </c>
      <c r="D60" s="22">
        <v>34.4</v>
      </c>
      <c r="E60" s="22">
        <v>47.405189620758478</v>
      </c>
      <c r="F60" s="21">
        <v>1168</v>
      </c>
      <c r="G60" s="22">
        <v>0.35005274767430711</v>
      </c>
      <c r="H60" s="22">
        <v>28.082191780821919</v>
      </c>
      <c r="I60" s="22">
        <v>14.24892703862661</v>
      </c>
      <c r="J60" s="21">
        <v>166</v>
      </c>
      <c r="K60" s="30">
        <v>16.56686626746507</v>
      </c>
      <c r="L60" s="22">
        <v>5.0052747674307119E-2</v>
      </c>
      <c r="M60" s="22">
        <v>-6.3178082191780796</v>
      </c>
      <c r="N60" s="22">
        <v>-33.156262582131866</v>
      </c>
      <c r="O60" s="21">
        <v>439</v>
      </c>
      <c r="P60" s="22">
        <v>0.1</v>
      </c>
      <c r="Q60" s="22">
        <v>31</v>
      </c>
      <c r="R60" s="22">
        <v>19.860279441117765</v>
      </c>
      <c r="S60" s="21">
        <v>483</v>
      </c>
      <c r="T60" s="22">
        <v>7.3316008694701826E-2</v>
      </c>
      <c r="U60" s="22">
        <v>25.25879917184265</v>
      </c>
      <c r="V60" s="22">
        <v>9.375</v>
      </c>
      <c r="W60" s="21">
        <v>44</v>
      </c>
      <c r="X60" s="30">
        <v>10.022779043280181</v>
      </c>
      <c r="Y60" s="22">
        <v>-2.668399130529818E-2</v>
      </c>
      <c r="Z60" s="22">
        <v>-5.7412008281573499</v>
      </c>
      <c r="AA60" s="22">
        <v>-10.485279441117765</v>
      </c>
    </row>
    <row r="61" spans="1:27">
      <c r="A61" s="25" t="s">
        <v>236</v>
      </c>
      <c r="B61" s="21">
        <v>14501</v>
      </c>
      <c r="C61" s="22">
        <v>4.9000000000000004</v>
      </c>
      <c r="D61" s="22">
        <v>23.6</v>
      </c>
      <c r="E61" s="22">
        <v>43.631473691469552</v>
      </c>
      <c r="F61" s="21">
        <v>13447</v>
      </c>
      <c r="G61" s="22">
        <v>4.0301021386784308</v>
      </c>
      <c r="H61" s="22">
        <v>20.867107905108949</v>
      </c>
      <c r="I61" s="22">
        <v>13.078410950751376</v>
      </c>
      <c r="J61" s="21">
        <v>-1054</v>
      </c>
      <c r="K61" s="30">
        <v>-7.2684642438452514</v>
      </c>
      <c r="L61" s="22">
        <v>-0.86989786132156954</v>
      </c>
      <c r="M61" s="22">
        <v>-2.7328920948910529</v>
      </c>
      <c r="N61" s="22">
        <v>-30.553062740718175</v>
      </c>
      <c r="O61" s="21">
        <v>2278</v>
      </c>
      <c r="P61" s="22">
        <v>0.5</v>
      </c>
      <c r="Q61" s="22">
        <v>23.9</v>
      </c>
      <c r="R61" s="22">
        <v>3.758361492310875</v>
      </c>
      <c r="S61" s="21">
        <v>3653</v>
      </c>
      <c r="T61" s="22">
        <v>0.55449975105951499</v>
      </c>
      <c r="U61" s="22">
        <v>21.981932658089242</v>
      </c>
      <c r="V61" s="22">
        <v>7.6185256234584813</v>
      </c>
      <c r="W61" s="21">
        <v>1375</v>
      </c>
      <c r="X61" s="30">
        <v>60.35996488147498</v>
      </c>
      <c r="Y61" s="22">
        <v>5.4499751059514989E-2</v>
      </c>
      <c r="Z61" s="22">
        <v>-1.9180673419107563</v>
      </c>
      <c r="AA61" s="22">
        <v>3.8601641311476063</v>
      </c>
    </row>
    <row r="62" spans="1:27">
      <c r="A62" s="25" t="s">
        <v>237</v>
      </c>
      <c r="B62" s="21">
        <v>541</v>
      </c>
      <c r="C62" s="22">
        <v>0.2</v>
      </c>
      <c r="D62" s="22">
        <v>37.9</v>
      </c>
      <c r="E62" s="22">
        <v>51.571164510166355</v>
      </c>
      <c r="F62" s="21">
        <v>458</v>
      </c>
      <c r="G62" s="22">
        <v>0.13726383427639779</v>
      </c>
      <c r="H62" s="22">
        <v>36.026200873362448</v>
      </c>
      <c r="I62" s="22">
        <v>10.307017543859649</v>
      </c>
      <c r="J62" s="21">
        <v>-83</v>
      </c>
      <c r="K62" s="30">
        <v>-15.341959334565619</v>
      </c>
      <c r="L62" s="22">
        <v>-6.2736165723602216E-2</v>
      </c>
      <c r="M62" s="22">
        <v>-1.8737991266375502</v>
      </c>
      <c r="N62" s="22">
        <v>-41.264146966306704</v>
      </c>
      <c r="O62" s="21">
        <v>541</v>
      </c>
      <c r="P62" s="22">
        <v>0.1</v>
      </c>
      <c r="Q62" s="22">
        <v>58.2</v>
      </c>
      <c r="R62" s="22">
        <v>10.905730129390019</v>
      </c>
      <c r="S62" s="21">
        <v>455</v>
      </c>
      <c r="T62" s="22">
        <v>6.9065805292110399E-2</v>
      </c>
      <c r="U62" s="22">
        <v>56.703296703296701</v>
      </c>
      <c r="V62" s="22">
        <v>2.6785714285714284</v>
      </c>
      <c r="W62" s="21">
        <v>-86</v>
      </c>
      <c r="X62" s="30">
        <v>-15.89648798521257</v>
      </c>
      <c r="Y62" s="22">
        <v>-3.0934194707889606E-2</v>
      </c>
      <c r="Z62" s="22">
        <v>-1.496703296703302</v>
      </c>
      <c r="AA62" s="22">
        <v>-8.22715870081859</v>
      </c>
    </row>
    <row r="63" spans="1:27">
      <c r="A63" s="24" t="s">
        <v>238</v>
      </c>
      <c r="B63" s="21">
        <v>21447</v>
      </c>
      <c r="C63" s="22">
        <v>7.3</v>
      </c>
      <c r="D63" s="22">
        <v>75.3</v>
      </c>
      <c r="E63" s="22">
        <v>11.143749708583952</v>
      </c>
      <c r="F63" s="21">
        <v>30934</v>
      </c>
      <c r="G63" s="22">
        <v>9.2710031648604581</v>
      </c>
      <c r="H63" s="22">
        <v>73.944527057606507</v>
      </c>
      <c r="I63" s="22">
        <v>2.9736288626435852</v>
      </c>
      <c r="J63" s="21">
        <v>9487</v>
      </c>
      <c r="K63" s="30">
        <v>44.234624889261902</v>
      </c>
      <c r="L63" s="22">
        <v>1.9710031648604582</v>
      </c>
      <c r="M63" s="22">
        <v>-1.3554729423934901</v>
      </c>
      <c r="N63" s="22">
        <v>-8.1701208459403674</v>
      </c>
      <c r="O63" s="21">
        <v>51878</v>
      </c>
      <c r="P63" s="22">
        <v>11.1</v>
      </c>
      <c r="Q63" s="22">
        <v>82.3</v>
      </c>
      <c r="R63" s="22">
        <v>8.5699631650114245</v>
      </c>
      <c r="S63" s="21">
        <v>72527</v>
      </c>
      <c r="T63" s="22">
        <v>11.009089363562399</v>
      </c>
      <c r="U63" s="22">
        <v>79.796489583189711</v>
      </c>
      <c r="V63" s="22">
        <v>1.1625020685090188</v>
      </c>
      <c r="W63" s="21">
        <v>20649</v>
      </c>
      <c r="X63" s="30">
        <v>39.802999344616211</v>
      </c>
      <c r="Y63" s="22">
        <v>-9.0910636437600445E-2</v>
      </c>
      <c r="Z63" s="22">
        <v>-2.5035104168102862</v>
      </c>
      <c r="AA63" s="22">
        <v>-7.4074610965024057</v>
      </c>
    </row>
    <row r="64" spans="1:27">
      <c r="A64" s="25" t="s">
        <v>239</v>
      </c>
      <c r="B64" s="21">
        <v>4910</v>
      </c>
      <c r="C64" s="22">
        <v>1.7</v>
      </c>
      <c r="D64" s="22">
        <v>77.099999999999994</v>
      </c>
      <c r="E64" s="22">
        <v>10.122199592668025</v>
      </c>
      <c r="F64" s="21">
        <v>6178</v>
      </c>
      <c r="G64" s="22">
        <v>1.8515632492567373</v>
      </c>
      <c r="H64" s="22">
        <v>75.202330851408234</v>
      </c>
      <c r="I64" s="22">
        <v>2.9988652942130005</v>
      </c>
      <c r="J64" s="21">
        <v>1268</v>
      </c>
      <c r="K64" s="30">
        <v>25.824847250509166</v>
      </c>
      <c r="L64" s="22">
        <v>0.15156324925673736</v>
      </c>
      <c r="M64" s="22">
        <v>-1.8976691485917598</v>
      </c>
      <c r="N64" s="22">
        <v>-7.1233342984550241</v>
      </c>
      <c r="O64" s="21">
        <v>19517</v>
      </c>
      <c r="P64" s="22">
        <v>4.2</v>
      </c>
      <c r="Q64" s="22">
        <v>82.6</v>
      </c>
      <c r="R64" s="22">
        <v>9.79633401221996</v>
      </c>
      <c r="S64" s="21">
        <v>28045</v>
      </c>
      <c r="T64" s="22">
        <v>4.2570340866312888</v>
      </c>
      <c r="U64" s="22">
        <v>80.49206632198252</v>
      </c>
      <c r="V64" s="22">
        <v>1.1089320734533785</v>
      </c>
      <c r="W64" s="21">
        <v>8528</v>
      </c>
      <c r="X64" s="30">
        <v>43.695240047138391</v>
      </c>
      <c r="Y64" s="22">
        <v>5.7034086631288616E-2</v>
      </c>
      <c r="Z64" s="22">
        <v>-2.1079336780174742</v>
      </c>
      <c r="AA64" s="22">
        <v>-8.6874019387665822</v>
      </c>
    </row>
    <row r="65" spans="1:27">
      <c r="A65" s="25" t="s">
        <v>240</v>
      </c>
      <c r="B65" s="21">
        <v>3389</v>
      </c>
      <c r="C65" s="22">
        <v>1.2</v>
      </c>
      <c r="D65" s="22">
        <v>79.3</v>
      </c>
      <c r="E65" s="22">
        <v>4.5441133077604015</v>
      </c>
      <c r="F65" s="21">
        <v>8648</v>
      </c>
      <c r="G65" s="22">
        <v>2.5918289057255199</v>
      </c>
      <c r="H65" s="22">
        <v>77.67113783533766</v>
      </c>
      <c r="I65" s="22">
        <v>0.83256244218316378</v>
      </c>
      <c r="J65" s="21">
        <v>5259</v>
      </c>
      <c r="K65" s="30">
        <v>155.1785187370906</v>
      </c>
      <c r="L65" s="22">
        <v>1.39182890572552</v>
      </c>
      <c r="M65" s="22">
        <v>-1.6288621646623369</v>
      </c>
      <c r="N65" s="22">
        <v>-3.7115508655772378</v>
      </c>
      <c r="O65" s="21">
        <v>4167</v>
      </c>
      <c r="P65" s="22">
        <v>0.9</v>
      </c>
      <c r="Q65" s="22">
        <v>82.9</v>
      </c>
      <c r="R65" s="22">
        <v>4.4260843906757152</v>
      </c>
      <c r="S65" s="21">
        <v>5892</v>
      </c>
      <c r="T65" s="22">
        <v>0.89436423028816381</v>
      </c>
      <c r="U65" s="22">
        <v>79.514596062457571</v>
      </c>
      <c r="V65" s="22">
        <v>0.98438560760353033</v>
      </c>
      <c r="W65" s="21">
        <v>1725</v>
      </c>
      <c r="X65" s="30">
        <v>41.396688264938803</v>
      </c>
      <c r="Y65" s="22">
        <v>-5.6357697118362138E-3</v>
      </c>
      <c r="Z65" s="22">
        <v>-3.385403937542435</v>
      </c>
      <c r="AA65" s="22">
        <v>-3.441698783072185</v>
      </c>
    </row>
    <row r="66" spans="1:27">
      <c r="A66" s="25" t="s">
        <v>241</v>
      </c>
      <c r="B66" s="21">
        <v>1461</v>
      </c>
      <c r="C66" s="22">
        <v>0.5</v>
      </c>
      <c r="D66" s="22">
        <v>77.7</v>
      </c>
      <c r="E66" s="22">
        <v>7.0499657768651609</v>
      </c>
      <c r="F66" s="21">
        <v>3743</v>
      </c>
      <c r="G66" s="22">
        <v>1.1217871871103866</v>
      </c>
      <c r="H66" s="22">
        <v>77.851990382046495</v>
      </c>
      <c r="I66" s="22">
        <v>1.7675415104445635</v>
      </c>
      <c r="J66" s="21">
        <v>2282</v>
      </c>
      <c r="K66" s="30">
        <v>156.19438740588637</v>
      </c>
      <c r="L66" s="22">
        <v>0.62178718711038661</v>
      </c>
      <c r="M66" s="22">
        <v>0.15199038204649185</v>
      </c>
      <c r="N66" s="22">
        <v>-5.2824242664205974</v>
      </c>
      <c r="O66" s="21">
        <v>16965</v>
      </c>
      <c r="P66" s="22">
        <v>3.6</v>
      </c>
      <c r="Q66" s="22">
        <v>83.2</v>
      </c>
      <c r="R66" s="22">
        <v>16.837782340862422</v>
      </c>
      <c r="S66" s="21">
        <v>23284</v>
      </c>
      <c r="T66" s="22">
        <v>3.534347715212085</v>
      </c>
      <c r="U66" s="22">
        <v>81.811544408177298</v>
      </c>
      <c r="V66" s="22">
        <v>0.48960659680467278</v>
      </c>
      <c r="W66" s="21">
        <v>6319</v>
      </c>
      <c r="X66" s="30">
        <v>37.247273798997938</v>
      </c>
      <c r="Y66" s="22">
        <v>-6.5652284787915072E-2</v>
      </c>
      <c r="Z66" s="22">
        <v>-1.3884555918227051</v>
      </c>
      <c r="AA66" s="22">
        <v>-16.348175744057748</v>
      </c>
    </row>
    <row r="67" spans="1:27">
      <c r="A67" s="25" t="s">
        <v>242</v>
      </c>
      <c r="B67" s="21">
        <v>797</v>
      </c>
      <c r="C67" s="22">
        <v>0.3</v>
      </c>
      <c r="D67" s="22">
        <v>82.4</v>
      </c>
      <c r="E67" s="22">
        <v>17.816813048933501</v>
      </c>
      <c r="F67" s="21">
        <v>794</v>
      </c>
      <c r="G67" s="22">
        <v>0.23796393977174643</v>
      </c>
      <c r="H67" s="22">
        <v>77.455919395465997</v>
      </c>
      <c r="I67" s="22">
        <v>9.2522179974651451</v>
      </c>
      <c r="J67" s="21">
        <v>-3</v>
      </c>
      <c r="K67" s="30">
        <v>-0.37641154328732745</v>
      </c>
      <c r="L67" s="22">
        <v>-6.2036060228253559E-2</v>
      </c>
      <c r="M67" s="22">
        <v>-4.9440806045340082</v>
      </c>
      <c r="N67" s="22">
        <v>-8.5645950514683555</v>
      </c>
      <c r="O67" s="21">
        <v>1566</v>
      </c>
      <c r="P67" s="22">
        <v>0.3</v>
      </c>
      <c r="Q67" s="22">
        <v>91.7</v>
      </c>
      <c r="R67" s="22">
        <v>11.292346298619824</v>
      </c>
      <c r="S67" s="21">
        <v>2167</v>
      </c>
      <c r="T67" s="22">
        <v>0.32893538476484235</v>
      </c>
      <c r="U67" s="22">
        <v>90.263036455929864</v>
      </c>
      <c r="V67" s="22">
        <v>4.2592592592592595</v>
      </c>
      <c r="W67" s="21">
        <v>601</v>
      </c>
      <c r="X67" s="30">
        <v>38.37803320561941</v>
      </c>
      <c r="Y67" s="22">
        <v>2.8935384764842365E-2</v>
      </c>
      <c r="Z67" s="22">
        <v>-1.4369635440701387</v>
      </c>
      <c r="AA67" s="22">
        <v>-7.0330870393605647</v>
      </c>
    </row>
    <row r="68" spans="1:27">
      <c r="A68" s="25" t="s">
        <v>243</v>
      </c>
      <c r="B68" s="21">
        <v>6554</v>
      </c>
      <c r="C68" s="22">
        <v>2.2000000000000002</v>
      </c>
      <c r="D68" s="22">
        <v>73.3</v>
      </c>
      <c r="E68" s="22">
        <v>8.7580103753433018</v>
      </c>
      <c r="F68" s="21">
        <v>6565</v>
      </c>
      <c r="G68" s="22">
        <v>1.9675481921933442</v>
      </c>
      <c r="H68" s="22">
        <v>70.89108910891089</v>
      </c>
      <c r="I68" s="22">
        <v>2.3762376237623761</v>
      </c>
      <c r="J68" s="21">
        <v>11</v>
      </c>
      <c r="K68" s="30">
        <v>0.16783643576441867</v>
      </c>
      <c r="L68" s="22">
        <v>-0.23245180780665597</v>
      </c>
      <c r="M68" s="22">
        <v>-2.4089108910891071</v>
      </c>
      <c r="N68" s="22">
        <v>-6.3817727515809253</v>
      </c>
      <c r="O68" s="21">
        <v>7329</v>
      </c>
      <c r="P68" s="22">
        <v>1.6</v>
      </c>
      <c r="Q68" s="22">
        <v>77.400000000000006</v>
      </c>
      <c r="R68" s="22">
        <v>8.2087274946597493</v>
      </c>
      <c r="S68" s="21">
        <v>9725</v>
      </c>
      <c r="T68" s="22">
        <v>1.476186717507195</v>
      </c>
      <c r="U68" s="22">
        <v>72.041131105398463</v>
      </c>
      <c r="V68" s="22">
        <v>1.3778920308483291</v>
      </c>
      <c r="W68" s="21">
        <v>2396</v>
      </c>
      <c r="X68" s="30">
        <v>32.692045299495156</v>
      </c>
      <c r="Y68" s="22">
        <v>-0.1238132824928051</v>
      </c>
      <c r="Z68" s="22">
        <v>-5.3588688946015424</v>
      </c>
      <c r="AA68" s="22">
        <v>-6.8308354638114199</v>
      </c>
    </row>
    <row r="69" spans="1:27">
      <c r="A69" s="25" t="s">
        <v>244</v>
      </c>
      <c r="B69" s="21">
        <v>4336</v>
      </c>
      <c r="C69" s="22">
        <v>1.5</v>
      </c>
      <c r="D69" s="22">
        <v>70.8</v>
      </c>
      <c r="E69" s="22">
        <v>21.217712177121772</v>
      </c>
      <c r="F69" s="21">
        <v>5006</v>
      </c>
      <c r="G69" s="22">
        <v>1.5003116908027236</v>
      </c>
      <c r="H69" s="22">
        <v>66.480223731522173</v>
      </c>
      <c r="I69" s="22">
        <v>7.3400000000000007</v>
      </c>
      <c r="J69" s="21">
        <v>670</v>
      </c>
      <c r="K69" s="30">
        <v>15.452029520295202</v>
      </c>
      <c r="L69" s="22">
        <v>3.1169080272364091E-4</v>
      </c>
      <c r="M69" s="22">
        <v>-4.319776268477824</v>
      </c>
      <c r="N69" s="22">
        <v>-13.877712177121772</v>
      </c>
      <c r="O69" s="21">
        <v>2334</v>
      </c>
      <c r="P69" s="22">
        <v>0.5</v>
      </c>
      <c r="Q69" s="22">
        <v>81.8</v>
      </c>
      <c r="R69" s="22">
        <v>7.6798892988929888</v>
      </c>
      <c r="S69" s="21">
        <v>3414</v>
      </c>
      <c r="T69" s="22">
        <v>0.51822122915882396</v>
      </c>
      <c r="U69" s="22">
        <v>76.274165202108975</v>
      </c>
      <c r="V69" s="22">
        <v>3.9296187683284458</v>
      </c>
      <c r="W69" s="21">
        <v>1080</v>
      </c>
      <c r="X69" s="30">
        <v>46.272493573264782</v>
      </c>
      <c r="Y69" s="22">
        <v>1.8221229158823959E-2</v>
      </c>
      <c r="Z69" s="22">
        <v>-5.5258347978910223</v>
      </c>
      <c r="AA69" s="22">
        <v>-3.750270530564543</v>
      </c>
    </row>
    <row r="70" spans="1:27">
      <c r="A70" s="24" t="s">
        <v>245</v>
      </c>
      <c r="B70" s="21">
        <v>34607</v>
      </c>
      <c r="C70" s="22">
        <v>11.8</v>
      </c>
      <c r="D70" s="22">
        <v>52.2</v>
      </c>
      <c r="E70" s="22">
        <v>36.322131360707374</v>
      </c>
      <c r="F70" s="21">
        <v>33082</v>
      </c>
      <c r="G70" s="22">
        <v>9.9147645535628666</v>
      </c>
      <c r="H70" s="22">
        <v>47.799407532797289</v>
      </c>
      <c r="I70" s="22">
        <v>11.5719530325556</v>
      </c>
      <c r="J70" s="21">
        <v>-1525</v>
      </c>
      <c r="K70" s="30">
        <v>-4.4066229375559862</v>
      </c>
      <c r="L70" s="22">
        <v>-1.8852354464371341</v>
      </c>
      <c r="M70" s="22">
        <v>-4.4005924672027135</v>
      </c>
      <c r="N70" s="22">
        <v>-24.750178328151776</v>
      </c>
      <c r="O70" s="21">
        <v>47616</v>
      </c>
      <c r="P70" s="22">
        <v>10.199999999999999</v>
      </c>
      <c r="Q70" s="22">
        <v>56.3</v>
      </c>
      <c r="R70" s="22">
        <v>23.665732366284278</v>
      </c>
      <c r="S70" s="21">
        <v>58498</v>
      </c>
      <c r="T70" s="22">
        <v>8.8795856658854397</v>
      </c>
      <c r="U70" s="22">
        <v>51.731683134466131</v>
      </c>
      <c r="V70" s="22">
        <v>4.5776697367069543</v>
      </c>
      <c r="W70" s="21">
        <v>10882</v>
      </c>
      <c r="X70" s="30">
        <v>22.853662634408604</v>
      </c>
      <c r="Y70" s="22">
        <v>-1.3204143341145596</v>
      </c>
      <c r="Z70" s="22">
        <v>-4.5683168655338662</v>
      </c>
      <c r="AA70" s="22">
        <v>-19.088062629577323</v>
      </c>
    </row>
    <row r="71" spans="1:27">
      <c r="A71" s="25" t="s">
        <v>246</v>
      </c>
      <c r="B71" s="21">
        <v>522</v>
      </c>
      <c r="C71" s="22">
        <v>0.2</v>
      </c>
      <c r="D71" s="22">
        <v>46.9</v>
      </c>
      <c r="E71" s="22">
        <v>71.64750957854406</v>
      </c>
      <c r="F71" s="21">
        <v>359</v>
      </c>
      <c r="G71" s="22">
        <v>0.10759326747866117</v>
      </c>
      <c r="H71" s="22">
        <v>40.111420612813369</v>
      </c>
      <c r="I71" s="22">
        <v>28.488372093023255</v>
      </c>
      <c r="J71" s="21">
        <v>-163</v>
      </c>
      <c r="K71" s="30">
        <v>-31.226053639846747</v>
      </c>
      <c r="L71" s="22">
        <v>-9.2406732521338839E-2</v>
      </c>
      <c r="M71" s="22">
        <v>-6.7885793871866298</v>
      </c>
      <c r="N71" s="22">
        <v>-43.159137485520802</v>
      </c>
      <c r="O71" s="21">
        <v>672</v>
      </c>
      <c r="P71" s="22">
        <v>0.1</v>
      </c>
      <c r="Q71" s="22">
        <v>46.6</v>
      </c>
      <c r="R71" s="22">
        <v>42.720306513409959</v>
      </c>
      <c r="S71" s="21">
        <v>495</v>
      </c>
      <c r="T71" s="22">
        <v>7.513752443866957E-2</v>
      </c>
      <c r="U71" s="22">
        <v>42.424242424242422</v>
      </c>
      <c r="V71" s="22">
        <v>6.2111801242236027</v>
      </c>
      <c r="W71" s="21">
        <v>-177</v>
      </c>
      <c r="X71" s="30">
        <v>-26.339285714285715</v>
      </c>
      <c r="Y71" s="22">
        <v>-2.4862475561330435E-2</v>
      </c>
      <c r="Z71" s="22">
        <v>-4.1757575757575793</v>
      </c>
      <c r="AA71" s="22">
        <v>-36.509126389186356</v>
      </c>
    </row>
    <row r="72" spans="1:27">
      <c r="A72" s="25" t="s">
        <v>247</v>
      </c>
      <c r="B72" s="21">
        <v>4129</v>
      </c>
      <c r="C72" s="22">
        <v>1.4</v>
      </c>
      <c r="D72" s="22">
        <v>65.599999999999994</v>
      </c>
      <c r="E72" s="22">
        <v>22.039234681520949</v>
      </c>
      <c r="F72" s="21">
        <v>3808</v>
      </c>
      <c r="G72" s="22">
        <v>1.1412678622806176</v>
      </c>
      <c r="H72" s="22">
        <v>60.451680672268907</v>
      </c>
      <c r="I72" s="22">
        <v>5.7849066526426505</v>
      </c>
      <c r="J72" s="21">
        <v>-321</v>
      </c>
      <c r="K72" s="30">
        <v>-7.7742794865584885</v>
      </c>
      <c r="L72" s="22">
        <v>-0.2587321377193823</v>
      </c>
      <c r="M72" s="22">
        <v>-5.1483193277310875</v>
      </c>
      <c r="N72" s="22">
        <v>-16.254328028878298</v>
      </c>
      <c r="O72" s="21">
        <v>2292</v>
      </c>
      <c r="P72" s="22">
        <v>0.5</v>
      </c>
      <c r="Q72" s="22">
        <v>69.900000000000006</v>
      </c>
      <c r="R72" s="22">
        <v>2.5914264955194963</v>
      </c>
      <c r="S72" s="21">
        <v>2648</v>
      </c>
      <c r="T72" s="22">
        <v>0.4019478075022162</v>
      </c>
      <c r="U72" s="22">
        <v>67.409365558912384</v>
      </c>
      <c r="V72" s="22">
        <v>1.5163002274450341</v>
      </c>
      <c r="W72" s="21">
        <v>356</v>
      </c>
      <c r="X72" s="30">
        <v>15.532286212914483</v>
      </c>
      <c r="Y72" s="22">
        <v>-9.8052192497783797E-2</v>
      </c>
      <c r="Z72" s="22">
        <v>-2.4906344410876216</v>
      </c>
      <c r="AA72" s="22">
        <v>-1.0751262680744622</v>
      </c>
    </row>
    <row r="73" spans="1:27">
      <c r="A73" s="25" t="s">
        <v>248</v>
      </c>
      <c r="B73" s="21">
        <v>2326</v>
      </c>
      <c r="C73" s="22">
        <v>0.8</v>
      </c>
      <c r="D73" s="22">
        <v>66.099999999999994</v>
      </c>
      <c r="E73" s="22">
        <v>22.31298366294067</v>
      </c>
      <c r="F73" s="21">
        <v>2702</v>
      </c>
      <c r="G73" s="22">
        <v>0.80979668169176189</v>
      </c>
      <c r="H73" s="22">
        <v>62.99037749814952</v>
      </c>
      <c r="I73" s="22">
        <v>10.901001112347053</v>
      </c>
      <c r="J73" s="21">
        <v>376</v>
      </c>
      <c r="K73" s="30">
        <v>16.165090283748924</v>
      </c>
      <c r="L73" s="22">
        <v>9.7966816917618438E-3</v>
      </c>
      <c r="M73" s="22">
        <v>-3.109622501850474</v>
      </c>
      <c r="N73" s="22">
        <v>-11.411982550593617</v>
      </c>
      <c r="O73" s="21">
        <v>2767</v>
      </c>
      <c r="P73" s="22">
        <v>0.6</v>
      </c>
      <c r="Q73" s="22">
        <v>67.400000000000006</v>
      </c>
      <c r="R73" s="22">
        <v>20.63628546861565</v>
      </c>
      <c r="S73" s="21">
        <v>3415</v>
      </c>
      <c r="T73" s="22">
        <v>0.51837302213748804</v>
      </c>
      <c r="U73" s="22">
        <v>65.270863836017568</v>
      </c>
      <c r="V73" s="22">
        <v>4.9487554904831619</v>
      </c>
      <c r="W73" s="21">
        <v>648</v>
      </c>
      <c r="X73" s="30">
        <v>23.418865196964223</v>
      </c>
      <c r="Y73" s="22">
        <v>-8.162697786251194E-2</v>
      </c>
      <c r="Z73" s="22">
        <v>-2.1291361639824373</v>
      </c>
      <c r="AA73" s="22">
        <v>-15.687529978132488</v>
      </c>
    </row>
    <row r="74" spans="1:27">
      <c r="A74" s="25" t="s">
        <v>249</v>
      </c>
      <c r="B74" s="21">
        <v>1227</v>
      </c>
      <c r="C74" s="22">
        <v>0.4</v>
      </c>
      <c r="D74" s="22">
        <v>54.4</v>
      </c>
      <c r="E74" s="22">
        <v>5.1344743276283618</v>
      </c>
      <c r="F74" s="21">
        <v>1299</v>
      </c>
      <c r="G74" s="22">
        <v>0.38931380070969596</v>
      </c>
      <c r="H74" s="22">
        <v>56.043110084680528</v>
      </c>
      <c r="I74" s="22">
        <v>1.3219284603421462</v>
      </c>
      <c r="J74" s="21">
        <v>72</v>
      </c>
      <c r="K74" s="30">
        <v>5.8679706601466997</v>
      </c>
      <c r="L74" s="22">
        <v>-1.0686199290304066E-2</v>
      </c>
      <c r="M74" s="22">
        <v>1.6431100846805293</v>
      </c>
      <c r="N74" s="22">
        <v>-3.8125458672862154</v>
      </c>
      <c r="O74" s="21">
        <v>5602</v>
      </c>
      <c r="P74" s="22">
        <v>1.2</v>
      </c>
      <c r="Q74" s="22">
        <v>64.7</v>
      </c>
      <c r="R74" s="22">
        <v>7.8239608801955987</v>
      </c>
      <c r="S74" s="21">
        <v>6955</v>
      </c>
      <c r="T74" s="22">
        <v>1.0557201666079734</v>
      </c>
      <c r="U74" s="22">
        <v>62.803738317757009</v>
      </c>
      <c r="V74" s="22">
        <v>0.43134435657800141</v>
      </c>
      <c r="W74" s="21">
        <v>1353</v>
      </c>
      <c r="X74" s="30">
        <v>24.152088539807213</v>
      </c>
      <c r="Y74" s="22">
        <v>-0.14427983339202655</v>
      </c>
      <c r="Z74" s="22">
        <v>-1.8962616822429936</v>
      </c>
      <c r="AA74" s="22">
        <v>-7.3926165236175976</v>
      </c>
    </row>
    <row r="75" spans="1:27">
      <c r="A75" s="25" t="s">
        <v>250</v>
      </c>
      <c r="B75" s="21">
        <v>308</v>
      </c>
      <c r="C75" s="22">
        <v>0.1</v>
      </c>
      <c r="D75" s="22">
        <v>67.5</v>
      </c>
      <c r="E75" s="22">
        <v>12.012987012987013</v>
      </c>
      <c r="F75" s="21">
        <v>352</v>
      </c>
      <c r="G75" s="22">
        <v>0.10549534861417476</v>
      </c>
      <c r="H75" s="22">
        <v>63.92045454545454</v>
      </c>
      <c r="I75" s="22">
        <v>5.5393586005830908</v>
      </c>
      <c r="J75" s="21">
        <v>44</v>
      </c>
      <c r="K75" s="30">
        <v>14.285714285714285</v>
      </c>
      <c r="L75" s="22">
        <v>5.4953486141747498E-3</v>
      </c>
      <c r="M75" s="22">
        <v>-3.5795454545454604</v>
      </c>
      <c r="N75" s="22">
        <v>-6.4736284124039223</v>
      </c>
      <c r="O75" s="21">
        <v>1272</v>
      </c>
      <c r="P75" s="22">
        <v>0.3</v>
      </c>
      <c r="Q75" s="22">
        <v>71.400000000000006</v>
      </c>
      <c r="R75" s="22">
        <v>32.467532467532465</v>
      </c>
      <c r="S75" s="21">
        <v>1838</v>
      </c>
      <c r="T75" s="22">
        <v>0.27899549478439323</v>
      </c>
      <c r="U75" s="22">
        <v>68.443960826985844</v>
      </c>
      <c r="V75" s="22">
        <v>1.2575177692728268</v>
      </c>
      <c r="W75" s="21">
        <v>566</v>
      </c>
      <c r="X75" s="30">
        <v>44.496855345911953</v>
      </c>
      <c r="Y75" s="22">
        <v>-2.1004505215606761E-2</v>
      </c>
      <c r="Z75" s="22">
        <v>-2.9560391730141617</v>
      </c>
      <c r="AA75" s="22">
        <v>-31.210014698259638</v>
      </c>
    </row>
    <row r="76" spans="1:27" ht="23.25">
      <c r="A76" s="25" t="s">
        <v>251</v>
      </c>
      <c r="B76" s="21">
        <v>8266</v>
      </c>
      <c r="C76" s="22">
        <v>2.8</v>
      </c>
      <c r="D76" s="22">
        <v>36.4</v>
      </c>
      <c r="E76" s="22">
        <v>65.255262521171062</v>
      </c>
      <c r="F76" s="21">
        <v>8167</v>
      </c>
      <c r="G76" s="22">
        <v>2.4476719094658099</v>
      </c>
      <c r="H76" s="22">
        <v>31.064038202522347</v>
      </c>
      <c r="I76" s="22">
        <v>20.232843137254903</v>
      </c>
      <c r="J76" s="21">
        <v>-99</v>
      </c>
      <c r="K76" s="30">
        <v>-1.1976772320348414</v>
      </c>
      <c r="L76" s="22">
        <v>-0.3523280905341899</v>
      </c>
      <c r="M76" s="22">
        <v>-5.3359617974776512</v>
      </c>
      <c r="N76" s="22">
        <v>-45.022419383916159</v>
      </c>
      <c r="O76" s="21">
        <v>6882</v>
      </c>
      <c r="P76" s="22">
        <v>1.5</v>
      </c>
      <c r="Q76" s="22">
        <v>41.3</v>
      </c>
      <c r="R76" s="22">
        <v>40.636341640454873</v>
      </c>
      <c r="S76" s="21">
        <v>8699</v>
      </c>
      <c r="T76" s="22">
        <v>1.3204471213979525</v>
      </c>
      <c r="U76" s="22">
        <v>32.635935164961488</v>
      </c>
      <c r="V76" s="22">
        <v>14.415450051730083</v>
      </c>
      <c r="W76" s="21">
        <v>1817</v>
      </c>
      <c r="X76" s="30">
        <v>26.402208660273175</v>
      </c>
      <c r="Y76" s="22">
        <v>-0.17955287860204749</v>
      </c>
      <c r="Z76" s="22">
        <v>-8.6640648350385092</v>
      </c>
      <c r="AA76" s="22">
        <v>-26.22089158872479</v>
      </c>
    </row>
    <row r="77" spans="1:27">
      <c r="A77" s="25" t="s">
        <v>252</v>
      </c>
      <c r="B77" s="21">
        <v>1729</v>
      </c>
      <c r="C77" s="22">
        <v>0.6</v>
      </c>
      <c r="D77" s="22">
        <v>54.2</v>
      </c>
      <c r="E77" s="22">
        <v>38.056680161943319</v>
      </c>
      <c r="F77" s="21">
        <v>1567</v>
      </c>
      <c r="G77" s="22">
        <v>0.46963412295003359</v>
      </c>
      <c r="H77" s="22">
        <v>49.58519463943842</v>
      </c>
      <c r="I77" s="22">
        <v>9.4838709677419342</v>
      </c>
      <c r="J77" s="21">
        <v>-162</v>
      </c>
      <c r="K77" s="30">
        <v>-9.3695777906304212</v>
      </c>
      <c r="L77" s="22">
        <v>-0.13036587704996638</v>
      </c>
      <c r="M77" s="22">
        <v>-4.6148053605615829</v>
      </c>
      <c r="N77" s="22">
        <v>-28.572809194201383</v>
      </c>
      <c r="O77" s="21">
        <v>3147</v>
      </c>
      <c r="P77" s="22">
        <v>0.7</v>
      </c>
      <c r="Q77" s="22">
        <v>45.9</v>
      </c>
      <c r="R77" s="22">
        <v>21.978021978021978</v>
      </c>
      <c r="S77" s="21">
        <v>3613</v>
      </c>
      <c r="T77" s="22">
        <v>0.54842803191295586</v>
      </c>
      <c r="U77" s="22">
        <v>42.84528092997509</v>
      </c>
      <c r="V77" s="22">
        <v>3.1873614190687363</v>
      </c>
      <c r="W77" s="21">
        <v>466</v>
      </c>
      <c r="X77" s="30">
        <v>14.8077534159517</v>
      </c>
      <c r="Y77" s="22">
        <v>-0.1515719680870441</v>
      </c>
      <c r="Z77" s="22">
        <v>-3.0547190700249089</v>
      </c>
      <c r="AA77" s="22">
        <v>-18.790660558953242</v>
      </c>
    </row>
    <row r="78" spans="1:27" ht="23.25">
      <c r="A78" s="25" t="s">
        <v>253</v>
      </c>
      <c r="B78" s="21">
        <v>474</v>
      </c>
      <c r="C78" s="22">
        <v>0.2</v>
      </c>
      <c r="D78" s="22">
        <v>50.8</v>
      </c>
      <c r="E78" s="22">
        <v>34.599156118143462</v>
      </c>
      <c r="F78" s="21">
        <v>527</v>
      </c>
      <c r="G78" s="22">
        <v>0.15794332022633548</v>
      </c>
      <c r="H78" s="22">
        <v>43.263757115749527</v>
      </c>
      <c r="I78" s="22">
        <v>9.9616858237547881</v>
      </c>
      <c r="J78" s="21">
        <v>53</v>
      </c>
      <c r="K78" s="30">
        <v>11.181434599156118</v>
      </c>
      <c r="L78" s="22">
        <v>-4.2056679773664535E-2</v>
      </c>
      <c r="M78" s="22">
        <v>-7.5362428842504698</v>
      </c>
      <c r="N78" s="22">
        <v>-24.637470294388674</v>
      </c>
      <c r="O78" s="21">
        <v>8308</v>
      </c>
      <c r="P78" s="22">
        <v>1.8</v>
      </c>
      <c r="Q78" s="22">
        <v>50.9</v>
      </c>
      <c r="R78" s="22">
        <v>226.16033755274262</v>
      </c>
      <c r="S78" s="21">
        <v>11240</v>
      </c>
      <c r="T78" s="22">
        <v>1.7061530801831233</v>
      </c>
      <c r="U78" s="22">
        <v>46.183274021352311</v>
      </c>
      <c r="V78" s="22">
        <v>2.4822064056939501</v>
      </c>
      <c r="W78" s="21">
        <v>2932</v>
      </c>
      <c r="X78" s="30">
        <v>35.291285507944146</v>
      </c>
      <c r="Y78" s="22">
        <v>-9.3846919816876762E-2</v>
      </c>
      <c r="Z78" s="22">
        <v>-4.7167259786476876</v>
      </c>
      <c r="AA78" s="22">
        <v>-223.67813114704867</v>
      </c>
    </row>
    <row r="79" spans="1:27">
      <c r="A79" s="25" t="s">
        <v>254</v>
      </c>
      <c r="B79" s="21">
        <v>1652</v>
      </c>
      <c r="C79" s="22">
        <v>0.6</v>
      </c>
      <c r="D79" s="22">
        <v>59</v>
      </c>
      <c r="E79" s="22">
        <v>43.946731234866824</v>
      </c>
      <c r="F79" s="21">
        <v>1645</v>
      </c>
      <c r="G79" s="22">
        <v>0.49301093315431094</v>
      </c>
      <c r="H79" s="22">
        <v>51.732522796352583</v>
      </c>
      <c r="I79" s="22">
        <v>11.20584652862363</v>
      </c>
      <c r="J79" s="21">
        <v>-7</v>
      </c>
      <c r="K79" s="30">
        <v>-0.42372881355932202</v>
      </c>
      <c r="L79" s="22">
        <v>-0.10698906684568904</v>
      </c>
      <c r="M79" s="22">
        <v>-7.2674772036474167</v>
      </c>
      <c r="N79" s="22">
        <v>-32.740884706243193</v>
      </c>
      <c r="O79" s="21">
        <v>1188</v>
      </c>
      <c r="P79" s="22">
        <v>0.3</v>
      </c>
      <c r="Q79" s="22">
        <v>64.400000000000006</v>
      </c>
      <c r="R79" s="22">
        <v>11.077481840193705</v>
      </c>
      <c r="S79" s="21">
        <v>1431</v>
      </c>
      <c r="T79" s="22">
        <v>0.21721575246815383</v>
      </c>
      <c r="U79" s="22">
        <v>60.866526904262756</v>
      </c>
      <c r="V79" s="22">
        <v>4.3386983904828549</v>
      </c>
      <c r="W79" s="21">
        <v>243</v>
      </c>
      <c r="X79" s="30">
        <v>20.454545454545457</v>
      </c>
      <c r="Y79" s="22">
        <v>-8.2784247531846156E-2</v>
      </c>
      <c r="Z79" s="22">
        <v>-3.53347309573725</v>
      </c>
      <c r="AA79" s="22">
        <v>-6.7387834497108505</v>
      </c>
    </row>
    <row r="80" spans="1:27">
      <c r="A80" s="25" t="s">
        <v>255</v>
      </c>
      <c r="B80" s="21">
        <v>5332</v>
      </c>
      <c r="C80" s="22">
        <v>1.8</v>
      </c>
      <c r="D80" s="22">
        <v>44.6</v>
      </c>
      <c r="E80" s="22">
        <v>32.745686421605399</v>
      </c>
      <c r="F80" s="21">
        <v>5037</v>
      </c>
      <c r="G80" s="22">
        <v>1.5096024743454495</v>
      </c>
      <c r="H80" s="22">
        <v>40.897359539408377</v>
      </c>
      <c r="I80" s="22">
        <v>11.078022632519357</v>
      </c>
      <c r="J80" s="21">
        <v>-295</v>
      </c>
      <c r="K80" s="30">
        <v>-5.5326331582895723</v>
      </c>
      <c r="L80" s="22">
        <v>-0.29039752565455057</v>
      </c>
      <c r="M80" s="22">
        <v>-3.7026404605916241</v>
      </c>
      <c r="N80" s="22">
        <v>-21.667663789086042</v>
      </c>
      <c r="O80" s="21">
        <v>3270</v>
      </c>
      <c r="P80" s="22">
        <v>0.7</v>
      </c>
      <c r="Q80" s="22">
        <v>46.5</v>
      </c>
      <c r="R80" s="22">
        <v>6.4516129032258061</v>
      </c>
      <c r="S80" s="21">
        <v>4071</v>
      </c>
      <c r="T80" s="22">
        <v>0.61794921614105824</v>
      </c>
      <c r="U80" s="22">
        <v>43.429132891181524</v>
      </c>
      <c r="V80" s="22">
        <v>2.7080256031511571</v>
      </c>
      <c r="W80" s="21">
        <v>801</v>
      </c>
      <c r="X80" s="30">
        <v>24.4954128440367</v>
      </c>
      <c r="Y80" s="22">
        <v>-8.2050783858941712E-2</v>
      </c>
      <c r="Z80" s="22">
        <v>-3.0708671088184758</v>
      </c>
      <c r="AA80" s="22">
        <v>-3.7435873000746489</v>
      </c>
    </row>
    <row r="81" spans="1:27">
      <c r="A81" s="25" t="s">
        <v>256</v>
      </c>
      <c r="B81" s="21">
        <v>2740</v>
      </c>
      <c r="C81" s="22">
        <v>0.9</v>
      </c>
      <c r="D81" s="22">
        <v>52.7</v>
      </c>
      <c r="E81" s="22">
        <v>23.248175182481752</v>
      </c>
      <c r="F81" s="21">
        <v>2322</v>
      </c>
      <c r="G81" s="22">
        <v>0.6959096576196413</v>
      </c>
      <c r="H81" s="22">
        <v>50.689061154177431</v>
      </c>
      <c r="I81" s="22">
        <v>6.5545493747304864</v>
      </c>
      <c r="J81" s="21">
        <v>-418</v>
      </c>
      <c r="K81" s="30">
        <v>-15.255474452554745</v>
      </c>
      <c r="L81" s="22">
        <v>-0.20409034238035872</v>
      </c>
      <c r="M81" s="22">
        <v>-2.0109388458225723</v>
      </c>
      <c r="N81" s="22">
        <v>-16.693625807751268</v>
      </c>
      <c r="O81" s="21">
        <v>7290</v>
      </c>
      <c r="P81" s="22">
        <v>1.6</v>
      </c>
      <c r="Q81" s="22">
        <v>60.7</v>
      </c>
      <c r="R81" s="22">
        <v>48.394160583941606</v>
      </c>
      <c r="S81" s="21">
        <v>7744</v>
      </c>
      <c r="T81" s="22">
        <v>1.1754848267738527</v>
      </c>
      <c r="U81" s="22">
        <v>53.731921487603309</v>
      </c>
      <c r="V81" s="22">
        <v>5.2856035151201857</v>
      </c>
      <c r="W81" s="21">
        <v>454</v>
      </c>
      <c r="X81" s="30">
        <v>6.2277091906721536</v>
      </c>
      <c r="Y81" s="22">
        <v>-0.4245151732261474</v>
      </c>
      <c r="Z81" s="22">
        <v>-6.9680785123966942</v>
      </c>
      <c r="AA81" s="22">
        <v>-43.108557068821419</v>
      </c>
    </row>
    <row r="82" spans="1:27">
      <c r="A82" s="25" t="s">
        <v>257</v>
      </c>
      <c r="B82" s="21">
        <v>4875</v>
      </c>
      <c r="C82" s="22">
        <v>1.7</v>
      </c>
      <c r="D82" s="22">
        <v>64.7</v>
      </c>
      <c r="E82" s="22">
        <v>21.661538461538463</v>
      </c>
      <c r="F82" s="21">
        <v>4416</v>
      </c>
      <c r="G82" s="22">
        <v>1.3234871007960103</v>
      </c>
      <c r="H82" s="22">
        <v>59.556159420289859</v>
      </c>
      <c r="I82" s="22">
        <v>7.7986851054182722</v>
      </c>
      <c r="J82" s="21">
        <v>-459</v>
      </c>
      <c r="K82" s="30">
        <v>-9.4153846153846157</v>
      </c>
      <c r="L82" s="22">
        <v>-0.37651289920398967</v>
      </c>
      <c r="M82" s="22">
        <v>-5.1438405797101439</v>
      </c>
      <c r="N82" s="22">
        <v>-13.862853356120191</v>
      </c>
      <c r="O82" s="21">
        <v>2331</v>
      </c>
      <c r="P82" s="22">
        <v>0.5</v>
      </c>
      <c r="Q82" s="22">
        <v>70.7</v>
      </c>
      <c r="R82" s="22">
        <v>3.3230769230769228</v>
      </c>
      <c r="S82" s="21">
        <v>2954</v>
      </c>
      <c r="T82" s="22">
        <v>0.4483964589733937</v>
      </c>
      <c r="U82" s="22">
        <v>67.197020988490181</v>
      </c>
      <c r="V82" s="22">
        <v>2.4423337856173677</v>
      </c>
      <c r="W82" s="21">
        <v>623</v>
      </c>
      <c r="X82" s="30">
        <v>26.726726726726728</v>
      </c>
      <c r="Y82" s="22">
        <v>-5.1603541026606303E-2</v>
      </c>
      <c r="Z82" s="22">
        <v>-3.5029790115098223</v>
      </c>
      <c r="AA82" s="22">
        <v>-0.88074313745955513</v>
      </c>
    </row>
    <row r="83" spans="1:27">
      <c r="A83" s="25" t="s">
        <v>258</v>
      </c>
      <c r="B83" s="21">
        <v>391</v>
      </c>
      <c r="C83" s="22">
        <v>0.1</v>
      </c>
      <c r="D83" s="22">
        <v>58.3</v>
      </c>
      <c r="E83" s="22">
        <v>29.411764705882355</v>
      </c>
      <c r="F83" s="21">
        <v>296</v>
      </c>
      <c r="G83" s="22">
        <v>8.8711997698283307E-2</v>
      </c>
      <c r="H83" s="22">
        <v>47.972972972972968</v>
      </c>
      <c r="I83" s="22" t="s">
        <v>29</v>
      </c>
      <c r="J83" s="21">
        <v>-95</v>
      </c>
      <c r="K83" s="30">
        <v>-24.296675191815854</v>
      </c>
      <c r="L83" s="22">
        <v>-1.1288002301716699E-2</v>
      </c>
      <c r="M83" s="22">
        <v>-10.327027027027029</v>
      </c>
      <c r="N83" s="22">
        <v>-29.411764705882355</v>
      </c>
      <c r="O83" s="21">
        <v>827</v>
      </c>
      <c r="P83" s="22">
        <v>0.2</v>
      </c>
      <c r="Q83" s="22">
        <v>62.5</v>
      </c>
      <c r="R83" s="22">
        <v>13.299232736572892</v>
      </c>
      <c r="S83" s="21">
        <v>1014</v>
      </c>
      <c r="T83" s="22">
        <v>0.1539180803652746</v>
      </c>
      <c r="U83" s="22">
        <v>60.84812623274162</v>
      </c>
      <c r="V83" s="22">
        <v>1.5904572564612325</v>
      </c>
      <c r="W83" s="21">
        <v>187</v>
      </c>
      <c r="X83" s="30">
        <v>22.611850060459492</v>
      </c>
      <c r="Y83" s="22">
        <v>-4.608191963472541E-2</v>
      </c>
      <c r="Z83" s="22">
        <v>-1.6518737672583796</v>
      </c>
      <c r="AA83" s="22">
        <v>-11.708775480111658</v>
      </c>
    </row>
    <row r="84" spans="1:27">
      <c r="A84" s="25" t="s">
        <v>259</v>
      </c>
      <c r="B84" s="21">
        <v>636</v>
      </c>
      <c r="C84" s="22">
        <v>0.2</v>
      </c>
      <c r="D84" s="22">
        <v>55.2</v>
      </c>
      <c r="E84" s="22">
        <v>26.886792452830189</v>
      </c>
      <c r="F84" s="21">
        <v>585</v>
      </c>
      <c r="G84" s="22">
        <v>0.17532607653208018</v>
      </c>
      <c r="H84" s="22">
        <v>52.991452991452995</v>
      </c>
      <c r="I84" s="22">
        <v>13.829787234042554</v>
      </c>
      <c r="J84" s="21">
        <v>-51</v>
      </c>
      <c r="K84" s="30">
        <v>-8.0188679245283012</v>
      </c>
      <c r="L84" s="22">
        <v>-2.4673923467919828E-2</v>
      </c>
      <c r="M84" s="22">
        <v>-2.2085470085470078</v>
      </c>
      <c r="N84" s="22">
        <v>-13.057005218787635</v>
      </c>
      <c r="O84" s="21">
        <v>1768</v>
      </c>
      <c r="P84" s="22">
        <v>0.4</v>
      </c>
      <c r="Q84" s="22">
        <v>61.5</v>
      </c>
      <c r="R84" s="22">
        <v>48.113207547169814</v>
      </c>
      <c r="S84" s="21">
        <v>2381</v>
      </c>
      <c r="T84" s="22">
        <v>0.36141908219893382</v>
      </c>
      <c r="U84" s="22">
        <v>60.142797144057113</v>
      </c>
      <c r="V84" s="22">
        <v>2.7495769881556686</v>
      </c>
      <c r="W84" s="21">
        <v>613</v>
      </c>
      <c r="X84" s="30">
        <v>34.671945701357465</v>
      </c>
      <c r="Y84" s="22">
        <v>-3.8580917801066206E-2</v>
      </c>
      <c r="Z84" s="22">
        <v>-1.3572028559428873</v>
      </c>
      <c r="AA84" s="22">
        <v>-45.363630559014148</v>
      </c>
    </row>
    <row r="85" spans="1:27">
      <c r="A85" s="23" t="s">
        <v>260</v>
      </c>
      <c r="B85" s="21">
        <v>72924</v>
      </c>
      <c r="C85" s="22">
        <v>24.8</v>
      </c>
      <c r="D85" s="22">
        <v>28.7</v>
      </c>
      <c r="E85" s="22">
        <v>56.623333881849604</v>
      </c>
      <c r="F85" s="21">
        <v>71547</v>
      </c>
      <c r="G85" s="22">
        <v>21.442828713915794</v>
      </c>
      <c r="H85" s="22">
        <v>23.978643409227502</v>
      </c>
      <c r="I85" s="22">
        <v>15.710524104316647</v>
      </c>
      <c r="J85" s="21">
        <v>-1377</v>
      </c>
      <c r="K85" s="30">
        <v>-1.8882672371235805</v>
      </c>
      <c r="L85" s="22">
        <v>-3.3571712860842062</v>
      </c>
      <c r="M85" s="22">
        <v>-4.7213565907724977</v>
      </c>
      <c r="N85" s="22">
        <v>-40.912809777532956</v>
      </c>
      <c r="O85" s="21">
        <v>95126</v>
      </c>
      <c r="P85" s="22">
        <v>20.399999999999999</v>
      </c>
      <c r="Q85" s="22">
        <v>27</v>
      </c>
      <c r="R85" s="22">
        <v>52.236575064450662</v>
      </c>
      <c r="S85" s="21">
        <v>110006</v>
      </c>
      <c r="T85" s="22">
        <v>16.698138410909667</v>
      </c>
      <c r="U85" s="22">
        <v>23.805974219588023</v>
      </c>
      <c r="V85" s="22">
        <v>9.0758459955754223</v>
      </c>
      <c r="W85" s="21">
        <v>14880</v>
      </c>
      <c r="X85" s="30">
        <v>15.642411117885752</v>
      </c>
      <c r="Y85" s="22">
        <v>-3.7018615890903313</v>
      </c>
      <c r="Z85" s="22">
        <v>-3.1940257804119767</v>
      </c>
      <c r="AA85" s="22">
        <v>-43.160729068875241</v>
      </c>
    </row>
    <row r="86" spans="1:27" ht="23.25">
      <c r="A86" s="24" t="s">
        <v>261</v>
      </c>
      <c r="B86" s="21">
        <v>2773</v>
      </c>
      <c r="C86" s="22">
        <v>0.9</v>
      </c>
      <c r="D86" s="22">
        <v>20.100000000000001</v>
      </c>
      <c r="E86" s="22">
        <v>39.704291381175622</v>
      </c>
      <c r="F86" s="21">
        <v>2714</v>
      </c>
      <c r="G86" s="22">
        <v>0.81339311403088133</v>
      </c>
      <c r="H86" s="22">
        <v>17.20707442888725</v>
      </c>
      <c r="I86" s="22">
        <v>10.75785582255083</v>
      </c>
      <c r="J86" s="21">
        <v>-59</v>
      </c>
      <c r="K86" s="30">
        <v>-2.1276595744680851</v>
      </c>
      <c r="L86" s="22">
        <v>-8.6606885969118697E-2</v>
      </c>
      <c r="M86" s="22">
        <v>-2.8929255711127517</v>
      </c>
      <c r="N86" s="22">
        <v>-28.946435558624792</v>
      </c>
      <c r="O86" s="21">
        <v>5065</v>
      </c>
      <c r="P86" s="22">
        <v>1.1000000000000001</v>
      </c>
      <c r="Q86" s="22">
        <v>17.899999999999999</v>
      </c>
      <c r="R86" s="22">
        <v>23.909123692751532</v>
      </c>
      <c r="S86" s="21">
        <v>6014</v>
      </c>
      <c r="T86" s="22">
        <v>0.91288297368516924</v>
      </c>
      <c r="U86" s="22">
        <v>17.559028932490854</v>
      </c>
      <c r="V86" s="22">
        <v>4.1777629826897469</v>
      </c>
      <c r="W86" s="21">
        <v>949</v>
      </c>
      <c r="X86" s="30">
        <v>18.736426456071076</v>
      </c>
      <c r="Y86" s="22">
        <v>-0.18711702631483085</v>
      </c>
      <c r="Z86" s="22">
        <v>-0.34097106750914463</v>
      </c>
      <c r="AA86" s="22">
        <v>-19.731360710061786</v>
      </c>
    </row>
    <row r="87" spans="1:27">
      <c r="A87" s="24" t="s">
        <v>262</v>
      </c>
      <c r="B87" s="21">
        <v>8867</v>
      </c>
      <c r="C87" s="22">
        <v>3</v>
      </c>
      <c r="D87" s="22">
        <v>45.2</v>
      </c>
      <c r="E87" s="22">
        <v>33.765647907973381</v>
      </c>
      <c r="F87" s="21">
        <v>8091</v>
      </c>
      <c r="G87" s="22">
        <v>2.4248945046513861</v>
      </c>
      <c r="H87" s="22">
        <v>39.723149178099121</v>
      </c>
      <c r="I87" s="22">
        <v>10.2055982164974</v>
      </c>
      <c r="J87" s="21">
        <v>-776</v>
      </c>
      <c r="K87" s="30">
        <v>-8.7515506935829475</v>
      </c>
      <c r="L87" s="22">
        <v>-0.57510549534861388</v>
      </c>
      <c r="M87" s="22">
        <v>-5.4768508219008822</v>
      </c>
      <c r="N87" s="22">
        <v>-23.560049691475982</v>
      </c>
      <c r="O87" s="21">
        <v>5192</v>
      </c>
      <c r="P87" s="22">
        <v>1.1000000000000001</v>
      </c>
      <c r="Q87" s="22">
        <v>48.7</v>
      </c>
      <c r="R87" s="22">
        <v>17.029434983647231</v>
      </c>
      <c r="S87" s="21">
        <v>6322</v>
      </c>
      <c r="T87" s="22">
        <v>0.95963521111367478</v>
      </c>
      <c r="U87" s="22">
        <v>44.906675102815562</v>
      </c>
      <c r="V87" s="22">
        <v>7.6090417064629099</v>
      </c>
      <c r="W87" s="21">
        <v>1130</v>
      </c>
      <c r="X87" s="30">
        <v>21.764252696456087</v>
      </c>
      <c r="Y87" s="22">
        <v>-0.14036478888632531</v>
      </c>
      <c r="Z87" s="22">
        <v>-3.7933248971844407</v>
      </c>
      <c r="AA87" s="22">
        <v>-9.4203932771843206</v>
      </c>
    </row>
    <row r="88" spans="1:27" ht="23.25">
      <c r="A88" s="24" t="s">
        <v>263</v>
      </c>
      <c r="B88" s="21">
        <v>7713</v>
      </c>
      <c r="C88" s="22">
        <v>2.6</v>
      </c>
      <c r="D88" s="22">
        <v>33.4</v>
      </c>
      <c r="E88" s="22">
        <v>52.612472449111891</v>
      </c>
      <c r="F88" s="21">
        <v>7317</v>
      </c>
      <c r="G88" s="22">
        <v>2.1929246187781719</v>
      </c>
      <c r="H88" s="22">
        <v>28.467951346180126</v>
      </c>
      <c r="I88" s="22">
        <v>16.486227216664382</v>
      </c>
      <c r="J88" s="21">
        <v>-396</v>
      </c>
      <c r="K88" s="30">
        <v>-5.134189031505251</v>
      </c>
      <c r="L88" s="22">
        <v>-0.40707538122182818</v>
      </c>
      <c r="M88" s="22">
        <v>-4.9320486538198729</v>
      </c>
      <c r="N88" s="22">
        <v>-36.126245232447509</v>
      </c>
      <c r="O88" s="21">
        <v>2983</v>
      </c>
      <c r="P88" s="22">
        <v>0.6</v>
      </c>
      <c r="Q88" s="22">
        <v>33.299999999999997</v>
      </c>
      <c r="R88" s="22">
        <v>15.610009075586673</v>
      </c>
      <c r="S88" s="21">
        <v>3886</v>
      </c>
      <c r="T88" s="22">
        <v>0.58986751508822211</v>
      </c>
      <c r="U88" s="22">
        <v>29.670612454966545</v>
      </c>
      <c r="V88" s="22">
        <v>9.966434288665118</v>
      </c>
      <c r="W88" s="21">
        <v>903</v>
      </c>
      <c r="X88" s="30">
        <v>30.271538719409989</v>
      </c>
      <c r="Y88" s="22">
        <v>-1.0132484911777873E-2</v>
      </c>
      <c r="Z88" s="22">
        <v>-3.6293875450334525</v>
      </c>
      <c r="AA88" s="22">
        <v>-5.6435747869215547</v>
      </c>
    </row>
    <row r="89" spans="1:27">
      <c r="A89" s="25" t="s">
        <v>264</v>
      </c>
      <c r="B89" s="21">
        <v>7115</v>
      </c>
      <c r="C89" s="22">
        <v>2.4</v>
      </c>
      <c r="D89" s="22">
        <v>34.4</v>
      </c>
      <c r="E89" s="22">
        <v>50.063246661981729</v>
      </c>
      <c r="F89" s="21">
        <v>6768</v>
      </c>
      <c r="G89" s="22">
        <v>2.0283878392634507</v>
      </c>
      <c r="H89" s="22">
        <v>29.358747044917255</v>
      </c>
      <c r="I89" s="22">
        <v>15.458579881656807</v>
      </c>
      <c r="J89" s="21">
        <v>-347</v>
      </c>
      <c r="K89" s="30">
        <v>-4.8770203794799718</v>
      </c>
      <c r="L89" s="22">
        <v>-0.37161216073654924</v>
      </c>
      <c r="M89" s="22">
        <v>-5.0412529550827436</v>
      </c>
      <c r="N89" s="22">
        <v>-34.604666780324919</v>
      </c>
      <c r="O89" s="21">
        <v>2555</v>
      </c>
      <c r="P89" s="22">
        <v>0.5</v>
      </c>
      <c r="Q89" s="22">
        <v>35.700000000000003</v>
      </c>
      <c r="R89" s="22">
        <v>13.633169360505972</v>
      </c>
      <c r="S89" s="21">
        <v>3402</v>
      </c>
      <c r="T89" s="22">
        <v>0.51639971341485624</v>
      </c>
      <c r="U89" s="22">
        <v>31.59905937683715</v>
      </c>
      <c r="V89" s="22">
        <v>9.117647058823529</v>
      </c>
      <c r="W89" s="21">
        <v>847</v>
      </c>
      <c r="X89" s="30">
        <v>33.150684931506852</v>
      </c>
      <c r="Y89" s="22">
        <v>1.6399713414856243E-2</v>
      </c>
      <c r="Z89" s="22">
        <v>-4.1009406231628525</v>
      </c>
      <c r="AA89" s="22">
        <v>-4.5155223016824433</v>
      </c>
    </row>
    <row r="90" spans="1:27">
      <c r="A90" s="25" t="s">
        <v>265</v>
      </c>
      <c r="B90" s="21">
        <v>598</v>
      </c>
      <c r="C90" s="22">
        <v>0.2</v>
      </c>
      <c r="D90" s="22">
        <v>21.7</v>
      </c>
      <c r="E90" s="22">
        <v>82.943143812709025</v>
      </c>
      <c r="F90" s="21">
        <v>549</v>
      </c>
      <c r="G90" s="22">
        <v>0.1645367795147214</v>
      </c>
      <c r="H90" s="22">
        <v>17.486338797814209</v>
      </c>
      <c r="I90" s="22">
        <v>29.422718808193672</v>
      </c>
      <c r="J90" s="21">
        <v>-49</v>
      </c>
      <c r="K90" s="30">
        <v>-8.1939799331103682</v>
      </c>
      <c r="L90" s="22">
        <v>-3.5463220485278613E-2</v>
      </c>
      <c r="M90" s="22">
        <v>-4.21366120218579</v>
      </c>
      <c r="N90" s="22">
        <v>-53.520425004515353</v>
      </c>
      <c r="O90" s="21">
        <v>428</v>
      </c>
      <c r="P90" s="22">
        <v>0.1</v>
      </c>
      <c r="Q90" s="22">
        <v>18.899999999999999</v>
      </c>
      <c r="R90" s="22">
        <v>39.130434782608695</v>
      </c>
      <c r="S90" s="21">
        <v>484</v>
      </c>
      <c r="T90" s="22">
        <v>7.3467801673365793E-2</v>
      </c>
      <c r="U90" s="22">
        <v>16.115702479338843</v>
      </c>
      <c r="V90" s="22">
        <v>16.0676532769556</v>
      </c>
      <c r="W90" s="21">
        <v>56</v>
      </c>
      <c r="X90" s="30">
        <v>13.084112149532709</v>
      </c>
      <c r="Y90" s="22">
        <v>-2.6532198326634213E-2</v>
      </c>
      <c r="Z90" s="22">
        <v>-2.7842975206611555</v>
      </c>
      <c r="AA90" s="22">
        <v>-23.062781505653096</v>
      </c>
    </row>
    <row r="91" spans="1:27" ht="23.25">
      <c r="A91" s="24" t="s">
        <v>266</v>
      </c>
      <c r="B91" s="21">
        <v>7878</v>
      </c>
      <c r="C91" s="22">
        <v>2.7</v>
      </c>
      <c r="D91" s="22">
        <v>35.1</v>
      </c>
      <c r="E91" s="22">
        <v>67.314039096217314</v>
      </c>
      <c r="F91" s="21">
        <v>7646</v>
      </c>
      <c r="G91" s="22">
        <v>2.2915268054090343</v>
      </c>
      <c r="H91" s="22">
        <v>28.98247449646874</v>
      </c>
      <c r="I91" s="22">
        <v>16.70375703626129</v>
      </c>
      <c r="J91" s="21">
        <v>-232</v>
      </c>
      <c r="K91" s="30">
        <v>-2.9449098756029453</v>
      </c>
      <c r="L91" s="22">
        <v>-0.40847319459096587</v>
      </c>
      <c r="M91" s="22">
        <v>-6.1175255035312617</v>
      </c>
      <c r="N91" s="22">
        <v>-50.61028205995602</v>
      </c>
      <c r="O91" s="21">
        <v>11730</v>
      </c>
      <c r="P91" s="22">
        <v>2.5</v>
      </c>
      <c r="Q91" s="22">
        <v>34.799999999999997</v>
      </c>
      <c r="R91" s="22">
        <v>51.091647626301096</v>
      </c>
      <c r="S91" s="21">
        <v>13524</v>
      </c>
      <c r="T91" s="22">
        <v>2.0528482434516508</v>
      </c>
      <c r="U91" s="22">
        <v>31.965394853593608</v>
      </c>
      <c r="V91" s="22">
        <v>6.960574006953177</v>
      </c>
      <c r="W91" s="21">
        <v>1794</v>
      </c>
      <c r="X91" s="30">
        <v>15.294117647058824</v>
      </c>
      <c r="Y91" s="22">
        <v>-0.44715175654834916</v>
      </c>
      <c r="Z91" s="22">
        <v>-2.8346051464063891</v>
      </c>
      <c r="AA91" s="22">
        <v>-44.131073619347916</v>
      </c>
    </row>
    <row r="92" spans="1:27">
      <c r="A92" s="25" t="s">
        <v>267</v>
      </c>
      <c r="B92" s="21">
        <v>6760</v>
      </c>
      <c r="C92" s="22">
        <v>2.2999999999999998</v>
      </c>
      <c r="D92" s="22">
        <v>33.1</v>
      </c>
      <c r="E92" s="22">
        <v>69.201183431952657</v>
      </c>
      <c r="F92" s="21">
        <v>6608</v>
      </c>
      <c r="G92" s="22">
        <v>1.9804354080751894</v>
      </c>
      <c r="H92" s="22">
        <v>27.496973365617432</v>
      </c>
      <c r="I92" s="22">
        <v>17.09311127933384</v>
      </c>
      <c r="J92" s="21">
        <v>-152</v>
      </c>
      <c r="K92" s="30">
        <v>-2.2485207100591715</v>
      </c>
      <c r="L92" s="22">
        <v>-0.31956459192481046</v>
      </c>
      <c r="M92" s="22">
        <v>-5.6030266343825694</v>
      </c>
      <c r="N92" s="22">
        <v>-52.108072152618817</v>
      </c>
      <c r="O92" s="21">
        <v>9352</v>
      </c>
      <c r="P92" s="22">
        <v>2</v>
      </c>
      <c r="Q92" s="22">
        <v>32.5</v>
      </c>
      <c r="R92" s="22">
        <v>47.204142011834321</v>
      </c>
      <c r="S92" s="21">
        <v>10552</v>
      </c>
      <c r="T92" s="22">
        <v>1.6017195108623057</v>
      </c>
      <c r="U92" s="22">
        <v>29.643669446550419</v>
      </c>
      <c r="V92" s="22">
        <v>6.8612585291887793</v>
      </c>
      <c r="W92" s="21">
        <v>1200</v>
      </c>
      <c r="X92" s="30">
        <v>12.83147989734816</v>
      </c>
      <c r="Y92" s="22">
        <v>-0.39828048913769432</v>
      </c>
      <c r="Z92" s="22">
        <v>-2.8563305534495811</v>
      </c>
      <c r="AA92" s="22">
        <v>-40.34288348264554</v>
      </c>
    </row>
    <row r="93" spans="1:27" ht="23.25">
      <c r="A93" s="25" t="s">
        <v>268</v>
      </c>
      <c r="B93" s="21">
        <v>1118</v>
      </c>
      <c r="C93" s="22">
        <v>0.4</v>
      </c>
      <c r="D93" s="22">
        <v>47.7</v>
      </c>
      <c r="E93" s="22">
        <v>55.903398926654745</v>
      </c>
      <c r="F93" s="21">
        <v>1038</v>
      </c>
      <c r="G93" s="22">
        <v>0.31109139733384483</v>
      </c>
      <c r="H93" s="22">
        <v>38.439306358381501</v>
      </c>
      <c r="I93" s="22">
        <v>14.216634429400388</v>
      </c>
      <c r="J93" s="21">
        <v>-80</v>
      </c>
      <c r="K93" s="30">
        <v>-7.1556350626118066</v>
      </c>
      <c r="L93" s="22">
        <v>-8.890860266615519E-2</v>
      </c>
      <c r="M93" s="22">
        <v>-9.2606936416185022</v>
      </c>
      <c r="N93" s="22">
        <v>-41.686764497254359</v>
      </c>
      <c r="O93" s="21">
        <v>2378</v>
      </c>
      <c r="P93" s="22">
        <v>0.5</v>
      </c>
      <c r="Q93" s="22">
        <v>43.6</v>
      </c>
      <c r="R93" s="22">
        <v>74.597495527728086</v>
      </c>
      <c r="S93" s="21">
        <v>2972</v>
      </c>
      <c r="T93" s="22">
        <v>0.45112873258934538</v>
      </c>
      <c r="U93" s="22">
        <v>40.208613728129208</v>
      </c>
      <c r="V93" s="22">
        <v>7.3137849679811255</v>
      </c>
      <c r="W93" s="21">
        <v>594</v>
      </c>
      <c r="X93" s="30">
        <v>24.97897392767031</v>
      </c>
      <c r="Y93" s="22">
        <v>-4.8871267410654617E-2</v>
      </c>
      <c r="Z93" s="22">
        <v>-3.3913862718707932</v>
      </c>
      <c r="AA93" s="22">
        <v>-67.283710559746964</v>
      </c>
    </row>
    <row r="94" spans="1:27" ht="23.25">
      <c r="A94" s="24" t="s">
        <v>269</v>
      </c>
      <c r="B94" s="21">
        <v>17570</v>
      </c>
      <c r="C94" s="22">
        <v>6</v>
      </c>
      <c r="D94" s="22">
        <v>20.7</v>
      </c>
      <c r="E94" s="22">
        <v>69.732498577120097</v>
      </c>
      <c r="F94" s="21">
        <v>17717</v>
      </c>
      <c r="G94" s="22">
        <v>5.3098326460151526</v>
      </c>
      <c r="H94" s="22">
        <v>16.50392278602472</v>
      </c>
      <c r="I94" s="22">
        <v>18.374378671486667</v>
      </c>
      <c r="J94" s="21">
        <v>147</v>
      </c>
      <c r="K94" s="30">
        <v>0.8366533864541833</v>
      </c>
      <c r="L94" s="22">
        <v>-0.69016735398484741</v>
      </c>
      <c r="M94" s="22">
        <v>-4.1960772139752791</v>
      </c>
      <c r="N94" s="22">
        <v>-51.35811990563343</v>
      </c>
      <c r="O94" s="21">
        <v>27695</v>
      </c>
      <c r="P94" s="22">
        <v>5.9</v>
      </c>
      <c r="Q94" s="22">
        <v>24</v>
      </c>
      <c r="R94" s="22">
        <v>87.831531018782016</v>
      </c>
      <c r="S94" s="21">
        <v>31004</v>
      </c>
      <c r="T94" s="22">
        <v>4.7061895104980023</v>
      </c>
      <c r="U94" s="22">
        <v>18.652431944265256</v>
      </c>
      <c r="V94" s="22">
        <v>11.93225806451613</v>
      </c>
      <c r="W94" s="21">
        <v>3309</v>
      </c>
      <c r="X94" s="30">
        <v>11.94800505506409</v>
      </c>
      <c r="Y94" s="22">
        <v>-1.1938104895019981</v>
      </c>
      <c r="Z94" s="22">
        <v>-5.3475680557347438</v>
      </c>
      <c r="AA94" s="22">
        <v>-75.899272954265882</v>
      </c>
    </row>
    <row r="95" spans="1:27" ht="23.25">
      <c r="A95" s="25" t="s">
        <v>270</v>
      </c>
      <c r="B95" s="21">
        <v>14767</v>
      </c>
      <c r="C95" s="22">
        <v>5</v>
      </c>
      <c r="D95" s="22">
        <v>20.6</v>
      </c>
      <c r="E95" s="22">
        <v>69.702715514322477</v>
      </c>
      <c r="F95" s="21">
        <v>15053</v>
      </c>
      <c r="G95" s="22">
        <v>4.5114246667306031</v>
      </c>
      <c r="H95" s="22">
        <v>16.26253902876503</v>
      </c>
      <c r="I95" s="22">
        <v>17.496510004653327</v>
      </c>
      <c r="J95" s="21">
        <v>286</v>
      </c>
      <c r="K95" s="30">
        <v>1.9367508634116612</v>
      </c>
      <c r="L95" s="22">
        <v>-0.48857533326939695</v>
      </c>
      <c r="M95" s="22">
        <v>-4.3374609712349717</v>
      </c>
      <c r="N95" s="22">
        <v>-52.206205509669147</v>
      </c>
      <c r="O95" s="21">
        <v>17866</v>
      </c>
      <c r="P95" s="22">
        <v>3.8</v>
      </c>
      <c r="Q95" s="22">
        <v>21.6</v>
      </c>
      <c r="R95" s="22">
        <v>60.499762985034202</v>
      </c>
      <c r="S95" s="21">
        <v>21317</v>
      </c>
      <c r="T95" s="22">
        <v>3.2357709261800385</v>
      </c>
      <c r="U95" s="22">
        <v>17.52591828118403</v>
      </c>
      <c r="V95" s="22">
        <v>10.681615611952902</v>
      </c>
      <c r="W95" s="21">
        <v>3451</v>
      </c>
      <c r="X95" s="30">
        <v>19.316019254449792</v>
      </c>
      <c r="Y95" s="22">
        <v>-0.56422907381996135</v>
      </c>
      <c r="Z95" s="22">
        <v>-4.0740817188159717</v>
      </c>
      <c r="AA95" s="22">
        <v>-49.818147373081302</v>
      </c>
    </row>
    <row r="96" spans="1:27">
      <c r="A96" s="25" t="s">
        <v>271</v>
      </c>
      <c r="B96" s="21">
        <v>2803</v>
      </c>
      <c r="C96" s="22">
        <v>1</v>
      </c>
      <c r="D96" s="22">
        <v>21.3</v>
      </c>
      <c r="E96" s="22">
        <v>69.889404209775236</v>
      </c>
      <c r="F96" s="21">
        <v>2664</v>
      </c>
      <c r="G96" s="22">
        <v>0.79840797928454976</v>
      </c>
      <c r="H96" s="22">
        <v>17.867867867867869</v>
      </c>
      <c r="I96" s="22">
        <v>23.337091319052988</v>
      </c>
      <c r="J96" s="21">
        <v>-139</v>
      </c>
      <c r="K96" s="30">
        <v>-4.9589725294327511</v>
      </c>
      <c r="L96" s="22">
        <v>-0.20159202071545024</v>
      </c>
      <c r="M96" s="22">
        <v>-3.4321321321321321</v>
      </c>
      <c r="N96" s="22">
        <v>-46.552312890722249</v>
      </c>
      <c r="O96" s="21">
        <v>9829</v>
      </c>
      <c r="P96" s="22">
        <v>2.1</v>
      </c>
      <c r="Q96" s="22">
        <v>28.5</v>
      </c>
      <c r="R96" s="22">
        <v>231.82304673564039</v>
      </c>
      <c r="S96" s="21">
        <v>9687</v>
      </c>
      <c r="T96" s="22">
        <v>1.4704185843179638</v>
      </c>
      <c r="U96" s="22">
        <v>21.131413234231445</v>
      </c>
      <c r="V96" s="22">
        <v>14.685531343591862</v>
      </c>
      <c r="W96" s="21">
        <v>-142</v>
      </c>
      <c r="X96" s="30">
        <v>-1.4447044460270628</v>
      </c>
      <c r="Y96" s="22">
        <v>-0.62958141568203629</v>
      </c>
      <c r="Z96" s="22">
        <v>-7.3685867657685549</v>
      </c>
      <c r="AA96" s="22">
        <v>-217.13751539204853</v>
      </c>
    </row>
    <row r="97" spans="1:27" ht="23.25">
      <c r="A97" s="24" t="s">
        <v>272</v>
      </c>
      <c r="B97" s="21">
        <v>3921</v>
      </c>
      <c r="C97" s="22">
        <v>1.3</v>
      </c>
      <c r="D97" s="22">
        <v>32.200000000000003</v>
      </c>
      <c r="E97" s="22">
        <v>61.769956643713343</v>
      </c>
      <c r="F97" s="21">
        <v>3640</v>
      </c>
      <c r="G97" s="22">
        <v>1.0909178095329435</v>
      </c>
      <c r="H97" s="22">
        <v>27.142857142857142</v>
      </c>
      <c r="I97" s="22">
        <v>19.415333701047988</v>
      </c>
      <c r="J97" s="21">
        <v>-281</v>
      </c>
      <c r="K97" s="30">
        <v>-7.1665391481764855</v>
      </c>
      <c r="L97" s="22">
        <v>-0.20908219046705656</v>
      </c>
      <c r="M97" s="22">
        <v>-5.0571428571428605</v>
      </c>
      <c r="N97" s="22">
        <v>-42.354622942665358</v>
      </c>
      <c r="O97" s="21">
        <v>11949</v>
      </c>
      <c r="P97" s="22">
        <v>2.6</v>
      </c>
      <c r="Q97" s="22">
        <v>29.1</v>
      </c>
      <c r="R97" s="22">
        <v>122.44325427186942</v>
      </c>
      <c r="S97" s="21">
        <v>13814</v>
      </c>
      <c r="T97" s="22">
        <v>2.0968682072642046</v>
      </c>
      <c r="U97" s="22">
        <v>25.264224699580133</v>
      </c>
      <c r="V97" s="22">
        <v>9.6355864667101354</v>
      </c>
      <c r="W97" s="21">
        <v>1865</v>
      </c>
      <c r="X97" s="30">
        <v>15.608000669512093</v>
      </c>
      <c r="Y97" s="22">
        <v>-0.50313179273579545</v>
      </c>
      <c r="Z97" s="22">
        <v>-3.8357753004198685</v>
      </c>
      <c r="AA97" s="22">
        <v>-112.80766780515928</v>
      </c>
    </row>
    <row r="98" spans="1:27">
      <c r="A98" s="25" t="s">
        <v>273</v>
      </c>
      <c r="B98" s="21">
        <v>2322</v>
      </c>
      <c r="C98" s="22">
        <v>0.8</v>
      </c>
      <c r="D98" s="22">
        <v>34.5</v>
      </c>
      <c r="E98" s="22">
        <v>69.982773471145563</v>
      </c>
      <c r="F98" s="21">
        <v>2050</v>
      </c>
      <c r="G98" s="22">
        <v>0.6143905245995972</v>
      </c>
      <c r="H98" s="22">
        <v>28.195121951219509</v>
      </c>
      <c r="I98" s="22">
        <v>17.860647693817469</v>
      </c>
      <c r="J98" s="21">
        <v>-272</v>
      </c>
      <c r="K98" s="30">
        <v>-11.714039621016365</v>
      </c>
      <c r="L98" s="22">
        <v>-0.18560947540040285</v>
      </c>
      <c r="M98" s="22">
        <v>-6.3048780487804912</v>
      </c>
      <c r="N98" s="22">
        <v>-52.122125777328094</v>
      </c>
      <c r="O98" s="21">
        <v>5284</v>
      </c>
      <c r="P98" s="22">
        <v>1.1000000000000001</v>
      </c>
      <c r="Q98" s="22">
        <v>26.5</v>
      </c>
      <c r="R98" s="22">
        <v>127.00258397932818</v>
      </c>
      <c r="S98" s="21">
        <v>6401</v>
      </c>
      <c r="T98" s="22">
        <v>0.97162685642812907</v>
      </c>
      <c r="U98" s="22">
        <v>23.793157319168881</v>
      </c>
      <c r="V98" s="22">
        <v>12.160050015629885</v>
      </c>
      <c r="W98" s="21">
        <v>1117</v>
      </c>
      <c r="X98" s="30">
        <v>21.139288417865252</v>
      </c>
      <c r="Y98" s="22">
        <v>-0.12837314357187102</v>
      </c>
      <c r="Z98" s="22">
        <v>-2.7068426808311195</v>
      </c>
      <c r="AA98" s="22">
        <v>-114.84253396369829</v>
      </c>
    </row>
    <row r="99" spans="1:27">
      <c r="A99" s="25" t="s">
        <v>274</v>
      </c>
      <c r="B99" s="21">
        <v>1599</v>
      </c>
      <c r="C99" s="22">
        <v>0.5</v>
      </c>
      <c r="D99" s="22">
        <v>28.7</v>
      </c>
      <c r="E99" s="22">
        <v>49.843652282676672</v>
      </c>
      <c r="F99" s="21">
        <v>1590</v>
      </c>
      <c r="G99" s="22">
        <v>0.47652728493334612</v>
      </c>
      <c r="H99" s="22">
        <v>25.786163522012579</v>
      </c>
      <c r="I99" s="22">
        <v>21.410579345088159</v>
      </c>
      <c r="J99" s="21">
        <v>-9</v>
      </c>
      <c r="K99" s="30">
        <v>-0.56285178236397748</v>
      </c>
      <c r="L99" s="22">
        <v>-2.3472715066653882E-2</v>
      </c>
      <c r="M99" s="22">
        <v>-2.9138364779874202</v>
      </c>
      <c r="N99" s="22">
        <v>-28.433072937588513</v>
      </c>
      <c r="O99" s="21">
        <v>6665</v>
      </c>
      <c r="P99" s="22">
        <v>1.4</v>
      </c>
      <c r="Q99" s="22">
        <v>31.2</v>
      </c>
      <c r="R99" s="22">
        <v>115.8223889931207</v>
      </c>
      <c r="S99" s="21">
        <v>7413</v>
      </c>
      <c r="T99" s="22">
        <v>1.1252413508360757</v>
      </c>
      <c r="U99" s="22">
        <v>26.534466477809254</v>
      </c>
      <c r="V99" s="22">
        <v>7.4544226873733965</v>
      </c>
      <c r="W99" s="21">
        <v>748</v>
      </c>
      <c r="X99" s="30">
        <v>11.222805701425356</v>
      </c>
      <c r="Y99" s="22">
        <v>-0.27475864916392423</v>
      </c>
      <c r="Z99" s="22">
        <v>-4.6655335221907457</v>
      </c>
      <c r="AA99" s="22">
        <v>-108.3679663057473</v>
      </c>
    </row>
    <row r="100" spans="1:27">
      <c r="A100" s="24" t="s">
        <v>275</v>
      </c>
      <c r="B100" s="21">
        <v>11540</v>
      </c>
      <c r="C100" s="22">
        <v>3.9</v>
      </c>
      <c r="D100" s="22">
        <v>20.399999999999999</v>
      </c>
      <c r="E100" s="22">
        <v>57.963604852686309</v>
      </c>
      <c r="F100" s="21">
        <v>11276</v>
      </c>
      <c r="G100" s="22">
        <v>3.3794475879927113</v>
      </c>
      <c r="H100" s="22">
        <v>17.355445193330969</v>
      </c>
      <c r="I100" s="22">
        <v>16.830804720078078</v>
      </c>
      <c r="J100" s="21">
        <v>-264</v>
      </c>
      <c r="K100" s="30">
        <v>-2.2876949740034664</v>
      </c>
      <c r="L100" s="22">
        <v>-0.52055241200728863</v>
      </c>
      <c r="M100" s="22">
        <v>-3.04455480666903</v>
      </c>
      <c r="N100" s="22">
        <v>-41.132800132608232</v>
      </c>
      <c r="O100" s="21">
        <v>15718</v>
      </c>
      <c r="P100" s="22">
        <v>3.4</v>
      </c>
      <c r="Q100" s="22">
        <v>17.2</v>
      </c>
      <c r="R100" s="22">
        <v>47.339688041594449</v>
      </c>
      <c r="S100" s="21">
        <v>18096</v>
      </c>
      <c r="T100" s="22">
        <v>2.7468457419033627</v>
      </c>
      <c r="U100" s="22">
        <v>16.136162687886827</v>
      </c>
      <c r="V100" s="22">
        <v>8.5212201591511931</v>
      </c>
      <c r="W100" s="21">
        <v>2378</v>
      </c>
      <c r="X100" s="30">
        <v>15.129151291512915</v>
      </c>
      <c r="Y100" s="22">
        <v>-0.65315425809663719</v>
      </c>
      <c r="Z100" s="22">
        <v>-1.0638373121131721</v>
      </c>
      <c r="AA100" s="22">
        <v>-38.818467882443258</v>
      </c>
    </row>
    <row r="101" spans="1:27" ht="23.25">
      <c r="A101" s="24" t="s">
        <v>276</v>
      </c>
      <c r="B101" s="21">
        <v>4904</v>
      </c>
      <c r="C101" s="22">
        <v>1.7</v>
      </c>
      <c r="D101" s="22">
        <v>31.2</v>
      </c>
      <c r="E101" s="22">
        <v>49.388254486133768</v>
      </c>
      <c r="F101" s="21">
        <v>4669</v>
      </c>
      <c r="G101" s="22">
        <v>1.3993118826124484</v>
      </c>
      <c r="H101" s="22">
        <v>26.129792246733775</v>
      </c>
      <c r="I101" s="22">
        <v>14.750215331610681</v>
      </c>
      <c r="J101" s="21">
        <v>-235</v>
      </c>
      <c r="K101" s="30">
        <v>-4.7920065252854815</v>
      </c>
      <c r="L101" s="22">
        <v>-0.30068811738755152</v>
      </c>
      <c r="M101" s="22">
        <v>-5.0702077532662244</v>
      </c>
      <c r="N101" s="22">
        <v>-34.638039154523085</v>
      </c>
      <c r="O101" s="21">
        <v>2518</v>
      </c>
      <c r="P101" s="22">
        <v>0.5</v>
      </c>
      <c r="Q101" s="22">
        <v>32.799999999999997</v>
      </c>
      <c r="R101" s="22">
        <v>17.883360522022841</v>
      </c>
      <c r="S101" s="21">
        <v>3124</v>
      </c>
      <c r="T101" s="22">
        <v>0.47420126534627016</v>
      </c>
      <c r="U101" s="22">
        <v>29.545454545454547</v>
      </c>
      <c r="V101" s="22">
        <v>8.608414239482201</v>
      </c>
      <c r="W101" s="21">
        <v>606</v>
      </c>
      <c r="X101" s="30">
        <v>24.066719618745037</v>
      </c>
      <c r="Y101" s="22">
        <v>-2.5798734653729838E-2</v>
      </c>
      <c r="Z101" s="22">
        <v>-3.2545454545454504</v>
      </c>
      <c r="AA101" s="22">
        <v>-9.2749462825406397</v>
      </c>
    </row>
    <row r="102" spans="1:27">
      <c r="A102" s="24" t="s">
        <v>277</v>
      </c>
      <c r="B102" s="21">
        <v>7758</v>
      </c>
      <c r="C102" s="22">
        <v>2.6</v>
      </c>
      <c r="D102" s="22">
        <v>28.3</v>
      </c>
      <c r="E102" s="22">
        <v>52.217066254189227</v>
      </c>
      <c r="F102" s="21">
        <v>8477</v>
      </c>
      <c r="G102" s="22">
        <v>2.540579744893066</v>
      </c>
      <c r="H102" s="22">
        <v>24.619558806181434</v>
      </c>
      <c r="I102" s="22">
        <v>12.846646124674093</v>
      </c>
      <c r="J102" s="21">
        <v>719</v>
      </c>
      <c r="K102" s="30">
        <v>9.267852539314255</v>
      </c>
      <c r="L102" s="22">
        <v>-5.942025510693405E-2</v>
      </c>
      <c r="M102" s="22">
        <v>-3.6804411938185666</v>
      </c>
      <c r="N102" s="22">
        <v>-39.370420129515132</v>
      </c>
      <c r="O102" s="21">
        <v>12276</v>
      </c>
      <c r="P102" s="22">
        <v>2.6</v>
      </c>
      <c r="Q102" s="22">
        <v>28.4</v>
      </c>
      <c r="R102" s="22">
        <v>53.080690899716423</v>
      </c>
      <c r="S102" s="21">
        <v>14222</v>
      </c>
      <c r="T102" s="22">
        <v>2.1587997425591081</v>
      </c>
      <c r="U102" s="22">
        <v>26.023062860357193</v>
      </c>
      <c r="V102" s="22">
        <v>7.5935074100211715</v>
      </c>
      <c r="W102" s="21">
        <v>1946</v>
      </c>
      <c r="X102" s="30">
        <v>15.85206907787553</v>
      </c>
      <c r="Y102" s="22">
        <v>-0.44120025744089197</v>
      </c>
      <c r="Z102" s="22">
        <v>-2.3769371396428056</v>
      </c>
      <c r="AA102" s="22">
        <v>-45.487183489695255</v>
      </c>
    </row>
    <row r="103" spans="1:27">
      <c r="A103" s="25" t="s">
        <v>278</v>
      </c>
      <c r="B103" s="21">
        <v>668</v>
      </c>
      <c r="C103" s="22">
        <v>0.2</v>
      </c>
      <c r="D103" s="22">
        <v>40.1</v>
      </c>
      <c r="E103" s="22">
        <v>63.02395209580839</v>
      </c>
      <c r="F103" s="21">
        <v>761</v>
      </c>
      <c r="G103" s="22">
        <v>0.22807375083916756</v>
      </c>
      <c r="H103" s="22">
        <v>34.428383705650461</v>
      </c>
      <c r="I103" s="22">
        <v>17.631578947368421</v>
      </c>
      <c r="J103" s="21">
        <v>93</v>
      </c>
      <c r="K103" s="30">
        <v>13.922155688622754</v>
      </c>
      <c r="L103" s="22">
        <v>2.8073750839167549E-2</v>
      </c>
      <c r="M103" s="22">
        <v>-5.6716162943495405</v>
      </c>
      <c r="N103" s="22">
        <v>-45.392373148439972</v>
      </c>
      <c r="O103" s="21">
        <v>519</v>
      </c>
      <c r="P103" s="22">
        <v>0.1</v>
      </c>
      <c r="Q103" s="22">
        <v>43</v>
      </c>
      <c r="R103" s="22">
        <v>34.131736526946113</v>
      </c>
      <c r="S103" s="21">
        <v>579</v>
      </c>
      <c r="T103" s="22">
        <v>8.7888134646443794E-2</v>
      </c>
      <c r="U103" s="22">
        <v>39.723661485319518</v>
      </c>
      <c r="V103" s="22">
        <v>6.8301225919439572</v>
      </c>
      <c r="W103" s="21">
        <v>60</v>
      </c>
      <c r="X103" s="30">
        <v>11.560693641618498</v>
      </c>
      <c r="Y103" s="22">
        <v>-1.2111865353556212E-2</v>
      </c>
      <c r="Z103" s="22">
        <v>-3.2763385146804822</v>
      </c>
      <c r="AA103" s="22">
        <v>-27.301613935002155</v>
      </c>
    </row>
    <row r="104" spans="1:27">
      <c r="A104" s="25" t="s">
        <v>279</v>
      </c>
      <c r="B104" s="21">
        <v>1457</v>
      </c>
      <c r="C104" s="22">
        <v>0.5</v>
      </c>
      <c r="D104" s="22">
        <v>26.3</v>
      </c>
      <c r="E104" s="22">
        <v>52.642415923129718</v>
      </c>
      <c r="F104" s="21">
        <v>1597</v>
      </c>
      <c r="G104" s="22">
        <v>0.47862520379783258</v>
      </c>
      <c r="H104" s="22">
        <v>22.730118973074514</v>
      </c>
      <c r="I104" s="22">
        <v>16.435768261964736</v>
      </c>
      <c r="J104" s="21">
        <v>140</v>
      </c>
      <c r="K104" s="30">
        <v>9.6087851750171573</v>
      </c>
      <c r="L104" s="22">
        <v>-2.1374796202167423E-2</v>
      </c>
      <c r="M104" s="22">
        <v>-3.5698810269254864</v>
      </c>
      <c r="N104" s="22">
        <v>-36.206647661164979</v>
      </c>
      <c r="O104" s="21">
        <v>782</v>
      </c>
      <c r="P104" s="22">
        <v>0.2</v>
      </c>
      <c r="Q104" s="22">
        <v>30.3</v>
      </c>
      <c r="R104" s="22">
        <v>18.32532601235415</v>
      </c>
      <c r="S104" s="21">
        <v>1172</v>
      </c>
      <c r="T104" s="22">
        <v>0.17790137099418329</v>
      </c>
      <c r="U104" s="22">
        <v>26.877133105802049</v>
      </c>
      <c r="V104" s="22">
        <v>9.8374679213002558</v>
      </c>
      <c r="W104" s="21">
        <v>390</v>
      </c>
      <c r="X104" s="30">
        <v>49.872122762148337</v>
      </c>
      <c r="Y104" s="22">
        <v>-2.2098629005816717E-2</v>
      </c>
      <c r="Z104" s="22">
        <v>-3.4228668941979521</v>
      </c>
      <c r="AA104" s="22">
        <v>-8.4878580910538943</v>
      </c>
    </row>
    <row r="105" spans="1:27">
      <c r="A105" s="25" t="s">
        <v>280</v>
      </c>
      <c r="B105" s="21">
        <v>1032</v>
      </c>
      <c r="C105" s="22">
        <v>0.4</v>
      </c>
      <c r="D105" s="22">
        <v>20.8</v>
      </c>
      <c r="E105" s="22">
        <v>30.620155038759687</v>
      </c>
      <c r="F105" s="21">
        <v>996</v>
      </c>
      <c r="G105" s="22">
        <v>0.29850388414692625</v>
      </c>
      <c r="H105" s="22">
        <v>18.975903614457831</v>
      </c>
      <c r="I105" s="22">
        <v>5.6795131845841782</v>
      </c>
      <c r="J105" s="21">
        <v>-36</v>
      </c>
      <c r="K105" s="30">
        <v>-3.4883720930232558</v>
      </c>
      <c r="L105" s="22">
        <v>-0.10149611585307378</v>
      </c>
      <c r="M105" s="22">
        <v>-1.8240963855421697</v>
      </c>
      <c r="N105" s="22">
        <v>-24.94064185417551</v>
      </c>
      <c r="O105" s="21">
        <v>484</v>
      </c>
      <c r="P105" s="22">
        <v>0.1</v>
      </c>
      <c r="Q105" s="22">
        <v>18.399999999999999</v>
      </c>
      <c r="R105" s="22">
        <v>7.7519379844961236</v>
      </c>
      <c r="S105" s="21">
        <v>521</v>
      </c>
      <c r="T105" s="22">
        <v>7.9084141883933021E-2</v>
      </c>
      <c r="U105" s="22">
        <v>17.274472168905948</v>
      </c>
      <c r="V105" s="22">
        <v>2.9702970297029703</v>
      </c>
      <c r="W105" s="21">
        <v>37</v>
      </c>
      <c r="X105" s="30">
        <v>7.6446280991735529</v>
      </c>
      <c r="Y105" s="22">
        <v>-2.0915858116066985E-2</v>
      </c>
      <c r="Z105" s="22">
        <v>-1.1255278310940504</v>
      </c>
      <c r="AA105" s="22">
        <v>-4.7816409547931533</v>
      </c>
    </row>
    <row r="106" spans="1:27">
      <c r="A106" s="25" t="s">
        <v>281</v>
      </c>
      <c r="B106" s="21">
        <v>4601</v>
      </c>
      <c r="C106" s="22">
        <v>1.6</v>
      </c>
      <c r="D106" s="22">
        <v>28.8</v>
      </c>
      <c r="E106" s="22">
        <v>55.357530971527922</v>
      </c>
      <c r="F106" s="21">
        <v>5123</v>
      </c>
      <c r="G106" s="22">
        <v>1.5353769061091398</v>
      </c>
      <c r="H106" s="22">
        <v>24.848721452274059</v>
      </c>
      <c r="I106" s="22">
        <v>12.402037617554859</v>
      </c>
      <c r="J106" s="21">
        <v>522</v>
      </c>
      <c r="K106" s="30">
        <v>11.345359704412084</v>
      </c>
      <c r="L106" s="22">
        <v>-6.4623093890860295E-2</v>
      </c>
      <c r="M106" s="22">
        <v>-3.9512785477259413</v>
      </c>
      <c r="N106" s="22">
        <v>-42.955493353973061</v>
      </c>
      <c r="O106" s="21">
        <v>10491</v>
      </c>
      <c r="P106" s="22">
        <v>2.2000000000000002</v>
      </c>
      <c r="Q106" s="22">
        <v>28</v>
      </c>
      <c r="R106" s="22">
        <v>77.004998913279721</v>
      </c>
      <c r="S106" s="21">
        <v>11950</v>
      </c>
      <c r="T106" s="22">
        <v>1.8139260950345479</v>
      </c>
      <c r="U106" s="22">
        <v>25.656903765690377</v>
      </c>
      <c r="V106" s="22">
        <v>7.6058700209643604</v>
      </c>
      <c r="W106" s="21">
        <v>1459</v>
      </c>
      <c r="X106" s="30">
        <v>13.907158516823944</v>
      </c>
      <c r="Y106" s="22">
        <v>-0.38607390496545224</v>
      </c>
      <c r="Z106" s="22">
        <v>-2.3430962343096233</v>
      </c>
      <c r="AA106" s="22">
        <v>-69.39912889231536</v>
      </c>
    </row>
    <row r="107" spans="1:27">
      <c r="A107" s="23" t="s">
        <v>282</v>
      </c>
      <c r="B107" s="21">
        <v>16631</v>
      </c>
      <c r="C107" s="22">
        <v>5.7</v>
      </c>
      <c r="D107" s="22">
        <v>69.400000000000006</v>
      </c>
      <c r="E107" s="22">
        <v>23.612530815946126</v>
      </c>
      <c r="F107" s="21">
        <v>56569</v>
      </c>
      <c r="G107" s="22">
        <v>16.953881749304688</v>
      </c>
      <c r="H107" s="22">
        <v>69.651222400961657</v>
      </c>
      <c r="I107" s="22">
        <v>2.4501212668401577</v>
      </c>
      <c r="J107" s="21">
        <v>39938</v>
      </c>
      <c r="K107" s="30">
        <v>240.14190367386209</v>
      </c>
      <c r="L107" s="22">
        <v>11.253881749304689</v>
      </c>
      <c r="M107" s="22">
        <v>0.25122240096165172</v>
      </c>
      <c r="N107" s="22">
        <v>-21.16240954910597</v>
      </c>
      <c r="O107" s="21">
        <v>65691</v>
      </c>
      <c r="P107" s="22">
        <v>14.1</v>
      </c>
      <c r="Q107" s="22">
        <v>79</v>
      </c>
      <c r="R107" s="22">
        <v>29.535205339426373</v>
      </c>
      <c r="S107" s="21">
        <v>147925</v>
      </c>
      <c r="T107" s="22">
        <v>22.453976368869082</v>
      </c>
      <c r="U107" s="22">
        <v>79.689031603853294</v>
      </c>
      <c r="V107" s="22">
        <v>1.7505189352193049</v>
      </c>
      <c r="W107" s="21">
        <v>82234</v>
      </c>
      <c r="X107" s="30">
        <v>125.18305399522005</v>
      </c>
      <c r="Y107" s="22">
        <v>8.3539763688690822</v>
      </c>
      <c r="Z107" s="22">
        <v>0.68903160385329443</v>
      </c>
      <c r="AA107" s="22">
        <v>-27.784686404207068</v>
      </c>
    </row>
    <row r="108" spans="1:27">
      <c r="A108" s="24" t="s">
        <v>283</v>
      </c>
      <c r="B108" s="21">
        <v>5612</v>
      </c>
      <c r="C108" s="22">
        <v>1.9</v>
      </c>
      <c r="D108" s="22">
        <v>71.7</v>
      </c>
      <c r="E108" s="22">
        <v>19.351389878831078</v>
      </c>
      <c r="F108" s="21">
        <v>6370</v>
      </c>
      <c r="G108" s="22">
        <v>1.9091061666826508</v>
      </c>
      <c r="H108" s="22">
        <v>66.860282574568288</v>
      </c>
      <c r="I108" s="22">
        <v>5.5178937411319566</v>
      </c>
      <c r="J108" s="21">
        <v>758</v>
      </c>
      <c r="K108" s="30">
        <v>13.506771204561655</v>
      </c>
      <c r="L108" s="22">
        <v>9.1061666826508514E-3</v>
      </c>
      <c r="M108" s="22">
        <v>-4.839717425431715</v>
      </c>
      <c r="N108" s="22">
        <v>-13.833496137699122</v>
      </c>
      <c r="O108" s="21">
        <v>34021</v>
      </c>
      <c r="P108" s="22">
        <v>7.3</v>
      </c>
      <c r="Q108" s="22">
        <v>77.2</v>
      </c>
      <c r="R108" s="22">
        <v>49.501069137562368</v>
      </c>
      <c r="S108" s="21">
        <v>44383</v>
      </c>
      <c r="T108" s="22">
        <v>6.7370277720433762</v>
      </c>
      <c r="U108" s="22">
        <v>73.368181510938868</v>
      </c>
      <c r="V108" s="22">
        <v>2.7633150765208376</v>
      </c>
      <c r="W108" s="21">
        <v>10362</v>
      </c>
      <c r="X108" s="30">
        <v>30.457658505041003</v>
      </c>
      <c r="Y108" s="22">
        <v>-0.56297222795662361</v>
      </c>
      <c r="Z108" s="22">
        <v>-3.8318184890611349</v>
      </c>
      <c r="AA108" s="22">
        <v>-46.737754061041528</v>
      </c>
    </row>
    <row r="109" spans="1:27" ht="23.25">
      <c r="A109" s="25" t="s">
        <v>284</v>
      </c>
      <c r="B109" s="21">
        <v>677</v>
      </c>
      <c r="C109" s="22">
        <v>0.2</v>
      </c>
      <c r="D109" s="22">
        <v>66.599999999999994</v>
      </c>
      <c r="E109" s="22">
        <v>13.146233382570163</v>
      </c>
      <c r="F109" s="21">
        <v>980</v>
      </c>
      <c r="G109" s="22">
        <v>0.29370864102810013</v>
      </c>
      <c r="H109" s="22">
        <v>62.244897959183675</v>
      </c>
      <c r="I109" s="22">
        <v>1.9750519750519753</v>
      </c>
      <c r="J109" s="21">
        <v>303</v>
      </c>
      <c r="K109" s="30">
        <v>44.756277695716392</v>
      </c>
      <c r="L109" s="22">
        <v>9.3708641028100115E-2</v>
      </c>
      <c r="M109" s="22">
        <v>-4.3551020408163197</v>
      </c>
      <c r="N109" s="22">
        <v>-11.171181407518187</v>
      </c>
      <c r="O109" s="21">
        <v>1287</v>
      </c>
      <c r="P109" s="22">
        <v>0.3</v>
      </c>
      <c r="Q109" s="22">
        <v>61.9</v>
      </c>
      <c r="R109" s="22">
        <v>21.270310192023633</v>
      </c>
      <c r="S109" s="21">
        <v>2993</v>
      </c>
      <c r="T109" s="22">
        <v>0.45431638514128891</v>
      </c>
      <c r="U109" s="22">
        <v>62.612763113932516</v>
      </c>
      <c r="V109" s="22">
        <v>5.4417198522002019</v>
      </c>
      <c r="W109" s="21">
        <v>1706</v>
      </c>
      <c r="X109" s="30">
        <v>132.55633255633253</v>
      </c>
      <c r="Y109" s="22">
        <v>0.15431638514128893</v>
      </c>
      <c r="Z109" s="22">
        <v>0.71276311393251746</v>
      </c>
      <c r="AA109" s="22">
        <v>-15.828590339823432</v>
      </c>
    </row>
    <row r="110" spans="1:27">
      <c r="A110" s="25" t="s">
        <v>285</v>
      </c>
      <c r="B110" s="21">
        <v>4935</v>
      </c>
      <c r="C110" s="22">
        <v>1.7</v>
      </c>
      <c r="D110" s="22">
        <v>72.400000000000006</v>
      </c>
      <c r="E110" s="22">
        <v>20.202634245187436</v>
      </c>
      <c r="F110" s="21">
        <v>5390</v>
      </c>
      <c r="G110" s="22">
        <v>1.6153975256545507</v>
      </c>
      <c r="H110" s="22">
        <v>67.699443413729128</v>
      </c>
      <c r="I110" s="22">
        <v>6.1512729975840923</v>
      </c>
      <c r="J110" s="21">
        <v>455</v>
      </c>
      <c r="K110" s="30">
        <v>9.2198581560283674</v>
      </c>
      <c r="L110" s="22">
        <v>-8.4602474345449208E-2</v>
      </c>
      <c r="M110" s="22">
        <v>-4.7005565862708778</v>
      </c>
      <c r="N110" s="22">
        <v>-14.051361247603344</v>
      </c>
      <c r="O110" s="21">
        <v>32734</v>
      </c>
      <c r="P110" s="22">
        <v>7</v>
      </c>
      <c r="Q110" s="22">
        <v>77.8</v>
      </c>
      <c r="R110" s="22">
        <v>53.373860182370827</v>
      </c>
      <c r="S110" s="21">
        <v>41390</v>
      </c>
      <c r="T110" s="22">
        <v>6.2827113869020872</v>
      </c>
      <c r="U110" s="22">
        <v>74.145928968349835</v>
      </c>
      <c r="V110" s="22">
        <v>2.5706692437786902</v>
      </c>
      <c r="W110" s="21">
        <v>8656</v>
      </c>
      <c r="X110" s="30">
        <v>26.44345329015702</v>
      </c>
      <c r="Y110" s="22">
        <v>-0.71728861309791281</v>
      </c>
      <c r="Z110" s="22">
        <v>-3.6540710316501617</v>
      </c>
      <c r="AA110" s="22">
        <v>-50.803190938592138</v>
      </c>
    </row>
    <row r="111" spans="1:27">
      <c r="A111" s="24" t="s">
        <v>286</v>
      </c>
      <c r="B111" s="21">
        <v>11019</v>
      </c>
      <c r="C111" s="22">
        <v>3.8</v>
      </c>
      <c r="D111" s="22">
        <v>68.2</v>
      </c>
      <c r="E111" s="22">
        <v>25.78273890552682</v>
      </c>
      <c r="F111" s="21">
        <v>50199</v>
      </c>
      <c r="G111" s="22">
        <v>15.044775582622039</v>
      </c>
      <c r="H111" s="22">
        <v>70.005378593199069</v>
      </c>
      <c r="I111" s="22">
        <v>2.0620612635609445</v>
      </c>
      <c r="J111" s="21">
        <v>39180</v>
      </c>
      <c r="K111" s="30">
        <v>355.56765586713857</v>
      </c>
      <c r="L111" s="22">
        <v>11.24477558262204</v>
      </c>
      <c r="M111" s="22">
        <v>1.805378593199066</v>
      </c>
      <c r="N111" s="22">
        <v>-23.720677641965874</v>
      </c>
      <c r="O111" s="21">
        <v>31670</v>
      </c>
      <c r="P111" s="22">
        <v>6.8</v>
      </c>
      <c r="Q111" s="22">
        <v>80.900000000000006</v>
      </c>
      <c r="R111" s="22">
        <v>19.366548688628733</v>
      </c>
      <c r="S111" s="21">
        <v>103542</v>
      </c>
      <c r="T111" s="22">
        <v>15.716948596825706</v>
      </c>
      <c r="U111" s="22">
        <v>82.39844700701164</v>
      </c>
      <c r="V111" s="22">
        <v>1.3165011783796314</v>
      </c>
      <c r="W111" s="21">
        <v>71872</v>
      </c>
      <c r="X111" s="30">
        <v>226.94032207136092</v>
      </c>
      <c r="Y111" s="22">
        <v>8.916948596825705</v>
      </c>
      <c r="Z111" s="22">
        <v>1.4984470070116345</v>
      </c>
      <c r="AA111" s="22">
        <v>-18.050047510249101</v>
      </c>
    </row>
    <row r="112" spans="1:27">
      <c r="A112" s="25" t="s">
        <v>287</v>
      </c>
      <c r="B112" s="21">
        <v>792</v>
      </c>
      <c r="C112" s="22">
        <v>0.3</v>
      </c>
      <c r="D112" s="22">
        <v>81.8</v>
      </c>
      <c r="E112" s="22">
        <v>17.929292929292927</v>
      </c>
      <c r="F112" s="21">
        <v>3610</v>
      </c>
      <c r="G112" s="22">
        <v>1.0819267286851444</v>
      </c>
      <c r="H112" s="22">
        <v>85.54016620498615</v>
      </c>
      <c r="I112" s="22">
        <v>1.58465387823186</v>
      </c>
      <c r="J112" s="21">
        <v>2818</v>
      </c>
      <c r="K112" s="30">
        <v>355.80808080808077</v>
      </c>
      <c r="L112" s="22">
        <v>0.78192672868514435</v>
      </c>
      <c r="M112" s="22">
        <v>3.7401662049861528</v>
      </c>
      <c r="N112" s="22">
        <v>-16.344639051061066</v>
      </c>
      <c r="O112" s="21">
        <v>17406</v>
      </c>
      <c r="P112" s="22">
        <v>3.7</v>
      </c>
      <c r="Q112" s="22">
        <v>95.6</v>
      </c>
      <c r="R112" s="22">
        <v>27.020202020202021</v>
      </c>
      <c r="S112" s="21">
        <v>20642</v>
      </c>
      <c r="T112" s="22">
        <v>3.133310665581853</v>
      </c>
      <c r="U112" s="22">
        <v>94.167231857378169</v>
      </c>
      <c r="V112" s="22">
        <v>0.36333688596066271</v>
      </c>
      <c r="W112" s="21">
        <v>3236</v>
      </c>
      <c r="X112" s="30">
        <v>18.591290359646099</v>
      </c>
      <c r="Y112" s="22">
        <v>-0.56668933441814717</v>
      </c>
      <c r="Z112" s="22">
        <v>-1.4327681426218248</v>
      </c>
      <c r="AA112" s="22">
        <v>-26.656865134241357</v>
      </c>
    </row>
    <row r="113" spans="1:27">
      <c r="A113" s="25" t="s">
        <v>288</v>
      </c>
      <c r="B113" s="21">
        <v>219</v>
      </c>
      <c r="C113" s="22">
        <v>0.1</v>
      </c>
      <c r="D113" s="22">
        <v>58.4</v>
      </c>
      <c r="E113" s="22">
        <v>54.794520547945204</v>
      </c>
      <c r="F113" s="21">
        <v>212</v>
      </c>
      <c r="G113" s="22">
        <v>6.3536971324446148E-2</v>
      </c>
      <c r="H113" s="22">
        <v>51.886792452830186</v>
      </c>
      <c r="I113" s="22">
        <v>16.48936170212766</v>
      </c>
      <c r="J113" s="21">
        <v>-7</v>
      </c>
      <c r="K113" s="30">
        <v>-3.1963470319634704</v>
      </c>
      <c r="L113" s="22">
        <v>-3.6463028675553857E-2</v>
      </c>
      <c r="M113" s="22">
        <v>-6.513207547169813</v>
      </c>
      <c r="N113" s="22">
        <v>-38.305158845817544</v>
      </c>
      <c r="O113" s="21">
        <v>1500</v>
      </c>
      <c r="P113" s="22">
        <v>0.3</v>
      </c>
      <c r="Q113" s="22">
        <v>53.6</v>
      </c>
      <c r="R113" s="22">
        <v>135.61643835616439</v>
      </c>
      <c r="S113" s="21">
        <v>1745</v>
      </c>
      <c r="T113" s="22">
        <v>0.26487874776864323</v>
      </c>
      <c r="U113" s="22">
        <v>52.550143266475644</v>
      </c>
      <c r="V113" s="22">
        <v>8.486238532110093</v>
      </c>
      <c r="W113" s="21">
        <v>245</v>
      </c>
      <c r="X113" s="30">
        <v>16.333333333333332</v>
      </c>
      <c r="Y113" s="22">
        <v>-3.5121252231356759E-2</v>
      </c>
      <c r="Z113" s="22">
        <v>-1.0498567335243578</v>
      </c>
      <c r="AA113" s="22">
        <v>-127.1301998240543</v>
      </c>
    </row>
    <row r="114" spans="1:27">
      <c r="A114" s="25" t="s">
        <v>289</v>
      </c>
      <c r="B114" s="21">
        <v>1031</v>
      </c>
      <c r="C114" s="22">
        <v>0.4</v>
      </c>
      <c r="D114" s="22">
        <v>49.9</v>
      </c>
      <c r="E114" s="22">
        <v>20.271580989330747</v>
      </c>
      <c r="F114" s="21">
        <v>966</v>
      </c>
      <c r="G114" s="22">
        <v>0.28951280329912726</v>
      </c>
      <c r="H114" s="22">
        <v>46.790890269151134</v>
      </c>
      <c r="I114" s="22">
        <v>5.8455114822546967</v>
      </c>
      <c r="J114" s="21">
        <v>-65</v>
      </c>
      <c r="K114" s="30">
        <v>-6.3045586808923373</v>
      </c>
      <c r="L114" s="22">
        <v>-0.11048719670087276</v>
      </c>
      <c r="M114" s="22">
        <v>-3.1091097308488642</v>
      </c>
      <c r="N114" s="22">
        <v>-14.426069507076051</v>
      </c>
      <c r="O114" s="21">
        <v>4962</v>
      </c>
      <c r="P114" s="22">
        <v>1.1000000000000001</v>
      </c>
      <c r="Q114" s="22">
        <v>51.7</v>
      </c>
      <c r="R114" s="22">
        <v>35.984481086323953</v>
      </c>
      <c r="S114" s="21">
        <v>5888</v>
      </c>
      <c r="T114" s="22">
        <v>0.89375705837350783</v>
      </c>
      <c r="U114" s="22">
        <v>48.250679347826086</v>
      </c>
      <c r="V114" s="22">
        <v>2.8532608695652173</v>
      </c>
      <c r="W114" s="21">
        <v>926</v>
      </c>
      <c r="X114" s="30">
        <v>18.661829907295445</v>
      </c>
      <c r="Y114" s="22">
        <v>-0.20624294162649226</v>
      </c>
      <c r="Z114" s="22">
        <v>-3.4493206521739168</v>
      </c>
      <c r="AA114" s="22">
        <v>-33.131220216758734</v>
      </c>
    </row>
    <row r="115" spans="1:27">
      <c r="A115" s="25" t="s">
        <v>290</v>
      </c>
      <c r="B115" s="21">
        <v>3512</v>
      </c>
      <c r="C115" s="22">
        <v>1.2</v>
      </c>
      <c r="D115" s="22">
        <v>86.4</v>
      </c>
      <c r="E115" s="22">
        <v>12.072892938496583</v>
      </c>
      <c r="F115" s="21">
        <v>12289</v>
      </c>
      <c r="G115" s="22">
        <v>3.6830464179533902</v>
      </c>
      <c r="H115" s="22">
        <v>79.339246480592394</v>
      </c>
      <c r="I115" s="22">
        <v>1.5460981365448776</v>
      </c>
      <c r="J115" s="21">
        <v>8777</v>
      </c>
      <c r="K115" s="30">
        <v>249.91457858769931</v>
      </c>
      <c r="L115" s="22">
        <v>2.48304641795339</v>
      </c>
      <c r="M115" s="22">
        <v>-7.0607535194076121</v>
      </c>
      <c r="N115" s="22">
        <v>-10.526794801951706</v>
      </c>
      <c r="O115" s="21">
        <v>1662</v>
      </c>
      <c r="P115" s="22">
        <v>0.4</v>
      </c>
      <c r="Q115" s="22">
        <v>88.3</v>
      </c>
      <c r="R115" s="22">
        <v>0.68337129840546695</v>
      </c>
      <c r="S115" s="21">
        <v>51120</v>
      </c>
      <c r="T115" s="22">
        <v>7.7596570693026026</v>
      </c>
      <c r="U115" s="22">
        <v>85.618153364632235</v>
      </c>
      <c r="V115" s="22">
        <v>0.36776212832550859</v>
      </c>
      <c r="W115" s="21">
        <v>49458</v>
      </c>
      <c r="X115" s="30">
        <v>2975.8122743682311</v>
      </c>
      <c r="Y115" s="22">
        <v>7.3596570693026022</v>
      </c>
      <c r="Z115" s="22">
        <v>-2.6818466353677621</v>
      </c>
      <c r="AA115" s="22">
        <v>-0.31560917007995837</v>
      </c>
    </row>
    <row r="116" spans="1:27">
      <c r="A116" s="25" t="s">
        <v>291</v>
      </c>
      <c r="B116" s="21">
        <v>2936</v>
      </c>
      <c r="C116" s="22">
        <v>1</v>
      </c>
      <c r="D116" s="22">
        <v>54.7</v>
      </c>
      <c r="E116" s="22">
        <v>52.350136239782017</v>
      </c>
      <c r="F116" s="21">
        <v>2989</v>
      </c>
      <c r="G116" s="22">
        <v>0.89581135513570542</v>
      </c>
      <c r="H116" s="22">
        <v>48.277015724322517</v>
      </c>
      <c r="I116" s="22">
        <v>12.487411883182276</v>
      </c>
      <c r="J116" s="21">
        <v>53</v>
      </c>
      <c r="K116" s="30">
        <v>1.8051771117166211</v>
      </c>
      <c r="L116" s="22">
        <v>-0.10418864486429458</v>
      </c>
      <c r="M116" s="22">
        <v>-6.4229842756774858</v>
      </c>
      <c r="N116" s="22">
        <v>-39.862724356599742</v>
      </c>
      <c r="O116" s="21">
        <v>1939</v>
      </c>
      <c r="P116" s="22">
        <v>0.4</v>
      </c>
      <c r="Q116" s="22">
        <v>66.3</v>
      </c>
      <c r="R116" s="22">
        <v>20.946866485013622</v>
      </c>
      <c r="S116" s="21">
        <v>3733</v>
      </c>
      <c r="T116" s="22">
        <v>0.56664318935263336</v>
      </c>
      <c r="U116" s="22">
        <v>64.077149745512997</v>
      </c>
      <c r="V116" s="22">
        <v>6.2835660580021475</v>
      </c>
      <c r="W116" s="21">
        <v>1794</v>
      </c>
      <c r="X116" s="30">
        <v>92.521918514698299</v>
      </c>
      <c r="Y116" s="22">
        <v>0.16664318935263334</v>
      </c>
      <c r="Z116" s="22">
        <v>-2.2228502544869997</v>
      </c>
      <c r="AA116" s="22">
        <v>-14.663300427011475</v>
      </c>
    </row>
    <row r="117" spans="1:27">
      <c r="A117" s="25" t="s">
        <v>292</v>
      </c>
      <c r="B117" s="21">
        <v>2529</v>
      </c>
      <c r="C117" s="22">
        <v>0.9</v>
      </c>
      <c r="D117" s="22">
        <v>62.6</v>
      </c>
      <c r="E117" s="22">
        <v>16.172400158165281</v>
      </c>
      <c r="F117" s="21">
        <v>30133</v>
      </c>
      <c r="G117" s="22">
        <v>9.030941306224225</v>
      </c>
      <c r="H117" s="22">
        <v>67.364683237646432</v>
      </c>
      <c r="I117" s="22">
        <v>1.0885076162346927</v>
      </c>
      <c r="J117" s="21">
        <v>27604</v>
      </c>
      <c r="K117" s="30">
        <v>1091.4986160537762</v>
      </c>
      <c r="L117" s="22">
        <v>8.1309413062242246</v>
      </c>
      <c r="M117" s="22">
        <v>4.7646832376464303</v>
      </c>
      <c r="N117" s="22">
        <v>-15.083892541930588</v>
      </c>
      <c r="O117" s="21">
        <v>4201</v>
      </c>
      <c r="P117" s="22">
        <v>0.9</v>
      </c>
      <c r="Q117" s="22">
        <v>68.2</v>
      </c>
      <c r="R117" s="22">
        <v>24.238829576907868</v>
      </c>
      <c r="S117" s="21">
        <v>20414</v>
      </c>
      <c r="T117" s="22">
        <v>3.0987018664464654</v>
      </c>
      <c r="U117" s="22">
        <v>78.186538649946115</v>
      </c>
      <c r="V117" s="22">
        <v>2.6942294503771924</v>
      </c>
      <c r="W117" s="21">
        <v>16213</v>
      </c>
      <c r="X117" s="30">
        <v>385.93192097119731</v>
      </c>
      <c r="Y117" s="22">
        <v>2.1987018664464655</v>
      </c>
      <c r="Z117" s="22">
        <v>9.9865386499461124</v>
      </c>
      <c r="AA117" s="22">
        <v>-21.544600126530675</v>
      </c>
    </row>
    <row r="128" spans="1:27">
      <c r="A128" s="17" t="s">
        <v>412</v>
      </c>
    </row>
  </sheetData>
  <mergeCells count="12">
    <mergeCell ref="A3:A5"/>
    <mergeCell ref="A1:AA1"/>
    <mergeCell ref="B4:E4"/>
    <mergeCell ref="O4:R4"/>
    <mergeCell ref="B3:N3"/>
    <mergeCell ref="F4:I4"/>
    <mergeCell ref="O3:AA3"/>
    <mergeCell ref="L4:N4"/>
    <mergeCell ref="S4:V4"/>
    <mergeCell ref="W4:X4"/>
    <mergeCell ref="Y4:AA4"/>
    <mergeCell ref="J4:K4"/>
  </mergeCells>
  <conditionalFormatting sqref="J6:J117">
    <cfRule type="cellIs" dxfId="9" priority="9" operator="greaterThan">
      <formula>1000</formula>
    </cfRule>
    <cfRule type="cellIs" dxfId="8" priority="10" operator="lessThan">
      <formula>-500</formula>
    </cfRule>
  </conditionalFormatting>
  <conditionalFormatting sqref="K6:L117">
    <cfRule type="cellIs" dxfId="7" priority="7" operator="lessThan">
      <formula>-10</formula>
    </cfRule>
    <cfRule type="cellIs" dxfId="6" priority="8" operator="greaterThan">
      <formula>10</formula>
    </cfRule>
  </conditionalFormatting>
  <conditionalFormatting sqref="M6:N117">
    <cfRule type="cellIs" dxfId="5" priority="2" operator="lessThan">
      <formula>0</formula>
    </cfRule>
  </conditionalFormatting>
  <conditionalFormatting sqref="W6:W117">
    <cfRule type="cellIs" dxfId="4" priority="5" operator="lessThan">
      <formula>-1000</formula>
    </cfRule>
    <cfRule type="cellIs" dxfId="3" priority="6" operator="greaterThan">
      <formula>1000</formula>
    </cfRule>
  </conditionalFormatting>
  <conditionalFormatting sqref="X6:X117">
    <cfRule type="cellIs" dxfId="2" priority="3" operator="greaterThan">
      <formula>10</formula>
    </cfRule>
    <cfRule type="cellIs" dxfId="1" priority="4" operator="greaterThan">
      <formula>20</formula>
    </cfRule>
  </conditionalFormatting>
  <conditionalFormatting sqref="Z6:AA117">
    <cfRule type="cellIs" dxfId="0" priority="1" operator="lessThan">
      <formula>0</formula>
    </cfRule>
  </conditionalFormatting>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CEBC6-62F6-4CAF-AC51-D248001D463A}">
  <dimension ref="A1:S46"/>
  <sheetViews>
    <sheetView workbookViewId="0">
      <selection activeCell="A2" sqref="A2"/>
    </sheetView>
  </sheetViews>
  <sheetFormatPr defaultColWidth="8.85546875" defaultRowHeight="12.75"/>
  <cols>
    <col min="1" max="1" width="16.5703125" style="89" customWidth="1"/>
    <col min="2" max="2" width="6.42578125" style="87" bestFit="1" customWidth="1"/>
    <col min="3" max="3" width="7.42578125" style="87" bestFit="1" customWidth="1"/>
    <col min="4" max="4" width="5.5703125" style="87" customWidth="1"/>
    <col min="5" max="5" width="6.42578125" style="87" customWidth="1"/>
    <col min="6" max="6" width="6.42578125" style="87" bestFit="1" customWidth="1"/>
    <col min="7" max="7" width="5.5703125" style="87" customWidth="1"/>
    <col min="8" max="8" width="7.42578125" style="87" bestFit="1" customWidth="1"/>
    <col min="9" max="11" width="5.5703125" style="87" customWidth="1"/>
    <col min="12" max="12" width="6.42578125" style="87" bestFit="1" customWidth="1"/>
    <col min="13" max="13" width="5.5703125" style="87" customWidth="1"/>
    <col min="14" max="14" width="7.42578125" style="87" bestFit="1" customWidth="1"/>
    <col min="15" max="16384" width="8.85546875" style="87"/>
  </cols>
  <sheetData>
    <row r="1" spans="1:19" ht="26.1" customHeight="1">
      <c r="A1" s="235" t="s">
        <v>438</v>
      </c>
      <c r="B1" s="235"/>
      <c r="C1" s="235"/>
      <c r="D1" s="235"/>
      <c r="E1" s="235"/>
      <c r="F1" s="235"/>
      <c r="G1" s="235"/>
      <c r="H1" s="235"/>
      <c r="I1" s="235"/>
      <c r="J1" s="235"/>
      <c r="K1" s="235"/>
      <c r="L1" s="235"/>
      <c r="M1" s="235"/>
      <c r="N1" s="235"/>
      <c r="S1" s="90"/>
    </row>
    <row r="2" spans="1:19" ht="13.5" thickBot="1">
      <c r="A2" s="178" t="s">
        <v>409</v>
      </c>
      <c r="B2" s="90"/>
      <c r="C2" s="90"/>
      <c r="D2" s="90"/>
      <c r="E2" s="90"/>
      <c r="F2" s="90"/>
      <c r="G2" s="90"/>
      <c r="H2" s="90"/>
      <c r="I2" s="90"/>
      <c r="J2" s="90"/>
      <c r="K2" s="90"/>
      <c r="L2" s="90"/>
      <c r="M2" s="90"/>
      <c r="N2" s="90"/>
      <c r="O2" s="90"/>
      <c r="P2" s="90"/>
      <c r="Q2" s="90"/>
      <c r="R2" s="90"/>
      <c r="S2" s="90"/>
    </row>
    <row r="3" spans="1:19" ht="15" customHeight="1" thickBot="1">
      <c r="A3" s="230" t="s">
        <v>437</v>
      </c>
      <c r="B3" s="232" t="s">
        <v>382</v>
      </c>
      <c r="C3" s="233"/>
      <c r="D3" s="233"/>
      <c r="E3" s="233"/>
      <c r="F3" s="233"/>
      <c r="G3" s="233"/>
      <c r="H3" s="233"/>
      <c r="I3" s="233"/>
      <c r="J3" s="233"/>
      <c r="K3" s="233"/>
      <c r="L3" s="233"/>
      <c r="M3" s="233"/>
      <c r="N3" s="234"/>
      <c r="O3" s="90"/>
      <c r="P3" s="90"/>
      <c r="Q3" s="90"/>
      <c r="R3" s="90"/>
      <c r="S3" s="90"/>
    </row>
    <row r="4" spans="1:19" ht="14.25" thickTop="1" thickBot="1">
      <c r="A4" s="231"/>
      <c r="B4" s="122" t="s">
        <v>381</v>
      </c>
      <c r="C4" s="122" t="s">
        <v>380</v>
      </c>
      <c r="D4" s="122" t="s">
        <v>379</v>
      </c>
      <c r="E4" s="122" t="s">
        <v>378</v>
      </c>
      <c r="F4" s="122" t="s">
        <v>143</v>
      </c>
      <c r="G4" s="122" t="s">
        <v>377</v>
      </c>
      <c r="H4" s="122" t="s">
        <v>141</v>
      </c>
      <c r="I4" s="122" t="s">
        <v>376</v>
      </c>
      <c r="J4" s="122" t="s">
        <v>375</v>
      </c>
      <c r="K4" s="122" t="s">
        <v>374</v>
      </c>
      <c r="L4" s="122" t="s">
        <v>373</v>
      </c>
      <c r="M4" s="122" t="s">
        <v>138</v>
      </c>
      <c r="N4" s="123" t="s">
        <v>36</v>
      </c>
      <c r="O4" s="90"/>
      <c r="P4" s="90"/>
      <c r="Q4" s="90"/>
      <c r="R4" s="90"/>
      <c r="S4" s="90"/>
    </row>
    <row r="5" spans="1:19">
      <c r="A5" s="124" t="s">
        <v>147</v>
      </c>
      <c r="B5" s="91">
        <v>1250</v>
      </c>
      <c r="C5" s="91">
        <v>8375</v>
      </c>
      <c r="D5" s="91">
        <v>20</v>
      </c>
      <c r="E5" s="91">
        <v>113</v>
      </c>
      <c r="F5" s="91">
        <v>492</v>
      </c>
      <c r="G5" s="91">
        <v>0</v>
      </c>
      <c r="H5" s="91">
        <v>2515</v>
      </c>
      <c r="I5" s="91">
        <v>176</v>
      </c>
      <c r="J5" s="91">
        <v>3</v>
      </c>
      <c r="K5" s="91">
        <v>14</v>
      </c>
      <c r="L5" s="91">
        <v>889</v>
      </c>
      <c r="M5" s="91">
        <v>19</v>
      </c>
      <c r="N5" s="92">
        <v>13866</v>
      </c>
      <c r="O5" s="90"/>
      <c r="P5" s="90"/>
      <c r="Q5" s="90"/>
      <c r="R5" s="90"/>
      <c r="S5" s="90"/>
    </row>
    <row r="6" spans="1:19">
      <c r="A6" s="125" t="s">
        <v>116</v>
      </c>
      <c r="B6" s="93">
        <v>1242</v>
      </c>
      <c r="C6" s="93">
        <v>4067</v>
      </c>
      <c r="D6" s="93">
        <v>23</v>
      </c>
      <c r="E6" s="93">
        <v>15</v>
      </c>
      <c r="F6" s="93">
        <v>17</v>
      </c>
      <c r="G6" s="93">
        <v>0</v>
      </c>
      <c r="H6" s="93">
        <v>505</v>
      </c>
      <c r="I6" s="93">
        <v>27</v>
      </c>
      <c r="J6" s="93">
        <v>23</v>
      </c>
      <c r="K6" s="93">
        <v>14</v>
      </c>
      <c r="L6" s="93">
        <v>3722</v>
      </c>
      <c r="M6" s="93">
        <v>24</v>
      </c>
      <c r="N6" s="94">
        <v>9679</v>
      </c>
      <c r="O6" s="90"/>
      <c r="P6" s="90"/>
      <c r="Q6" s="90"/>
      <c r="R6" s="90"/>
      <c r="S6" s="90"/>
    </row>
    <row r="7" spans="1:19">
      <c r="A7" s="125" t="s">
        <v>372</v>
      </c>
      <c r="B7" s="93">
        <v>18074</v>
      </c>
      <c r="C7" s="93">
        <v>10310</v>
      </c>
      <c r="D7" s="93">
        <v>72</v>
      </c>
      <c r="E7" s="93">
        <v>29</v>
      </c>
      <c r="F7" s="93">
        <v>37</v>
      </c>
      <c r="G7" s="93">
        <v>0</v>
      </c>
      <c r="H7" s="93">
        <v>971</v>
      </c>
      <c r="I7" s="93">
        <v>58</v>
      </c>
      <c r="J7" s="93">
        <v>77</v>
      </c>
      <c r="K7" s="93">
        <v>64</v>
      </c>
      <c r="L7" s="93">
        <v>7989</v>
      </c>
      <c r="M7" s="93">
        <v>25</v>
      </c>
      <c r="N7" s="94">
        <v>37706</v>
      </c>
      <c r="O7" s="90"/>
      <c r="P7" s="90"/>
      <c r="Q7" s="90"/>
      <c r="R7" s="90"/>
      <c r="S7" s="90"/>
    </row>
    <row r="8" spans="1:19">
      <c r="A8" s="125" t="s">
        <v>117</v>
      </c>
      <c r="B8" s="93">
        <v>34241</v>
      </c>
      <c r="C8" s="93">
        <v>134607</v>
      </c>
      <c r="D8" s="93">
        <v>94</v>
      </c>
      <c r="E8" s="93">
        <v>46</v>
      </c>
      <c r="F8" s="93">
        <v>34</v>
      </c>
      <c r="G8" s="93">
        <v>2</v>
      </c>
      <c r="H8" s="93">
        <v>1121</v>
      </c>
      <c r="I8" s="93">
        <v>113</v>
      </c>
      <c r="J8" s="93">
        <v>163</v>
      </c>
      <c r="K8" s="93">
        <v>142</v>
      </c>
      <c r="L8" s="93">
        <v>9673</v>
      </c>
      <c r="M8" s="93">
        <v>268</v>
      </c>
      <c r="N8" s="94">
        <v>180504</v>
      </c>
      <c r="O8" s="90"/>
      <c r="P8" s="90"/>
      <c r="Q8" s="90"/>
      <c r="R8" s="90"/>
      <c r="S8" s="90"/>
    </row>
    <row r="9" spans="1:19">
      <c r="A9" s="125" t="s">
        <v>118</v>
      </c>
      <c r="B9" s="93">
        <v>29</v>
      </c>
      <c r="C9" s="93">
        <v>1227</v>
      </c>
      <c r="D9" s="93">
        <v>4</v>
      </c>
      <c r="E9" s="93">
        <v>52</v>
      </c>
      <c r="F9" s="93">
        <v>20</v>
      </c>
      <c r="G9" s="93">
        <v>0</v>
      </c>
      <c r="H9" s="93">
        <v>542</v>
      </c>
      <c r="I9" s="93">
        <v>386</v>
      </c>
      <c r="J9" s="93">
        <v>0</v>
      </c>
      <c r="K9" s="93">
        <v>3</v>
      </c>
      <c r="L9" s="93">
        <v>176</v>
      </c>
      <c r="M9" s="93">
        <v>11</v>
      </c>
      <c r="N9" s="94">
        <v>2450</v>
      </c>
      <c r="O9" s="90"/>
      <c r="P9" s="90"/>
      <c r="Q9" s="90"/>
      <c r="R9" s="90"/>
      <c r="S9" s="90"/>
    </row>
    <row r="10" spans="1:19">
      <c r="A10" s="125" t="s">
        <v>119</v>
      </c>
      <c r="B10" s="93">
        <v>4214</v>
      </c>
      <c r="C10" s="93">
        <v>124789</v>
      </c>
      <c r="D10" s="93">
        <v>275</v>
      </c>
      <c r="E10" s="93">
        <v>1123</v>
      </c>
      <c r="F10" s="93">
        <v>1124</v>
      </c>
      <c r="G10" s="93">
        <v>6</v>
      </c>
      <c r="H10" s="93">
        <v>151907</v>
      </c>
      <c r="I10" s="93">
        <v>2447</v>
      </c>
      <c r="J10" s="93">
        <v>20</v>
      </c>
      <c r="K10" s="93">
        <v>247</v>
      </c>
      <c r="L10" s="93">
        <v>3553</v>
      </c>
      <c r="M10" s="93">
        <v>326</v>
      </c>
      <c r="N10" s="94">
        <v>290031</v>
      </c>
      <c r="O10" s="90"/>
      <c r="P10" s="90"/>
      <c r="Q10" s="90"/>
      <c r="R10" s="90"/>
      <c r="S10" s="90"/>
    </row>
    <row r="11" spans="1:19">
      <c r="A11" s="125" t="s">
        <v>371</v>
      </c>
      <c r="B11" s="93">
        <v>573</v>
      </c>
      <c r="C11" s="93">
        <v>40763</v>
      </c>
      <c r="D11" s="93">
        <v>73</v>
      </c>
      <c r="E11" s="93">
        <v>1121</v>
      </c>
      <c r="F11" s="93">
        <v>13850</v>
      </c>
      <c r="G11" s="93">
        <v>2</v>
      </c>
      <c r="H11" s="93">
        <v>56743</v>
      </c>
      <c r="I11" s="93">
        <v>985</v>
      </c>
      <c r="J11" s="93">
        <v>6</v>
      </c>
      <c r="K11" s="93">
        <v>127</v>
      </c>
      <c r="L11" s="93">
        <v>1499</v>
      </c>
      <c r="M11" s="93">
        <v>180</v>
      </c>
      <c r="N11" s="94">
        <v>115922</v>
      </c>
      <c r="O11" s="90"/>
      <c r="P11" s="90"/>
      <c r="Q11" s="90"/>
      <c r="R11" s="90"/>
      <c r="S11" s="90"/>
    </row>
    <row r="12" spans="1:19">
      <c r="A12" s="125" t="s">
        <v>370</v>
      </c>
      <c r="B12" s="93">
        <v>529</v>
      </c>
      <c r="C12" s="93">
        <v>29777</v>
      </c>
      <c r="D12" s="93">
        <v>69</v>
      </c>
      <c r="E12" s="93">
        <v>8106</v>
      </c>
      <c r="F12" s="93">
        <v>906</v>
      </c>
      <c r="G12" s="93">
        <v>0</v>
      </c>
      <c r="H12" s="93">
        <v>2778</v>
      </c>
      <c r="I12" s="93">
        <v>208</v>
      </c>
      <c r="J12" s="93">
        <v>5</v>
      </c>
      <c r="K12" s="93">
        <v>74</v>
      </c>
      <c r="L12" s="93">
        <v>701</v>
      </c>
      <c r="M12" s="93">
        <v>199</v>
      </c>
      <c r="N12" s="94">
        <v>43352</v>
      </c>
      <c r="O12" s="90"/>
      <c r="P12" s="90"/>
      <c r="Q12" s="90"/>
      <c r="R12" s="90"/>
      <c r="S12" s="90"/>
    </row>
    <row r="13" spans="1:19">
      <c r="A13" s="125" t="s">
        <v>369</v>
      </c>
      <c r="B13" s="93">
        <v>110</v>
      </c>
      <c r="C13" s="93">
        <v>3441</v>
      </c>
      <c r="D13" s="93">
        <v>106</v>
      </c>
      <c r="E13" s="93">
        <v>124</v>
      </c>
      <c r="F13" s="93">
        <v>139</v>
      </c>
      <c r="G13" s="93">
        <v>0</v>
      </c>
      <c r="H13" s="93">
        <v>2588</v>
      </c>
      <c r="I13" s="93">
        <v>1126</v>
      </c>
      <c r="J13" s="93">
        <v>2</v>
      </c>
      <c r="K13" s="93">
        <v>18</v>
      </c>
      <c r="L13" s="93">
        <v>550</v>
      </c>
      <c r="M13" s="93">
        <v>12</v>
      </c>
      <c r="N13" s="94">
        <v>8216</v>
      </c>
      <c r="O13" s="90"/>
      <c r="P13" s="90"/>
      <c r="Q13" s="90"/>
      <c r="R13" s="90"/>
      <c r="S13" s="90"/>
    </row>
    <row r="14" spans="1:19" ht="13.5" thickBot="1">
      <c r="A14" s="126" t="s">
        <v>368</v>
      </c>
      <c r="B14" s="95">
        <v>562</v>
      </c>
      <c r="C14" s="95">
        <v>5034</v>
      </c>
      <c r="D14" s="95">
        <v>393</v>
      </c>
      <c r="E14" s="95">
        <v>38</v>
      </c>
      <c r="F14" s="95">
        <v>47</v>
      </c>
      <c r="G14" s="95">
        <v>0</v>
      </c>
      <c r="H14" s="95">
        <v>1491</v>
      </c>
      <c r="I14" s="95">
        <v>188</v>
      </c>
      <c r="J14" s="95">
        <v>1</v>
      </c>
      <c r="K14" s="95">
        <v>10</v>
      </c>
      <c r="L14" s="95">
        <v>495</v>
      </c>
      <c r="M14" s="95">
        <v>17</v>
      </c>
      <c r="N14" s="96">
        <v>8276</v>
      </c>
      <c r="O14" s="90"/>
      <c r="P14" s="90"/>
      <c r="Q14" s="90"/>
      <c r="R14" s="90"/>
      <c r="S14" s="90"/>
    </row>
    <row r="15" spans="1:19" ht="14.25" thickTop="1" thickBot="1">
      <c r="A15" s="127" t="s">
        <v>36</v>
      </c>
      <c r="B15" s="97">
        <v>60824</v>
      </c>
      <c r="C15" s="97">
        <v>362390</v>
      </c>
      <c r="D15" s="97">
        <v>1129</v>
      </c>
      <c r="E15" s="97">
        <v>10767</v>
      </c>
      <c r="F15" s="97">
        <v>16666</v>
      </c>
      <c r="G15" s="97">
        <v>10</v>
      </c>
      <c r="H15" s="97">
        <v>221161</v>
      </c>
      <c r="I15" s="97">
        <v>5714</v>
      </c>
      <c r="J15" s="97">
        <v>300</v>
      </c>
      <c r="K15" s="97">
        <v>713</v>
      </c>
      <c r="L15" s="97">
        <v>29247</v>
      </c>
      <c r="M15" s="97">
        <v>1081</v>
      </c>
      <c r="N15" s="98">
        <v>710002</v>
      </c>
      <c r="O15" s="90"/>
      <c r="P15" s="90"/>
      <c r="Q15" s="90"/>
      <c r="R15" s="90"/>
    </row>
    <row r="16" spans="1:19">
      <c r="A16" s="100"/>
      <c r="B16" s="90"/>
      <c r="C16" s="90">
        <f>SUM(C6:C8)/C15</f>
        <v>0.41111509699495019</v>
      </c>
      <c r="D16" s="90"/>
      <c r="E16" s="90"/>
      <c r="F16" s="90"/>
      <c r="G16" s="90"/>
      <c r="H16" s="90">
        <f>SUM(H6:H10)/H15</f>
        <v>0.70105488761580925</v>
      </c>
      <c r="I16" s="90"/>
      <c r="J16" s="90"/>
      <c r="K16" s="90"/>
      <c r="L16" s="90"/>
      <c r="M16" s="90"/>
      <c r="N16" s="90"/>
    </row>
    <row r="17" spans="1:14">
      <c r="A17" s="101" t="s">
        <v>148</v>
      </c>
      <c r="B17" s="90"/>
      <c r="C17" s="90"/>
      <c r="D17" s="90"/>
      <c r="E17" s="101" t="s">
        <v>367</v>
      </c>
      <c r="F17" s="90"/>
      <c r="G17" s="90"/>
      <c r="H17" s="90"/>
      <c r="I17" s="90"/>
      <c r="J17" s="90"/>
      <c r="K17" s="90"/>
      <c r="L17" s="90"/>
      <c r="M17" s="90"/>
      <c r="N17" s="90"/>
    </row>
    <row r="18" spans="1:14">
      <c r="A18" s="102" t="s">
        <v>149</v>
      </c>
      <c r="B18" s="90"/>
      <c r="C18" s="90"/>
      <c r="D18" s="90"/>
      <c r="E18" s="102" t="s">
        <v>366</v>
      </c>
      <c r="F18" s="90"/>
      <c r="G18" s="90"/>
      <c r="H18" s="90"/>
      <c r="I18" s="90"/>
      <c r="J18" s="90"/>
      <c r="K18" s="90"/>
      <c r="L18" s="90"/>
      <c r="M18" s="90"/>
      <c r="N18" s="90"/>
    </row>
    <row r="19" spans="1:14">
      <c r="A19" s="102" t="s">
        <v>150</v>
      </c>
      <c r="B19" s="90"/>
      <c r="C19" s="90"/>
      <c r="D19" s="90"/>
      <c r="E19" s="102" t="s">
        <v>365</v>
      </c>
      <c r="F19" s="90"/>
      <c r="G19" s="90"/>
      <c r="H19" s="90"/>
      <c r="I19" s="90"/>
      <c r="J19" s="90"/>
      <c r="K19" s="90"/>
      <c r="L19" s="90"/>
      <c r="M19" s="90"/>
      <c r="N19" s="90"/>
    </row>
    <row r="20" spans="1:14">
      <c r="A20" s="102" t="s">
        <v>151</v>
      </c>
      <c r="B20" s="90"/>
      <c r="C20" s="90"/>
      <c r="D20" s="90"/>
      <c r="E20" s="102" t="s">
        <v>364</v>
      </c>
      <c r="F20" s="90"/>
      <c r="G20" s="90"/>
      <c r="H20" s="90"/>
      <c r="I20" s="90"/>
      <c r="J20" s="90"/>
      <c r="K20" s="90"/>
      <c r="L20" s="90"/>
      <c r="M20" s="90"/>
      <c r="N20" s="90"/>
    </row>
    <row r="21" spans="1:14">
      <c r="A21" s="102" t="s">
        <v>152</v>
      </c>
      <c r="B21" s="90"/>
      <c r="C21" s="90"/>
      <c r="D21" s="90"/>
      <c r="E21" s="102" t="s">
        <v>363</v>
      </c>
      <c r="F21" s="90"/>
      <c r="G21" s="90"/>
      <c r="H21" s="90"/>
      <c r="I21" s="90"/>
      <c r="J21" s="90"/>
      <c r="K21" s="90"/>
      <c r="L21" s="90"/>
      <c r="M21" s="90"/>
      <c r="N21" s="90"/>
    </row>
    <row r="22" spans="1:14">
      <c r="A22" s="102" t="s">
        <v>153</v>
      </c>
      <c r="B22" s="90"/>
      <c r="C22" s="90"/>
      <c r="D22" s="90"/>
      <c r="E22" s="102" t="s">
        <v>362</v>
      </c>
      <c r="F22" s="90"/>
      <c r="G22" s="90"/>
      <c r="H22" s="90"/>
      <c r="I22" s="90"/>
      <c r="J22" s="90"/>
      <c r="K22" s="90"/>
      <c r="L22" s="90"/>
      <c r="M22" s="90"/>
      <c r="N22" s="90"/>
    </row>
    <row r="23" spans="1:14">
      <c r="A23" s="102" t="s">
        <v>154</v>
      </c>
      <c r="B23" s="90"/>
      <c r="C23" s="90"/>
      <c r="D23" s="90"/>
      <c r="E23" s="102" t="s">
        <v>361</v>
      </c>
      <c r="F23" s="90"/>
      <c r="G23" s="90"/>
      <c r="H23" s="90"/>
      <c r="I23" s="90"/>
      <c r="J23" s="90"/>
      <c r="K23" s="90"/>
      <c r="L23" s="90"/>
      <c r="M23" s="90"/>
      <c r="N23" s="90"/>
    </row>
    <row r="24" spans="1:14">
      <c r="A24" s="102" t="s">
        <v>155</v>
      </c>
      <c r="B24" s="90"/>
      <c r="C24" s="90"/>
      <c r="D24" s="90"/>
      <c r="E24" s="102" t="s">
        <v>360</v>
      </c>
      <c r="F24" s="90"/>
      <c r="G24" s="90"/>
      <c r="H24" s="90"/>
      <c r="I24" s="90"/>
      <c r="J24" s="90"/>
      <c r="K24" s="90"/>
      <c r="L24" s="90"/>
      <c r="M24" s="90"/>
      <c r="N24" s="90"/>
    </row>
    <row r="25" spans="1:14">
      <c r="A25" s="102" t="s">
        <v>156</v>
      </c>
      <c r="B25" s="90"/>
      <c r="C25" s="90"/>
      <c r="D25" s="90"/>
      <c r="E25" s="102" t="s">
        <v>359</v>
      </c>
      <c r="F25" s="90"/>
      <c r="G25" s="90"/>
      <c r="H25" s="90"/>
      <c r="I25" s="90"/>
      <c r="J25" s="90"/>
      <c r="K25" s="90"/>
      <c r="L25" s="90"/>
      <c r="M25" s="90"/>
      <c r="N25" s="90"/>
    </row>
    <row r="26" spans="1:14">
      <c r="A26" s="102" t="s">
        <v>157</v>
      </c>
      <c r="B26" s="90"/>
      <c r="C26" s="90"/>
      <c r="D26" s="90"/>
      <c r="E26" s="102" t="s">
        <v>358</v>
      </c>
      <c r="F26" s="90"/>
      <c r="G26" s="90"/>
      <c r="H26" s="90"/>
      <c r="I26" s="90"/>
      <c r="J26" s="90"/>
      <c r="K26" s="90"/>
      <c r="L26" s="90"/>
      <c r="M26" s="90"/>
      <c r="N26" s="90"/>
    </row>
    <row r="27" spans="1:14">
      <c r="A27" s="102" t="s">
        <v>383</v>
      </c>
      <c r="B27" s="90"/>
      <c r="C27" s="90"/>
      <c r="D27" s="90"/>
      <c r="E27" s="102" t="s">
        <v>357</v>
      </c>
      <c r="F27" s="90"/>
      <c r="G27" s="90"/>
      <c r="H27" s="90"/>
      <c r="I27" s="90"/>
      <c r="J27" s="90"/>
      <c r="K27" s="90"/>
      <c r="L27" s="90"/>
      <c r="M27" s="90"/>
      <c r="N27" s="90"/>
    </row>
    <row r="28" spans="1:14">
      <c r="A28" s="99"/>
      <c r="B28" s="90"/>
      <c r="C28" s="90"/>
      <c r="D28" s="90"/>
      <c r="E28" s="102" t="s">
        <v>356</v>
      </c>
      <c r="F28" s="90"/>
      <c r="G28" s="90"/>
      <c r="H28" s="90"/>
      <c r="I28" s="90"/>
      <c r="J28" s="90"/>
      <c r="K28" s="90"/>
      <c r="L28" s="90"/>
      <c r="M28" s="90"/>
      <c r="N28" s="90"/>
    </row>
    <row r="29" spans="1:14">
      <c r="A29" s="102"/>
      <c r="B29" s="90"/>
      <c r="C29" s="90"/>
      <c r="D29" s="90"/>
      <c r="E29" s="102" t="s">
        <v>355</v>
      </c>
      <c r="F29" s="90"/>
      <c r="G29" s="90"/>
      <c r="H29" s="90"/>
      <c r="I29" s="90"/>
      <c r="J29" s="90"/>
      <c r="K29" s="90"/>
      <c r="L29" s="90"/>
      <c r="M29" s="90"/>
      <c r="N29" s="90"/>
    </row>
    <row r="30" spans="1:14">
      <c r="A30" s="99"/>
      <c r="B30" s="90"/>
      <c r="C30" s="90"/>
      <c r="D30" s="90"/>
      <c r="E30" s="102" t="s">
        <v>354</v>
      </c>
      <c r="F30" s="90"/>
      <c r="G30" s="90"/>
      <c r="H30" s="90"/>
      <c r="I30" s="90"/>
      <c r="J30" s="90"/>
      <c r="K30" s="90"/>
      <c r="L30" s="90"/>
      <c r="M30" s="90"/>
      <c r="N30" s="90"/>
    </row>
    <row r="31" spans="1:14">
      <c r="A31" s="99"/>
      <c r="B31" s="90"/>
      <c r="C31" s="90"/>
      <c r="D31" s="90"/>
      <c r="E31" s="102"/>
      <c r="F31" s="90"/>
      <c r="G31" s="90"/>
      <c r="H31" s="90"/>
      <c r="I31" s="90"/>
      <c r="J31" s="90"/>
      <c r="K31" s="90"/>
      <c r="L31" s="90"/>
      <c r="M31" s="90"/>
      <c r="N31" s="90"/>
    </row>
    <row r="32" spans="1:14">
      <c r="A32" s="99" t="s">
        <v>442</v>
      </c>
      <c r="B32" s="90"/>
      <c r="C32" s="90"/>
      <c r="D32" s="90"/>
      <c r="E32" s="90"/>
      <c r="F32" s="90"/>
      <c r="G32" s="90"/>
      <c r="H32" s="90"/>
      <c r="I32" s="90"/>
      <c r="J32" s="90"/>
      <c r="K32" s="90"/>
      <c r="L32" s="90"/>
      <c r="M32" s="90"/>
      <c r="N32" s="90"/>
    </row>
    <row r="46" spans="1:1">
      <c r="A46" s="88"/>
    </row>
  </sheetData>
  <mergeCells count="3">
    <mergeCell ref="A3:A4"/>
    <mergeCell ref="B3:N3"/>
    <mergeCell ref="A1:N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7B711-A18E-409C-8B56-635DA6D8B1B2}">
  <dimension ref="A1:C33"/>
  <sheetViews>
    <sheetView workbookViewId="0">
      <selection sqref="A1:C1"/>
    </sheetView>
  </sheetViews>
  <sheetFormatPr defaultColWidth="8.7109375" defaultRowHeight="12.75"/>
  <cols>
    <col min="1" max="1" width="38.42578125" style="3" customWidth="1"/>
    <col min="2" max="2" width="24.140625" style="3" customWidth="1"/>
    <col min="3" max="3" width="24.85546875" style="3" bestFit="1" customWidth="1"/>
    <col min="4" max="16384" width="8.7109375" style="3"/>
  </cols>
  <sheetData>
    <row r="1" spans="1:3" ht="13.5" thickBot="1">
      <c r="A1" s="236" t="s">
        <v>439</v>
      </c>
      <c r="B1" s="236"/>
      <c r="C1" s="236"/>
    </row>
    <row r="2" spans="1:3">
      <c r="A2" s="75" t="s">
        <v>335</v>
      </c>
      <c r="B2" s="76" t="s">
        <v>145</v>
      </c>
      <c r="C2" s="77" t="s">
        <v>144</v>
      </c>
    </row>
    <row r="3" spans="1:3" s="73" customFormat="1" ht="18.95" customHeight="1">
      <c r="A3" s="78" t="s">
        <v>348</v>
      </c>
      <c r="B3" s="72"/>
      <c r="C3" s="79"/>
    </row>
    <row r="4" spans="1:3">
      <c r="A4" s="80" t="s">
        <v>339</v>
      </c>
      <c r="B4" s="71" t="s">
        <v>143</v>
      </c>
      <c r="C4" s="81" t="s">
        <v>142</v>
      </c>
    </row>
    <row r="5" spans="1:3">
      <c r="A5" s="80" t="s">
        <v>340</v>
      </c>
      <c r="B5" s="71" t="s">
        <v>143</v>
      </c>
      <c r="C5" s="81" t="s">
        <v>142</v>
      </c>
    </row>
    <row r="6" spans="1:3">
      <c r="A6" s="80" t="s">
        <v>341</v>
      </c>
      <c r="B6" s="71" t="s">
        <v>143</v>
      </c>
      <c r="C6" s="81" t="s">
        <v>142</v>
      </c>
    </row>
    <row r="7" spans="1:3">
      <c r="A7" s="80" t="s">
        <v>338</v>
      </c>
      <c r="B7" s="71" t="s">
        <v>143</v>
      </c>
      <c r="C7" s="81" t="s">
        <v>142</v>
      </c>
    </row>
    <row r="8" spans="1:3">
      <c r="A8" s="80" t="s">
        <v>342</v>
      </c>
      <c r="B8" s="71" t="s">
        <v>143</v>
      </c>
      <c r="C8" s="81" t="s">
        <v>142</v>
      </c>
    </row>
    <row r="9" spans="1:3">
      <c r="A9" s="80" t="s">
        <v>344</v>
      </c>
      <c r="B9" s="71" t="s">
        <v>143</v>
      </c>
      <c r="C9" s="81" t="s">
        <v>142</v>
      </c>
    </row>
    <row r="10" spans="1:3">
      <c r="A10" s="80" t="s">
        <v>343</v>
      </c>
      <c r="B10" s="71" t="s">
        <v>143</v>
      </c>
      <c r="C10" s="81" t="s">
        <v>142</v>
      </c>
    </row>
    <row r="11" spans="1:3">
      <c r="A11" s="80" t="s">
        <v>345</v>
      </c>
      <c r="B11" s="71" t="s">
        <v>143</v>
      </c>
      <c r="C11" s="81" t="s">
        <v>142</v>
      </c>
    </row>
    <row r="12" spans="1:3">
      <c r="A12" s="80" t="s">
        <v>346</v>
      </c>
      <c r="B12" s="71" t="s">
        <v>143</v>
      </c>
      <c r="C12" s="81" t="s">
        <v>142</v>
      </c>
    </row>
    <row r="13" spans="1:3">
      <c r="A13" s="80" t="s">
        <v>347</v>
      </c>
      <c r="B13" s="71" t="s">
        <v>143</v>
      </c>
      <c r="C13" s="81" t="s">
        <v>142</v>
      </c>
    </row>
    <row r="14" spans="1:3" s="73" customFormat="1" ht="18.95" customHeight="1">
      <c r="A14" s="78" t="s">
        <v>349</v>
      </c>
      <c r="B14" s="74"/>
      <c r="C14" s="82"/>
    </row>
    <row r="15" spans="1:3">
      <c r="A15" s="80" t="s">
        <v>336</v>
      </c>
      <c r="B15" s="71" t="s">
        <v>143</v>
      </c>
      <c r="C15" s="81" t="s">
        <v>142</v>
      </c>
    </row>
    <row r="16" spans="1:3">
      <c r="A16" s="80" t="s">
        <v>337</v>
      </c>
      <c r="B16" s="71" t="s">
        <v>143</v>
      </c>
      <c r="C16" s="81" t="s">
        <v>142</v>
      </c>
    </row>
    <row r="17" spans="1:3">
      <c r="A17" s="80" t="s">
        <v>299</v>
      </c>
      <c r="B17" s="71" t="s">
        <v>143</v>
      </c>
      <c r="C17" s="81" t="s">
        <v>142</v>
      </c>
    </row>
    <row r="18" spans="1:3">
      <c r="A18" s="80" t="s">
        <v>300</v>
      </c>
      <c r="B18" s="71" t="s">
        <v>143</v>
      </c>
      <c r="C18" s="81" t="s">
        <v>142</v>
      </c>
    </row>
    <row r="19" spans="1:3">
      <c r="A19" s="80" t="s">
        <v>301</v>
      </c>
      <c r="B19" s="71" t="s">
        <v>143</v>
      </c>
      <c r="C19" s="81" t="s">
        <v>142</v>
      </c>
    </row>
    <row r="20" spans="1:3">
      <c r="A20" s="80" t="s">
        <v>302</v>
      </c>
      <c r="B20" s="71" t="s">
        <v>143</v>
      </c>
      <c r="C20" s="81" t="s">
        <v>142</v>
      </c>
    </row>
    <row r="21" spans="1:3">
      <c r="A21" s="80" t="s">
        <v>303</v>
      </c>
      <c r="B21" s="71" t="s">
        <v>143</v>
      </c>
      <c r="C21" s="81" t="s">
        <v>142</v>
      </c>
    </row>
    <row r="22" spans="1:3">
      <c r="A22" s="80" t="s">
        <v>304</v>
      </c>
      <c r="B22" s="71" t="s">
        <v>143</v>
      </c>
      <c r="C22" s="81" t="s">
        <v>142</v>
      </c>
    </row>
    <row r="23" spans="1:3">
      <c r="A23" s="80" t="s">
        <v>305</v>
      </c>
      <c r="B23" s="71" t="s">
        <v>143</v>
      </c>
      <c r="C23" s="81" t="s">
        <v>142</v>
      </c>
    </row>
    <row r="24" spans="1:3">
      <c r="A24" s="80" t="s">
        <v>306</v>
      </c>
      <c r="B24" s="71" t="s">
        <v>143</v>
      </c>
      <c r="C24" s="81" t="s">
        <v>142</v>
      </c>
    </row>
    <row r="25" spans="1:3">
      <c r="A25" s="80" t="s">
        <v>307</v>
      </c>
      <c r="B25" s="71" t="s">
        <v>143</v>
      </c>
      <c r="C25" s="81" t="s">
        <v>142</v>
      </c>
    </row>
    <row r="26" spans="1:3">
      <c r="A26" s="80" t="s">
        <v>308</v>
      </c>
      <c r="B26" s="71" t="s">
        <v>143</v>
      </c>
      <c r="C26" s="81" t="s">
        <v>142</v>
      </c>
    </row>
    <row r="27" spans="1:3">
      <c r="A27" s="80" t="s">
        <v>309</v>
      </c>
      <c r="B27" s="71" t="s">
        <v>143</v>
      </c>
      <c r="C27" s="81" t="s">
        <v>142</v>
      </c>
    </row>
    <row r="28" spans="1:3" ht="13.5" thickBot="1">
      <c r="A28" s="83" t="s">
        <v>310</v>
      </c>
      <c r="B28" s="84" t="s">
        <v>143</v>
      </c>
      <c r="C28" s="85" t="s">
        <v>142</v>
      </c>
    </row>
    <row r="29" spans="1:3">
      <c r="A29" s="3" t="s">
        <v>443</v>
      </c>
    </row>
    <row r="33" spans="1:1">
      <c r="A33" s="70"/>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1E1A-23EC-40D8-B0A6-BDAC965A7667}">
  <dimension ref="A1:G11"/>
  <sheetViews>
    <sheetView zoomScaleNormal="100" workbookViewId="0">
      <selection activeCell="A2" sqref="A2"/>
    </sheetView>
  </sheetViews>
  <sheetFormatPr defaultColWidth="10.85546875" defaultRowHeight="12.75"/>
  <cols>
    <col min="1" max="1" width="24.7109375" style="154" bestFit="1" customWidth="1"/>
    <col min="2" max="2" width="10.140625" style="154" bestFit="1" customWidth="1"/>
    <col min="3" max="3" width="11.5703125" style="154" customWidth="1"/>
    <col min="4" max="7" width="10.7109375" style="154" customWidth="1"/>
    <col min="8" max="8" width="12.140625" style="154" bestFit="1" customWidth="1"/>
    <col min="9" max="16384" width="10.85546875" style="154"/>
  </cols>
  <sheetData>
    <row r="1" spans="1:7">
      <c r="A1" s="238" t="s">
        <v>440</v>
      </c>
      <c r="B1" s="238"/>
      <c r="C1" s="238"/>
      <c r="D1" s="238"/>
      <c r="E1" s="238"/>
      <c r="F1" s="238"/>
      <c r="G1" s="238"/>
    </row>
    <row r="2" spans="1:7">
      <c r="A2" s="178" t="s">
        <v>409</v>
      </c>
    </row>
    <row r="3" spans="1:7" ht="25.5">
      <c r="A3" s="155" t="s">
        <v>353</v>
      </c>
      <c r="B3" s="156" t="s">
        <v>318</v>
      </c>
      <c r="C3" s="157" t="s">
        <v>322</v>
      </c>
      <c r="D3" s="157" t="s">
        <v>319</v>
      </c>
      <c r="E3" s="157" t="s">
        <v>320</v>
      </c>
      <c r="F3" s="158" t="s">
        <v>163</v>
      </c>
      <c r="G3" s="158" t="s">
        <v>164</v>
      </c>
    </row>
    <row r="4" spans="1:7">
      <c r="A4" s="159" t="s">
        <v>160</v>
      </c>
      <c r="B4" s="160">
        <v>670</v>
      </c>
      <c r="C4" s="160">
        <f>C6-C5</f>
        <v>21066</v>
      </c>
      <c r="D4" s="160">
        <f>D6-D5</f>
        <v>291166</v>
      </c>
      <c r="E4" s="160">
        <f>E6-E5</f>
        <v>462744</v>
      </c>
      <c r="F4" s="161">
        <f>F6-F5</f>
        <v>61688</v>
      </c>
      <c r="G4" s="161">
        <f>G6-G5</f>
        <v>29881</v>
      </c>
    </row>
    <row r="5" spans="1:7">
      <c r="A5" s="159" t="s">
        <v>159</v>
      </c>
      <c r="B5" s="160">
        <v>29</v>
      </c>
      <c r="C5" s="160">
        <v>299</v>
      </c>
      <c r="D5" s="160">
        <v>2377</v>
      </c>
      <c r="E5" s="160">
        <v>3869</v>
      </c>
      <c r="F5" s="161">
        <v>1640</v>
      </c>
      <c r="G5" s="161">
        <v>667</v>
      </c>
    </row>
    <row r="6" spans="1:7">
      <c r="A6" s="162" t="s">
        <v>321</v>
      </c>
      <c r="B6" s="160">
        <v>699</v>
      </c>
      <c r="C6" s="160">
        <v>21365</v>
      </c>
      <c r="D6" s="160">
        <v>293543</v>
      </c>
      <c r="E6" s="160">
        <v>466613</v>
      </c>
      <c r="F6" s="161">
        <v>63328</v>
      </c>
      <c r="G6" s="161">
        <v>30548</v>
      </c>
    </row>
    <row r="7" spans="1:7">
      <c r="A7" s="163" t="s">
        <v>166</v>
      </c>
      <c r="B7" s="164">
        <f t="shared" ref="B7:G7" si="0">B4/B6*100</f>
        <v>95.851216022889844</v>
      </c>
      <c r="C7" s="164">
        <f t="shared" si="0"/>
        <v>98.600514860753577</v>
      </c>
      <c r="D7" s="164">
        <f t="shared" si="0"/>
        <v>99.190237886783194</v>
      </c>
      <c r="E7" s="164">
        <f t="shared" si="0"/>
        <v>99.170833217248557</v>
      </c>
      <c r="F7" s="165">
        <f t="shared" si="0"/>
        <v>97.410308236483061</v>
      </c>
      <c r="G7" s="165">
        <f t="shared" si="0"/>
        <v>97.816551001702237</v>
      </c>
    </row>
    <row r="8" spans="1:7">
      <c r="A8" s="163" t="s">
        <v>165</v>
      </c>
      <c r="B8" s="166">
        <f t="shared" ref="B8" si="1">100-B7</f>
        <v>4.1487839771101562</v>
      </c>
      <c r="C8" s="166">
        <f t="shared" ref="C8:E8" si="2">100-C7</f>
        <v>1.3994851392464227</v>
      </c>
      <c r="D8" s="166">
        <f t="shared" si="2"/>
        <v>0.8097621132168058</v>
      </c>
      <c r="E8" s="166">
        <f t="shared" si="2"/>
        <v>0.82916678275144307</v>
      </c>
      <c r="F8" s="167">
        <f t="shared" ref="F8:G8" si="3">100-F7</f>
        <v>2.5896917635169387</v>
      </c>
      <c r="G8" s="167">
        <f t="shared" si="3"/>
        <v>2.183448998297763</v>
      </c>
    </row>
    <row r="9" spans="1:7" s="168" customFormat="1" ht="26.1" customHeight="1">
      <c r="A9" s="237" t="s">
        <v>441</v>
      </c>
      <c r="B9" s="237"/>
      <c r="C9" s="237"/>
      <c r="D9" s="237"/>
      <c r="E9" s="237"/>
      <c r="F9" s="237"/>
      <c r="G9" s="237"/>
    </row>
    <row r="10" spans="1:7" s="168" customFormat="1">
      <c r="A10" s="172"/>
      <c r="B10" s="172"/>
      <c r="C10" s="172"/>
      <c r="D10" s="172"/>
      <c r="E10" s="172"/>
      <c r="F10" s="172"/>
      <c r="G10" s="172"/>
    </row>
    <row r="11" spans="1:7">
      <c r="A11" s="169" t="s">
        <v>450</v>
      </c>
      <c r="B11" s="170"/>
      <c r="C11" s="170"/>
      <c r="D11" s="170"/>
      <c r="E11" s="170"/>
      <c r="F11" s="171"/>
      <c r="G11" s="171"/>
    </row>
  </sheetData>
  <mergeCells count="2">
    <mergeCell ref="A9:G9"/>
    <mergeCell ref="A1:G1"/>
  </mergeCells>
  <pageMargins left="0.05" right="0.05" top="0.5" bottom="0.5" header="0" footer="0"/>
  <pageSetup orientation="portrait" horizontalDpi="300" verticalDpi="300" r:id="rId1"/>
  <headerFooter>
    <oddHeader>NSC Institutional Coverage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8793-E4DD-48F6-A19C-0E151C57C809}">
  <sheetPr>
    <tabColor theme="0" tint="-0.499984740745262"/>
  </sheetPr>
  <dimension ref="A1:L32"/>
  <sheetViews>
    <sheetView workbookViewId="0">
      <pane ySplit="2" topLeftCell="A3" activePane="bottomLeft" state="frozen"/>
      <selection pane="bottomLeft" sqref="A1:L1"/>
    </sheetView>
  </sheetViews>
  <sheetFormatPr defaultColWidth="45.42578125" defaultRowHeight="12.75"/>
  <cols>
    <col min="1" max="1" width="47.42578125" style="2" customWidth="1"/>
    <col min="2" max="2" width="9" style="2" customWidth="1"/>
    <col min="3" max="3" width="32.5703125" style="2" customWidth="1"/>
    <col min="4" max="4" width="6.7109375" style="2" customWidth="1"/>
    <col min="5" max="5" width="9.7109375" style="2" customWidth="1"/>
    <col min="6" max="6" width="6.140625" style="2" customWidth="1"/>
    <col min="7" max="7" width="8.85546875" style="2" customWidth="1"/>
    <col min="8" max="8" width="6.85546875" style="2" bestFit="1" customWidth="1"/>
    <col min="9" max="12" width="8.5703125" style="2" customWidth="1"/>
    <col min="13" max="16384" width="45.42578125" style="2"/>
  </cols>
  <sheetData>
    <row r="1" spans="1:12">
      <c r="A1" s="239" t="s">
        <v>350</v>
      </c>
      <c r="B1" s="239"/>
      <c r="C1" s="239"/>
      <c r="D1" s="239"/>
      <c r="E1" s="239"/>
      <c r="F1" s="239"/>
      <c r="G1" s="239"/>
      <c r="H1" s="239"/>
      <c r="I1" s="239"/>
      <c r="J1" s="239"/>
      <c r="K1" s="239"/>
      <c r="L1" s="239"/>
    </row>
    <row r="2" spans="1:12" s="1" customFormat="1" ht="38.25">
      <c r="A2" s="5" t="s">
        <v>85</v>
      </c>
      <c r="B2" s="5" t="s">
        <v>86</v>
      </c>
      <c r="C2" s="5" t="s">
        <v>177</v>
      </c>
      <c r="D2" s="5" t="s">
        <v>316</v>
      </c>
      <c r="E2" s="5" t="s">
        <v>351</v>
      </c>
      <c r="F2" s="5" t="s">
        <v>352</v>
      </c>
      <c r="G2" s="5" t="s">
        <v>334</v>
      </c>
      <c r="H2" s="5" t="s">
        <v>333</v>
      </c>
      <c r="I2" s="5" t="s">
        <v>320</v>
      </c>
      <c r="J2" s="5" t="s">
        <v>319</v>
      </c>
      <c r="K2" s="5" t="s">
        <v>163</v>
      </c>
      <c r="L2" s="5" t="s">
        <v>164</v>
      </c>
    </row>
    <row r="3" spans="1:12">
      <c r="A3" s="63" t="s">
        <v>87</v>
      </c>
      <c r="B3" s="64">
        <v>200697</v>
      </c>
      <c r="C3" s="63" t="s">
        <v>161</v>
      </c>
      <c r="D3" s="65" t="s">
        <v>317</v>
      </c>
      <c r="E3" s="66" t="s">
        <v>171</v>
      </c>
      <c r="F3" s="66">
        <v>1</v>
      </c>
      <c r="G3" s="67">
        <v>16</v>
      </c>
      <c r="H3" s="68">
        <v>18</v>
      </c>
      <c r="I3" s="68">
        <v>544</v>
      </c>
      <c r="J3" s="68">
        <v>130</v>
      </c>
      <c r="K3" s="69">
        <v>0</v>
      </c>
      <c r="L3" s="69">
        <v>0</v>
      </c>
    </row>
    <row r="4" spans="1:12">
      <c r="A4" s="63" t="s">
        <v>88</v>
      </c>
      <c r="B4" s="64">
        <v>458548</v>
      </c>
      <c r="C4" s="63" t="s">
        <v>161</v>
      </c>
      <c r="D4" s="65" t="s">
        <v>317</v>
      </c>
      <c r="E4" s="66" t="s">
        <v>170</v>
      </c>
      <c r="F4" s="66">
        <v>2</v>
      </c>
      <c r="G4" s="67">
        <v>-2</v>
      </c>
      <c r="H4" s="68">
        <v>3</v>
      </c>
      <c r="I4" s="68">
        <v>15</v>
      </c>
      <c r="J4" s="68">
        <v>18</v>
      </c>
      <c r="K4" s="69">
        <v>34</v>
      </c>
      <c r="L4" s="69">
        <v>0</v>
      </c>
    </row>
    <row r="5" spans="1:12">
      <c r="A5" s="63" t="s">
        <v>89</v>
      </c>
      <c r="B5" s="64">
        <v>496043</v>
      </c>
      <c r="C5" s="63" t="s">
        <v>311</v>
      </c>
      <c r="D5" s="65" t="s">
        <v>317</v>
      </c>
      <c r="E5" s="66" t="s">
        <v>168</v>
      </c>
      <c r="F5" s="66">
        <v>2</v>
      </c>
      <c r="G5" s="67">
        <v>-2</v>
      </c>
      <c r="H5" s="68">
        <v>1</v>
      </c>
      <c r="I5" s="68">
        <v>60</v>
      </c>
      <c r="J5" s="68">
        <v>0</v>
      </c>
      <c r="K5" s="69">
        <v>0</v>
      </c>
      <c r="L5" s="69">
        <v>0</v>
      </c>
    </row>
    <row r="6" spans="1:12">
      <c r="A6" s="63" t="s">
        <v>90</v>
      </c>
      <c r="B6" s="64">
        <v>999999</v>
      </c>
      <c r="C6" s="63" t="s">
        <v>161</v>
      </c>
      <c r="D6" s="65" t="s">
        <v>317</v>
      </c>
      <c r="E6" s="66" t="s">
        <v>168</v>
      </c>
      <c r="F6" s="66">
        <v>2</v>
      </c>
      <c r="G6" s="67">
        <v>-2</v>
      </c>
      <c r="H6" s="68">
        <v>2</v>
      </c>
      <c r="I6" s="68">
        <v>46</v>
      </c>
      <c r="J6" s="68">
        <v>43</v>
      </c>
      <c r="K6" s="69">
        <v>115</v>
      </c>
      <c r="L6" s="69">
        <v>0</v>
      </c>
    </row>
    <row r="7" spans="1:12">
      <c r="A7" s="63" t="s">
        <v>91</v>
      </c>
      <c r="B7" s="64">
        <v>441238</v>
      </c>
      <c r="C7" s="63" t="s">
        <v>311</v>
      </c>
      <c r="D7" s="65" t="s">
        <v>317</v>
      </c>
      <c r="E7" s="66" t="s">
        <v>168</v>
      </c>
      <c r="F7" s="66">
        <v>2</v>
      </c>
      <c r="G7" s="67">
        <v>26</v>
      </c>
      <c r="H7" s="68">
        <v>2</v>
      </c>
      <c r="I7" s="68">
        <v>0</v>
      </c>
      <c r="J7" s="68">
        <v>96</v>
      </c>
      <c r="K7" s="69">
        <v>187</v>
      </c>
      <c r="L7" s="69">
        <v>106</v>
      </c>
    </row>
    <row r="8" spans="1:12">
      <c r="A8" s="63" t="s">
        <v>92</v>
      </c>
      <c r="B8" s="64">
        <v>436377</v>
      </c>
      <c r="C8" s="63" t="s">
        <v>161</v>
      </c>
      <c r="D8" s="65" t="s">
        <v>317</v>
      </c>
      <c r="E8" s="66" t="s">
        <v>170</v>
      </c>
      <c r="F8" s="66">
        <v>2</v>
      </c>
      <c r="G8" s="67">
        <v>-2</v>
      </c>
      <c r="H8" s="68">
        <v>6</v>
      </c>
      <c r="I8" s="68">
        <v>0</v>
      </c>
      <c r="J8" s="68">
        <v>54</v>
      </c>
      <c r="K8" s="69">
        <v>145</v>
      </c>
      <c r="L8" s="69">
        <v>43</v>
      </c>
    </row>
    <row r="9" spans="1:12">
      <c r="A9" s="63" t="s">
        <v>93</v>
      </c>
      <c r="B9" s="64">
        <v>486080</v>
      </c>
      <c r="C9" s="63" t="s">
        <v>161</v>
      </c>
      <c r="D9" s="65" t="s">
        <v>317</v>
      </c>
      <c r="E9" s="66" t="s">
        <v>170</v>
      </c>
      <c r="F9" s="66">
        <v>2</v>
      </c>
      <c r="G9" s="67">
        <v>26</v>
      </c>
      <c r="H9" s="68">
        <v>1</v>
      </c>
      <c r="I9" s="68">
        <v>0</v>
      </c>
      <c r="J9" s="68">
        <v>12</v>
      </c>
      <c r="K9" s="69">
        <v>0</v>
      </c>
      <c r="L9" s="69">
        <v>0</v>
      </c>
    </row>
    <row r="10" spans="1:12">
      <c r="A10" s="63" t="s">
        <v>94</v>
      </c>
      <c r="B10" s="64">
        <v>242680</v>
      </c>
      <c r="C10" s="63" t="s">
        <v>311</v>
      </c>
      <c r="D10" s="65" t="s">
        <v>28</v>
      </c>
      <c r="E10" s="66" t="s">
        <v>172</v>
      </c>
      <c r="F10" s="66">
        <v>2</v>
      </c>
      <c r="G10" s="67">
        <v>20</v>
      </c>
      <c r="H10" s="68">
        <v>1</v>
      </c>
      <c r="I10" s="68">
        <v>19</v>
      </c>
      <c r="J10" s="68">
        <v>0</v>
      </c>
      <c r="K10" s="69">
        <v>0</v>
      </c>
      <c r="L10" s="69">
        <v>0</v>
      </c>
    </row>
    <row r="11" spans="1:12">
      <c r="A11" s="63" t="s">
        <v>95</v>
      </c>
      <c r="B11" s="64">
        <v>242653</v>
      </c>
      <c r="C11" s="63" t="s">
        <v>315</v>
      </c>
      <c r="D11" s="65" t="s">
        <v>28</v>
      </c>
      <c r="E11" s="66" t="s">
        <v>172</v>
      </c>
      <c r="F11" s="66">
        <v>2</v>
      </c>
      <c r="G11" s="67">
        <v>17</v>
      </c>
      <c r="H11" s="68">
        <v>8</v>
      </c>
      <c r="I11" s="68">
        <v>306</v>
      </c>
      <c r="J11" s="68">
        <v>0</v>
      </c>
      <c r="K11" s="69">
        <v>0</v>
      </c>
      <c r="L11" s="69">
        <v>0</v>
      </c>
    </row>
    <row r="12" spans="1:12">
      <c r="A12" s="63" t="s">
        <v>96</v>
      </c>
      <c r="B12" s="64">
        <v>242617</v>
      </c>
      <c r="C12" s="63" t="s">
        <v>311</v>
      </c>
      <c r="D12" s="65" t="s">
        <v>28</v>
      </c>
      <c r="E12" s="66" t="s">
        <v>172</v>
      </c>
      <c r="F12" s="66">
        <v>2</v>
      </c>
      <c r="G12" s="67">
        <v>17</v>
      </c>
      <c r="H12" s="68">
        <v>6</v>
      </c>
      <c r="I12" s="68">
        <v>95</v>
      </c>
      <c r="J12" s="68">
        <v>8</v>
      </c>
      <c r="K12" s="69">
        <v>0</v>
      </c>
      <c r="L12" s="69">
        <v>0</v>
      </c>
    </row>
    <row r="13" spans="1:12">
      <c r="A13" s="63" t="s">
        <v>97</v>
      </c>
      <c r="B13" s="64">
        <v>135081</v>
      </c>
      <c r="C13" s="63" t="s">
        <v>311</v>
      </c>
      <c r="D13" s="65" t="s">
        <v>28</v>
      </c>
      <c r="E13" s="66" t="s">
        <v>174</v>
      </c>
      <c r="F13" s="66">
        <v>2</v>
      </c>
      <c r="G13" s="67">
        <v>17</v>
      </c>
      <c r="H13" s="68">
        <v>4</v>
      </c>
      <c r="I13" s="68">
        <v>195</v>
      </c>
      <c r="J13" s="68">
        <v>189</v>
      </c>
      <c r="K13" s="69">
        <v>0</v>
      </c>
      <c r="L13" s="69">
        <v>0</v>
      </c>
    </row>
    <row r="14" spans="1:12">
      <c r="A14" s="63" t="s">
        <v>98</v>
      </c>
      <c r="B14" s="64">
        <v>117636</v>
      </c>
      <c r="C14" s="63" t="s">
        <v>314</v>
      </c>
      <c r="D14" s="65" t="s">
        <v>28</v>
      </c>
      <c r="E14" s="66" t="s">
        <v>168</v>
      </c>
      <c r="F14" s="66">
        <v>2</v>
      </c>
      <c r="G14" s="67">
        <v>25</v>
      </c>
      <c r="H14" s="68">
        <v>47</v>
      </c>
      <c r="I14" s="68">
        <v>260</v>
      </c>
      <c r="J14" s="68">
        <v>237</v>
      </c>
      <c r="K14" s="69">
        <v>20</v>
      </c>
      <c r="L14" s="69">
        <v>0</v>
      </c>
    </row>
    <row r="15" spans="1:12">
      <c r="A15" s="63" t="s">
        <v>99</v>
      </c>
      <c r="B15" s="64">
        <v>119678</v>
      </c>
      <c r="C15" s="63" t="s">
        <v>311</v>
      </c>
      <c r="D15" s="65" t="s">
        <v>317</v>
      </c>
      <c r="E15" s="66" t="s">
        <v>168</v>
      </c>
      <c r="F15" s="66">
        <v>1</v>
      </c>
      <c r="G15" s="67">
        <v>18</v>
      </c>
      <c r="H15" s="68">
        <v>27</v>
      </c>
      <c r="I15" s="68">
        <v>1309</v>
      </c>
      <c r="J15" s="68">
        <v>64</v>
      </c>
      <c r="K15" s="69">
        <v>10</v>
      </c>
      <c r="L15" s="69">
        <v>0</v>
      </c>
    </row>
    <row r="16" spans="1:12">
      <c r="A16" s="63" t="s">
        <v>100</v>
      </c>
      <c r="B16" s="64">
        <v>167093</v>
      </c>
      <c r="C16" s="63" t="s">
        <v>311</v>
      </c>
      <c r="D16" s="65" t="s">
        <v>317</v>
      </c>
      <c r="E16" s="66" t="s">
        <v>167</v>
      </c>
      <c r="F16" s="66">
        <v>2</v>
      </c>
      <c r="G16" s="67">
        <v>26</v>
      </c>
      <c r="H16" s="68">
        <v>1</v>
      </c>
      <c r="I16" s="68">
        <v>19</v>
      </c>
      <c r="J16" s="68">
        <v>0</v>
      </c>
      <c r="K16" s="69">
        <v>1</v>
      </c>
      <c r="L16" s="69">
        <v>0</v>
      </c>
    </row>
    <row r="17" spans="1:12">
      <c r="A17" s="63" t="s">
        <v>101</v>
      </c>
      <c r="B17" s="64">
        <v>187967</v>
      </c>
      <c r="C17" s="63" t="s">
        <v>311</v>
      </c>
      <c r="D17" s="65" t="s">
        <v>28</v>
      </c>
      <c r="E17" s="66" t="s">
        <v>169</v>
      </c>
      <c r="F17" s="66">
        <v>1</v>
      </c>
      <c r="G17" s="67">
        <v>20</v>
      </c>
      <c r="H17" s="68">
        <v>18</v>
      </c>
      <c r="I17" s="68">
        <v>202</v>
      </c>
      <c r="J17" s="68">
        <v>112</v>
      </c>
      <c r="K17" s="69">
        <v>3</v>
      </c>
      <c r="L17" s="69">
        <v>0</v>
      </c>
    </row>
    <row r="18" spans="1:12">
      <c r="A18" s="63" t="s">
        <v>102</v>
      </c>
      <c r="B18" s="64">
        <v>207315</v>
      </c>
      <c r="C18" s="63" t="s">
        <v>311</v>
      </c>
      <c r="D18" s="65" t="s">
        <v>317</v>
      </c>
      <c r="E18" s="66" t="s">
        <v>173</v>
      </c>
      <c r="F18" s="66">
        <v>1</v>
      </c>
      <c r="G18" s="67">
        <v>25</v>
      </c>
      <c r="H18" s="68">
        <v>4</v>
      </c>
      <c r="I18" s="68">
        <v>13</v>
      </c>
      <c r="J18" s="68">
        <v>95</v>
      </c>
      <c r="K18" s="69">
        <v>2</v>
      </c>
      <c r="L18" s="69">
        <v>0</v>
      </c>
    </row>
    <row r="19" spans="1:12">
      <c r="A19" s="63" t="s">
        <v>103</v>
      </c>
      <c r="B19" s="64">
        <v>120838</v>
      </c>
      <c r="C19" s="63" t="s">
        <v>311</v>
      </c>
      <c r="D19" s="65" t="s">
        <v>28</v>
      </c>
      <c r="E19" s="66" t="s">
        <v>168</v>
      </c>
      <c r="F19" s="66">
        <v>2</v>
      </c>
      <c r="G19" s="67">
        <v>29</v>
      </c>
      <c r="H19" s="68">
        <v>2</v>
      </c>
      <c r="I19" s="68">
        <v>39</v>
      </c>
      <c r="J19" s="68">
        <v>0</v>
      </c>
      <c r="K19" s="69">
        <v>0</v>
      </c>
      <c r="L19" s="69">
        <v>0</v>
      </c>
    </row>
    <row r="20" spans="1:12">
      <c r="A20" s="63" t="s">
        <v>104</v>
      </c>
      <c r="B20" s="64">
        <v>195049</v>
      </c>
      <c r="C20" s="63" t="s">
        <v>311</v>
      </c>
      <c r="D20" s="65" t="s">
        <v>317</v>
      </c>
      <c r="E20" s="66" t="s">
        <v>170</v>
      </c>
      <c r="F20" s="66">
        <v>2</v>
      </c>
      <c r="G20" s="67">
        <v>16</v>
      </c>
      <c r="H20" s="68">
        <v>8</v>
      </c>
      <c r="I20" s="68">
        <v>16</v>
      </c>
      <c r="J20" s="68">
        <v>268</v>
      </c>
      <c r="K20" s="69">
        <v>211</v>
      </c>
      <c r="L20" s="69">
        <v>184</v>
      </c>
    </row>
    <row r="21" spans="1:12">
      <c r="A21" s="63" t="s">
        <v>105</v>
      </c>
      <c r="B21" s="64">
        <v>430670</v>
      </c>
      <c r="C21" s="63" t="s">
        <v>311</v>
      </c>
      <c r="D21" s="65" t="s">
        <v>28</v>
      </c>
      <c r="E21" s="66" t="s">
        <v>172</v>
      </c>
      <c r="F21" s="66">
        <v>2</v>
      </c>
      <c r="G21" s="67">
        <v>25</v>
      </c>
      <c r="H21" s="68">
        <v>1</v>
      </c>
      <c r="I21" s="68">
        <v>38</v>
      </c>
      <c r="J21" s="68">
        <v>0</v>
      </c>
      <c r="K21" s="69">
        <v>0</v>
      </c>
      <c r="L21" s="69">
        <v>0</v>
      </c>
    </row>
    <row r="22" spans="1:12">
      <c r="A22" s="63" t="s">
        <v>106</v>
      </c>
      <c r="B22" s="64">
        <v>481535</v>
      </c>
      <c r="C22" s="63" t="s">
        <v>161</v>
      </c>
      <c r="D22" s="65" t="s">
        <v>317</v>
      </c>
      <c r="E22" s="66" t="s">
        <v>168</v>
      </c>
      <c r="F22" s="66">
        <v>2</v>
      </c>
      <c r="G22" s="67">
        <v>26</v>
      </c>
      <c r="H22" s="68">
        <v>2</v>
      </c>
      <c r="I22" s="68">
        <v>0</v>
      </c>
      <c r="J22" s="68">
        <v>31</v>
      </c>
      <c r="K22" s="69">
        <v>67</v>
      </c>
      <c r="L22" s="69">
        <v>74</v>
      </c>
    </row>
    <row r="23" spans="1:12">
      <c r="A23" s="63" t="s">
        <v>107</v>
      </c>
      <c r="B23" s="64">
        <v>999999</v>
      </c>
      <c r="C23" s="63" t="s">
        <v>311</v>
      </c>
      <c r="D23" s="65" t="s">
        <v>317</v>
      </c>
      <c r="E23" s="66" t="s">
        <v>168</v>
      </c>
      <c r="F23" s="66">
        <v>2</v>
      </c>
      <c r="G23" s="67">
        <v>-2</v>
      </c>
      <c r="H23" s="68">
        <v>6</v>
      </c>
      <c r="I23" s="68">
        <v>0</v>
      </c>
      <c r="J23" s="68">
        <v>308</v>
      </c>
      <c r="K23" s="69">
        <v>379</v>
      </c>
      <c r="L23" s="69">
        <v>144</v>
      </c>
    </row>
    <row r="24" spans="1:12">
      <c r="A24" s="63" t="s">
        <v>108</v>
      </c>
      <c r="B24" s="64">
        <v>164137</v>
      </c>
      <c r="C24" s="63" t="s">
        <v>311</v>
      </c>
      <c r="D24" s="65" t="s">
        <v>317</v>
      </c>
      <c r="E24" s="66" t="s">
        <v>141</v>
      </c>
      <c r="F24" s="66">
        <v>1</v>
      </c>
      <c r="G24" s="67">
        <v>-2</v>
      </c>
      <c r="H24" s="68">
        <v>23</v>
      </c>
      <c r="I24" s="68">
        <v>216</v>
      </c>
      <c r="J24" s="68">
        <v>145</v>
      </c>
      <c r="K24" s="69">
        <v>36</v>
      </c>
      <c r="L24" s="69">
        <v>0</v>
      </c>
    </row>
    <row r="25" spans="1:12">
      <c r="A25" s="63" t="s">
        <v>109</v>
      </c>
      <c r="B25" s="64">
        <v>197027</v>
      </c>
      <c r="C25" s="63" t="s">
        <v>313</v>
      </c>
      <c r="D25" s="65" t="s">
        <v>28</v>
      </c>
      <c r="E25" s="66" t="s">
        <v>170</v>
      </c>
      <c r="F25" s="66">
        <v>1</v>
      </c>
      <c r="G25" s="67">
        <v>22</v>
      </c>
      <c r="H25" s="68">
        <v>1</v>
      </c>
      <c r="I25" s="68">
        <v>18</v>
      </c>
      <c r="J25" s="68">
        <v>0</v>
      </c>
      <c r="K25" s="69">
        <v>0</v>
      </c>
      <c r="L25" s="69">
        <v>0</v>
      </c>
    </row>
    <row r="26" spans="1:12">
      <c r="A26" s="63" t="s">
        <v>110</v>
      </c>
      <c r="B26" s="64">
        <v>243568</v>
      </c>
      <c r="C26" s="63" t="s">
        <v>312</v>
      </c>
      <c r="D26" s="65" t="s">
        <v>28</v>
      </c>
      <c r="E26" s="66" t="s">
        <v>172</v>
      </c>
      <c r="F26" s="66">
        <v>2</v>
      </c>
      <c r="G26" s="67">
        <v>25</v>
      </c>
      <c r="H26" s="68">
        <v>3</v>
      </c>
      <c r="I26" s="68">
        <v>2</v>
      </c>
      <c r="J26" s="68">
        <v>20</v>
      </c>
      <c r="K26" s="69">
        <v>2</v>
      </c>
      <c r="L26" s="69">
        <v>0</v>
      </c>
    </row>
    <row r="27" spans="1:12">
      <c r="A27" s="63" t="s">
        <v>111</v>
      </c>
      <c r="B27" s="64">
        <v>166708</v>
      </c>
      <c r="C27" s="63" t="s">
        <v>311</v>
      </c>
      <c r="D27" s="65" t="s">
        <v>317</v>
      </c>
      <c r="E27" s="66" t="s">
        <v>167</v>
      </c>
      <c r="F27" s="66">
        <v>1</v>
      </c>
      <c r="G27" s="67">
        <v>25</v>
      </c>
      <c r="H27" s="68">
        <v>43</v>
      </c>
      <c r="I27" s="68">
        <v>9</v>
      </c>
      <c r="J27" s="68">
        <v>341</v>
      </c>
      <c r="K27" s="69">
        <v>249</v>
      </c>
      <c r="L27" s="69">
        <v>0</v>
      </c>
    </row>
    <row r="28" spans="1:12">
      <c r="A28" s="63" t="s">
        <v>112</v>
      </c>
      <c r="B28" s="64">
        <v>243203</v>
      </c>
      <c r="C28" s="63" t="s">
        <v>311</v>
      </c>
      <c r="D28" s="65" t="s">
        <v>28</v>
      </c>
      <c r="E28" s="66" t="s">
        <v>172</v>
      </c>
      <c r="F28" s="66">
        <v>1</v>
      </c>
      <c r="G28" s="67">
        <v>25</v>
      </c>
      <c r="H28" s="68">
        <v>41</v>
      </c>
      <c r="I28" s="68">
        <v>445</v>
      </c>
      <c r="J28" s="68">
        <v>163</v>
      </c>
      <c r="K28" s="69">
        <v>13</v>
      </c>
      <c r="L28" s="69">
        <v>10</v>
      </c>
    </row>
    <row r="29" spans="1:12">
      <c r="A29" s="63" t="s">
        <v>113</v>
      </c>
      <c r="B29" s="64">
        <v>999999</v>
      </c>
      <c r="C29" s="63" t="s">
        <v>161</v>
      </c>
      <c r="D29" s="65" t="s">
        <v>317</v>
      </c>
      <c r="E29" s="66" t="s">
        <v>175</v>
      </c>
      <c r="F29" s="66">
        <v>2</v>
      </c>
      <c r="G29" s="67">
        <v>-2</v>
      </c>
      <c r="H29" s="68">
        <v>14</v>
      </c>
      <c r="I29" s="68">
        <v>1</v>
      </c>
      <c r="J29" s="68">
        <v>43</v>
      </c>
      <c r="K29" s="69">
        <v>60</v>
      </c>
      <c r="L29" s="69">
        <v>49</v>
      </c>
    </row>
    <row r="30" spans="1:12">
      <c r="A30" s="63" t="s">
        <v>114</v>
      </c>
      <c r="B30" s="64">
        <v>131098</v>
      </c>
      <c r="C30" s="63" t="s">
        <v>311</v>
      </c>
      <c r="D30" s="65" t="s">
        <v>28</v>
      </c>
      <c r="E30" s="66" t="s">
        <v>176</v>
      </c>
      <c r="F30" s="66">
        <v>2</v>
      </c>
      <c r="G30" s="67">
        <v>22</v>
      </c>
      <c r="H30" s="68">
        <v>1</v>
      </c>
      <c r="I30" s="68">
        <v>2</v>
      </c>
      <c r="J30" s="68">
        <v>0</v>
      </c>
      <c r="K30" s="69">
        <v>0</v>
      </c>
      <c r="L30" s="69">
        <v>0</v>
      </c>
    </row>
    <row r="31" spans="1:12">
      <c r="A31" s="63" t="s">
        <v>115</v>
      </c>
      <c r="B31" s="64">
        <v>166610</v>
      </c>
      <c r="C31" s="63" t="s">
        <v>161</v>
      </c>
      <c r="D31" s="65" t="s">
        <v>317</v>
      </c>
      <c r="E31" s="66" t="s">
        <v>167</v>
      </c>
      <c r="F31" s="66">
        <v>2</v>
      </c>
      <c r="G31" s="67">
        <v>-2</v>
      </c>
      <c r="H31" s="68">
        <v>5</v>
      </c>
      <c r="I31" s="68">
        <v>0</v>
      </c>
      <c r="J31" s="68">
        <v>0</v>
      </c>
      <c r="K31" s="69">
        <v>106</v>
      </c>
      <c r="L31" s="69">
        <v>57</v>
      </c>
    </row>
    <row r="32" spans="1:12">
      <c r="A32" s="169" t="s">
        <v>450</v>
      </c>
    </row>
  </sheetData>
  <sortState xmlns:xlrd2="http://schemas.microsoft.com/office/spreadsheetml/2017/richdata2" ref="A3:L32">
    <sortCondition ref="A3:A32"/>
    <sortCondition ref="C3:C32"/>
    <sortCondition descending="1" ref="D3:D32"/>
    <sortCondition ref="E3:E32"/>
  </sortState>
  <mergeCells count="1">
    <mergeCell ref="A1:L1"/>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E378-24F3-4927-8234-440C1DA15473}">
  <sheetPr>
    <tabColor theme="4"/>
  </sheetPr>
  <dimension ref="A1:P39"/>
  <sheetViews>
    <sheetView workbookViewId="0">
      <selection activeCell="A18" sqref="A18"/>
    </sheetView>
  </sheetViews>
  <sheetFormatPr defaultColWidth="37" defaultRowHeight="12.75"/>
  <cols>
    <col min="1" max="1" width="9.85546875" style="32" bestFit="1" customWidth="1"/>
    <col min="2" max="16" width="10.5703125" style="32" customWidth="1"/>
    <col min="17" max="16384" width="37" style="32"/>
  </cols>
  <sheetData>
    <row r="1" spans="1:16">
      <c r="A1" s="242" t="s">
        <v>444</v>
      </c>
      <c r="B1" s="242"/>
      <c r="C1" s="242"/>
      <c r="D1" s="242"/>
      <c r="E1" s="242"/>
      <c r="F1" s="242"/>
      <c r="G1" s="242"/>
      <c r="H1" s="242"/>
      <c r="I1" s="242"/>
      <c r="J1" s="242"/>
      <c r="K1" s="242"/>
      <c r="L1" s="242"/>
      <c r="M1" s="242"/>
    </row>
    <row r="2" spans="1:16">
      <c r="A2" s="178" t="s">
        <v>409</v>
      </c>
      <c r="B2" s="176"/>
      <c r="C2" s="176"/>
      <c r="D2" s="176"/>
      <c r="E2" s="176"/>
      <c r="F2" s="176"/>
      <c r="G2" s="176"/>
      <c r="H2" s="176"/>
      <c r="I2" s="176"/>
      <c r="J2" s="176"/>
      <c r="K2" s="176"/>
      <c r="L2" s="176"/>
      <c r="M2" s="176"/>
      <c r="N2" s="177"/>
      <c r="O2" s="177"/>
      <c r="P2" s="177"/>
    </row>
    <row r="3" spans="1:16" ht="14.45" customHeight="1">
      <c r="A3" s="245" t="s">
        <v>0</v>
      </c>
      <c r="B3" s="243" t="s">
        <v>403</v>
      </c>
      <c r="C3" s="243"/>
      <c r="D3" s="243"/>
      <c r="E3" s="243"/>
      <c r="F3" s="243"/>
      <c r="G3" s="243"/>
      <c r="H3" s="243"/>
      <c r="I3" s="243"/>
      <c r="J3" s="243"/>
      <c r="K3" s="243"/>
      <c r="L3" s="243"/>
      <c r="M3" s="243"/>
      <c r="N3" s="241" t="s">
        <v>407</v>
      </c>
      <c r="O3" s="241"/>
      <c r="P3" s="241"/>
    </row>
    <row r="4" spans="1:16" ht="12.95" customHeight="1">
      <c r="A4" s="245"/>
      <c r="B4" s="243" t="s">
        <v>120</v>
      </c>
      <c r="C4" s="243"/>
      <c r="D4" s="243"/>
      <c r="E4" s="243" t="s">
        <v>121</v>
      </c>
      <c r="F4" s="243"/>
      <c r="G4" s="243"/>
      <c r="H4" s="243" t="s">
        <v>122</v>
      </c>
      <c r="I4" s="243"/>
      <c r="J4" s="243"/>
      <c r="K4" s="244" t="s">
        <v>60</v>
      </c>
      <c r="L4" s="244"/>
      <c r="M4" s="244"/>
      <c r="N4" s="240" t="s">
        <v>121</v>
      </c>
      <c r="O4" s="240"/>
      <c r="P4" s="240"/>
    </row>
    <row r="5" spans="1:16" ht="38.25">
      <c r="A5" s="245"/>
      <c r="B5" s="33" t="s">
        <v>36</v>
      </c>
      <c r="C5" s="33" t="s">
        <v>75</v>
      </c>
      <c r="D5" s="33" t="s">
        <v>76</v>
      </c>
      <c r="E5" s="33" t="s">
        <v>36</v>
      </c>
      <c r="F5" s="33" t="s">
        <v>75</v>
      </c>
      <c r="G5" s="33" t="s">
        <v>76</v>
      </c>
      <c r="H5" s="33" t="s">
        <v>36</v>
      </c>
      <c r="I5" s="33" t="s">
        <v>75</v>
      </c>
      <c r="J5" s="33" t="s">
        <v>76</v>
      </c>
      <c r="K5" s="33" t="s">
        <v>36</v>
      </c>
      <c r="L5" s="33" t="s">
        <v>75</v>
      </c>
      <c r="M5" s="33" t="s">
        <v>76</v>
      </c>
      <c r="N5" s="38" t="s">
        <v>36</v>
      </c>
      <c r="O5" s="38" t="s">
        <v>75</v>
      </c>
      <c r="P5" s="38" t="s">
        <v>76</v>
      </c>
    </row>
    <row r="6" spans="1:16">
      <c r="A6" s="34" t="s">
        <v>123</v>
      </c>
      <c r="B6" s="35">
        <v>18</v>
      </c>
      <c r="C6" s="35" t="s">
        <v>29</v>
      </c>
      <c r="D6" s="35" t="s">
        <v>29</v>
      </c>
      <c r="E6" s="35" t="s">
        <v>29</v>
      </c>
      <c r="F6" s="35" t="s">
        <v>29</v>
      </c>
      <c r="G6" s="35" t="s">
        <v>29</v>
      </c>
      <c r="H6" s="35" t="s">
        <v>29</v>
      </c>
      <c r="I6" s="35" t="s">
        <v>29</v>
      </c>
      <c r="J6" s="35" t="s">
        <v>29</v>
      </c>
      <c r="K6" s="35" t="s">
        <v>29</v>
      </c>
      <c r="L6" s="35" t="s">
        <v>29</v>
      </c>
      <c r="M6" s="36" t="s">
        <v>29</v>
      </c>
      <c r="N6" s="39"/>
      <c r="O6" s="39"/>
      <c r="P6" s="39"/>
    </row>
    <row r="7" spans="1:16">
      <c r="A7" s="34" t="s">
        <v>124</v>
      </c>
      <c r="B7" s="35">
        <f t="shared" ref="B7:B15" si="0">C7+D7</f>
        <v>12064</v>
      </c>
      <c r="C7" s="35">
        <v>5262</v>
      </c>
      <c r="D7" s="35">
        <v>6802</v>
      </c>
      <c r="E7" s="35">
        <f t="shared" ref="E7:E15" si="1">F7+G7</f>
        <v>4368</v>
      </c>
      <c r="F7" s="35">
        <v>1519</v>
      </c>
      <c r="G7" s="35">
        <v>2849</v>
      </c>
      <c r="H7" s="35">
        <f t="shared" ref="H7:H15" si="2">I7+J7</f>
        <v>6815</v>
      </c>
      <c r="I7" s="35">
        <v>3308</v>
      </c>
      <c r="J7" s="35">
        <v>3507</v>
      </c>
      <c r="K7" s="35">
        <f t="shared" ref="K7:K15" si="3">L7+M7</f>
        <v>881</v>
      </c>
      <c r="L7" s="35">
        <f t="shared" ref="L7:M15" si="4">C7-F7-I7</f>
        <v>435</v>
      </c>
      <c r="M7" s="36">
        <f t="shared" si="4"/>
        <v>446</v>
      </c>
      <c r="N7" s="39"/>
      <c r="O7" s="39"/>
      <c r="P7" s="39"/>
    </row>
    <row r="8" spans="1:16">
      <c r="A8" s="34" t="s">
        <v>125</v>
      </c>
      <c r="B8" s="35">
        <f t="shared" si="0"/>
        <v>117382</v>
      </c>
      <c r="C8" s="35">
        <v>70654</v>
      </c>
      <c r="D8" s="35">
        <v>46728</v>
      </c>
      <c r="E8" s="35">
        <f t="shared" si="1"/>
        <v>39811</v>
      </c>
      <c r="F8" s="35">
        <v>26925</v>
      </c>
      <c r="G8" s="35">
        <v>12886</v>
      </c>
      <c r="H8" s="35">
        <f t="shared" si="2"/>
        <v>66384</v>
      </c>
      <c r="I8" s="35">
        <v>38952</v>
      </c>
      <c r="J8" s="35">
        <v>27432</v>
      </c>
      <c r="K8" s="35">
        <f t="shared" si="3"/>
        <v>11187</v>
      </c>
      <c r="L8" s="35">
        <f t="shared" si="4"/>
        <v>4777</v>
      </c>
      <c r="M8" s="36">
        <f t="shared" si="4"/>
        <v>6410</v>
      </c>
      <c r="N8" s="39"/>
      <c r="O8" s="39"/>
      <c r="P8" s="39"/>
    </row>
    <row r="9" spans="1:16">
      <c r="A9" s="34" t="s">
        <v>126</v>
      </c>
      <c r="B9" s="35">
        <f t="shared" si="0"/>
        <v>83119</v>
      </c>
      <c r="C9" s="35">
        <v>48204</v>
      </c>
      <c r="D9" s="35">
        <v>34915</v>
      </c>
      <c r="E9" s="35">
        <f t="shared" si="1"/>
        <v>29081</v>
      </c>
      <c r="F9" s="35">
        <v>20002</v>
      </c>
      <c r="G9" s="35">
        <v>9079</v>
      </c>
      <c r="H9" s="35">
        <f t="shared" si="2"/>
        <v>44329</v>
      </c>
      <c r="I9" s="35">
        <v>24305</v>
      </c>
      <c r="J9" s="35">
        <v>20024</v>
      </c>
      <c r="K9" s="35">
        <f t="shared" si="3"/>
        <v>9709</v>
      </c>
      <c r="L9" s="35">
        <f t="shared" si="4"/>
        <v>3897</v>
      </c>
      <c r="M9" s="36">
        <f t="shared" si="4"/>
        <v>5812</v>
      </c>
      <c r="N9" s="40">
        <v>97655</v>
      </c>
      <c r="O9" s="41">
        <v>75241</v>
      </c>
      <c r="P9" s="40">
        <f>N9-O9</f>
        <v>22414</v>
      </c>
    </row>
    <row r="10" spans="1:16">
      <c r="A10" s="34" t="s">
        <v>127</v>
      </c>
      <c r="B10" s="35">
        <f t="shared" si="0"/>
        <v>122613</v>
      </c>
      <c r="C10" s="35">
        <v>74646</v>
      </c>
      <c r="D10" s="35">
        <v>47967</v>
      </c>
      <c r="E10" s="35">
        <f t="shared" si="1"/>
        <v>50834</v>
      </c>
      <c r="F10" s="35">
        <v>36470</v>
      </c>
      <c r="G10" s="35">
        <v>14364</v>
      </c>
      <c r="H10" s="35">
        <f t="shared" si="2"/>
        <v>55309</v>
      </c>
      <c r="I10" s="35">
        <v>31013</v>
      </c>
      <c r="J10" s="35">
        <v>24296</v>
      </c>
      <c r="K10" s="35">
        <f t="shared" si="3"/>
        <v>16470</v>
      </c>
      <c r="L10" s="35">
        <f t="shared" si="4"/>
        <v>7163</v>
      </c>
      <c r="M10" s="36">
        <f t="shared" si="4"/>
        <v>9307</v>
      </c>
      <c r="N10" s="40">
        <v>72973</v>
      </c>
      <c r="O10" s="41">
        <v>56927</v>
      </c>
      <c r="P10" s="40">
        <f t="shared" ref="P10:P13" si="5">N10-O10</f>
        <v>16046</v>
      </c>
    </row>
    <row r="11" spans="1:16">
      <c r="A11" s="34" t="s">
        <v>128</v>
      </c>
      <c r="B11" s="35">
        <f t="shared" si="0"/>
        <v>202781</v>
      </c>
      <c r="C11" s="35">
        <v>128007</v>
      </c>
      <c r="D11" s="35">
        <v>74774</v>
      </c>
      <c r="E11" s="35">
        <f t="shared" si="1"/>
        <v>81199</v>
      </c>
      <c r="F11" s="35">
        <v>57829</v>
      </c>
      <c r="G11" s="35">
        <v>23370</v>
      </c>
      <c r="H11" s="35">
        <f t="shared" si="2"/>
        <v>79077</v>
      </c>
      <c r="I11" s="35">
        <v>44943</v>
      </c>
      <c r="J11" s="35">
        <v>34134</v>
      </c>
      <c r="K11" s="35">
        <f t="shared" si="3"/>
        <v>42505</v>
      </c>
      <c r="L11" s="35">
        <f t="shared" si="4"/>
        <v>25235</v>
      </c>
      <c r="M11" s="36">
        <f t="shared" si="4"/>
        <v>17270</v>
      </c>
      <c r="N11" s="40">
        <v>100971</v>
      </c>
      <c r="O11" s="41">
        <v>76662</v>
      </c>
      <c r="P11" s="40">
        <f t="shared" si="5"/>
        <v>24309</v>
      </c>
    </row>
    <row r="12" spans="1:16">
      <c r="A12" s="34" t="s">
        <v>129</v>
      </c>
      <c r="B12" s="35">
        <f t="shared" si="0"/>
        <v>361471</v>
      </c>
      <c r="C12" s="35">
        <v>223910</v>
      </c>
      <c r="D12" s="35">
        <v>137561</v>
      </c>
      <c r="E12" s="35">
        <f t="shared" si="1"/>
        <v>114616</v>
      </c>
      <c r="F12" s="35">
        <v>79107</v>
      </c>
      <c r="G12" s="35">
        <v>35509</v>
      </c>
      <c r="H12" s="35">
        <f t="shared" si="2"/>
        <v>158058</v>
      </c>
      <c r="I12" s="35">
        <v>92799</v>
      </c>
      <c r="J12" s="35">
        <v>65259</v>
      </c>
      <c r="K12" s="35">
        <f t="shared" si="3"/>
        <v>88797</v>
      </c>
      <c r="L12" s="35">
        <f t="shared" si="4"/>
        <v>52004</v>
      </c>
      <c r="M12" s="36">
        <f t="shared" si="4"/>
        <v>36793</v>
      </c>
      <c r="N12" s="40">
        <v>129286</v>
      </c>
      <c r="O12" s="41">
        <v>93729</v>
      </c>
      <c r="P12" s="40">
        <f t="shared" si="5"/>
        <v>35557</v>
      </c>
    </row>
    <row r="13" spans="1:16">
      <c r="A13" s="34" t="s">
        <v>130</v>
      </c>
      <c r="B13" s="35">
        <f t="shared" si="0"/>
        <v>716890</v>
      </c>
      <c r="C13" s="35">
        <v>443194</v>
      </c>
      <c r="D13" s="35">
        <v>273696</v>
      </c>
      <c r="E13" s="35">
        <f t="shared" si="1"/>
        <v>142410</v>
      </c>
      <c r="F13" s="35">
        <v>97965</v>
      </c>
      <c r="G13" s="35">
        <v>44445</v>
      </c>
      <c r="H13" s="35">
        <f t="shared" si="2"/>
        <v>413036</v>
      </c>
      <c r="I13" s="35">
        <v>252798</v>
      </c>
      <c r="J13" s="35">
        <v>160238</v>
      </c>
      <c r="K13" s="35">
        <f t="shared" si="3"/>
        <v>161444</v>
      </c>
      <c r="L13" s="35">
        <f t="shared" si="4"/>
        <v>92431</v>
      </c>
      <c r="M13" s="36">
        <f t="shared" si="4"/>
        <v>69013</v>
      </c>
      <c r="N13" s="40">
        <v>153692</v>
      </c>
      <c r="O13" s="41">
        <v>108476</v>
      </c>
      <c r="P13" s="40">
        <f t="shared" si="5"/>
        <v>45216</v>
      </c>
    </row>
    <row r="14" spans="1:16">
      <c r="A14" s="34" t="s">
        <v>131</v>
      </c>
      <c r="B14" s="35">
        <f t="shared" si="0"/>
        <v>1313336</v>
      </c>
      <c r="C14" s="35">
        <v>810048</v>
      </c>
      <c r="D14" s="35">
        <v>503288</v>
      </c>
      <c r="E14" s="35">
        <f t="shared" si="1"/>
        <v>155341</v>
      </c>
      <c r="F14" s="35">
        <v>104299</v>
      </c>
      <c r="G14" s="35">
        <v>51042</v>
      </c>
      <c r="H14" s="35">
        <f t="shared" si="2"/>
        <v>881643</v>
      </c>
      <c r="I14" s="35">
        <v>566005</v>
      </c>
      <c r="J14" s="35">
        <v>315638</v>
      </c>
      <c r="K14" s="35">
        <f t="shared" si="3"/>
        <v>276352</v>
      </c>
      <c r="L14" s="35">
        <f t="shared" si="4"/>
        <v>139744</v>
      </c>
      <c r="M14" s="36">
        <f t="shared" si="4"/>
        <v>136608</v>
      </c>
      <c r="N14" s="39"/>
      <c r="O14" s="39"/>
      <c r="P14" s="39"/>
    </row>
    <row r="15" spans="1:16">
      <c r="A15" s="34" t="s">
        <v>132</v>
      </c>
      <c r="B15" s="35">
        <f t="shared" si="0"/>
        <v>1861432</v>
      </c>
      <c r="C15" s="35">
        <v>1069047</v>
      </c>
      <c r="D15" s="35">
        <v>792385</v>
      </c>
      <c r="E15" s="35">
        <f t="shared" si="1"/>
        <v>175882</v>
      </c>
      <c r="F15" s="35">
        <v>117534</v>
      </c>
      <c r="G15" s="35">
        <v>58348</v>
      </c>
      <c r="H15" s="35">
        <f t="shared" si="2"/>
        <v>1065594</v>
      </c>
      <c r="I15" s="35">
        <v>691102</v>
      </c>
      <c r="J15" s="35">
        <v>374492</v>
      </c>
      <c r="K15" s="35">
        <f t="shared" si="3"/>
        <v>619956</v>
      </c>
      <c r="L15" s="35">
        <f t="shared" si="4"/>
        <v>260411</v>
      </c>
      <c r="M15" s="36">
        <f t="shared" si="4"/>
        <v>359545</v>
      </c>
      <c r="N15" s="39"/>
      <c r="O15" s="39"/>
      <c r="P15" s="39"/>
    </row>
    <row r="16" spans="1:16">
      <c r="A16" s="37" t="s">
        <v>321</v>
      </c>
      <c r="B16" s="35">
        <f t="shared" ref="B16:M16" si="6">SUM(B6:B15)</f>
        <v>4791106</v>
      </c>
      <c r="C16" s="35">
        <f t="shared" si="6"/>
        <v>2872972</v>
      </c>
      <c r="D16" s="35">
        <f t="shared" si="6"/>
        <v>1918116</v>
      </c>
      <c r="E16" s="35">
        <f t="shared" si="6"/>
        <v>793542</v>
      </c>
      <c r="F16" s="35">
        <f t="shared" si="6"/>
        <v>541650</v>
      </c>
      <c r="G16" s="35">
        <f t="shared" si="6"/>
        <v>251892</v>
      </c>
      <c r="H16" s="35">
        <f t="shared" si="6"/>
        <v>2770245</v>
      </c>
      <c r="I16" s="35">
        <f t="shared" si="6"/>
        <v>1745225</v>
      </c>
      <c r="J16" s="35">
        <f t="shared" si="6"/>
        <v>1025020</v>
      </c>
      <c r="K16" s="35">
        <f t="shared" si="6"/>
        <v>1227301</v>
      </c>
      <c r="L16" s="35">
        <f t="shared" si="6"/>
        <v>586097</v>
      </c>
      <c r="M16" s="36">
        <f t="shared" si="6"/>
        <v>641204</v>
      </c>
      <c r="N16" s="40">
        <f>SUM(N9:N13)</f>
        <v>554577</v>
      </c>
      <c r="O16" s="40">
        <f t="shared" ref="O16:P16" si="7">SUM(O9:O13)</f>
        <v>411035</v>
      </c>
      <c r="P16" s="40">
        <f t="shared" si="7"/>
        <v>143542</v>
      </c>
    </row>
    <row r="17" spans="1:16" ht="3.95" customHeight="1">
      <c r="A17" s="179"/>
      <c r="B17" s="180"/>
      <c r="C17" s="180"/>
      <c r="D17" s="180"/>
      <c r="E17" s="180"/>
      <c r="F17" s="180"/>
      <c r="G17" s="180"/>
      <c r="H17" s="180"/>
      <c r="I17" s="180"/>
      <c r="J17" s="180"/>
      <c r="K17" s="180"/>
      <c r="L17" s="180"/>
      <c r="M17" s="180"/>
      <c r="N17" s="181"/>
      <c r="O17" s="181"/>
      <c r="P17" s="181"/>
    </row>
    <row r="18" spans="1:16">
      <c r="A18" s="169" t="s">
        <v>449</v>
      </c>
    </row>
    <row r="30" spans="1:16">
      <c r="B30" s="42"/>
      <c r="C30" s="42"/>
      <c r="D30" s="42"/>
      <c r="E30" s="42"/>
      <c r="F30" s="42"/>
      <c r="G30" s="42"/>
      <c r="H30" s="42"/>
      <c r="I30" s="42"/>
      <c r="J30" s="42"/>
      <c r="K30" s="42"/>
      <c r="L30" s="42"/>
      <c r="M30" s="42"/>
    </row>
    <row r="31" spans="1:16">
      <c r="B31" s="42"/>
      <c r="C31" s="42"/>
      <c r="D31" s="42"/>
      <c r="E31" s="42"/>
      <c r="F31" s="42"/>
      <c r="G31" s="42"/>
      <c r="H31" s="42"/>
      <c r="I31" s="42"/>
      <c r="J31" s="42"/>
      <c r="K31" s="42"/>
      <c r="L31" s="42"/>
      <c r="M31" s="42"/>
    </row>
    <row r="32" spans="1:16">
      <c r="B32" s="42"/>
      <c r="C32" s="42"/>
      <c r="D32" s="42"/>
      <c r="E32" s="42"/>
      <c r="F32" s="42"/>
      <c r="G32" s="42"/>
      <c r="H32" s="42"/>
      <c r="I32" s="42"/>
      <c r="J32" s="42"/>
      <c r="K32" s="42"/>
      <c r="L32" s="42"/>
      <c r="M32" s="42"/>
    </row>
    <row r="33" spans="2:13">
      <c r="B33" s="42"/>
      <c r="C33" s="42"/>
      <c r="D33" s="42"/>
      <c r="E33" s="42"/>
      <c r="F33" s="42"/>
      <c r="G33" s="42"/>
      <c r="H33" s="42"/>
      <c r="I33" s="42"/>
      <c r="J33" s="42"/>
      <c r="K33" s="42"/>
      <c r="L33" s="42"/>
      <c r="M33" s="42"/>
    </row>
    <row r="34" spans="2:13">
      <c r="B34" s="42"/>
      <c r="C34" s="42"/>
      <c r="D34" s="42"/>
      <c r="E34" s="42"/>
      <c r="F34" s="42"/>
      <c r="G34" s="42"/>
      <c r="H34" s="42"/>
      <c r="I34" s="42"/>
      <c r="J34" s="42"/>
      <c r="K34" s="42"/>
      <c r="L34" s="42"/>
      <c r="M34" s="42"/>
    </row>
    <row r="35" spans="2:13">
      <c r="B35" s="42"/>
      <c r="C35" s="42"/>
      <c r="D35" s="42"/>
      <c r="E35" s="42"/>
      <c r="F35" s="42"/>
      <c r="G35" s="42"/>
      <c r="H35" s="42"/>
      <c r="I35" s="42"/>
      <c r="J35" s="42"/>
      <c r="K35" s="42"/>
      <c r="L35" s="42"/>
      <c r="M35" s="42"/>
    </row>
    <row r="36" spans="2:13">
      <c r="B36" s="42"/>
      <c r="C36" s="42"/>
      <c r="D36" s="42"/>
      <c r="E36" s="42"/>
      <c r="F36" s="42"/>
      <c r="G36" s="42"/>
      <c r="H36" s="42"/>
      <c r="I36" s="42"/>
      <c r="J36" s="42"/>
      <c r="K36" s="42"/>
      <c r="L36" s="42"/>
      <c r="M36" s="42"/>
    </row>
    <row r="37" spans="2:13">
      <c r="B37" s="42"/>
      <c r="C37" s="42"/>
      <c r="D37" s="42"/>
      <c r="E37" s="42"/>
      <c r="F37" s="42"/>
      <c r="G37" s="42"/>
      <c r="H37" s="42"/>
      <c r="I37" s="42"/>
      <c r="J37" s="42"/>
      <c r="K37" s="42"/>
      <c r="L37" s="42"/>
      <c r="M37" s="42"/>
    </row>
    <row r="38" spans="2:13">
      <c r="B38" s="42"/>
      <c r="C38" s="42"/>
      <c r="D38" s="42"/>
      <c r="E38" s="42"/>
      <c r="F38" s="42"/>
      <c r="G38" s="42"/>
      <c r="H38" s="42"/>
      <c r="I38" s="42"/>
      <c r="J38" s="42"/>
      <c r="K38" s="42"/>
      <c r="L38" s="42"/>
      <c r="M38" s="42"/>
    </row>
    <row r="39" spans="2:13">
      <c r="B39" s="42"/>
      <c r="C39" s="42"/>
      <c r="D39" s="42"/>
      <c r="E39" s="42"/>
      <c r="F39" s="42"/>
      <c r="G39" s="42"/>
      <c r="H39" s="42"/>
      <c r="I39" s="42"/>
      <c r="J39" s="42"/>
      <c r="K39" s="42"/>
      <c r="L39" s="42"/>
      <c r="M39" s="42"/>
    </row>
  </sheetData>
  <mergeCells count="9">
    <mergeCell ref="N4:P4"/>
    <mergeCell ref="N3:P3"/>
    <mergeCell ref="A1:M1"/>
    <mergeCell ref="B4:D4"/>
    <mergeCell ref="E4:G4"/>
    <mergeCell ref="H4:J4"/>
    <mergeCell ref="K4:M4"/>
    <mergeCell ref="A3:A5"/>
    <mergeCell ref="B3:M3"/>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A2499-7605-4550-9461-F8321DFBA255}">
  <dimension ref="A1:P23"/>
  <sheetViews>
    <sheetView workbookViewId="0">
      <selection activeCell="L1" sqref="L1:L1048576"/>
    </sheetView>
  </sheetViews>
  <sheetFormatPr defaultColWidth="17.140625" defaultRowHeight="12.75"/>
  <cols>
    <col min="1" max="1" width="38.85546875" style="26" customWidth="1"/>
    <col min="2" max="2" width="9.42578125" style="48" bestFit="1" customWidth="1"/>
    <col min="3" max="4" width="10.42578125" style="48" bestFit="1" customWidth="1"/>
    <col min="5" max="5" width="8.42578125" style="48" customWidth="1"/>
    <col min="6" max="7" width="10.42578125" style="48" bestFit="1" customWidth="1"/>
    <col min="8" max="8" width="8.140625" style="48" hidden="1" customWidth="1"/>
    <col min="9" max="9" width="8.85546875" style="49" bestFit="1" customWidth="1"/>
    <col min="10" max="11" width="10.42578125" style="49" bestFit="1" customWidth="1"/>
    <col min="12" max="12" width="8.140625" style="49" hidden="1" customWidth="1"/>
    <col min="13" max="13" width="8.85546875" style="49" bestFit="1" customWidth="1"/>
    <col min="14" max="15" width="10.42578125" style="49" bestFit="1" customWidth="1"/>
    <col min="16" max="16384" width="17.140625" style="26"/>
  </cols>
  <sheetData>
    <row r="1" spans="1:16" s="3" customFormat="1" ht="15.6" customHeight="1">
      <c r="A1" s="43" t="s">
        <v>445</v>
      </c>
      <c r="B1" s="44"/>
      <c r="C1" s="44"/>
      <c r="D1" s="44"/>
      <c r="E1" s="44"/>
      <c r="F1" s="44"/>
      <c r="G1" s="44"/>
      <c r="H1" s="44"/>
      <c r="I1" s="44"/>
      <c r="J1" s="44"/>
      <c r="K1" s="44"/>
      <c r="L1" s="44"/>
      <c r="M1" s="44"/>
      <c r="N1" s="44"/>
      <c r="O1" s="44"/>
    </row>
    <row r="2" spans="1:16" s="32" customFormat="1">
      <c r="A2" s="178" t="s">
        <v>409</v>
      </c>
      <c r="B2" s="176"/>
      <c r="C2" s="176"/>
      <c r="D2" s="176"/>
      <c r="E2" s="176"/>
      <c r="F2" s="176"/>
      <c r="G2" s="176"/>
      <c r="H2" s="176"/>
      <c r="I2" s="176"/>
      <c r="J2" s="176"/>
      <c r="K2" s="176"/>
      <c r="L2" s="176"/>
      <c r="M2" s="176"/>
      <c r="N2" s="177"/>
      <c r="O2" s="177"/>
      <c r="P2" s="177"/>
    </row>
    <row r="3" spans="1:16" s="3" customFormat="1" ht="15.75" customHeight="1">
      <c r="A3" s="247" t="s">
        <v>50</v>
      </c>
      <c r="B3" s="249" t="s">
        <v>120</v>
      </c>
      <c r="C3" s="249"/>
      <c r="D3" s="249"/>
      <c r="E3" s="249" t="s">
        <v>121</v>
      </c>
      <c r="F3" s="249"/>
      <c r="G3" s="249"/>
      <c r="H3" s="249"/>
      <c r="I3" s="249" t="s">
        <v>122</v>
      </c>
      <c r="J3" s="249"/>
      <c r="K3" s="249"/>
      <c r="L3" s="249"/>
      <c r="M3" s="250" t="s">
        <v>60</v>
      </c>
      <c r="N3" s="250"/>
      <c r="O3" s="250"/>
    </row>
    <row r="4" spans="1:16" s="3" customFormat="1" ht="28.5" customHeight="1">
      <c r="A4" s="248"/>
      <c r="B4" s="120" t="s">
        <v>36</v>
      </c>
      <c r="C4" s="120" t="s">
        <v>75</v>
      </c>
      <c r="D4" s="120" t="s">
        <v>76</v>
      </c>
      <c r="E4" s="121" t="s">
        <v>36</v>
      </c>
      <c r="F4" s="120" t="s">
        <v>75</v>
      </c>
      <c r="G4" s="120" t="s">
        <v>76</v>
      </c>
      <c r="H4" s="121" t="s">
        <v>404</v>
      </c>
      <c r="I4" s="121" t="s">
        <v>36</v>
      </c>
      <c r="J4" s="121" t="s">
        <v>75</v>
      </c>
      <c r="K4" s="121" t="s">
        <v>76</v>
      </c>
      <c r="L4" s="121" t="s">
        <v>404</v>
      </c>
      <c r="M4" s="121" t="s">
        <v>36</v>
      </c>
      <c r="N4" s="121" t="s">
        <v>75</v>
      </c>
      <c r="O4" s="121" t="s">
        <v>76</v>
      </c>
    </row>
    <row r="5" spans="1:16">
      <c r="A5" s="55" t="s">
        <v>293</v>
      </c>
      <c r="B5" s="27">
        <v>4954883</v>
      </c>
      <c r="C5" s="27">
        <v>2940402</v>
      </c>
      <c r="D5" s="27">
        <v>2014481</v>
      </c>
      <c r="E5" s="27">
        <v>807033</v>
      </c>
      <c r="F5" s="27">
        <v>547748</v>
      </c>
      <c r="G5" s="27">
        <v>259285</v>
      </c>
      <c r="H5" s="52">
        <f t="shared" ref="H5:H14" si="0">G5/E5*100</f>
        <v>32.128178153805358</v>
      </c>
      <c r="I5" s="27">
        <v>2862644</v>
      </c>
      <c r="J5" s="27">
        <v>1791750</v>
      </c>
      <c r="K5" s="27">
        <v>1070894</v>
      </c>
      <c r="L5" s="52">
        <f t="shared" ref="L5:L13" si="1">K5/I5*100</f>
        <v>37.40926220654751</v>
      </c>
      <c r="M5" s="27">
        <v>1285206</v>
      </c>
      <c r="N5" s="27">
        <v>600904</v>
      </c>
      <c r="O5" s="27">
        <v>684302</v>
      </c>
    </row>
    <row r="6" spans="1:16">
      <c r="A6" s="56" t="s">
        <v>323</v>
      </c>
      <c r="B6" s="27">
        <v>1557866</v>
      </c>
      <c r="C6" s="27">
        <v>1061505</v>
      </c>
      <c r="D6" s="27">
        <v>496361</v>
      </c>
      <c r="E6" s="27">
        <v>462877</v>
      </c>
      <c r="F6" s="27">
        <v>333664</v>
      </c>
      <c r="G6" s="27">
        <v>129213</v>
      </c>
      <c r="H6" s="52">
        <f t="shared" si="0"/>
        <v>27.915191292719232</v>
      </c>
      <c r="I6" s="27">
        <v>973519</v>
      </c>
      <c r="J6" s="27">
        <v>658792</v>
      </c>
      <c r="K6" s="27">
        <v>314727</v>
      </c>
      <c r="L6" s="52">
        <f t="shared" si="1"/>
        <v>32.328798924314775</v>
      </c>
      <c r="M6" s="27">
        <v>121470</v>
      </c>
      <c r="N6" s="27">
        <v>69049</v>
      </c>
      <c r="O6" s="27">
        <v>52421</v>
      </c>
    </row>
    <row r="7" spans="1:16">
      <c r="A7" s="57" t="s">
        <v>34</v>
      </c>
      <c r="B7" s="27">
        <v>907860</v>
      </c>
      <c r="C7" s="27">
        <v>638346</v>
      </c>
      <c r="D7" s="27">
        <v>269514</v>
      </c>
      <c r="E7" s="27">
        <v>282358</v>
      </c>
      <c r="F7" s="27">
        <v>205548</v>
      </c>
      <c r="G7" s="27">
        <v>76810</v>
      </c>
      <c r="H7" s="52">
        <f t="shared" si="0"/>
        <v>27.203054278610843</v>
      </c>
      <c r="I7" s="27">
        <v>568954</v>
      </c>
      <c r="J7" s="27">
        <v>400861</v>
      </c>
      <c r="K7" s="27">
        <v>168093</v>
      </c>
      <c r="L7" s="52">
        <f t="shared" si="1"/>
        <v>29.544216228376985</v>
      </c>
      <c r="M7" s="27">
        <v>56548</v>
      </c>
      <c r="N7" s="27">
        <v>31937</v>
      </c>
      <c r="O7" s="27">
        <v>24611</v>
      </c>
    </row>
    <row r="8" spans="1:16">
      <c r="A8" s="57" t="s">
        <v>32</v>
      </c>
      <c r="B8" s="45">
        <v>233916</v>
      </c>
      <c r="C8" s="45">
        <v>186267</v>
      </c>
      <c r="D8" s="45">
        <v>47649</v>
      </c>
      <c r="E8" s="45">
        <v>88896</v>
      </c>
      <c r="F8" s="45">
        <v>71547</v>
      </c>
      <c r="G8" s="45">
        <v>17349</v>
      </c>
      <c r="H8" s="53">
        <f t="shared" si="0"/>
        <v>19.516063714902806</v>
      </c>
      <c r="I8" s="45">
        <v>137294</v>
      </c>
      <c r="J8" s="45">
        <v>110006</v>
      </c>
      <c r="K8" s="45">
        <v>27288</v>
      </c>
      <c r="L8" s="53">
        <f t="shared" si="1"/>
        <v>19.875595437528222</v>
      </c>
      <c r="M8" s="45">
        <v>7726</v>
      </c>
      <c r="N8" s="45">
        <v>4714</v>
      </c>
      <c r="O8" s="45">
        <v>3012</v>
      </c>
    </row>
    <row r="9" spans="1:16">
      <c r="A9" s="57" t="s">
        <v>31</v>
      </c>
      <c r="B9" s="45">
        <v>416090</v>
      </c>
      <c r="C9" s="45">
        <v>236892</v>
      </c>
      <c r="D9" s="45">
        <v>179198</v>
      </c>
      <c r="E9" s="45">
        <v>91623</v>
      </c>
      <c r="F9" s="45">
        <v>56569</v>
      </c>
      <c r="G9" s="45">
        <v>35054</v>
      </c>
      <c r="H9" s="53">
        <f t="shared" si="0"/>
        <v>38.258952446438123</v>
      </c>
      <c r="I9" s="45">
        <v>267271</v>
      </c>
      <c r="J9" s="45">
        <v>147925</v>
      </c>
      <c r="K9" s="45">
        <v>119346</v>
      </c>
      <c r="L9" s="53">
        <f t="shared" si="1"/>
        <v>44.653553883511492</v>
      </c>
      <c r="M9" s="45">
        <v>57196</v>
      </c>
      <c r="N9" s="45">
        <v>32398</v>
      </c>
      <c r="O9" s="45">
        <v>24798</v>
      </c>
    </row>
    <row r="10" spans="1:16">
      <c r="A10" s="56" t="s">
        <v>326</v>
      </c>
      <c r="B10" s="45">
        <v>3396001</v>
      </c>
      <c r="C10" s="45">
        <v>1877995</v>
      </c>
      <c r="D10" s="45">
        <v>1518006</v>
      </c>
      <c r="E10" s="45">
        <v>343922</v>
      </c>
      <c r="F10" s="45">
        <v>213964</v>
      </c>
      <c r="G10" s="45">
        <v>129958</v>
      </c>
      <c r="H10" s="53">
        <f t="shared" si="0"/>
        <v>37.78705636743215</v>
      </c>
      <c r="I10" s="45">
        <v>1889054</v>
      </c>
      <c r="J10" s="45">
        <v>1132887</v>
      </c>
      <c r="K10" s="45">
        <v>756167</v>
      </c>
      <c r="L10" s="53">
        <f t="shared" si="1"/>
        <v>40.028871593930084</v>
      </c>
      <c r="M10" s="45">
        <v>1163025</v>
      </c>
      <c r="N10" s="45">
        <v>531144</v>
      </c>
      <c r="O10" s="45">
        <v>631881</v>
      </c>
    </row>
    <row r="11" spans="1:16">
      <c r="A11" s="57" t="s">
        <v>327</v>
      </c>
      <c r="B11" s="45">
        <v>256440</v>
      </c>
      <c r="C11" s="45">
        <v>182501</v>
      </c>
      <c r="D11" s="45">
        <v>73939</v>
      </c>
      <c r="E11" s="45">
        <v>10925</v>
      </c>
      <c r="F11" s="45">
        <v>7563</v>
      </c>
      <c r="G11" s="45">
        <v>3362</v>
      </c>
      <c r="H11" s="53">
        <f t="shared" si="0"/>
        <v>30.773455377574372</v>
      </c>
      <c r="I11" s="45">
        <v>211829</v>
      </c>
      <c r="J11" s="45">
        <v>152888</v>
      </c>
      <c r="K11" s="45">
        <v>58941</v>
      </c>
      <c r="L11" s="53">
        <f t="shared" si="1"/>
        <v>27.824802080923767</v>
      </c>
      <c r="M11" s="45">
        <v>33686</v>
      </c>
      <c r="N11" s="45">
        <v>22050</v>
      </c>
      <c r="O11" s="45">
        <v>11636</v>
      </c>
    </row>
    <row r="12" spans="1:16">
      <c r="A12" s="57" t="s">
        <v>328</v>
      </c>
      <c r="B12" s="45">
        <v>601583</v>
      </c>
      <c r="C12" s="45">
        <v>361746</v>
      </c>
      <c r="D12" s="45">
        <v>239837</v>
      </c>
      <c r="E12" s="45">
        <v>86131</v>
      </c>
      <c r="F12" s="45">
        <v>54168</v>
      </c>
      <c r="G12" s="45">
        <v>31963</v>
      </c>
      <c r="H12" s="53">
        <f t="shared" si="0"/>
        <v>37.109751425154705</v>
      </c>
      <c r="I12" s="45">
        <v>245797</v>
      </c>
      <c r="J12" s="45">
        <v>123689</v>
      </c>
      <c r="K12" s="45">
        <v>122108</v>
      </c>
      <c r="L12" s="53">
        <f t="shared" si="1"/>
        <v>49.678393145563213</v>
      </c>
      <c r="M12" s="45">
        <v>269655</v>
      </c>
      <c r="N12" s="45">
        <v>183889</v>
      </c>
      <c r="O12" s="45">
        <v>85766</v>
      </c>
    </row>
    <row r="13" spans="1:16">
      <c r="A13" s="57" t="s">
        <v>329</v>
      </c>
      <c r="B13" s="45">
        <v>2537978</v>
      </c>
      <c r="C13" s="45">
        <v>1333748</v>
      </c>
      <c r="D13" s="45">
        <v>1204230</v>
      </c>
      <c r="E13" s="45">
        <v>246866</v>
      </c>
      <c r="F13" s="45">
        <v>152233</v>
      </c>
      <c r="G13" s="45">
        <v>94633</v>
      </c>
      <c r="H13" s="53">
        <f t="shared" si="0"/>
        <v>38.333751913993822</v>
      </c>
      <c r="I13" s="45">
        <v>1431428</v>
      </c>
      <c r="J13" s="45">
        <v>856310</v>
      </c>
      <c r="K13" s="45">
        <v>575118</v>
      </c>
      <c r="L13" s="53">
        <f t="shared" si="1"/>
        <v>40.177920230706675</v>
      </c>
      <c r="M13" s="45">
        <v>859684</v>
      </c>
      <c r="N13" s="45">
        <v>325205</v>
      </c>
      <c r="O13" s="45">
        <v>534479</v>
      </c>
    </row>
    <row r="14" spans="1:16">
      <c r="A14" s="46" t="s">
        <v>408</v>
      </c>
      <c r="B14" s="45">
        <v>1016</v>
      </c>
      <c r="C14" s="45">
        <v>902</v>
      </c>
      <c r="D14" s="45">
        <v>114</v>
      </c>
      <c r="E14" s="45">
        <v>234</v>
      </c>
      <c r="F14" s="47">
        <v>120</v>
      </c>
      <c r="G14" s="47">
        <v>114</v>
      </c>
      <c r="H14" s="53">
        <f t="shared" si="0"/>
        <v>48.717948717948715</v>
      </c>
      <c r="I14" s="45">
        <v>71</v>
      </c>
      <c r="J14" s="47">
        <v>71</v>
      </c>
      <c r="K14" s="47" t="s">
        <v>29</v>
      </c>
      <c r="L14" s="54">
        <v>0</v>
      </c>
      <c r="M14" s="45">
        <v>711</v>
      </c>
      <c r="N14" s="47">
        <v>711</v>
      </c>
      <c r="O14" s="47" t="s">
        <v>29</v>
      </c>
    </row>
    <row r="15" spans="1:16">
      <c r="A15" s="59" t="s">
        <v>324</v>
      </c>
      <c r="B15" s="60"/>
      <c r="C15" s="60"/>
      <c r="D15" s="60"/>
      <c r="E15" s="60"/>
      <c r="F15" s="60"/>
      <c r="G15" s="60"/>
      <c r="H15" s="60"/>
      <c r="I15" s="60"/>
      <c r="J15" s="60"/>
      <c r="K15" s="60"/>
      <c r="L15" s="60"/>
      <c r="M15" s="60"/>
      <c r="N15" s="60"/>
      <c r="O15" s="61"/>
    </row>
    <row r="16" spans="1:16">
      <c r="A16" s="56" t="s">
        <v>323</v>
      </c>
      <c r="B16" s="58">
        <f>B6/B$5*100</f>
        <v>31.441024944484059</v>
      </c>
      <c r="C16" s="58">
        <f t="shared" ref="C16:O16" si="2">C6/C$5*100</f>
        <v>36.100676030012224</v>
      </c>
      <c r="D16" s="58">
        <f t="shared" si="2"/>
        <v>24.639646638513842</v>
      </c>
      <c r="E16" s="58">
        <f t="shared" si="2"/>
        <v>57.355399345503841</v>
      </c>
      <c r="F16" s="58">
        <f t="shared" si="2"/>
        <v>60.915603525708903</v>
      </c>
      <c r="G16" s="58">
        <f t="shared" si="2"/>
        <v>49.834352160749759</v>
      </c>
      <c r="H16" s="58"/>
      <c r="I16" s="58">
        <f t="shared" si="2"/>
        <v>34.007686600219941</v>
      </c>
      <c r="J16" s="58">
        <f t="shared" si="2"/>
        <v>36.768075903446352</v>
      </c>
      <c r="K16" s="58">
        <f t="shared" si="2"/>
        <v>29.389183243159454</v>
      </c>
      <c r="L16" s="58"/>
      <c r="M16" s="58">
        <f t="shared" si="2"/>
        <v>9.4514031213673135</v>
      </c>
      <c r="N16" s="58">
        <f t="shared" si="2"/>
        <v>11.490853780304342</v>
      </c>
      <c r="O16" s="58">
        <f t="shared" si="2"/>
        <v>7.6605066184228603</v>
      </c>
    </row>
    <row r="17" spans="1:15">
      <c r="A17" s="56" t="s">
        <v>326</v>
      </c>
      <c r="B17" s="58">
        <f>B10/B$5*100</f>
        <v>68.538470030472965</v>
      </c>
      <c r="C17" s="58">
        <f t="shared" ref="C17:O17" si="3">C10/C$5*100</f>
        <v>63.868647892363015</v>
      </c>
      <c r="D17" s="58">
        <f t="shared" si="3"/>
        <v>75.354694335662629</v>
      </c>
      <c r="E17" s="58">
        <f t="shared" si="3"/>
        <v>42.615605557641381</v>
      </c>
      <c r="F17" s="58">
        <f t="shared" si="3"/>
        <v>39.062488589643415</v>
      </c>
      <c r="G17" s="58">
        <f t="shared" si="3"/>
        <v>50.121680775980103</v>
      </c>
      <c r="H17" s="58"/>
      <c r="I17" s="58">
        <f t="shared" si="3"/>
        <v>65.989833175204467</v>
      </c>
      <c r="J17" s="58">
        <f t="shared" si="3"/>
        <v>63.227961490163253</v>
      </c>
      <c r="K17" s="58">
        <f t="shared" si="3"/>
        <v>70.610816756840549</v>
      </c>
      <c r="L17" s="58"/>
      <c r="M17" s="58">
        <f t="shared" si="3"/>
        <v>90.493275008053189</v>
      </c>
      <c r="N17" s="58">
        <f t="shared" si="3"/>
        <v>88.390824491100076</v>
      </c>
      <c r="O17" s="58">
        <f t="shared" si="3"/>
        <v>92.339493381577142</v>
      </c>
    </row>
    <row r="18" spans="1:15">
      <c r="A18" s="46" t="s">
        <v>325</v>
      </c>
      <c r="B18" s="58">
        <f t="shared" ref="B18:G18" si="4">B14/B$5*100</f>
        <v>2.050502504297276E-2</v>
      </c>
      <c r="C18" s="58">
        <f t="shared" si="4"/>
        <v>3.0676077624760153E-2</v>
      </c>
      <c r="D18" s="58">
        <f t="shared" si="4"/>
        <v>5.659025823524769E-3</v>
      </c>
      <c r="E18" s="58">
        <f t="shared" si="4"/>
        <v>2.8995096854775457E-2</v>
      </c>
      <c r="F18" s="58">
        <f t="shared" si="4"/>
        <v>2.1907884647684703E-2</v>
      </c>
      <c r="G18" s="58">
        <f t="shared" si="4"/>
        <v>4.3967063270146753E-2</v>
      </c>
      <c r="H18" s="58"/>
      <c r="I18" s="58">
        <f>I14/I$5*100</f>
        <v>2.4802245756021355E-3</v>
      </c>
      <c r="J18" s="58">
        <f>J14/J$5*100</f>
        <v>3.9626063904004468E-3</v>
      </c>
      <c r="K18" s="58">
        <v>0</v>
      </c>
      <c r="L18" s="58"/>
      <c r="M18" s="58">
        <f>M14/M$5*100</f>
        <v>5.5321870579502427E-2</v>
      </c>
      <c r="N18" s="58">
        <f>N14/N$5*100</f>
        <v>0.11832172859558265</v>
      </c>
      <c r="O18" s="58">
        <v>0</v>
      </c>
    </row>
    <row r="19" spans="1:15" ht="5.0999999999999996" customHeight="1">
      <c r="A19" s="51"/>
      <c r="B19" s="50"/>
      <c r="C19" s="50"/>
      <c r="D19" s="50"/>
    </row>
    <row r="20" spans="1:15">
      <c r="A20" s="169" t="s">
        <v>442</v>
      </c>
      <c r="H20" s="182">
        <f>100-H6</f>
        <v>72.084808707280772</v>
      </c>
      <c r="L20" s="182">
        <f>100-L6</f>
        <v>67.671201075685218</v>
      </c>
    </row>
    <row r="21" spans="1:15">
      <c r="A21" s="246"/>
      <c r="B21" s="246"/>
      <c r="C21" s="246"/>
      <c r="D21" s="246"/>
      <c r="E21" s="246"/>
      <c r="F21" s="246"/>
      <c r="G21" s="246"/>
      <c r="H21" s="246"/>
      <c r="I21" s="246"/>
      <c r="J21" s="246"/>
      <c r="K21" s="246"/>
      <c r="L21" s="246"/>
      <c r="M21" s="246"/>
      <c r="N21" s="246"/>
      <c r="O21" s="246"/>
    </row>
    <row r="23" spans="1:15">
      <c r="H23" s="62"/>
    </row>
  </sheetData>
  <mergeCells count="6">
    <mergeCell ref="A21:O21"/>
    <mergeCell ref="A3:A4"/>
    <mergeCell ref="B3:D3"/>
    <mergeCell ref="E3:H3"/>
    <mergeCell ref="I3:L3"/>
    <mergeCell ref="M3:O3"/>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A4664-050E-46FF-8F17-66AB94AC6A13}">
  <dimension ref="A1:O30"/>
  <sheetViews>
    <sheetView showGridLines="0" workbookViewId="0">
      <pane ySplit="5" topLeftCell="A6" activePane="bottomLeft" state="frozen"/>
      <selection pane="bottomLeft" activeCell="D6" sqref="D6"/>
    </sheetView>
  </sheetViews>
  <sheetFormatPr defaultColWidth="8.7109375" defaultRowHeight="15"/>
  <cols>
    <col min="1" max="1" width="53.7109375" style="17" bestFit="1" customWidth="1"/>
    <col min="2" max="2" width="7" style="17" customWidth="1"/>
    <col min="3" max="7" width="7.140625" style="17" customWidth="1"/>
    <col min="8" max="8" width="9.5703125" style="17" bestFit="1" customWidth="1"/>
    <col min="9" max="14" width="7.140625" style="17" customWidth="1"/>
    <col min="15" max="15" width="9.5703125" style="17" bestFit="1" customWidth="1"/>
    <col min="16" max="16384" width="8.7109375" style="17"/>
  </cols>
  <sheetData>
    <row r="1" spans="1:15">
      <c r="A1" s="251" t="s">
        <v>451</v>
      </c>
      <c r="B1" s="251"/>
      <c r="C1" s="251"/>
      <c r="D1" s="251"/>
      <c r="E1" s="251"/>
      <c r="F1" s="251"/>
      <c r="G1" s="251"/>
      <c r="H1" s="251"/>
      <c r="I1" s="251"/>
      <c r="J1" s="251"/>
      <c r="K1" s="251"/>
      <c r="L1" s="251"/>
      <c r="M1" s="251"/>
      <c r="N1" s="251"/>
      <c r="O1" s="251"/>
    </row>
    <row r="2" spans="1:15" ht="15.75" thickBot="1">
      <c r="A2" s="18" t="s">
        <v>179</v>
      </c>
    </row>
    <row r="3" spans="1:15">
      <c r="A3" s="252" t="s">
        <v>410</v>
      </c>
      <c r="B3" s="255" t="s">
        <v>181</v>
      </c>
      <c r="C3" s="256"/>
      <c r="D3" s="256"/>
      <c r="E3" s="256"/>
      <c r="F3" s="256"/>
      <c r="G3" s="256"/>
      <c r="H3" s="257"/>
      <c r="I3" s="258" t="s">
        <v>162</v>
      </c>
      <c r="J3" s="256"/>
      <c r="K3" s="256"/>
      <c r="L3" s="256"/>
      <c r="M3" s="256"/>
      <c r="N3" s="256"/>
      <c r="O3" s="257"/>
    </row>
    <row r="4" spans="1:15" ht="14.45" customHeight="1">
      <c r="A4" s="253"/>
      <c r="B4" s="259" t="s">
        <v>178</v>
      </c>
      <c r="C4" s="260"/>
      <c r="D4" s="260" t="s">
        <v>140</v>
      </c>
      <c r="E4" s="260"/>
      <c r="F4" s="260" t="s">
        <v>30</v>
      </c>
      <c r="G4" s="260"/>
      <c r="H4" s="262"/>
      <c r="I4" s="261" t="s">
        <v>178</v>
      </c>
      <c r="J4" s="260"/>
      <c r="K4" s="260" t="s">
        <v>140</v>
      </c>
      <c r="L4" s="260"/>
      <c r="M4" s="260" t="s">
        <v>30</v>
      </c>
      <c r="N4" s="260"/>
      <c r="O4" s="262"/>
    </row>
    <row r="5" spans="1:15" ht="24.6" customHeight="1">
      <c r="A5" s="254"/>
      <c r="B5" s="104" t="s">
        <v>158</v>
      </c>
      <c r="C5" s="19" t="s">
        <v>182</v>
      </c>
      <c r="D5" s="19" t="s">
        <v>158</v>
      </c>
      <c r="E5" s="19" t="s">
        <v>182</v>
      </c>
      <c r="F5" s="19" t="s">
        <v>158</v>
      </c>
      <c r="G5" s="19" t="s">
        <v>35</v>
      </c>
      <c r="H5" s="105" t="s">
        <v>294</v>
      </c>
      <c r="I5" s="86" t="s">
        <v>158</v>
      </c>
      <c r="J5" s="19" t="s">
        <v>182</v>
      </c>
      <c r="K5" s="19" t="s">
        <v>158</v>
      </c>
      <c r="L5" s="19" t="s">
        <v>182</v>
      </c>
      <c r="M5" s="19" t="s">
        <v>158</v>
      </c>
      <c r="N5" s="19" t="s">
        <v>35</v>
      </c>
      <c r="O5" s="105" t="s">
        <v>294</v>
      </c>
    </row>
    <row r="6" spans="1:15">
      <c r="A6" s="114" t="s">
        <v>293</v>
      </c>
      <c r="B6" s="106">
        <v>293543</v>
      </c>
      <c r="C6" s="22">
        <v>100</v>
      </c>
      <c r="D6" s="21">
        <v>333664</v>
      </c>
      <c r="E6" s="22">
        <v>100</v>
      </c>
      <c r="F6" s="28">
        <v>40121</v>
      </c>
      <c r="G6" s="31">
        <v>13.667844234064516</v>
      </c>
      <c r="H6" s="107">
        <v>0</v>
      </c>
      <c r="I6" s="103">
        <v>466613</v>
      </c>
      <c r="J6" s="22">
        <v>100</v>
      </c>
      <c r="K6" s="21">
        <v>658792</v>
      </c>
      <c r="L6" s="22">
        <v>100</v>
      </c>
      <c r="M6" s="21">
        <v>192179</v>
      </c>
      <c r="N6" s="31">
        <v>41.185950670041336</v>
      </c>
      <c r="O6" s="107">
        <v>0</v>
      </c>
    </row>
    <row r="7" spans="1:15">
      <c r="A7" s="115" t="s">
        <v>184</v>
      </c>
      <c r="B7" s="106">
        <v>203988</v>
      </c>
      <c r="C7" s="22">
        <v>69.5</v>
      </c>
      <c r="D7" s="21">
        <v>205548</v>
      </c>
      <c r="E7" s="22">
        <v>61.603289536779513</v>
      </c>
      <c r="F7" s="21">
        <v>1560</v>
      </c>
      <c r="G7" s="30">
        <v>0.76475086769809986</v>
      </c>
      <c r="H7" s="107">
        <v>-7.8967104632204865</v>
      </c>
      <c r="I7" s="103">
        <v>305796</v>
      </c>
      <c r="J7" s="22">
        <v>65.5</v>
      </c>
      <c r="K7" s="21">
        <v>400861</v>
      </c>
      <c r="L7" s="22">
        <v>60.847885220221251</v>
      </c>
      <c r="M7" s="21">
        <v>95065</v>
      </c>
      <c r="N7" s="30">
        <v>31.087718609792148</v>
      </c>
      <c r="O7" s="107">
        <v>-4.6521147797787492</v>
      </c>
    </row>
    <row r="8" spans="1:15">
      <c r="A8" s="116" t="s">
        <v>185</v>
      </c>
      <c r="B8" s="106">
        <v>4443</v>
      </c>
      <c r="C8" s="22">
        <v>1.5</v>
      </c>
      <c r="D8" s="21">
        <v>4756</v>
      </c>
      <c r="E8" s="22">
        <v>1.4253860170710655</v>
      </c>
      <c r="F8" s="21">
        <v>313</v>
      </c>
      <c r="G8" s="30">
        <v>7.0447895566058971</v>
      </c>
      <c r="H8" s="107">
        <v>-7.4613982928934508E-2</v>
      </c>
      <c r="I8" s="103">
        <v>6801</v>
      </c>
      <c r="J8" s="22">
        <v>1.5</v>
      </c>
      <c r="K8" s="21">
        <v>8230</v>
      </c>
      <c r="L8" s="22">
        <v>1.2492562144045465</v>
      </c>
      <c r="M8" s="21">
        <v>1429</v>
      </c>
      <c r="N8" s="30">
        <v>21.011615938832527</v>
      </c>
      <c r="O8" s="107">
        <v>-0.25074378559545352</v>
      </c>
    </row>
    <row r="9" spans="1:15">
      <c r="A9" s="116" t="s">
        <v>188</v>
      </c>
      <c r="B9" s="106">
        <v>58155</v>
      </c>
      <c r="C9" s="22">
        <v>19.8</v>
      </c>
      <c r="D9" s="21">
        <v>54569</v>
      </c>
      <c r="E9" s="22">
        <v>16.354476359451425</v>
      </c>
      <c r="F9" s="29">
        <v>-3586</v>
      </c>
      <c r="G9" s="30">
        <v>-6.1662797695812914</v>
      </c>
      <c r="H9" s="107">
        <v>-3.4455236405485756</v>
      </c>
      <c r="I9" s="103">
        <v>42728</v>
      </c>
      <c r="J9" s="22">
        <v>9.1999999999999993</v>
      </c>
      <c r="K9" s="21">
        <v>51692</v>
      </c>
      <c r="L9" s="22">
        <v>7.8464826530983984</v>
      </c>
      <c r="M9" s="21">
        <v>8964</v>
      </c>
      <c r="N9" s="30">
        <v>20.979217375023403</v>
      </c>
      <c r="O9" s="107">
        <v>-1.3535173469016009</v>
      </c>
    </row>
    <row r="10" spans="1:15">
      <c r="A10" s="116" t="s">
        <v>209</v>
      </c>
      <c r="B10" s="106">
        <v>19531</v>
      </c>
      <c r="C10" s="22">
        <v>6.7</v>
      </c>
      <c r="D10" s="21">
        <v>19718</v>
      </c>
      <c r="E10" s="22">
        <v>5.909537738563345</v>
      </c>
      <c r="F10" s="21">
        <v>187</v>
      </c>
      <c r="G10" s="30">
        <v>0.95745225538886902</v>
      </c>
      <c r="H10" s="107">
        <v>-0.79046226143665521</v>
      </c>
      <c r="I10" s="103">
        <v>102199</v>
      </c>
      <c r="J10" s="22">
        <v>21.9</v>
      </c>
      <c r="K10" s="21">
        <v>138342</v>
      </c>
      <c r="L10" s="22">
        <v>20.999344254332172</v>
      </c>
      <c r="M10" s="21">
        <v>36143</v>
      </c>
      <c r="N10" s="30">
        <v>35.36531668607325</v>
      </c>
      <c r="O10" s="107">
        <v>-0.90065574566782658</v>
      </c>
    </row>
    <row r="11" spans="1:15">
      <c r="A11" s="116" t="s">
        <v>216</v>
      </c>
      <c r="B11" s="106">
        <v>6770</v>
      </c>
      <c r="C11" s="22">
        <v>2.2999999999999998</v>
      </c>
      <c r="D11" s="21">
        <v>6505</v>
      </c>
      <c r="E11" s="22">
        <v>1.9495660304977462</v>
      </c>
      <c r="F11" s="21">
        <v>-265</v>
      </c>
      <c r="G11" s="30">
        <v>-3.9143279172821268</v>
      </c>
      <c r="H11" s="107">
        <v>-0.35043396950225358</v>
      </c>
      <c r="I11" s="103">
        <v>5520</v>
      </c>
      <c r="J11" s="22">
        <v>1.2</v>
      </c>
      <c r="K11" s="21">
        <v>6068</v>
      </c>
      <c r="L11" s="22">
        <v>0.92107979453302413</v>
      </c>
      <c r="M11" s="21">
        <v>548</v>
      </c>
      <c r="N11" s="30">
        <v>9.9275362318840585</v>
      </c>
      <c r="O11" s="107">
        <v>-0.27892020546697582</v>
      </c>
    </row>
    <row r="12" spans="1:15">
      <c r="A12" s="116" t="s">
        <v>220</v>
      </c>
      <c r="B12" s="106">
        <v>13619</v>
      </c>
      <c r="C12" s="22">
        <v>4.5999999999999996</v>
      </c>
      <c r="D12" s="21">
        <v>12955</v>
      </c>
      <c r="E12" s="22">
        <v>3.8826484127745275</v>
      </c>
      <c r="F12" s="21">
        <v>-664</v>
      </c>
      <c r="G12" s="30">
        <v>-4.8755415228724575</v>
      </c>
      <c r="H12" s="107">
        <v>-0.7173515872254721</v>
      </c>
      <c r="I12" s="103">
        <v>20639</v>
      </c>
      <c r="J12" s="22">
        <v>4.4000000000000004</v>
      </c>
      <c r="K12" s="21">
        <v>25308</v>
      </c>
      <c r="L12" s="22">
        <v>3.8415767040279785</v>
      </c>
      <c r="M12" s="21">
        <v>4669</v>
      </c>
      <c r="N12" s="30">
        <v>22.622220068801781</v>
      </c>
      <c r="O12" s="107">
        <v>-0.55842329597202189</v>
      </c>
    </row>
    <row r="13" spans="1:15">
      <c r="A13" s="116" t="s">
        <v>224</v>
      </c>
      <c r="B13" s="106">
        <v>3774</v>
      </c>
      <c r="C13" s="22">
        <v>1.3</v>
      </c>
      <c r="D13" s="21">
        <v>3518</v>
      </c>
      <c r="E13" s="22">
        <v>1.0543540807518941</v>
      </c>
      <c r="F13" s="21">
        <v>-256</v>
      </c>
      <c r="G13" s="30">
        <v>-6.7832538420773716</v>
      </c>
      <c r="H13" s="107">
        <v>-0.24564591924810597</v>
      </c>
      <c r="I13" s="103">
        <v>11994</v>
      </c>
      <c r="J13" s="22">
        <v>2.6</v>
      </c>
      <c r="K13" s="21">
        <v>18185</v>
      </c>
      <c r="L13" s="22">
        <v>2.760355317004457</v>
      </c>
      <c r="M13" s="21">
        <v>6191</v>
      </c>
      <c r="N13" s="30">
        <v>51.617475404368854</v>
      </c>
      <c r="O13" s="107">
        <v>0.16035531700445693</v>
      </c>
    </row>
    <row r="14" spans="1:15">
      <c r="A14" s="116" t="s">
        <v>230</v>
      </c>
      <c r="B14" s="106">
        <v>3910</v>
      </c>
      <c r="C14" s="22">
        <v>1.3</v>
      </c>
      <c r="D14" s="21">
        <v>4066</v>
      </c>
      <c r="E14" s="22">
        <v>1.2185911575716888</v>
      </c>
      <c r="F14" s="21">
        <v>156</v>
      </c>
      <c r="G14" s="30">
        <v>3.9897698209718668</v>
      </c>
      <c r="H14" s="107">
        <v>-8.1408842428311257E-2</v>
      </c>
      <c r="I14" s="103">
        <v>10012</v>
      </c>
      <c r="J14" s="22">
        <v>2.1</v>
      </c>
      <c r="K14" s="21">
        <v>13029</v>
      </c>
      <c r="L14" s="22">
        <v>1.9777107190129812</v>
      </c>
      <c r="M14" s="21">
        <v>3017</v>
      </c>
      <c r="N14" s="30">
        <v>30.133839392728724</v>
      </c>
      <c r="O14" s="107">
        <v>-0.12228928098701886</v>
      </c>
    </row>
    <row r="15" spans="1:15">
      <c r="A15" s="116" t="s">
        <v>233</v>
      </c>
      <c r="B15" s="106">
        <v>37732</v>
      </c>
      <c r="C15" s="22">
        <v>12.9</v>
      </c>
      <c r="D15" s="21">
        <v>35445</v>
      </c>
      <c r="E15" s="22">
        <v>10.6229620216745</v>
      </c>
      <c r="F15" s="29">
        <v>-2287</v>
      </c>
      <c r="G15" s="30">
        <v>-6.061168239160394</v>
      </c>
      <c r="H15" s="107">
        <v>-2.2770379783255006</v>
      </c>
      <c r="I15" s="103">
        <v>6409</v>
      </c>
      <c r="J15" s="22">
        <v>1.4</v>
      </c>
      <c r="K15" s="21">
        <v>8982</v>
      </c>
      <c r="L15" s="22">
        <v>1.3634045343598586</v>
      </c>
      <c r="M15" s="21">
        <v>2573</v>
      </c>
      <c r="N15" s="30">
        <v>40.146668747074429</v>
      </c>
      <c r="O15" s="107">
        <v>-3.6595465640141267E-2</v>
      </c>
    </row>
    <row r="16" spans="1:15">
      <c r="A16" s="116" t="s">
        <v>238</v>
      </c>
      <c r="B16" s="106">
        <v>21447</v>
      </c>
      <c r="C16" s="22">
        <v>7.3</v>
      </c>
      <c r="D16" s="21">
        <v>30934</v>
      </c>
      <c r="E16" s="22">
        <v>9.2710031648604581</v>
      </c>
      <c r="F16" s="28">
        <v>9487</v>
      </c>
      <c r="G16" s="31">
        <v>44.234624889261902</v>
      </c>
      <c r="H16" s="107">
        <v>1.9710031648604582</v>
      </c>
      <c r="I16" s="103">
        <v>51878</v>
      </c>
      <c r="J16" s="22">
        <v>11.1</v>
      </c>
      <c r="K16" s="21">
        <v>72527</v>
      </c>
      <c r="L16" s="22">
        <v>11.009089363562399</v>
      </c>
      <c r="M16" s="21">
        <v>20649</v>
      </c>
      <c r="N16" s="30">
        <v>39.802999344616211</v>
      </c>
      <c r="O16" s="107">
        <v>-9.0910636437600445E-2</v>
      </c>
    </row>
    <row r="17" spans="1:15">
      <c r="A17" s="116" t="s">
        <v>245</v>
      </c>
      <c r="B17" s="106">
        <v>34607</v>
      </c>
      <c r="C17" s="22">
        <v>11.8</v>
      </c>
      <c r="D17" s="21">
        <v>33082</v>
      </c>
      <c r="E17" s="22">
        <v>9.9147645535628666</v>
      </c>
      <c r="F17" s="29">
        <v>-1525</v>
      </c>
      <c r="G17" s="30">
        <v>-4.4066229375559862</v>
      </c>
      <c r="H17" s="107">
        <v>-1.8852354464371341</v>
      </c>
      <c r="I17" s="103">
        <v>47616</v>
      </c>
      <c r="J17" s="22">
        <v>10.199999999999999</v>
      </c>
      <c r="K17" s="21">
        <v>58498</v>
      </c>
      <c r="L17" s="22">
        <v>8.8795856658854397</v>
      </c>
      <c r="M17" s="21">
        <v>10882</v>
      </c>
      <c r="N17" s="30">
        <v>22.853662634408604</v>
      </c>
      <c r="O17" s="107">
        <v>-1.3204143341145596</v>
      </c>
    </row>
    <row r="18" spans="1:15">
      <c r="A18" s="115" t="s">
        <v>260</v>
      </c>
      <c r="B18" s="106">
        <v>72924</v>
      </c>
      <c r="C18" s="22">
        <v>24.8</v>
      </c>
      <c r="D18" s="21">
        <v>71547</v>
      </c>
      <c r="E18" s="22">
        <v>21.442828713915794</v>
      </c>
      <c r="F18" s="29">
        <v>-1377</v>
      </c>
      <c r="G18" s="30">
        <v>-1.8882672371235805</v>
      </c>
      <c r="H18" s="107">
        <v>-3.3571712860842062</v>
      </c>
      <c r="I18" s="103">
        <v>95126</v>
      </c>
      <c r="J18" s="22">
        <v>20.399999999999999</v>
      </c>
      <c r="K18" s="21">
        <v>110006</v>
      </c>
      <c r="L18" s="22">
        <v>16.698138410909667</v>
      </c>
      <c r="M18" s="21">
        <v>14880</v>
      </c>
      <c r="N18" s="30">
        <v>15.642411117885752</v>
      </c>
      <c r="O18" s="107">
        <v>-3.7018615890903313</v>
      </c>
    </row>
    <row r="19" spans="1:15">
      <c r="A19" s="116" t="s">
        <v>261</v>
      </c>
      <c r="B19" s="106">
        <v>2773</v>
      </c>
      <c r="C19" s="22">
        <v>0.9</v>
      </c>
      <c r="D19" s="21">
        <v>2714</v>
      </c>
      <c r="E19" s="22">
        <v>0.81339311403088133</v>
      </c>
      <c r="F19" s="21">
        <v>-59</v>
      </c>
      <c r="G19" s="30">
        <v>-2.1276595744680851</v>
      </c>
      <c r="H19" s="107">
        <v>-8.6606885969118697E-2</v>
      </c>
      <c r="I19" s="103">
        <v>5065</v>
      </c>
      <c r="J19" s="22">
        <v>1.1000000000000001</v>
      </c>
      <c r="K19" s="21">
        <v>6014</v>
      </c>
      <c r="L19" s="22">
        <v>0.91288297368516924</v>
      </c>
      <c r="M19" s="21">
        <v>949</v>
      </c>
      <c r="N19" s="30">
        <v>18.736426456071076</v>
      </c>
      <c r="O19" s="107">
        <v>-0.18711702631483085</v>
      </c>
    </row>
    <row r="20" spans="1:15">
      <c r="A20" s="116" t="s">
        <v>262</v>
      </c>
      <c r="B20" s="106">
        <v>8867</v>
      </c>
      <c r="C20" s="22">
        <v>3</v>
      </c>
      <c r="D20" s="21">
        <v>8091</v>
      </c>
      <c r="E20" s="22">
        <v>2.4248945046513861</v>
      </c>
      <c r="F20" s="21">
        <v>-776</v>
      </c>
      <c r="G20" s="30">
        <v>-8.7515506935829475</v>
      </c>
      <c r="H20" s="107">
        <v>-0.57510549534861388</v>
      </c>
      <c r="I20" s="103">
        <v>5192</v>
      </c>
      <c r="J20" s="22">
        <v>1.1000000000000001</v>
      </c>
      <c r="K20" s="21">
        <v>6322</v>
      </c>
      <c r="L20" s="22">
        <v>0.95963521111367478</v>
      </c>
      <c r="M20" s="21">
        <v>1130</v>
      </c>
      <c r="N20" s="30">
        <v>21.764252696456087</v>
      </c>
      <c r="O20" s="107">
        <v>-0.14036478888632531</v>
      </c>
    </row>
    <row r="21" spans="1:15">
      <c r="A21" s="116" t="s">
        <v>263</v>
      </c>
      <c r="B21" s="106">
        <v>7713</v>
      </c>
      <c r="C21" s="22">
        <v>2.6</v>
      </c>
      <c r="D21" s="21">
        <v>7317</v>
      </c>
      <c r="E21" s="22">
        <v>2.1929246187781719</v>
      </c>
      <c r="F21" s="21">
        <v>-396</v>
      </c>
      <c r="G21" s="30">
        <v>-5.134189031505251</v>
      </c>
      <c r="H21" s="107">
        <v>-0.40707538122182818</v>
      </c>
      <c r="I21" s="103">
        <v>2983</v>
      </c>
      <c r="J21" s="22">
        <v>0.6</v>
      </c>
      <c r="K21" s="21">
        <v>3886</v>
      </c>
      <c r="L21" s="22">
        <v>0.58986751508822211</v>
      </c>
      <c r="M21" s="21">
        <v>903</v>
      </c>
      <c r="N21" s="30">
        <v>30.271538719409989</v>
      </c>
      <c r="O21" s="107">
        <v>-1.0132484911777873E-2</v>
      </c>
    </row>
    <row r="22" spans="1:15">
      <c r="A22" s="116" t="s">
        <v>266</v>
      </c>
      <c r="B22" s="106">
        <v>7878</v>
      </c>
      <c r="C22" s="22">
        <v>2.7</v>
      </c>
      <c r="D22" s="21">
        <v>7646</v>
      </c>
      <c r="E22" s="22">
        <v>2.2915268054090343</v>
      </c>
      <c r="F22" s="21">
        <v>-232</v>
      </c>
      <c r="G22" s="30">
        <v>-2.9449098756029453</v>
      </c>
      <c r="H22" s="107">
        <v>-0.40847319459096587</v>
      </c>
      <c r="I22" s="103">
        <v>11730</v>
      </c>
      <c r="J22" s="22">
        <v>2.5</v>
      </c>
      <c r="K22" s="21">
        <v>13524</v>
      </c>
      <c r="L22" s="22">
        <v>2.0528482434516508</v>
      </c>
      <c r="M22" s="21">
        <v>1794</v>
      </c>
      <c r="N22" s="30">
        <v>15.294117647058824</v>
      </c>
      <c r="O22" s="107">
        <v>-0.44715175654834916</v>
      </c>
    </row>
    <row r="23" spans="1:15">
      <c r="A23" s="116" t="s">
        <v>269</v>
      </c>
      <c r="B23" s="106">
        <v>17570</v>
      </c>
      <c r="C23" s="22">
        <v>6</v>
      </c>
      <c r="D23" s="21">
        <v>17717</v>
      </c>
      <c r="E23" s="22">
        <v>5.3098326460151526</v>
      </c>
      <c r="F23" s="21">
        <v>147</v>
      </c>
      <c r="G23" s="30">
        <v>0.8366533864541833</v>
      </c>
      <c r="H23" s="107">
        <v>-0.69016735398484741</v>
      </c>
      <c r="I23" s="103">
        <v>27695</v>
      </c>
      <c r="J23" s="22">
        <v>5.9</v>
      </c>
      <c r="K23" s="21">
        <v>31004</v>
      </c>
      <c r="L23" s="22">
        <v>4.7061895104980023</v>
      </c>
      <c r="M23" s="21">
        <v>3309</v>
      </c>
      <c r="N23" s="30">
        <v>11.94800505506409</v>
      </c>
      <c r="O23" s="107">
        <v>-1.1938104895019981</v>
      </c>
    </row>
    <row r="24" spans="1:15" ht="23.25">
      <c r="A24" s="116" t="s">
        <v>272</v>
      </c>
      <c r="B24" s="106">
        <v>3921</v>
      </c>
      <c r="C24" s="22">
        <v>1.3</v>
      </c>
      <c r="D24" s="21">
        <v>3640</v>
      </c>
      <c r="E24" s="22">
        <v>1.0909178095329435</v>
      </c>
      <c r="F24" s="21">
        <v>-281</v>
      </c>
      <c r="G24" s="30">
        <v>-7.1665391481764855</v>
      </c>
      <c r="H24" s="107">
        <v>-0.20908219046705656</v>
      </c>
      <c r="I24" s="103">
        <v>11949</v>
      </c>
      <c r="J24" s="22">
        <v>2.6</v>
      </c>
      <c r="K24" s="21">
        <v>13814</v>
      </c>
      <c r="L24" s="22">
        <v>2.0968682072642046</v>
      </c>
      <c r="M24" s="21">
        <v>1865</v>
      </c>
      <c r="N24" s="30">
        <v>15.608000669512093</v>
      </c>
      <c r="O24" s="107">
        <v>-0.50313179273579545</v>
      </c>
    </row>
    <row r="25" spans="1:15">
      <c r="A25" s="116" t="s">
        <v>275</v>
      </c>
      <c r="B25" s="106">
        <v>11540</v>
      </c>
      <c r="C25" s="22">
        <v>3.9</v>
      </c>
      <c r="D25" s="21">
        <v>11276</v>
      </c>
      <c r="E25" s="22">
        <v>3.3794475879927113</v>
      </c>
      <c r="F25" s="21">
        <v>-264</v>
      </c>
      <c r="G25" s="30">
        <v>-2.2876949740034664</v>
      </c>
      <c r="H25" s="107">
        <v>-0.52055241200728863</v>
      </c>
      <c r="I25" s="103">
        <v>15718</v>
      </c>
      <c r="J25" s="22">
        <v>3.4</v>
      </c>
      <c r="K25" s="21">
        <v>18096</v>
      </c>
      <c r="L25" s="22">
        <v>2.7468457419033627</v>
      </c>
      <c r="M25" s="21">
        <v>2378</v>
      </c>
      <c r="N25" s="30">
        <v>15.129151291512915</v>
      </c>
      <c r="O25" s="107">
        <v>-0.65315425809663719</v>
      </c>
    </row>
    <row r="26" spans="1:15">
      <c r="A26" s="116" t="s">
        <v>276</v>
      </c>
      <c r="B26" s="106">
        <v>4904</v>
      </c>
      <c r="C26" s="22">
        <v>1.7</v>
      </c>
      <c r="D26" s="21">
        <v>4669</v>
      </c>
      <c r="E26" s="22">
        <v>1.3993118826124484</v>
      </c>
      <c r="F26" s="21">
        <v>-235</v>
      </c>
      <c r="G26" s="30">
        <v>-4.7920065252854815</v>
      </c>
      <c r="H26" s="107">
        <v>-0.30068811738755152</v>
      </c>
      <c r="I26" s="103">
        <v>2518</v>
      </c>
      <c r="J26" s="22">
        <v>0.5</v>
      </c>
      <c r="K26" s="21">
        <v>3124</v>
      </c>
      <c r="L26" s="22">
        <v>0.47420126534627016</v>
      </c>
      <c r="M26" s="21">
        <v>606</v>
      </c>
      <c r="N26" s="30">
        <v>24.066719618745037</v>
      </c>
      <c r="O26" s="107">
        <v>-2.5798734653729838E-2</v>
      </c>
    </row>
    <row r="27" spans="1:15">
      <c r="A27" s="116" t="s">
        <v>277</v>
      </c>
      <c r="B27" s="106">
        <v>7758</v>
      </c>
      <c r="C27" s="22">
        <v>2.6</v>
      </c>
      <c r="D27" s="21">
        <v>8477</v>
      </c>
      <c r="E27" s="22">
        <v>2.540579744893066</v>
      </c>
      <c r="F27" s="21">
        <v>719</v>
      </c>
      <c r="G27" s="30">
        <v>9.267852539314255</v>
      </c>
      <c r="H27" s="107">
        <v>-5.942025510693405E-2</v>
      </c>
      <c r="I27" s="103">
        <v>12276</v>
      </c>
      <c r="J27" s="22">
        <v>2.6</v>
      </c>
      <c r="K27" s="21">
        <v>14222</v>
      </c>
      <c r="L27" s="22">
        <v>2.1587997425591081</v>
      </c>
      <c r="M27" s="21">
        <v>1946</v>
      </c>
      <c r="N27" s="30">
        <v>15.85206907787553</v>
      </c>
      <c r="O27" s="107">
        <v>-0.44120025744089197</v>
      </c>
    </row>
    <row r="28" spans="1:15">
      <c r="A28" s="115" t="s">
        <v>282</v>
      </c>
      <c r="B28" s="106">
        <v>16631</v>
      </c>
      <c r="C28" s="22">
        <v>5.7</v>
      </c>
      <c r="D28" s="21">
        <v>56569</v>
      </c>
      <c r="E28" s="22">
        <v>16.953881749304688</v>
      </c>
      <c r="F28" s="28">
        <v>39938</v>
      </c>
      <c r="G28" s="31">
        <v>240.14190367386209</v>
      </c>
      <c r="H28" s="107">
        <v>11.253881749304689</v>
      </c>
      <c r="I28" s="103">
        <v>65691</v>
      </c>
      <c r="J28" s="22">
        <v>14.1</v>
      </c>
      <c r="K28" s="21">
        <v>147925</v>
      </c>
      <c r="L28" s="22">
        <v>22.453976368869082</v>
      </c>
      <c r="M28" s="21">
        <v>82234</v>
      </c>
      <c r="N28" s="30">
        <v>125.18305399522005</v>
      </c>
      <c r="O28" s="107">
        <v>8.3539763688690822</v>
      </c>
    </row>
    <row r="29" spans="1:15">
      <c r="A29" s="116" t="s">
        <v>411</v>
      </c>
      <c r="B29" s="106">
        <v>5612</v>
      </c>
      <c r="C29" s="22">
        <v>1.9</v>
      </c>
      <c r="D29" s="21">
        <v>6370</v>
      </c>
      <c r="E29" s="22">
        <v>1.9091061666826508</v>
      </c>
      <c r="F29" s="21">
        <v>758</v>
      </c>
      <c r="G29" s="30">
        <v>13.506771204561655</v>
      </c>
      <c r="H29" s="107">
        <v>9.1061666826508514E-3</v>
      </c>
      <c r="I29" s="103">
        <v>34021</v>
      </c>
      <c r="J29" s="22">
        <v>7.3</v>
      </c>
      <c r="K29" s="21">
        <v>44383</v>
      </c>
      <c r="L29" s="22">
        <v>6.7370277720433762</v>
      </c>
      <c r="M29" s="21">
        <v>10362</v>
      </c>
      <c r="N29" s="30">
        <v>30.457658505041003</v>
      </c>
      <c r="O29" s="107">
        <v>-0.56297222795662361</v>
      </c>
    </row>
    <row r="30" spans="1:15" ht="15.75" thickBot="1">
      <c r="A30" s="117" t="s">
        <v>286</v>
      </c>
      <c r="B30" s="108">
        <v>11019</v>
      </c>
      <c r="C30" s="109">
        <v>3.8</v>
      </c>
      <c r="D30" s="110">
        <v>50199</v>
      </c>
      <c r="E30" s="109">
        <v>15.044775582622039</v>
      </c>
      <c r="F30" s="111">
        <v>39180</v>
      </c>
      <c r="G30" s="112">
        <v>355.56765586713857</v>
      </c>
      <c r="H30" s="113">
        <v>11.24477558262204</v>
      </c>
      <c r="I30" s="118">
        <v>31670</v>
      </c>
      <c r="J30" s="109">
        <v>6.8</v>
      </c>
      <c r="K30" s="110">
        <v>103542</v>
      </c>
      <c r="L30" s="109">
        <v>15.716948596825706</v>
      </c>
      <c r="M30" s="110">
        <v>71872</v>
      </c>
      <c r="N30" s="119">
        <v>226.94032207136092</v>
      </c>
      <c r="O30" s="113">
        <v>8.916948596825705</v>
      </c>
    </row>
  </sheetData>
  <mergeCells count="10">
    <mergeCell ref="A1:O1"/>
    <mergeCell ref="A3:A5"/>
    <mergeCell ref="B3:H3"/>
    <mergeCell ref="I3:O3"/>
    <mergeCell ref="B4:C4"/>
    <mergeCell ref="D4:E4"/>
    <mergeCell ref="I4:J4"/>
    <mergeCell ref="K4:L4"/>
    <mergeCell ref="F4:H4"/>
    <mergeCell ref="M4:O4"/>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0BD3-BA4F-4A80-BA75-718D27EAB935}">
  <dimension ref="A1:M29"/>
  <sheetViews>
    <sheetView tabSelected="1" workbookViewId="0">
      <selection sqref="A1:K1"/>
    </sheetView>
  </sheetViews>
  <sheetFormatPr defaultColWidth="42.5703125" defaultRowHeight="12.75"/>
  <cols>
    <col min="1" max="1" width="41.7109375" style="3" customWidth="1"/>
    <col min="2" max="2" width="7.140625" style="3" customWidth="1"/>
    <col min="3" max="3" width="6" style="3" customWidth="1"/>
    <col min="4" max="4" width="7.140625" style="3" customWidth="1"/>
    <col min="5" max="5" width="6" style="3" customWidth="1"/>
    <col min="6" max="6" width="7.140625" style="32" customWidth="1"/>
    <col min="7" max="7" width="6" style="32" customWidth="1"/>
    <col min="8" max="8" width="8.42578125" style="32" customWidth="1"/>
    <col min="9" max="9" width="6" style="32" customWidth="1"/>
    <col min="10" max="10" width="7.140625" style="3" customWidth="1"/>
    <col min="11" max="11" width="6" style="3" customWidth="1"/>
    <col min="12" max="12" width="7.140625" style="3" customWidth="1"/>
    <col min="13" max="13" width="6" style="3" customWidth="1"/>
    <col min="14" max="14" width="6.85546875" style="3" bestFit="1" customWidth="1"/>
    <col min="15" max="16384" width="42.5703125" style="3"/>
  </cols>
  <sheetData>
    <row r="1" spans="1:13">
      <c r="A1" s="202" t="s">
        <v>446</v>
      </c>
      <c r="B1" s="202"/>
      <c r="C1" s="202"/>
      <c r="D1" s="202"/>
      <c r="E1" s="202"/>
      <c r="F1" s="202"/>
      <c r="G1" s="202"/>
      <c r="H1" s="202"/>
      <c r="I1" s="202"/>
      <c r="J1" s="202"/>
      <c r="K1" s="202"/>
    </row>
    <row r="2" spans="1:13">
      <c r="A2" s="18" t="s">
        <v>179</v>
      </c>
    </row>
    <row r="3" spans="1:13" ht="12.6" customHeight="1">
      <c r="A3" s="201" t="s">
        <v>432</v>
      </c>
      <c r="B3" s="203" t="s">
        <v>427</v>
      </c>
      <c r="C3" s="203"/>
      <c r="D3" s="203"/>
      <c r="E3" s="203"/>
      <c r="F3" s="203" t="s">
        <v>428</v>
      </c>
      <c r="G3" s="203"/>
      <c r="H3" s="203"/>
      <c r="I3" s="203"/>
      <c r="J3" s="204" t="s">
        <v>178</v>
      </c>
      <c r="K3" s="204"/>
      <c r="L3" s="204" t="s">
        <v>30</v>
      </c>
      <c r="M3" s="204"/>
    </row>
    <row r="4" spans="1:13" ht="27.95" customHeight="1">
      <c r="A4" s="201"/>
      <c r="B4" s="203" t="s">
        <v>429</v>
      </c>
      <c r="C4" s="203"/>
      <c r="D4" s="203" t="s">
        <v>430</v>
      </c>
      <c r="E4" s="203"/>
      <c r="F4" s="203" t="s">
        <v>430</v>
      </c>
      <c r="G4" s="203"/>
      <c r="H4" s="203" t="s">
        <v>431</v>
      </c>
      <c r="I4" s="203"/>
      <c r="J4" s="204"/>
      <c r="K4" s="204"/>
      <c r="L4" s="204"/>
      <c r="M4" s="204"/>
    </row>
    <row r="5" spans="1:13" s="4" customFormat="1" ht="24">
      <c r="A5" s="201"/>
      <c r="B5" s="184" t="s">
        <v>28</v>
      </c>
      <c r="C5" s="184" t="s">
        <v>49</v>
      </c>
      <c r="D5" s="184" t="s">
        <v>28</v>
      </c>
      <c r="E5" s="184" t="s">
        <v>49</v>
      </c>
      <c r="F5" s="185" t="s">
        <v>28</v>
      </c>
      <c r="G5" s="185" t="s">
        <v>49</v>
      </c>
      <c r="H5" s="185" t="s">
        <v>28</v>
      </c>
      <c r="I5" s="185" t="s">
        <v>49</v>
      </c>
      <c r="J5" s="185" t="s">
        <v>28</v>
      </c>
      <c r="K5" s="185" t="s">
        <v>49</v>
      </c>
      <c r="L5" s="185" t="s">
        <v>28</v>
      </c>
      <c r="M5" s="185" t="s">
        <v>49</v>
      </c>
    </row>
    <row r="6" spans="1:13">
      <c r="A6" s="128" t="s">
        <v>424</v>
      </c>
      <c r="B6" s="186">
        <v>554577</v>
      </c>
      <c r="C6" s="187">
        <f t="shared" ref="C6:C20" si="0">B6/B$6*100</f>
        <v>100</v>
      </c>
      <c r="D6" s="186">
        <v>411035</v>
      </c>
      <c r="E6" s="187">
        <f t="shared" ref="E6:E12" si="1">D6/D$6*100</f>
        <v>100</v>
      </c>
      <c r="F6" s="188">
        <v>547748</v>
      </c>
      <c r="G6" s="187">
        <f>F6/F$6*100</f>
        <v>100</v>
      </c>
      <c r="H6" s="188">
        <v>333664</v>
      </c>
      <c r="I6" s="187">
        <f>H6/H$6*100</f>
        <v>100</v>
      </c>
      <c r="J6" s="188">
        <v>293543</v>
      </c>
      <c r="K6" s="187">
        <f>J6/J$6*100</f>
        <v>100</v>
      </c>
      <c r="L6" s="188">
        <f>J6-H6</f>
        <v>-40121</v>
      </c>
      <c r="M6" s="187">
        <f>K6-I6</f>
        <v>0</v>
      </c>
    </row>
    <row r="7" spans="1:13">
      <c r="A7" s="129" t="s">
        <v>48</v>
      </c>
      <c r="B7" s="186">
        <f>SUM(B8:B11,B15:B19)</f>
        <v>549444</v>
      </c>
      <c r="C7" s="187">
        <f t="shared" si="0"/>
        <v>99.074429700474425</v>
      </c>
      <c r="D7" s="186">
        <f>SUM(D8:D11,D15:D19)</f>
        <v>406053</v>
      </c>
      <c r="E7" s="187">
        <f t="shared" si="1"/>
        <v>98.787937766856842</v>
      </c>
      <c r="F7" s="188">
        <v>547748</v>
      </c>
      <c r="G7" s="187">
        <f t="shared" ref="G7" si="2">F7/F$6*100</f>
        <v>100</v>
      </c>
      <c r="H7" s="188">
        <v>333578</v>
      </c>
      <c r="I7" s="187">
        <f t="shared" ref="I7" si="3">H7/H$6*100</f>
        <v>99.974225568236307</v>
      </c>
      <c r="J7" s="188">
        <v>293543</v>
      </c>
      <c r="K7" s="187">
        <f t="shared" ref="K7" si="4">J7/J$6*100</f>
        <v>100</v>
      </c>
      <c r="L7" s="188">
        <f t="shared" ref="L7:L25" si="5">J7-H7</f>
        <v>-40035</v>
      </c>
      <c r="M7" s="187">
        <f t="shared" ref="M7:M25" si="6">K7-I7</f>
        <v>2.5774431763693428E-2</v>
      </c>
    </row>
    <row r="8" spans="1:13">
      <c r="A8" s="189" t="s">
        <v>137</v>
      </c>
      <c r="B8" s="186">
        <v>33818</v>
      </c>
      <c r="C8" s="187">
        <f t="shared" si="0"/>
        <v>6.0979809837046979</v>
      </c>
      <c r="D8" s="186">
        <v>32259</v>
      </c>
      <c r="E8" s="187">
        <f t="shared" si="1"/>
        <v>7.8482367681584302</v>
      </c>
      <c r="F8" s="188">
        <v>41904</v>
      </c>
      <c r="G8" s="187">
        <f t="shared" ref="G8" si="7">F8/F$6*100</f>
        <v>7.6502333189714973</v>
      </c>
      <c r="H8" s="188">
        <v>33543</v>
      </c>
      <c r="I8" s="187">
        <f t="shared" ref="I8" si="8">H8/H$6*100</f>
        <v>10.052927495924044</v>
      </c>
      <c r="J8" s="188">
        <v>115601</v>
      </c>
      <c r="K8" s="187">
        <f t="shared" ref="K8" si="9">J8/J$6*100</f>
        <v>39.381283151020462</v>
      </c>
      <c r="L8" s="188">
        <f t="shared" si="5"/>
        <v>82058</v>
      </c>
      <c r="M8" s="187">
        <f t="shared" si="6"/>
        <v>29.328355655096416</v>
      </c>
    </row>
    <row r="9" spans="1:13" s="12" customFormat="1">
      <c r="A9" s="189" t="s">
        <v>42</v>
      </c>
      <c r="B9" s="186">
        <v>32682</v>
      </c>
      <c r="C9" s="187">
        <f t="shared" si="0"/>
        <v>5.8931401771079575</v>
      </c>
      <c r="D9" s="186">
        <v>23514</v>
      </c>
      <c r="E9" s="187">
        <f t="shared" si="1"/>
        <v>5.7206807206198986</v>
      </c>
      <c r="F9" s="188">
        <v>37703</v>
      </c>
      <c r="G9" s="187">
        <f t="shared" ref="G9" si="10">F9/F$6*100</f>
        <v>6.8832747905971354</v>
      </c>
      <c r="H9" s="188">
        <v>20301</v>
      </c>
      <c r="I9" s="187">
        <f t="shared" ref="I9" si="11">H9/H$6*100</f>
        <v>6.0842644097055718</v>
      </c>
      <c r="J9" s="188">
        <v>20493</v>
      </c>
      <c r="K9" s="187">
        <f t="shared" ref="K9" si="12">J9/J$6*100</f>
        <v>6.981259985760178</v>
      </c>
      <c r="L9" s="188">
        <f t="shared" si="5"/>
        <v>192</v>
      </c>
      <c r="M9" s="187">
        <f t="shared" si="6"/>
        <v>0.89699557605460623</v>
      </c>
    </row>
    <row r="10" spans="1:13">
      <c r="A10" s="189" t="s">
        <v>44</v>
      </c>
      <c r="B10" s="186">
        <v>2128</v>
      </c>
      <c r="C10" s="187">
        <f t="shared" si="0"/>
        <v>0.38371587714600497</v>
      </c>
      <c r="D10" s="186">
        <v>1389</v>
      </c>
      <c r="E10" s="187">
        <f t="shared" si="1"/>
        <v>0.33792742710474777</v>
      </c>
      <c r="F10" s="188">
        <v>2291</v>
      </c>
      <c r="G10" s="187">
        <f t="shared" ref="G10" si="13">F10/F$6*100</f>
        <v>0.4182580310653804</v>
      </c>
      <c r="H10" s="188">
        <v>1030</v>
      </c>
      <c r="I10" s="187">
        <f t="shared" ref="I10" si="14">H10/H$6*100</f>
        <v>0.30869377577443174</v>
      </c>
      <c r="J10" s="188">
        <v>749</v>
      </c>
      <c r="K10" s="187">
        <f t="shared" ref="K10" si="15">J10/J$6*100</f>
        <v>0.25515852873343942</v>
      </c>
      <c r="L10" s="188">
        <f t="shared" si="5"/>
        <v>-281</v>
      </c>
      <c r="M10" s="187">
        <f t="shared" si="6"/>
        <v>-5.3535247040992329E-2</v>
      </c>
    </row>
    <row r="11" spans="1:13" s="12" customFormat="1">
      <c r="A11" s="190" t="s">
        <v>434</v>
      </c>
      <c r="B11" s="191">
        <f>SUM(B12:B14)</f>
        <v>40525</v>
      </c>
      <c r="C11" s="192">
        <f t="shared" si="0"/>
        <v>7.3073712036380885</v>
      </c>
      <c r="D11" s="191">
        <f>SUM(D12:D14)</f>
        <v>25257</v>
      </c>
      <c r="E11" s="192">
        <f t="shared" si="1"/>
        <v>6.1447322004208891</v>
      </c>
      <c r="F11" s="193">
        <v>47468</v>
      </c>
      <c r="G11" s="192">
        <f t="shared" ref="G11" si="16">F11/F$6*100</f>
        <v>8.6660289038024771</v>
      </c>
      <c r="H11" s="193">
        <v>31332</v>
      </c>
      <c r="I11" s="192">
        <f t="shared" ref="I11" si="17">H11/H$6*100</f>
        <v>9.3902848374412589</v>
      </c>
      <c r="J11" s="193">
        <f>SUM(J12:J14)</f>
        <v>19791</v>
      </c>
      <c r="K11" s="192">
        <f t="shared" ref="K11" si="18">J11/J$6*100</f>
        <v>6.7421127398711604</v>
      </c>
      <c r="L11" s="188">
        <f t="shared" si="5"/>
        <v>-11541</v>
      </c>
      <c r="M11" s="187">
        <f t="shared" si="6"/>
        <v>-2.6481720975700984</v>
      </c>
    </row>
    <row r="12" spans="1:13">
      <c r="A12" s="194" t="s">
        <v>40</v>
      </c>
      <c r="B12" s="186">
        <v>31595</v>
      </c>
      <c r="C12" s="187">
        <f t="shared" si="0"/>
        <v>5.6971349334718173</v>
      </c>
      <c r="D12" s="186">
        <v>24968</v>
      </c>
      <c r="E12" s="187">
        <f t="shared" si="1"/>
        <v>6.0744218862140693</v>
      </c>
      <c r="F12" s="188">
        <v>39570</v>
      </c>
      <c r="G12" s="187">
        <f t="shared" ref="G12" si="19">F12/F$6*100</f>
        <v>7.22412496257403</v>
      </c>
      <c r="H12" s="188">
        <v>25682</v>
      </c>
      <c r="I12" s="187">
        <f t="shared" ref="I12" si="20">H12/H$6*100</f>
        <v>7.6969646111057832</v>
      </c>
      <c r="J12" s="188">
        <v>19596</v>
      </c>
      <c r="K12" s="187">
        <f t="shared" ref="K12" si="21">J12/J$6*100</f>
        <v>6.6756829493464327</v>
      </c>
      <c r="L12" s="188">
        <f t="shared" si="5"/>
        <v>-6086</v>
      </c>
      <c r="M12" s="187">
        <f t="shared" si="6"/>
        <v>-1.0212816617593505</v>
      </c>
    </row>
    <row r="13" spans="1:13">
      <c r="A13" s="194" t="s">
        <v>433</v>
      </c>
      <c r="B13" s="195">
        <v>8389</v>
      </c>
      <c r="C13" s="187">
        <f t="shared" si="0"/>
        <v>1.5126844423768024</v>
      </c>
      <c r="D13" s="196" t="s">
        <v>426</v>
      </c>
      <c r="E13" s="196" t="s">
        <v>426</v>
      </c>
      <c r="F13" s="188">
        <v>7100</v>
      </c>
      <c r="G13" s="187">
        <f t="shared" ref="G13" si="22">F13/F$6*100</f>
        <v>1.2962165083213448</v>
      </c>
      <c r="H13" s="188">
        <v>5376</v>
      </c>
      <c r="I13" s="187">
        <f t="shared" ref="I13" si="23">H13/H$6*100</f>
        <v>1.6112016879255779</v>
      </c>
      <c r="J13" s="197" t="s">
        <v>426</v>
      </c>
      <c r="K13" s="197" t="s">
        <v>426</v>
      </c>
      <c r="L13" s="197" t="s">
        <v>426</v>
      </c>
      <c r="M13" s="197" t="s">
        <v>426</v>
      </c>
    </row>
    <row r="14" spans="1:13">
      <c r="A14" s="194" t="s">
        <v>43</v>
      </c>
      <c r="B14" s="186">
        <v>541</v>
      </c>
      <c r="C14" s="187">
        <f t="shared" si="0"/>
        <v>9.7551827789468373E-2</v>
      </c>
      <c r="D14" s="186">
        <v>289</v>
      </c>
      <c r="E14" s="187">
        <f>D14/D$6*100</f>
        <v>7.031031420681938E-2</v>
      </c>
      <c r="F14" s="188">
        <v>798</v>
      </c>
      <c r="G14" s="187">
        <f t="shared" ref="G14" si="24">F14/F$6*100</f>
        <v>0.14568743290710326</v>
      </c>
      <c r="H14" s="188">
        <v>274</v>
      </c>
      <c r="I14" s="187">
        <f t="shared" ref="I14" si="25">H14/H$6*100</f>
        <v>8.2118538409897385E-2</v>
      </c>
      <c r="J14" s="188">
        <v>195</v>
      </c>
      <c r="K14" s="187">
        <f t="shared" ref="K14" si="26">J14/J$6*100</f>
        <v>6.6429790524727209E-2</v>
      </c>
      <c r="L14" s="188">
        <f t="shared" si="5"/>
        <v>-79</v>
      </c>
      <c r="M14" s="187">
        <f t="shared" si="6"/>
        <v>-1.5688747885170176E-2</v>
      </c>
    </row>
    <row r="15" spans="1:13">
      <c r="A15" s="189" t="s">
        <v>41</v>
      </c>
      <c r="B15" s="186">
        <v>43155</v>
      </c>
      <c r="C15" s="187">
        <f t="shared" si="0"/>
        <v>7.7816065217273707</v>
      </c>
      <c r="D15" s="186">
        <v>23151</v>
      </c>
      <c r="E15" s="187">
        <f>D15/D$6*100</f>
        <v>5.6323670733635822</v>
      </c>
      <c r="F15" s="188">
        <v>40435</v>
      </c>
      <c r="G15" s="187">
        <f t="shared" ref="G15" si="27">F15/F$6*100</f>
        <v>7.3820442977427572</v>
      </c>
      <c r="H15" s="188">
        <v>15427</v>
      </c>
      <c r="I15" s="187">
        <f t="shared" ref="I15" si="28">H15/H$6*100</f>
        <v>4.6235134746331639</v>
      </c>
      <c r="J15" s="188">
        <v>12173</v>
      </c>
      <c r="K15" s="187">
        <f t="shared" ref="K15" si="29">J15/J$6*100</f>
        <v>4.1469222567051505</v>
      </c>
      <c r="L15" s="188">
        <f t="shared" si="5"/>
        <v>-3254</v>
      </c>
      <c r="M15" s="187">
        <f t="shared" si="6"/>
        <v>-0.4765912179280134</v>
      </c>
    </row>
    <row r="16" spans="1:13">
      <c r="A16" s="189" t="s">
        <v>39</v>
      </c>
      <c r="B16" s="186">
        <v>14284</v>
      </c>
      <c r="C16" s="187">
        <f t="shared" si="0"/>
        <v>2.5756567618202704</v>
      </c>
      <c r="D16" s="186">
        <v>11198</v>
      </c>
      <c r="E16" s="187">
        <f>D16/D$6*100</f>
        <v>2.7243422093009109</v>
      </c>
      <c r="F16" s="188">
        <v>17971</v>
      </c>
      <c r="G16" s="187">
        <f t="shared" ref="G16" si="30">F16/F$6*100</f>
        <v>3.2808882916961815</v>
      </c>
      <c r="H16" s="188">
        <v>11388</v>
      </c>
      <c r="I16" s="187">
        <f t="shared" ref="I16" si="31">H16/H$6*100</f>
        <v>3.4130142898244937</v>
      </c>
      <c r="J16" s="188">
        <v>7170</v>
      </c>
      <c r="K16" s="187">
        <f t="shared" ref="K16" si="32">J16/J$6*100</f>
        <v>2.4425722977553543</v>
      </c>
      <c r="L16" s="188">
        <f t="shared" si="5"/>
        <v>-4218</v>
      </c>
      <c r="M16" s="187">
        <f t="shared" si="6"/>
        <v>-0.97044199206913939</v>
      </c>
    </row>
    <row r="17" spans="1:13" ht="12.95" customHeight="1">
      <c r="A17" s="189" t="s">
        <v>46</v>
      </c>
      <c r="B17" s="186">
        <v>203362</v>
      </c>
      <c r="C17" s="187">
        <f t="shared" si="0"/>
        <v>36.669750097822309</v>
      </c>
      <c r="D17" s="186">
        <v>153733</v>
      </c>
      <c r="E17" s="187">
        <f>D17/D$6*100</f>
        <v>37.401437833761115</v>
      </c>
      <c r="F17" s="188">
        <v>212394</v>
      </c>
      <c r="G17" s="187">
        <f t="shared" ref="G17" si="33">F17/F$6*100</f>
        <v>38.775860432169537</v>
      </c>
      <c r="H17" s="188">
        <v>124131</v>
      </c>
      <c r="I17" s="187">
        <f t="shared" ref="I17" si="34">H17/H$6*100</f>
        <v>37.202395223937856</v>
      </c>
      <c r="J17" s="188">
        <v>109590</v>
      </c>
      <c r="K17" s="187">
        <f t="shared" ref="K17" si="35">J17/J$6*100</f>
        <v>37.333542274896693</v>
      </c>
      <c r="L17" s="188">
        <f t="shared" si="5"/>
        <v>-14541</v>
      </c>
      <c r="M17" s="187">
        <f t="shared" si="6"/>
        <v>0.1311470509588375</v>
      </c>
    </row>
    <row r="18" spans="1:13" ht="12.95" customHeight="1">
      <c r="A18" s="189" t="s">
        <v>45</v>
      </c>
      <c r="B18" s="195">
        <v>60405</v>
      </c>
      <c r="C18" s="187">
        <f t="shared" si="0"/>
        <v>10.89208531908103</v>
      </c>
      <c r="D18" s="195">
        <v>135552</v>
      </c>
      <c r="E18" s="187">
        <f>D18/D$6*100</f>
        <v>32.978213534127264</v>
      </c>
      <c r="F18" s="188">
        <v>147582</v>
      </c>
      <c r="G18" s="187">
        <f t="shared" ref="G18" si="36">F18/F$6*100</f>
        <v>26.94341193395503</v>
      </c>
      <c r="H18" s="188">
        <v>96426</v>
      </c>
      <c r="I18" s="187">
        <f t="shared" ref="I18" si="37">H18/H$6*100</f>
        <v>28.899132060995491</v>
      </c>
      <c r="J18" s="188">
        <v>7976</v>
      </c>
      <c r="K18" s="187">
        <f t="shared" ref="K18" si="38">J18/J$6*100</f>
        <v>2.7171487652575603</v>
      </c>
      <c r="L18" s="188">
        <f t="shared" si="5"/>
        <v>-88450</v>
      </c>
      <c r="M18" s="187">
        <f t="shared" si="6"/>
        <v>-26.181983295737929</v>
      </c>
    </row>
    <row r="19" spans="1:13">
      <c r="A19" s="189" t="s">
        <v>47</v>
      </c>
      <c r="B19" s="195">
        <v>119085</v>
      </c>
      <c r="C19" s="187">
        <f t="shared" si="0"/>
        <v>21.473122758426694</v>
      </c>
      <c r="D19" s="196" t="s">
        <v>426</v>
      </c>
      <c r="E19" s="196" t="s">
        <v>426</v>
      </c>
      <c r="F19" s="197" t="s">
        <v>426</v>
      </c>
      <c r="G19" s="197" t="s">
        <v>426</v>
      </c>
      <c r="H19" s="197" t="s">
        <v>426</v>
      </c>
      <c r="I19" s="197" t="s">
        <v>426</v>
      </c>
      <c r="J19" s="197" t="s">
        <v>426</v>
      </c>
      <c r="K19" s="197" t="s">
        <v>426</v>
      </c>
      <c r="L19" s="197" t="s">
        <v>426</v>
      </c>
      <c r="M19" s="197" t="s">
        <v>426</v>
      </c>
    </row>
    <row r="20" spans="1:13">
      <c r="A20" s="189" t="s">
        <v>423</v>
      </c>
      <c r="B20" s="186">
        <f>B6-B7</f>
        <v>5133</v>
      </c>
      <c r="C20" s="187">
        <f t="shared" si="0"/>
        <v>0.92557029952558445</v>
      </c>
      <c r="D20" s="186">
        <f>D6-D7</f>
        <v>4982</v>
      </c>
      <c r="E20" s="187">
        <f>D20/D$6*100</f>
        <v>1.212062233143163</v>
      </c>
      <c r="F20" s="186">
        <v>0</v>
      </c>
      <c r="G20" s="187">
        <f t="shared" ref="G20" si="39">F20/F$6*100</f>
        <v>0</v>
      </c>
      <c r="H20" s="186">
        <f>H6-H7</f>
        <v>86</v>
      </c>
      <c r="I20" s="187">
        <f t="shared" ref="I20" si="40">H20/H$6*100</f>
        <v>2.577443176369042E-2</v>
      </c>
      <c r="J20" s="186">
        <v>0</v>
      </c>
      <c r="K20" s="187">
        <f t="shared" ref="K20" si="41">J20/J$6*100</f>
        <v>0</v>
      </c>
      <c r="L20" s="188">
        <f t="shared" si="5"/>
        <v>-86</v>
      </c>
      <c r="M20" s="187">
        <f t="shared" si="6"/>
        <v>-2.577443176369042E-2</v>
      </c>
    </row>
    <row r="21" spans="1:13">
      <c r="A21" s="198" t="s">
        <v>38</v>
      </c>
      <c r="B21" s="186">
        <f>SUM(B22:B24)</f>
        <v>541534</v>
      </c>
      <c r="C21" s="187">
        <f t="shared" ref="C21:E24" si="42">B21/B$6*100</f>
        <v>97.648117393977756</v>
      </c>
      <c r="D21" s="186">
        <f>SUM(D22:D24)</f>
        <v>398399</v>
      </c>
      <c r="E21" s="187">
        <f t="shared" si="42"/>
        <v>96.925809237656154</v>
      </c>
      <c r="F21" s="186">
        <f>SUM(F22:F24)</f>
        <v>547748</v>
      </c>
      <c r="G21" s="187">
        <f t="shared" ref="G21:K22" si="43">F21/F$6*100</f>
        <v>100</v>
      </c>
      <c r="H21" s="186">
        <f>SUM(H22:H24)</f>
        <v>333664</v>
      </c>
      <c r="I21" s="187">
        <f t="shared" si="43"/>
        <v>100</v>
      </c>
      <c r="J21" s="186">
        <f>SUM(J22:J24)</f>
        <v>293543</v>
      </c>
      <c r="K21" s="187">
        <f t="shared" si="43"/>
        <v>100</v>
      </c>
      <c r="L21" s="188">
        <f t="shared" si="5"/>
        <v>-40121</v>
      </c>
      <c r="M21" s="187">
        <f t="shared" si="6"/>
        <v>0</v>
      </c>
    </row>
    <row r="22" spans="1:13">
      <c r="A22" s="189" t="s">
        <v>21</v>
      </c>
      <c r="B22" s="186">
        <v>286065</v>
      </c>
      <c r="C22" s="187">
        <f t="shared" si="42"/>
        <v>51.582557516810112</v>
      </c>
      <c r="D22" s="186">
        <v>194579</v>
      </c>
      <c r="E22" s="187">
        <f>D22/D$6*100</f>
        <v>47.338791100514555</v>
      </c>
      <c r="F22" s="186">
        <v>281061</v>
      </c>
      <c r="G22" s="187">
        <f t="shared" si="43"/>
        <v>51.312099724690917</v>
      </c>
      <c r="H22" s="186">
        <v>152019</v>
      </c>
      <c r="I22" s="187">
        <f t="shared" ref="I22" si="44">H22/H$6*100</f>
        <v>45.560503980051784</v>
      </c>
      <c r="J22" s="186">
        <v>133122</v>
      </c>
      <c r="K22" s="187">
        <f t="shared" ref="K22" si="45">J22/J$6*100</f>
        <v>45.350084996065313</v>
      </c>
      <c r="L22" s="188">
        <f t="shared" si="5"/>
        <v>-18897</v>
      </c>
      <c r="M22" s="187">
        <f t="shared" si="6"/>
        <v>-0.21041898398647163</v>
      </c>
    </row>
    <row r="23" spans="1:13">
      <c r="A23" s="189" t="s">
        <v>22</v>
      </c>
      <c r="B23" s="186">
        <v>219965</v>
      </c>
      <c r="C23" s="187">
        <f t="shared" si="42"/>
        <v>39.663563400573771</v>
      </c>
      <c r="D23" s="186">
        <v>171976</v>
      </c>
      <c r="E23" s="187">
        <f>D23/D$6*100</f>
        <v>41.839746007031032</v>
      </c>
      <c r="F23" s="186">
        <v>223114</v>
      </c>
      <c r="G23" s="187">
        <f t="shared" ref="G23" si="46">F23/F$6*100</f>
        <v>40.732964794029371</v>
      </c>
      <c r="H23" s="186">
        <v>147199</v>
      </c>
      <c r="I23" s="187">
        <f t="shared" ref="I23" si="47">H23/H$6*100</f>
        <v>44.115936990505418</v>
      </c>
      <c r="J23" s="186">
        <v>160421</v>
      </c>
      <c r="K23" s="187">
        <f t="shared" ref="K23" si="48">J23/J$6*100</f>
        <v>54.649915003934687</v>
      </c>
      <c r="L23" s="188">
        <f t="shared" si="5"/>
        <v>13222</v>
      </c>
      <c r="M23" s="187">
        <f t="shared" si="6"/>
        <v>10.53397801342927</v>
      </c>
    </row>
    <row r="24" spans="1:13">
      <c r="A24" s="189" t="s">
        <v>37</v>
      </c>
      <c r="B24" s="186">
        <v>35504</v>
      </c>
      <c r="C24" s="187">
        <f t="shared" si="42"/>
        <v>6.4019964765938724</v>
      </c>
      <c r="D24" s="186">
        <v>31844</v>
      </c>
      <c r="E24" s="187">
        <f>D24/D$6*100</f>
        <v>7.7472721301105745</v>
      </c>
      <c r="F24" s="186">
        <v>43573</v>
      </c>
      <c r="G24" s="187">
        <f t="shared" ref="G24" si="49">F24/F$6*100</f>
        <v>7.954935481279712</v>
      </c>
      <c r="H24" s="186">
        <v>34446</v>
      </c>
      <c r="I24" s="187">
        <f t="shared" ref="I24" si="50">H24/H$6*100</f>
        <v>10.323559029442793</v>
      </c>
      <c r="J24" s="186"/>
      <c r="K24" s="187">
        <f t="shared" ref="K24" si="51">J24/J$6*100</f>
        <v>0</v>
      </c>
      <c r="L24" s="188">
        <f t="shared" si="5"/>
        <v>-34446</v>
      </c>
      <c r="M24" s="187">
        <f t="shared" si="6"/>
        <v>-10.323559029442793</v>
      </c>
    </row>
    <row r="25" spans="1:13">
      <c r="A25" s="189" t="s">
        <v>423</v>
      </c>
      <c r="B25" s="186">
        <f>B6-B21</f>
        <v>13043</v>
      </c>
      <c r="C25" s="187">
        <f>B25/B$6*100</f>
        <v>2.3518826060222477</v>
      </c>
      <c r="D25" s="186">
        <f>D6-D21</f>
        <v>12636</v>
      </c>
      <c r="E25" s="187">
        <f>D25/D$6*100</f>
        <v>3.0741907623438394</v>
      </c>
      <c r="F25" s="199">
        <v>0</v>
      </c>
      <c r="G25" s="187">
        <f t="shared" ref="G25" si="52">F25/F$6*100</f>
        <v>0</v>
      </c>
      <c r="H25" s="199">
        <v>0</v>
      </c>
      <c r="I25" s="187">
        <f t="shared" ref="I25" si="53">H25/H$6*100</f>
        <v>0</v>
      </c>
      <c r="J25" s="200">
        <v>0</v>
      </c>
      <c r="K25" s="187">
        <f t="shared" ref="K25" si="54">J25/J$6*100</f>
        <v>0</v>
      </c>
      <c r="L25" s="188">
        <f t="shared" si="5"/>
        <v>0</v>
      </c>
      <c r="M25" s="187">
        <f t="shared" si="6"/>
        <v>0</v>
      </c>
    </row>
    <row r="26" spans="1:13" ht="45" customHeight="1">
      <c r="A26" s="205" t="s">
        <v>452</v>
      </c>
      <c r="B26" s="205"/>
      <c r="C26" s="205"/>
      <c r="D26" s="205"/>
      <c r="E26" s="205"/>
      <c r="F26" s="205"/>
      <c r="G26" s="205"/>
      <c r="H26" s="205"/>
      <c r="I26" s="205"/>
      <c r="J26" s="205"/>
      <c r="K26" s="205"/>
      <c r="L26" s="205"/>
      <c r="M26" s="205"/>
    </row>
    <row r="27" spans="1:13" ht="5.0999999999999996" customHeight="1">
      <c r="A27" s="183"/>
      <c r="B27" s="174"/>
      <c r="C27" s="175"/>
      <c r="D27" s="174"/>
      <c r="E27" s="175"/>
      <c r="G27" s="175"/>
      <c r="I27" s="175"/>
      <c r="K27" s="175"/>
    </row>
    <row r="28" spans="1:13">
      <c r="A28" s="173" t="s">
        <v>447</v>
      </c>
      <c r="C28" s="130"/>
    </row>
    <row r="29" spans="1:13">
      <c r="A29" s="173" t="s">
        <v>448</v>
      </c>
    </row>
  </sheetData>
  <mergeCells count="11">
    <mergeCell ref="A26:M26"/>
    <mergeCell ref="B4:C4"/>
    <mergeCell ref="D4:E4"/>
    <mergeCell ref="F4:G4"/>
    <mergeCell ref="H4:I4"/>
    <mergeCell ref="A3:A5"/>
    <mergeCell ref="A1:K1"/>
    <mergeCell ref="F3:I3"/>
    <mergeCell ref="J3:K4"/>
    <mergeCell ref="L3:M4"/>
    <mergeCell ref="B3:E3"/>
  </mergeCells>
  <pageMargins left="0.7" right="0.7"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Appendix1_DataDefinitions</vt:lpstr>
      <vt:lpstr>Tab2_ProgLevel_DegreeAwarded</vt:lpstr>
      <vt:lpstr>Tab3_IneligibleDoctoralDegrees</vt:lpstr>
      <vt:lpstr>Tab4_GSS2021Coverage</vt:lpstr>
      <vt:lpstr>Appendix2_GSSInstNotInNSC</vt:lpstr>
      <vt:lpstr>Tab5_TotalCountsbyCohort</vt:lpstr>
      <vt:lpstr>Tab6-CountsByGSSEligibility</vt:lpstr>
      <vt:lpstr>Tab7_GSS21_NSC_byBroadField</vt:lpstr>
      <vt:lpstr>Tab8_Sex_CRE</vt:lpstr>
      <vt:lpstr>Appendix3_Gender_CRE</vt:lpstr>
      <vt:lpstr>Appendix4_GSS_NSC_detailedfield</vt:lpstr>
      <vt:lpstr>Tab2_ProgLevel_DegreeAwarded!Print_Area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Davis</dc:creator>
  <cp:lastModifiedBy>Plimpton, Suzanne H.</cp:lastModifiedBy>
  <dcterms:created xsi:type="dcterms:W3CDTF">2021-03-31T14:21:33Z</dcterms:created>
  <dcterms:modified xsi:type="dcterms:W3CDTF">2026-06-17T16:13:17Z</dcterms:modified>
</cp:coreProperties>
</file>