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edeop-my.sharepoint.com/personal/kelly_terpak_ed_gov/Documents/Migrated/Grants Policy/"/>
    </mc:Choice>
  </mc:AlternateContent>
  <xr:revisionPtr revIDLastSave="0" documentId="8_{18B87D3D-BF71-4D7D-8144-E52F9F70AE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E17" i="1"/>
  <c r="D38" i="1"/>
  <c r="D37" i="1"/>
  <c r="D36" i="1"/>
  <c r="D40" i="1"/>
  <c r="D39" i="1"/>
  <c r="D33" i="1"/>
  <c r="D34" i="1"/>
  <c r="D35" i="1"/>
  <c r="D25" i="1"/>
  <c r="D26" i="1"/>
  <c r="D28" i="1"/>
  <c r="D29" i="1"/>
  <c r="D30" i="1"/>
  <c r="D68" i="1"/>
  <c r="D67" i="1"/>
  <c r="D84" i="1"/>
  <c r="D79" i="1"/>
  <c r="D80" i="1"/>
  <c r="D81" i="1"/>
  <c r="D78" i="1"/>
  <c r="D77" i="1"/>
  <c r="C89" i="1"/>
  <c r="E61" i="1"/>
  <c r="C61" i="1"/>
  <c r="E93" i="1"/>
  <c r="C93" i="1"/>
  <c r="E46" i="1" l="1"/>
  <c r="E43" i="1"/>
  <c r="E42" i="1"/>
  <c r="D88" i="1"/>
  <c r="D32" i="1"/>
  <c r="D31" i="1"/>
  <c r="D27" i="1"/>
  <c r="D24" i="1"/>
  <c r="D87" i="1"/>
  <c r="D86" i="1"/>
  <c r="D85" i="1"/>
  <c r="D22" i="1"/>
  <c r="D59" i="1"/>
  <c r="D61" i="1" s="1"/>
  <c r="D83" i="1"/>
  <c r="D82" i="1"/>
  <c r="D76" i="1"/>
  <c r="D75" i="1"/>
  <c r="D74" i="1"/>
  <c r="D73" i="1"/>
  <c r="D8" i="1"/>
  <c r="D10" i="1"/>
  <c r="D9" i="1"/>
  <c r="D23" i="1"/>
  <c r="D55" i="1" l="1"/>
  <c r="C56" i="1"/>
  <c r="D41" i="1"/>
  <c r="D92" i="1"/>
  <c r="D93" i="1" s="1"/>
  <c r="D69" i="1"/>
  <c r="D89" i="1" s="1"/>
  <c r="D56" i="1" l="1"/>
  <c r="E11" i="1"/>
  <c r="E12" i="1"/>
  <c r="E13" i="1"/>
  <c r="E15" i="1"/>
  <c r="E16" i="1"/>
  <c r="E18" i="1"/>
  <c r="E19" i="1"/>
  <c r="E20" i="1"/>
  <c r="E21" i="1"/>
  <c r="E14" i="1"/>
  <c r="E52" i="1"/>
  <c r="E54" i="1"/>
  <c r="E70" i="1"/>
  <c r="E71" i="1"/>
  <c r="E72" i="1"/>
  <c r="E89" i="1" l="1"/>
  <c r="E49" i="1"/>
  <c r="E56" i="1"/>
</calcChain>
</file>

<file path=xl/sharedStrings.xml><?xml version="1.0" encoding="utf-8"?>
<sst xmlns="http://schemas.openxmlformats.org/spreadsheetml/2006/main" count="163" uniqueCount="159">
  <si>
    <t>Discretionary Grant Programs Using the Generic Application Package (OMB Control # 1894-0006)</t>
  </si>
  <si>
    <t>Program Name</t>
  </si>
  <si>
    <t>CFDA</t>
  </si>
  <si>
    <t xml:space="preserve"># of Apps </t>
  </si>
  <si>
    <t>Hrs/Resp</t>
  </si>
  <si>
    <t>Burden Hrs</t>
  </si>
  <si>
    <t>Charter Schools Program</t>
  </si>
  <si>
    <t>84.282 A,B,&amp;C</t>
  </si>
  <si>
    <t>Charter Schools Program Grants for Replication and Expansion of High-Quality Charter Schools</t>
  </si>
  <si>
    <t>84.282M</t>
  </si>
  <si>
    <t>National Leadership Activities Grant</t>
  </si>
  <si>
    <t>84.282N</t>
  </si>
  <si>
    <t>Expanding Opportunity Through Quality Charter Schools Program (CSP)-National Dissemination Grants</t>
  </si>
  <si>
    <t>84.282T</t>
  </si>
  <si>
    <t>Ready to Learn Program</t>
  </si>
  <si>
    <t>SUB-TOTAL:</t>
  </si>
  <si>
    <t>Office of Elementary and Secondary Education</t>
  </si>
  <si>
    <t>Technical Assistance for Student Assignment Plans (TASAP)</t>
  </si>
  <si>
    <t>84.004F</t>
  </si>
  <si>
    <t>American History and Civics Education, Academies Program</t>
  </si>
  <si>
    <t>EIR Early-phase Application Package</t>
  </si>
  <si>
    <t>84.411C</t>
  </si>
  <si>
    <t>American History and Civics Education, National Activities Program</t>
  </si>
  <si>
    <t>ARP American Indian Resilience in Education Application</t>
  </si>
  <si>
    <t>84.299C</t>
  </si>
  <si>
    <t>Migrant Education-High School Equivalency Program (HEP)</t>
  </si>
  <si>
    <t>84.141A</t>
  </si>
  <si>
    <t>Migrant Education-College Assistance Migrant Programs</t>
  </si>
  <si>
    <t>84.149A</t>
  </si>
  <si>
    <t>Javits Gifted and Talented Program</t>
  </si>
  <si>
    <t>84.206A</t>
  </si>
  <si>
    <t>Grants for the Integration of Schools and Mental Health Systems</t>
  </si>
  <si>
    <t>84.215M</t>
  </si>
  <si>
    <t>Territories and Freely Associated States Educational Grant Program</t>
  </si>
  <si>
    <t>84.256A</t>
  </si>
  <si>
    <t>Comprehensive Center Program</t>
  </si>
  <si>
    <t>84.283B</t>
  </si>
  <si>
    <t>National Comprehensive Center on Improving Literacy for Students With Disabilities</t>
  </si>
  <si>
    <t>84.283D</t>
  </si>
  <si>
    <t>Advanced Placement Test Fee Program</t>
  </si>
  <si>
    <t>84.330B</t>
  </si>
  <si>
    <t>Alaska Native Education Program</t>
  </si>
  <si>
    <t>84.356A</t>
  </si>
  <si>
    <t>Native Hawaiian Education Program</t>
  </si>
  <si>
    <t>84.362A</t>
  </si>
  <si>
    <t>Improving Literacy Through School Libraries Grant Program</t>
  </si>
  <si>
    <t>84.364A</t>
  </si>
  <si>
    <t>Congressionally Directed Awards (OESE)</t>
  </si>
  <si>
    <t>84.215K</t>
  </si>
  <si>
    <t>Competitive Grants for State Assessments</t>
  </si>
  <si>
    <t>84.368A</t>
  </si>
  <si>
    <t>21st Century Community Learning Centers Program National Technical Assistance Center</t>
  </si>
  <si>
    <t>84.287E</t>
  </si>
  <si>
    <t>Expanding Access to Well-Rounded Courses Demonstration Grants</t>
  </si>
  <si>
    <t>84.424D</t>
  </si>
  <si>
    <t>Well-Rounded Education Through Student-Centered Funding Demonstration Grants</t>
  </si>
  <si>
    <t>84.424E</t>
  </si>
  <si>
    <t>Fostering Diverse Schools Program</t>
  </si>
  <si>
    <t>84.424G</t>
  </si>
  <si>
    <t>School Climate Transformation Grant Program-Local Educational Agency Grants</t>
  </si>
  <si>
    <t>84.184G</t>
  </si>
  <si>
    <t>Project Prevent Grant Program</t>
  </si>
  <si>
    <t>84.184M</t>
  </si>
  <si>
    <t>National Center on School Infrastructure</t>
  </si>
  <si>
    <t>84.184R</t>
  </si>
  <si>
    <t>Mental Health Personnel Technical Assistance Center</t>
  </si>
  <si>
    <t>84.184U</t>
  </si>
  <si>
    <t>Supporting America's School Infrastructure Program</t>
  </si>
  <si>
    <t>84.184K</t>
  </si>
  <si>
    <t>State Tribal Education Partnership Grant Program</t>
  </si>
  <si>
    <t>84.415A</t>
  </si>
  <si>
    <t>Native American Language Resource Center</t>
  </si>
  <si>
    <t>84.415C</t>
  </si>
  <si>
    <t>Teacher Quality Partnership</t>
  </si>
  <si>
    <t>84.336S</t>
  </si>
  <si>
    <t>Full-Service Community Schools</t>
  </si>
  <si>
    <t>84.215J</t>
  </si>
  <si>
    <t>Statewide Family Engagement Centers</t>
  </si>
  <si>
    <t>84.310A</t>
  </si>
  <si>
    <t>Assistance for Arts Education</t>
  </si>
  <si>
    <t>84.351A</t>
  </si>
  <si>
    <t>Comprehensive Literacy State Development</t>
  </si>
  <si>
    <t>84.371A</t>
  </si>
  <si>
    <t>Innovative Approaches to Literacy</t>
  </si>
  <si>
    <t>84.215G</t>
  </si>
  <si>
    <t>Teacher and School Leadership Incentive Program</t>
  </si>
  <si>
    <t>84.374A</t>
  </si>
  <si>
    <t>Office of English Language Acquisition</t>
  </si>
  <si>
    <t>National Professional Development Program</t>
  </si>
  <si>
    <t>Foreign Language Assistance Program- Local Educational Agencies</t>
  </si>
  <si>
    <t>84.293B</t>
  </si>
  <si>
    <t>Foreign Language Assistance Program- State Educational Agencies</t>
  </si>
  <si>
    <t>84.293C</t>
  </si>
  <si>
    <t>Native American and Alaska Native Children in School Program</t>
  </si>
  <si>
    <t>84.365C</t>
  </si>
  <si>
    <t>Office of Special Education and Rehabilitative Services</t>
  </si>
  <si>
    <t>Application for New Grants under the Rehabilitation Services Administration (RSA)</t>
  </si>
  <si>
    <t>84.250P</t>
  </si>
  <si>
    <t>Promoting the Readiness of Minors in Supplemental Security Income (PROMISE)</t>
  </si>
  <si>
    <t>84.418P</t>
  </si>
  <si>
    <t>Institute of Education Sciences</t>
  </si>
  <si>
    <t>Statewide Longitudinal Data Systems Grant Program</t>
  </si>
  <si>
    <t>84.372A</t>
  </si>
  <si>
    <t>Office of Postsecondary Education</t>
  </si>
  <si>
    <t>Hispanic-Serving Institutions STEM and Articulation Program</t>
  </si>
  <si>
    <t>84.031C</t>
  </si>
  <si>
    <t>Promoting Postbaccalaureate Opportunities for Hispanic Americans Program</t>
  </si>
  <si>
    <t>84.031M</t>
  </si>
  <si>
    <t xml:space="preserve">American Overseas Research Centers </t>
  </si>
  <si>
    <t>84.274A</t>
  </si>
  <si>
    <t xml:space="preserve">Application for Grants under the Demonstration Projects to Ensure Students with Disabilities Receive a Quality Higher Education </t>
  </si>
  <si>
    <t>84.333A</t>
  </si>
  <si>
    <t xml:space="preserve">Application for Grants under the Teachers for a Competitive Tomorrow Programs for Baccalaureate Degrees in Science, Technology, Engineering, Mathematics or Critical Foreign Languages with Concurrent Teacher Certification </t>
  </si>
  <si>
    <t>84.381A</t>
  </si>
  <si>
    <t xml:space="preserve">Application for Grants under the Teachers for a Competitive Tomorrow Programs for Masters Degrees in Science, Technology, Engineering, Mathematics or Critical Foreign Language Education </t>
  </si>
  <si>
    <t>84.381B</t>
  </si>
  <si>
    <t>84.407C</t>
  </si>
  <si>
    <t>Center of Educational Excellence for Black Teachers Program at Historically Black Colleges and Universities</t>
  </si>
  <si>
    <t>84.116V</t>
  </si>
  <si>
    <t>Transitioning Gang-Involved Youth to Higher Education Programs</t>
  </si>
  <si>
    <t>84.116Y</t>
  </si>
  <si>
    <t>Rural Postsecondary and Economic Development Program</t>
  </si>
  <si>
    <t>84.116W</t>
  </si>
  <si>
    <t>Career and Educational Pathways Exploration System Program</t>
  </si>
  <si>
    <t>84.116C</t>
  </si>
  <si>
    <t>National Center for Information and Technical Support for Postsecondary Students With Disabilities Program</t>
  </si>
  <si>
    <t>84.116D</t>
  </si>
  <si>
    <t>Centers of Excellence for Veteran Student Success Program</t>
  </si>
  <si>
    <t>84.116G</t>
  </si>
  <si>
    <t>Augustus F. Hawkins Centers of Excellence Program</t>
  </si>
  <si>
    <t>84.116K</t>
  </si>
  <si>
    <t>Postsecondary Student Success</t>
  </si>
  <si>
    <t>84.116M</t>
  </si>
  <si>
    <t>Basic Needs for Postsecondary Students Program</t>
  </si>
  <si>
    <t>84.116N</t>
  </si>
  <si>
    <t>Modeling and Simulation</t>
  </si>
  <si>
    <t>84.116S</t>
  </si>
  <si>
    <t>Open Textbooks Pilot Program</t>
  </si>
  <si>
    <t>84.116T</t>
  </si>
  <si>
    <t>Congressionally Directed Awards (OPE)</t>
  </si>
  <si>
    <t>84.116Z</t>
  </si>
  <si>
    <t>FIPSE Center  of Excellence in Spatial Computing Program Application</t>
  </si>
  <si>
    <t>84.116Q</t>
  </si>
  <si>
    <t>Digital Learning Infrastructure and IT Modernization Pilot</t>
  </si>
  <si>
    <t>84.116L</t>
  </si>
  <si>
    <t>FIPSE HBCU, TCCU, and MSI Research and Development Infrastructure Program</t>
  </si>
  <si>
    <t>84.116H</t>
  </si>
  <si>
    <t>Office of Career, Technical and Adult Education</t>
  </si>
  <si>
    <t>Juvenile Justice Reentry Education Program</t>
  </si>
  <si>
    <t>84.051A</t>
  </si>
  <si>
    <t>84.295A</t>
  </si>
  <si>
    <t>84.365N</t>
  </si>
  <si>
    <t>84.422B</t>
  </si>
  <si>
    <t>84.422A</t>
  </si>
  <si>
    <t>Postsecondary Programs for Students with Intellectual Disabilities - National Technical Assistance and Dissemination Center Program (PPSID-NTAD) Application</t>
  </si>
  <si>
    <t>84.282G</t>
  </si>
  <si>
    <t>American History and Civics Education National Activities-Seminars for America's Semiquincentennial (AHC Seminars)</t>
  </si>
  <si>
    <t>84.422C</t>
  </si>
  <si>
    <t>Charter Schools Program: Model Development and Dissemination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</si>
</sst>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0" fontId="3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0" xfId="0" applyFill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topLeftCell="A39" workbookViewId="0">
      <selection activeCell="A44" sqref="A44"/>
    </sheetView>
  </sheetViews>
  <sheetFormatPr defaultRowHeight="14.5" x14ac:dyDescent="0.35"/>
  <cols>
    <col min="1" max="1" width="72.7265625" customWidth="1"/>
    <col min="2" max="2" width="13.7265625" style="1" customWidth="1"/>
    <col min="3" max="3" width="10.81640625" customWidth="1"/>
    <col min="4" max="4" width="8.81640625" customWidth="1"/>
    <col min="5" max="5" width="11.453125" customWidth="1"/>
    <col min="6" max="6" width="13" customWidth="1"/>
  </cols>
  <sheetData>
    <row r="1" spans="1:8" x14ac:dyDescent="0.35">
      <c r="A1" s="22" t="s">
        <v>0</v>
      </c>
      <c r="B1" s="22"/>
      <c r="C1" s="22"/>
      <c r="D1" s="22"/>
      <c r="E1" s="22"/>
      <c r="F1" s="22"/>
    </row>
    <row r="2" spans="1:8" x14ac:dyDescent="0.35">
      <c r="A2" s="16"/>
      <c r="B2" s="16"/>
      <c r="C2" s="16"/>
      <c r="D2" s="16"/>
      <c r="E2" s="16"/>
      <c r="F2" s="16"/>
    </row>
    <row r="3" spans="1:8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6"/>
    </row>
    <row r="4" spans="1:8" x14ac:dyDescent="0.35">
      <c r="A4" s="3"/>
      <c r="B4" s="3"/>
      <c r="C4" s="3"/>
      <c r="D4" s="3"/>
      <c r="E4" s="3"/>
      <c r="F4" s="16"/>
    </row>
    <row r="5" spans="1:8" x14ac:dyDescent="0.35">
      <c r="A5" s="2" t="s">
        <v>16</v>
      </c>
      <c r="B5" s="15"/>
      <c r="C5" s="4"/>
      <c r="D5" s="4"/>
      <c r="E5" s="4"/>
    </row>
    <row r="6" spans="1:8" x14ac:dyDescent="0.35">
      <c r="A6" s="7" t="s">
        <v>17</v>
      </c>
      <c r="B6" s="1" t="s">
        <v>18</v>
      </c>
      <c r="C6" s="4">
        <v>4000</v>
      </c>
      <c r="D6" s="4">
        <v>1</v>
      </c>
      <c r="E6" s="4">
        <v>4000</v>
      </c>
    </row>
    <row r="7" spans="1:8" x14ac:dyDescent="0.35">
      <c r="A7" s="7" t="s">
        <v>19</v>
      </c>
      <c r="B7" s="1" t="s">
        <v>153</v>
      </c>
      <c r="C7" s="4">
        <v>20</v>
      </c>
      <c r="D7" s="4">
        <v>40</v>
      </c>
      <c r="E7" s="4">
        <v>800</v>
      </c>
    </row>
    <row r="8" spans="1:8" x14ac:dyDescent="0.35">
      <c r="A8" s="7" t="s">
        <v>20</v>
      </c>
      <c r="B8" s="1" t="s">
        <v>21</v>
      </c>
      <c r="C8" s="4">
        <v>350</v>
      </c>
      <c r="D8" s="4">
        <f>E8/C8</f>
        <v>16</v>
      </c>
      <c r="E8" s="4">
        <v>5600</v>
      </c>
    </row>
    <row r="9" spans="1:8" x14ac:dyDescent="0.35">
      <c r="A9" s="7" t="s">
        <v>22</v>
      </c>
      <c r="B9" s="1" t="s">
        <v>152</v>
      </c>
      <c r="C9" s="4">
        <v>100</v>
      </c>
      <c r="D9" s="4">
        <f>E9/C9</f>
        <v>40</v>
      </c>
      <c r="E9" s="4">
        <v>4000</v>
      </c>
    </row>
    <row r="10" spans="1:8" x14ac:dyDescent="0.35">
      <c r="A10" s="7" t="s">
        <v>23</v>
      </c>
      <c r="B10" s="1" t="s">
        <v>24</v>
      </c>
      <c r="C10" s="4">
        <v>30</v>
      </c>
      <c r="D10" s="4">
        <f>E10/C10</f>
        <v>16</v>
      </c>
      <c r="E10" s="4">
        <v>480</v>
      </c>
      <c r="F10" s="6"/>
    </row>
    <row r="11" spans="1:8" x14ac:dyDescent="0.35">
      <c r="A11" t="s">
        <v>25</v>
      </c>
      <c r="B11" s="1" t="s">
        <v>26</v>
      </c>
      <c r="C11" s="4">
        <v>40</v>
      </c>
      <c r="D11" s="4">
        <v>40</v>
      </c>
      <c r="E11" s="4">
        <f t="shared" ref="E11:E15" si="0">PRODUCT(C11:D11)</f>
        <v>1600</v>
      </c>
      <c r="F11" s="6"/>
      <c r="H11" s="4"/>
    </row>
    <row r="12" spans="1:8" x14ac:dyDescent="0.35">
      <c r="A12" t="s">
        <v>27</v>
      </c>
      <c r="B12" s="1" t="s">
        <v>28</v>
      </c>
      <c r="C12" s="4">
        <v>45</v>
      </c>
      <c r="D12" s="4">
        <v>40</v>
      </c>
      <c r="E12" s="4">
        <f t="shared" si="0"/>
        <v>1800</v>
      </c>
      <c r="F12" s="3"/>
      <c r="H12" s="4"/>
    </row>
    <row r="13" spans="1:8" x14ac:dyDescent="0.35">
      <c r="A13" t="s">
        <v>29</v>
      </c>
      <c r="B13" s="1" t="s">
        <v>30</v>
      </c>
      <c r="C13" s="4">
        <v>200</v>
      </c>
      <c r="D13" s="4">
        <v>30</v>
      </c>
      <c r="E13" s="4">
        <f t="shared" si="0"/>
        <v>6000</v>
      </c>
      <c r="G13" s="5"/>
      <c r="H13" s="13"/>
    </row>
    <row r="14" spans="1:8" x14ac:dyDescent="0.35">
      <c r="A14" t="s">
        <v>31</v>
      </c>
      <c r="B14" s="1" t="s">
        <v>32</v>
      </c>
      <c r="C14" s="4">
        <v>100</v>
      </c>
      <c r="D14" s="4">
        <v>25</v>
      </c>
      <c r="E14" s="4">
        <f t="shared" si="0"/>
        <v>2500</v>
      </c>
      <c r="F14" s="6"/>
      <c r="H14" s="4"/>
    </row>
    <row r="15" spans="1:8" x14ac:dyDescent="0.35">
      <c r="A15" t="s">
        <v>33</v>
      </c>
      <c r="B15" s="1" t="s">
        <v>34</v>
      </c>
      <c r="C15" s="4">
        <v>10</v>
      </c>
      <c r="D15" s="4">
        <v>15</v>
      </c>
      <c r="E15" s="4">
        <f t="shared" si="0"/>
        <v>150</v>
      </c>
      <c r="F15" s="6"/>
      <c r="H15" s="4"/>
    </row>
    <row r="16" spans="1:8" x14ac:dyDescent="0.35">
      <c r="A16" t="s">
        <v>35</v>
      </c>
      <c r="B16" s="1" t="s">
        <v>36</v>
      </c>
      <c r="C16" s="4">
        <v>110</v>
      </c>
      <c r="D16" s="4">
        <v>80</v>
      </c>
      <c r="E16" s="4">
        <f>PRODUCT(C16:D16)</f>
        <v>8800</v>
      </c>
      <c r="F16" s="6"/>
    </row>
    <row r="17" spans="1:8" x14ac:dyDescent="0.35">
      <c r="A17" s="21" t="s">
        <v>37</v>
      </c>
      <c r="B17" s="18" t="s">
        <v>38</v>
      </c>
      <c r="C17" s="20">
        <v>20</v>
      </c>
      <c r="D17" s="20">
        <v>40</v>
      </c>
      <c r="E17" s="20">
        <f>PRODUCT(C17:D17)</f>
        <v>800</v>
      </c>
      <c r="F17" s="6"/>
    </row>
    <row r="18" spans="1:8" x14ac:dyDescent="0.35">
      <c r="A18" t="s">
        <v>39</v>
      </c>
      <c r="B18" s="1" t="s">
        <v>40</v>
      </c>
      <c r="C18" s="4">
        <v>60</v>
      </c>
      <c r="D18" s="4">
        <v>15</v>
      </c>
      <c r="E18" s="4">
        <f t="shared" ref="E18:E21" si="1">PRODUCT(C18:D18)</f>
        <v>900</v>
      </c>
    </row>
    <row r="19" spans="1:8" x14ac:dyDescent="0.35">
      <c r="A19" t="s">
        <v>41</v>
      </c>
      <c r="B19" s="1" t="s">
        <v>42</v>
      </c>
      <c r="C19" s="4">
        <v>200</v>
      </c>
      <c r="D19" s="4">
        <v>16</v>
      </c>
      <c r="E19" s="4">
        <f t="shared" si="1"/>
        <v>3200</v>
      </c>
      <c r="F19" s="6"/>
      <c r="H19" s="4"/>
    </row>
    <row r="20" spans="1:8" x14ac:dyDescent="0.35">
      <c r="A20" t="s">
        <v>43</v>
      </c>
      <c r="B20" s="1" t="s">
        <v>44</v>
      </c>
      <c r="C20" s="4">
        <v>200</v>
      </c>
      <c r="D20" s="4">
        <v>16</v>
      </c>
      <c r="E20" s="4">
        <f t="shared" si="1"/>
        <v>3200</v>
      </c>
      <c r="F20" s="6"/>
      <c r="H20" s="4"/>
    </row>
    <row r="21" spans="1:8" x14ac:dyDescent="0.35">
      <c r="A21" t="s">
        <v>45</v>
      </c>
      <c r="B21" s="1" t="s">
        <v>46</v>
      </c>
      <c r="C21" s="4">
        <v>1500</v>
      </c>
      <c r="D21" s="4">
        <v>30</v>
      </c>
      <c r="E21" s="4">
        <f t="shared" si="1"/>
        <v>45000</v>
      </c>
      <c r="F21" s="6"/>
      <c r="H21" s="4"/>
    </row>
    <row r="22" spans="1:8" x14ac:dyDescent="0.35">
      <c r="A22" t="s">
        <v>47</v>
      </c>
      <c r="B22" s="1" t="s">
        <v>48</v>
      </c>
      <c r="C22" s="4">
        <v>263</v>
      </c>
      <c r="D22" s="4">
        <f>E22/C22</f>
        <v>16</v>
      </c>
      <c r="E22" s="4">
        <v>4208</v>
      </c>
      <c r="H22" s="4"/>
    </row>
    <row r="23" spans="1:8" x14ac:dyDescent="0.35">
      <c r="A23" t="s">
        <v>49</v>
      </c>
      <c r="B23" s="1" t="s">
        <v>50</v>
      </c>
      <c r="C23" s="4">
        <v>9</v>
      </c>
      <c r="D23" s="4">
        <f>(E23/C23)/60</f>
        <v>0.66666666666666663</v>
      </c>
      <c r="E23" s="4">
        <v>360</v>
      </c>
    </row>
    <row r="24" spans="1:8" ht="29" x14ac:dyDescent="0.35">
      <c r="A24" s="7" t="s">
        <v>51</v>
      </c>
      <c r="B24" s="1" t="s">
        <v>52</v>
      </c>
      <c r="C24" s="4">
        <v>10</v>
      </c>
      <c r="D24" s="4">
        <f>(E24/C24)</f>
        <v>35</v>
      </c>
      <c r="E24" s="4">
        <v>350</v>
      </c>
    </row>
    <row r="25" spans="1:8" x14ac:dyDescent="0.35">
      <c r="A25" s="7" t="s">
        <v>53</v>
      </c>
      <c r="B25" s="1" t="s">
        <v>54</v>
      </c>
      <c r="C25" s="20">
        <v>10</v>
      </c>
      <c r="D25" s="4">
        <f>(E25/C25)</f>
        <v>28</v>
      </c>
      <c r="E25" s="20">
        <v>280</v>
      </c>
    </row>
    <row r="26" spans="1:8" x14ac:dyDescent="0.35">
      <c r="A26" s="7" t="s">
        <v>55</v>
      </c>
      <c r="B26" s="1" t="s">
        <v>56</v>
      </c>
      <c r="C26" s="20">
        <v>15</v>
      </c>
      <c r="D26" s="4">
        <f>(E26/C26)</f>
        <v>60</v>
      </c>
      <c r="E26" s="20">
        <v>900</v>
      </c>
    </row>
    <row r="27" spans="1:8" x14ac:dyDescent="0.35">
      <c r="A27" s="7" t="s">
        <v>57</v>
      </c>
      <c r="B27" s="1" t="s">
        <v>58</v>
      </c>
      <c r="C27" s="4">
        <v>60</v>
      </c>
      <c r="D27" s="4">
        <f>(E27/C27)</f>
        <v>35</v>
      </c>
      <c r="E27" s="4">
        <v>2100</v>
      </c>
    </row>
    <row r="28" spans="1:8" x14ac:dyDescent="0.35">
      <c r="A28" s="7" t="s">
        <v>59</v>
      </c>
      <c r="B28" s="1" t="s">
        <v>60</v>
      </c>
      <c r="C28" s="4">
        <v>440</v>
      </c>
      <c r="D28" s="4">
        <f t="shared" ref="D28:D30" si="2">(E28/C28)</f>
        <v>40</v>
      </c>
      <c r="E28" s="4">
        <v>17600</v>
      </c>
    </row>
    <row r="29" spans="1:8" x14ac:dyDescent="0.35">
      <c r="A29" s="7" t="s">
        <v>61</v>
      </c>
      <c r="B29" s="1" t="s">
        <v>62</v>
      </c>
      <c r="C29" s="4">
        <v>150</v>
      </c>
      <c r="D29" s="4">
        <f t="shared" si="2"/>
        <v>40</v>
      </c>
      <c r="E29" s="4">
        <v>6000</v>
      </c>
    </row>
    <row r="30" spans="1:8" x14ac:dyDescent="0.35">
      <c r="A30" s="7" t="s">
        <v>63</v>
      </c>
      <c r="B30" s="1" t="s">
        <v>64</v>
      </c>
      <c r="C30" s="20">
        <v>10</v>
      </c>
      <c r="D30" s="4">
        <f t="shared" si="2"/>
        <v>35</v>
      </c>
      <c r="E30" s="20">
        <v>350</v>
      </c>
    </row>
    <row r="31" spans="1:8" x14ac:dyDescent="0.35">
      <c r="A31" s="7" t="s">
        <v>65</v>
      </c>
      <c r="B31" s="1" t="s">
        <v>66</v>
      </c>
      <c r="C31" s="4">
        <v>10</v>
      </c>
      <c r="D31" s="4">
        <f>(E31/C31)</f>
        <v>35</v>
      </c>
      <c r="E31" s="4">
        <v>350</v>
      </c>
    </row>
    <row r="32" spans="1:8" x14ac:dyDescent="0.35">
      <c r="A32" s="7" t="s">
        <v>67</v>
      </c>
      <c r="B32" s="1" t="s">
        <v>68</v>
      </c>
      <c r="C32" s="4">
        <v>30</v>
      </c>
      <c r="D32" s="4">
        <f>(E32/C32)</f>
        <v>35</v>
      </c>
      <c r="E32" s="4">
        <v>1050</v>
      </c>
    </row>
    <row r="33" spans="1:8" x14ac:dyDescent="0.35">
      <c r="A33" s="7" t="s">
        <v>69</v>
      </c>
      <c r="B33" s="1" t="s">
        <v>70</v>
      </c>
      <c r="C33" s="20">
        <v>10</v>
      </c>
      <c r="D33" s="4">
        <f t="shared" ref="D33:D38" si="3">(E33/C33)</f>
        <v>40</v>
      </c>
      <c r="E33" s="20">
        <v>400</v>
      </c>
    </row>
    <row r="34" spans="1:8" x14ac:dyDescent="0.35">
      <c r="A34" s="7" t="s">
        <v>71</v>
      </c>
      <c r="B34" s="1" t="s">
        <v>72</v>
      </c>
      <c r="C34" s="4">
        <v>20</v>
      </c>
      <c r="D34" s="4">
        <f t="shared" si="3"/>
        <v>30</v>
      </c>
      <c r="E34" s="4">
        <v>600</v>
      </c>
    </row>
    <row r="35" spans="1:8" x14ac:dyDescent="0.35">
      <c r="A35" s="7" t="s">
        <v>73</v>
      </c>
      <c r="B35" s="1" t="s">
        <v>74</v>
      </c>
      <c r="C35" s="20">
        <v>65</v>
      </c>
      <c r="D35" s="4">
        <f t="shared" si="3"/>
        <v>87</v>
      </c>
      <c r="E35" s="20">
        <v>5655</v>
      </c>
    </row>
    <row r="36" spans="1:8" x14ac:dyDescent="0.35">
      <c r="A36" s="21" t="s">
        <v>75</v>
      </c>
      <c r="B36" s="18" t="s">
        <v>76</v>
      </c>
      <c r="C36" s="20">
        <v>500</v>
      </c>
      <c r="D36" s="20">
        <f t="shared" si="3"/>
        <v>25</v>
      </c>
      <c r="E36" s="20">
        <v>12500</v>
      </c>
    </row>
    <row r="37" spans="1:8" x14ac:dyDescent="0.35">
      <c r="A37" s="21" t="s">
        <v>77</v>
      </c>
      <c r="B37" s="18" t="s">
        <v>78</v>
      </c>
      <c r="C37" s="20">
        <v>500</v>
      </c>
      <c r="D37" s="20">
        <f t="shared" si="3"/>
        <v>36</v>
      </c>
      <c r="E37" s="20">
        <v>18000</v>
      </c>
    </row>
    <row r="38" spans="1:8" x14ac:dyDescent="0.35">
      <c r="A38" s="21" t="s">
        <v>79</v>
      </c>
      <c r="B38" s="18" t="s">
        <v>80</v>
      </c>
      <c r="C38" s="20">
        <v>200</v>
      </c>
      <c r="D38" s="20">
        <f t="shared" si="3"/>
        <v>40</v>
      </c>
      <c r="E38" s="20">
        <v>8000</v>
      </c>
    </row>
    <row r="39" spans="1:8" x14ac:dyDescent="0.35">
      <c r="A39" s="7" t="s">
        <v>81</v>
      </c>
      <c r="B39" s="1" t="s">
        <v>82</v>
      </c>
      <c r="C39" s="20">
        <v>40</v>
      </c>
      <c r="D39" s="4">
        <f t="shared" ref="D39:D40" si="4">(E39/C39)</f>
        <v>216</v>
      </c>
      <c r="E39" s="20">
        <v>8640</v>
      </c>
    </row>
    <row r="40" spans="1:8" x14ac:dyDescent="0.35">
      <c r="A40" s="7" t="s">
        <v>83</v>
      </c>
      <c r="B40" s="1" t="s">
        <v>84</v>
      </c>
      <c r="C40" s="20">
        <v>770</v>
      </c>
      <c r="D40" s="4">
        <f t="shared" si="4"/>
        <v>23.376623376623378</v>
      </c>
      <c r="E40" s="20">
        <v>18000</v>
      </c>
    </row>
    <row r="41" spans="1:8" x14ac:dyDescent="0.35">
      <c r="A41" t="s">
        <v>85</v>
      </c>
      <c r="B41" s="1" t="s">
        <v>86</v>
      </c>
      <c r="C41" s="4">
        <v>120</v>
      </c>
      <c r="D41" s="4">
        <f>(E41/C41)/60</f>
        <v>1.3333333333333333</v>
      </c>
      <c r="E41" s="4">
        <v>9600</v>
      </c>
      <c r="F41" s="6"/>
    </row>
    <row r="42" spans="1:8" x14ac:dyDescent="0.35">
      <c r="A42" t="s">
        <v>6</v>
      </c>
      <c r="B42" s="1" t="s">
        <v>7</v>
      </c>
      <c r="C42" s="4">
        <v>90</v>
      </c>
      <c r="D42" s="4">
        <v>25</v>
      </c>
      <c r="E42" s="4">
        <f t="shared" ref="E42:E43" si="5">PRODUCT(C42:D42)</f>
        <v>2250</v>
      </c>
      <c r="H42" s="4"/>
    </row>
    <row r="43" spans="1:8" ht="30" customHeight="1" x14ac:dyDescent="0.35">
      <c r="A43" s="7" t="s">
        <v>8</v>
      </c>
      <c r="B43" s="1" t="s">
        <v>9</v>
      </c>
      <c r="C43" s="4">
        <v>35</v>
      </c>
      <c r="D43" s="4">
        <v>25</v>
      </c>
      <c r="E43" s="4">
        <f t="shared" si="5"/>
        <v>875</v>
      </c>
    </row>
    <row r="44" spans="1:8" x14ac:dyDescent="0.35">
      <c r="A44" t="s">
        <v>10</v>
      </c>
      <c r="B44" s="1" t="s">
        <v>11</v>
      </c>
      <c r="C44" s="4">
        <v>35</v>
      </c>
      <c r="D44" s="4">
        <v>25</v>
      </c>
      <c r="E44" s="4">
        <v>875</v>
      </c>
    </row>
    <row r="45" spans="1:8" ht="29" x14ac:dyDescent="0.35">
      <c r="A45" s="21" t="s">
        <v>12</v>
      </c>
      <c r="B45" s="18" t="s">
        <v>13</v>
      </c>
      <c r="C45" s="20">
        <v>40</v>
      </c>
      <c r="D45" s="20">
        <v>1</v>
      </c>
      <c r="E45" s="20">
        <v>40</v>
      </c>
      <c r="F45" s="6"/>
    </row>
    <row r="46" spans="1:8" x14ac:dyDescent="0.35">
      <c r="A46" t="s">
        <v>14</v>
      </c>
      <c r="B46" s="1" t="s">
        <v>150</v>
      </c>
      <c r="C46" s="4">
        <v>10</v>
      </c>
      <c r="D46" s="4">
        <v>40</v>
      </c>
      <c r="E46" s="4">
        <f t="shared" ref="E46" si="6">PRODUCT(C46:D46)</f>
        <v>400</v>
      </c>
      <c r="F46" s="6"/>
      <c r="H46" s="4"/>
    </row>
    <row r="47" spans="1:8" x14ac:dyDescent="0.35">
      <c r="A47" s="21" t="s">
        <v>158</v>
      </c>
      <c r="B47" s="1" t="s">
        <v>155</v>
      </c>
      <c r="C47" s="4">
        <v>20</v>
      </c>
      <c r="D47" s="4">
        <v>40</v>
      </c>
      <c r="E47" s="4">
        <v>800</v>
      </c>
      <c r="F47" s="6"/>
      <c r="H47" s="4"/>
    </row>
    <row r="48" spans="1:8" ht="29" x14ac:dyDescent="0.35">
      <c r="A48" s="7" t="s">
        <v>156</v>
      </c>
      <c r="B48" s="1" t="s">
        <v>157</v>
      </c>
      <c r="C48" s="4">
        <v>50</v>
      </c>
      <c r="D48" s="4">
        <v>40</v>
      </c>
      <c r="E48" s="4">
        <v>2000</v>
      </c>
      <c r="F48" s="6"/>
      <c r="H48" s="4"/>
    </row>
    <row r="49" spans="1:8" x14ac:dyDescent="0.35">
      <c r="A49" s="10" t="s">
        <v>15</v>
      </c>
      <c r="B49" s="11"/>
      <c r="C49" s="14">
        <f>SUM(C6:C48)</f>
        <v>10497</v>
      </c>
      <c r="D49" s="14">
        <f>AVERAGE(D6:D48)</f>
        <v>35.218061008758689</v>
      </c>
      <c r="E49" s="14">
        <f>SUM(E6:E46)</f>
        <v>208213</v>
      </c>
      <c r="F49" s="6"/>
    </row>
    <row r="50" spans="1:8" x14ac:dyDescent="0.35">
      <c r="C50" s="4"/>
      <c r="D50" s="4"/>
      <c r="E50" s="4"/>
      <c r="F50" s="6"/>
    </row>
    <row r="51" spans="1:8" x14ac:dyDescent="0.35">
      <c r="A51" s="2" t="s">
        <v>87</v>
      </c>
      <c r="C51" s="4"/>
      <c r="D51" s="4"/>
      <c r="E51" s="4"/>
    </row>
    <row r="52" spans="1:8" x14ac:dyDescent="0.35">
      <c r="A52" t="s">
        <v>88</v>
      </c>
      <c r="B52" s="1" t="s">
        <v>151</v>
      </c>
      <c r="C52" s="4">
        <v>200</v>
      </c>
      <c r="D52" s="4">
        <v>20</v>
      </c>
      <c r="E52" s="4">
        <f>PRODUCT(C52:D52)</f>
        <v>4000</v>
      </c>
    </row>
    <row r="53" spans="1:8" x14ac:dyDescent="0.35">
      <c r="A53" t="s">
        <v>89</v>
      </c>
      <c r="B53" s="1" t="s">
        <v>90</v>
      </c>
      <c r="C53" s="4">
        <v>100</v>
      </c>
      <c r="D53" s="8">
        <v>0.3</v>
      </c>
      <c r="E53" s="4">
        <v>30</v>
      </c>
      <c r="F53" s="6"/>
      <c r="H53" s="4"/>
    </row>
    <row r="54" spans="1:8" x14ac:dyDescent="0.35">
      <c r="A54" t="s">
        <v>91</v>
      </c>
      <c r="B54" s="1" t="s">
        <v>92</v>
      </c>
      <c r="C54" s="4">
        <v>20</v>
      </c>
      <c r="D54" s="4">
        <v>25</v>
      </c>
      <c r="E54" s="4">
        <f>PRODUCT(C54:D54)</f>
        <v>500</v>
      </c>
      <c r="F54" s="6"/>
    </row>
    <row r="55" spans="1:8" x14ac:dyDescent="0.35">
      <c r="A55" t="s">
        <v>93</v>
      </c>
      <c r="B55" s="1" t="s">
        <v>94</v>
      </c>
      <c r="C55" s="4">
        <v>15</v>
      </c>
      <c r="D55" s="4">
        <f>(E55/C55)/60</f>
        <v>0.66666666666666663</v>
      </c>
      <c r="E55" s="4">
        <v>600</v>
      </c>
    </row>
    <row r="56" spans="1:8" x14ac:dyDescent="0.35">
      <c r="A56" s="10" t="s">
        <v>15</v>
      </c>
      <c r="B56" s="11"/>
      <c r="C56" s="14">
        <f>SUM(C52:C55)</f>
        <v>335</v>
      </c>
      <c r="D56" s="14">
        <f>AVERAGE(D52:D54)</f>
        <v>15.1</v>
      </c>
      <c r="E56" s="14">
        <f>SUM(E52:E54)</f>
        <v>4530</v>
      </c>
      <c r="F56" s="6"/>
      <c r="H56" s="4"/>
    </row>
    <row r="57" spans="1:8" x14ac:dyDescent="0.35">
      <c r="C57" s="4"/>
      <c r="D57" s="4"/>
      <c r="E57" s="4"/>
    </row>
    <row r="58" spans="1:8" x14ac:dyDescent="0.35">
      <c r="A58" s="2" t="s">
        <v>95</v>
      </c>
      <c r="C58" s="4"/>
      <c r="D58" s="4"/>
      <c r="E58" s="4"/>
    </row>
    <row r="59" spans="1:8" x14ac:dyDescent="0.35">
      <c r="A59" s="9" t="s">
        <v>96</v>
      </c>
      <c r="B59" s="1" t="s">
        <v>97</v>
      </c>
      <c r="C59" s="4">
        <v>230</v>
      </c>
      <c r="D59" s="4">
        <f>E59/C59</f>
        <v>40</v>
      </c>
      <c r="E59" s="4">
        <v>9200</v>
      </c>
    </row>
    <row r="60" spans="1:8" ht="16.5" customHeight="1" x14ac:dyDescent="0.35">
      <c r="A60" s="7" t="s">
        <v>98</v>
      </c>
      <c r="B60" s="1" t="s">
        <v>99</v>
      </c>
      <c r="C60" s="4">
        <v>40</v>
      </c>
      <c r="D60" s="4">
        <v>50</v>
      </c>
      <c r="E60" s="4">
        <v>2000</v>
      </c>
    </row>
    <row r="61" spans="1:8" x14ac:dyDescent="0.35">
      <c r="A61" s="10" t="s">
        <v>15</v>
      </c>
      <c r="B61" s="11"/>
      <c r="C61" s="14">
        <f>SUM(C59:C60)</f>
        <v>270</v>
      </c>
      <c r="D61" s="14">
        <f>AVERAGE(D59:D60)</f>
        <v>45</v>
      </c>
      <c r="E61" s="14">
        <f>SUM(E59:E60)</f>
        <v>11200</v>
      </c>
      <c r="H61" s="4"/>
    </row>
    <row r="62" spans="1:8" x14ac:dyDescent="0.35">
      <c r="A62" s="17"/>
      <c r="B62" s="18"/>
      <c r="C62" s="19"/>
      <c r="D62" s="19"/>
      <c r="E62" s="19"/>
      <c r="H62" s="4"/>
    </row>
    <row r="63" spans="1:8" x14ac:dyDescent="0.35">
      <c r="A63" s="2" t="s">
        <v>100</v>
      </c>
      <c r="C63" s="4"/>
      <c r="D63" s="4"/>
      <c r="E63" s="4"/>
    </row>
    <row r="64" spans="1:8" x14ac:dyDescent="0.35">
      <c r="A64" t="s">
        <v>101</v>
      </c>
      <c r="B64" s="1" t="s">
        <v>102</v>
      </c>
      <c r="C64" s="4">
        <v>40</v>
      </c>
      <c r="D64" s="4">
        <v>15</v>
      </c>
      <c r="E64" s="4">
        <v>600</v>
      </c>
    </row>
    <row r="65" spans="1:5" x14ac:dyDescent="0.35">
      <c r="C65" s="4"/>
      <c r="D65" s="4"/>
      <c r="E65" s="4"/>
    </row>
    <row r="66" spans="1:5" x14ac:dyDescent="0.35">
      <c r="A66" s="2" t="s">
        <v>103</v>
      </c>
      <c r="C66" s="4"/>
      <c r="D66" s="4"/>
      <c r="E66" s="4"/>
    </row>
    <row r="67" spans="1:5" x14ac:dyDescent="0.35">
      <c r="A67" s="12" t="s">
        <v>104</v>
      </c>
      <c r="B67" s="1" t="s">
        <v>105</v>
      </c>
      <c r="C67" s="20">
        <v>300</v>
      </c>
      <c r="D67" s="4">
        <f t="shared" ref="D67:D68" si="7">E67/C67</f>
        <v>30</v>
      </c>
      <c r="E67" s="20">
        <v>9000</v>
      </c>
    </row>
    <row r="68" spans="1:5" x14ac:dyDescent="0.35">
      <c r="A68" s="12" t="s">
        <v>106</v>
      </c>
      <c r="B68" s="1" t="s">
        <v>107</v>
      </c>
      <c r="C68" s="20">
        <v>100</v>
      </c>
      <c r="D68" s="4">
        <f t="shared" si="7"/>
        <v>75</v>
      </c>
      <c r="E68" s="20">
        <v>7500</v>
      </c>
    </row>
    <row r="69" spans="1:5" x14ac:dyDescent="0.35">
      <c r="A69" t="s">
        <v>108</v>
      </c>
      <c r="B69" s="1" t="s">
        <v>109</v>
      </c>
      <c r="C69" s="4">
        <v>21</v>
      </c>
      <c r="D69" s="4">
        <f>(E69/C69)/60</f>
        <v>1.746031746031746</v>
      </c>
      <c r="E69" s="4">
        <v>2200</v>
      </c>
    </row>
    <row r="70" spans="1:5" ht="29" x14ac:dyDescent="0.35">
      <c r="A70" s="7" t="s">
        <v>110</v>
      </c>
      <c r="B70" s="1" t="s">
        <v>111</v>
      </c>
      <c r="C70" s="4">
        <v>90</v>
      </c>
      <c r="D70" s="4">
        <v>80</v>
      </c>
      <c r="E70" s="4">
        <f>PRODUCT(C70:D70)</f>
        <v>7200</v>
      </c>
    </row>
    <row r="71" spans="1:5" ht="43.5" x14ac:dyDescent="0.35">
      <c r="A71" s="7" t="s">
        <v>112</v>
      </c>
      <c r="B71" s="1" t="s">
        <v>113</v>
      </c>
      <c r="C71" s="4">
        <v>50</v>
      </c>
      <c r="D71" s="4">
        <v>40</v>
      </c>
      <c r="E71" s="4">
        <f>PRODUCT(C71:D71)</f>
        <v>2000</v>
      </c>
    </row>
    <row r="72" spans="1:5" ht="43.5" x14ac:dyDescent="0.35">
      <c r="A72" s="7" t="s">
        <v>114</v>
      </c>
      <c r="B72" s="1" t="s">
        <v>115</v>
      </c>
      <c r="C72" s="4">
        <v>125</v>
      </c>
      <c r="D72" s="4">
        <v>5</v>
      </c>
      <c r="E72" s="4">
        <f>PRODUCT(C72:D72)</f>
        <v>625</v>
      </c>
    </row>
    <row r="73" spans="1:5" ht="29" x14ac:dyDescent="0.35">
      <c r="A73" s="7" t="s">
        <v>154</v>
      </c>
      <c r="B73" s="1" t="s">
        <v>116</v>
      </c>
      <c r="C73" s="4">
        <v>25</v>
      </c>
      <c r="D73" s="4">
        <f t="shared" ref="D73:D88" si="8">E73/C73</f>
        <v>20</v>
      </c>
      <c r="E73" s="4">
        <v>500</v>
      </c>
    </row>
    <row r="74" spans="1:5" ht="29" x14ac:dyDescent="0.35">
      <c r="A74" s="7" t="s">
        <v>117</v>
      </c>
      <c r="B74" s="1" t="s">
        <v>118</v>
      </c>
      <c r="C74" s="4">
        <v>97</v>
      </c>
      <c r="D74" s="4">
        <f t="shared" si="8"/>
        <v>40</v>
      </c>
      <c r="E74" s="4">
        <v>3880</v>
      </c>
    </row>
    <row r="75" spans="1:5" x14ac:dyDescent="0.35">
      <c r="A75" s="7" t="s">
        <v>119</v>
      </c>
      <c r="B75" s="1" t="s">
        <v>120</v>
      </c>
      <c r="C75" s="4">
        <v>150</v>
      </c>
      <c r="D75" s="4">
        <f t="shared" si="8"/>
        <v>40</v>
      </c>
      <c r="E75" s="4">
        <v>6000</v>
      </c>
    </row>
    <row r="76" spans="1:5" x14ac:dyDescent="0.35">
      <c r="A76" s="7" t="s">
        <v>121</v>
      </c>
      <c r="B76" s="1" t="s">
        <v>122</v>
      </c>
      <c r="C76" s="4">
        <v>150</v>
      </c>
      <c r="D76" s="4">
        <f t="shared" si="8"/>
        <v>40</v>
      </c>
      <c r="E76" s="4">
        <v>6000</v>
      </c>
    </row>
    <row r="77" spans="1:5" x14ac:dyDescent="0.35">
      <c r="A77" s="7" t="s">
        <v>123</v>
      </c>
      <c r="B77" s="1" t="s">
        <v>124</v>
      </c>
      <c r="C77" s="20">
        <v>60</v>
      </c>
      <c r="D77" s="20">
        <f t="shared" si="8"/>
        <v>75</v>
      </c>
      <c r="E77" s="20">
        <v>4500</v>
      </c>
    </row>
    <row r="78" spans="1:5" ht="29" x14ac:dyDescent="0.35">
      <c r="A78" s="7" t="s">
        <v>125</v>
      </c>
      <c r="B78" s="1" t="s">
        <v>126</v>
      </c>
      <c r="C78" s="20">
        <v>10</v>
      </c>
      <c r="D78" s="20">
        <f t="shared" si="8"/>
        <v>24</v>
      </c>
      <c r="E78" s="20">
        <v>240</v>
      </c>
    </row>
    <row r="79" spans="1:5" x14ac:dyDescent="0.35">
      <c r="A79" s="7" t="s">
        <v>127</v>
      </c>
      <c r="B79" s="1" t="s">
        <v>128</v>
      </c>
      <c r="C79" s="20">
        <v>300</v>
      </c>
      <c r="D79" s="20">
        <f t="shared" si="8"/>
        <v>20</v>
      </c>
      <c r="E79" s="20">
        <v>6000</v>
      </c>
    </row>
    <row r="80" spans="1:5" x14ac:dyDescent="0.35">
      <c r="A80" s="7" t="s">
        <v>129</v>
      </c>
      <c r="B80" s="1" t="s">
        <v>130</v>
      </c>
      <c r="C80" s="20">
        <v>100</v>
      </c>
      <c r="D80" s="20">
        <f t="shared" si="8"/>
        <v>40</v>
      </c>
      <c r="E80" s="20">
        <v>4000</v>
      </c>
    </row>
    <row r="81" spans="1:5" x14ac:dyDescent="0.35">
      <c r="A81" s="7" t="s">
        <v>131</v>
      </c>
      <c r="B81" s="1" t="s">
        <v>132</v>
      </c>
      <c r="C81" s="20">
        <v>100</v>
      </c>
      <c r="D81" s="20">
        <f t="shared" si="8"/>
        <v>40</v>
      </c>
      <c r="E81" s="20">
        <v>4000</v>
      </c>
    </row>
    <row r="82" spans="1:5" x14ac:dyDescent="0.35">
      <c r="A82" s="7" t="s">
        <v>133</v>
      </c>
      <c r="B82" s="1" t="s">
        <v>134</v>
      </c>
      <c r="C82" s="4">
        <v>150</v>
      </c>
      <c r="D82" s="4">
        <f t="shared" si="8"/>
        <v>40</v>
      </c>
      <c r="E82" s="4">
        <v>6000</v>
      </c>
    </row>
    <row r="83" spans="1:5" x14ac:dyDescent="0.35">
      <c r="A83" s="7" t="s">
        <v>135</v>
      </c>
      <c r="B83" s="1" t="s">
        <v>136</v>
      </c>
      <c r="C83" s="4">
        <v>150</v>
      </c>
      <c r="D83" s="4">
        <f t="shared" si="8"/>
        <v>40</v>
      </c>
      <c r="E83" s="4">
        <v>6000</v>
      </c>
    </row>
    <row r="84" spans="1:5" x14ac:dyDescent="0.35">
      <c r="A84" s="7" t="s">
        <v>137</v>
      </c>
      <c r="B84" s="1" t="s">
        <v>138</v>
      </c>
      <c r="C84" s="20">
        <v>50</v>
      </c>
      <c r="D84" s="4">
        <f t="shared" si="8"/>
        <v>40</v>
      </c>
      <c r="E84" s="20">
        <v>2000</v>
      </c>
    </row>
    <row r="85" spans="1:5" x14ac:dyDescent="0.35">
      <c r="A85" s="7" t="s">
        <v>139</v>
      </c>
      <c r="B85" s="1" t="s">
        <v>140</v>
      </c>
      <c r="C85" s="4">
        <v>214</v>
      </c>
      <c r="D85" s="4">
        <f t="shared" si="8"/>
        <v>8</v>
      </c>
      <c r="E85" s="4">
        <v>1712</v>
      </c>
    </row>
    <row r="86" spans="1:5" x14ac:dyDescent="0.35">
      <c r="A86" s="7" t="s">
        <v>141</v>
      </c>
      <c r="B86" s="1" t="s">
        <v>142</v>
      </c>
      <c r="C86" s="4">
        <v>50</v>
      </c>
      <c r="D86" s="4">
        <f t="shared" si="8"/>
        <v>40</v>
      </c>
      <c r="E86" s="4">
        <v>2000</v>
      </c>
    </row>
    <row r="87" spans="1:5" x14ac:dyDescent="0.35">
      <c r="A87" s="7" t="s">
        <v>143</v>
      </c>
      <c r="B87" s="1" t="s">
        <v>144</v>
      </c>
      <c r="C87" s="4">
        <v>50</v>
      </c>
      <c r="D87" s="4">
        <f t="shared" si="8"/>
        <v>40</v>
      </c>
      <c r="E87" s="4">
        <v>2000</v>
      </c>
    </row>
    <row r="88" spans="1:5" x14ac:dyDescent="0.35">
      <c r="A88" s="7" t="s">
        <v>145</v>
      </c>
      <c r="B88" s="1" t="s">
        <v>146</v>
      </c>
      <c r="C88" s="4">
        <v>90</v>
      </c>
      <c r="D88" s="4">
        <f t="shared" si="8"/>
        <v>40</v>
      </c>
      <c r="E88" s="4">
        <v>3600</v>
      </c>
    </row>
    <row r="89" spans="1:5" x14ac:dyDescent="0.35">
      <c r="A89" s="10" t="s">
        <v>15</v>
      </c>
      <c r="B89" s="11"/>
      <c r="C89" s="14">
        <f>SUM(C67:C88)</f>
        <v>2432</v>
      </c>
      <c r="D89" s="14">
        <f>AVERAGE(D67:D88)</f>
        <v>37.215728715728716</v>
      </c>
      <c r="E89" s="14">
        <f>SUM(E67:E88)</f>
        <v>86957</v>
      </c>
    </row>
    <row r="90" spans="1:5" x14ac:dyDescent="0.35">
      <c r="A90" s="17"/>
      <c r="B90" s="18"/>
      <c r="C90" s="19"/>
      <c r="D90" s="19"/>
      <c r="E90" s="19"/>
    </row>
    <row r="91" spans="1:5" x14ac:dyDescent="0.35">
      <c r="A91" s="2" t="s">
        <v>147</v>
      </c>
      <c r="C91" s="4"/>
      <c r="D91" s="4"/>
      <c r="E91" s="4"/>
    </row>
    <row r="92" spans="1:5" x14ac:dyDescent="0.35">
      <c r="A92" s="7" t="s">
        <v>148</v>
      </c>
      <c r="B92" s="1" t="s">
        <v>149</v>
      </c>
      <c r="C92" s="4">
        <v>50</v>
      </c>
      <c r="D92" s="4">
        <f>(E92/C92)/60</f>
        <v>0.66666666666666663</v>
      </c>
      <c r="E92" s="4">
        <v>2000</v>
      </c>
    </row>
    <row r="93" spans="1:5" x14ac:dyDescent="0.35">
      <c r="A93" s="10" t="s">
        <v>15</v>
      </c>
      <c r="B93" s="11"/>
      <c r="C93" s="14">
        <f>SUM(C92)</f>
        <v>50</v>
      </c>
      <c r="D93" s="14">
        <f>AVERAGE(D92)</f>
        <v>0.66666666666666663</v>
      </c>
      <c r="E93" s="14">
        <f>SUM(E92)</f>
        <v>2000</v>
      </c>
    </row>
  </sheetData>
  <mergeCells count="1">
    <mergeCell ref="A1:F1"/>
  </mergeCells>
  <phoneticPr fontId="0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C98171ABF41439B409D0A1DDFBE39" ma:contentTypeVersion="12" ma:contentTypeDescription="Create a new document." ma:contentTypeScope="" ma:versionID="79a7a3f070270b6a8bf36f960c1b020e">
  <xsd:schema xmlns:xsd="http://www.w3.org/2001/XMLSchema" xmlns:xs="http://www.w3.org/2001/XMLSchema" xmlns:p="http://schemas.microsoft.com/office/2006/metadata/properties" xmlns:ns3="f87c7b8b-c0e7-4b77-a067-2c707fd1239f" xmlns:ns4="02e41e38-1731-4866-b09a-6257d8bc047f" targetNamespace="http://schemas.microsoft.com/office/2006/metadata/properties" ma:root="true" ma:fieldsID="bae020577076f823ed526d81777927a7" ns3:_="" ns4:_="">
    <xsd:import namespace="f87c7b8b-c0e7-4b77-a067-2c707fd1239f"/>
    <xsd:import namespace="02e41e38-1731-4866-b09a-6257d8bc04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c7b8b-c0e7-4b77-a067-2c707fd123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41e38-1731-4866-b09a-6257d8bc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43869-1308-4FD7-AC63-DCB00116F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c7b8b-c0e7-4b77-a067-2c707fd1239f"/>
    <ds:schemaRef ds:uri="02e41e38-1731-4866-b09a-6257d8bc0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71A73A-14DA-418A-A169-5EBAE7A90BBD}">
  <ds:schemaRefs>
    <ds:schemaRef ds:uri="f87c7b8b-c0e7-4b77-a067-2c707fd1239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2e41e38-1731-4866-b09a-6257d8bc047f"/>
  </ds:schemaRefs>
</ds:datastoreItem>
</file>

<file path=customXml/itemProps3.xml><?xml version="1.0" encoding="utf-8"?>
<ds:datastoreItem xmlns:ds="http://schemas.openxmlformats.org/officeDocument/2006/customXml" ds:itemID="{34FC8D54-637C-4ECA-BAB8-3FCB0C6A6A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Kelly Terpak</cp:lastModifiedBy>
  <cp:revision/>
  <dcterms:created xsi:type="dcterms:W3CDTF">2008-05-29T15:18:19Z</dcterms:created>
  <dcterms:modified xsi:type="dcterms:W3CDTF">2025-05-20T14:30:09Z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0x01010057DC98171ABF41439B409D0A1DDFBE39</vt:lpwstr>
  </property>
</Properties>
</file>