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twm\Downloads\"/>
    </mc:Choice>
  </mc:AlternateContent>
  <xr:revisionPtr revIDLastSave="0" documentId="8_{30953A42-CE1C-46BF-8027-D2B46401EAA7}" xr6:coauthVersionLast="47" xr6:coauthVersionMax="47" xr10:uidLastSave="{00000000-0000-0000-0000-000000000000}"/>
  <bookViews>
    <workbookView xWindow="-110" yWindow="-110" windowWidth="19420" windowHeight="11500" xr2:uid="{2C76F4F6-8536-4FB7-AFCA-9181444C1ED5}"/>
  </bookViews>
  <sheets>
    <sheet name="Data" sheetId="1" r:id="rId1"/>
    <sheet name="MLR Calculation" sheetId="2" r:id="rId2"/>
    <sheet name="Expense Methodology"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 l="1"/>
  <c r="A5" i="3"/>
  <c r="A4" i="3"/>
  <c r="A1" i="3"/>
  <c r="B56" i="2"/>
  <c r="D25" i="2"/>
  <c r="C36" i="2"/>
  <c r="A6" i="2"/>
  <c r="A5" i="2"/>
  <c r="A4" i="2"/>
  <c r="A1" i="2"/>
  <c r="C119" i="1"/>
  <c r="A119" i="1"/>
  <c r="H113" i="1"/>
  <c r="D22" i="2" s="1"/>
  <c r="I106" i="1"/>
  <c r="I107" i="1"/>
  <c r="H105" i="1"/>
  <c r="I104" i="1"/>
  <c r="I103" i="1"/>
  <c r="I102" i="1"/>
  <c r="I100" i="1"/>
  <c r="I99" i="1"/>
  <c r="I98" i="1"/>
  <c r="I97" i="1"/>
  <c r="I94" i="1"/>
  <c r="H94" i="1"/>
  <c r="D13" i="2" s="1"/>
  <c r="I91" i="1"/>
  <c r="I90" i="1"/>
  <c r="I89" i="1"/>
  <c r="I88" i="1"/>
  <c r="I87" i="1"/>
  <c r="I86" i="1"/>
  <c r="I83" i="1"/>
  <c r="H83" i="1"/>
  <c r="D18" i="2" s="1"/>
  <c r="I82" i="1"/>
  <c r="I81" i="1"/>
  <c r="C78" i="1"/>
  <c r="I77" i="1"/>
  <c r="I76" i="1"/>
  <c r="C75" i="1"/>
  <c r="I72" i="1"/>
  <c r="I71" i="1"/>
  <c r="I70" i="1"/>
  <c r="I69" i="1"/>
  <c r="H69" i="1"/>
  <c r="I68" i="1"/>
  <c r="H68" i="1"/>
  <c r="I67" i="1"/>
  <c r="I66" i="1"/>
  <c r="I65" i="1"/>
  <c r="I63" i="1"/>
  <c r="C63" i="1"/>
  <c r="I62" i="1"/>
  <c r="I61" i="1"/>
  <c r="I60" i="1"/>
  <c r="I59" i="1"/>
  <c r="I58" i="1"/>
  <c r="I57" i="1"/>
  <c r="I56" i="1"/>
  <c r="I55" i="1"/>
  <c r="I54" i="1"/>
  <c r="I53" i="1"/>
  <c r="I52" i="1"/>
  <c r="I51" i="1"/>
  <c r="I50" i="1"/>
  <c r="I49" i="1"/>
  <c r="I48" i="1"/>
  <c r="I47" i="1"/>
  <c r="I46" i="1"/>
  <c r="I45" i="1"/>
  <c r="I44" i="1"/>
  <c r="I43" i="1"/>
  <c r="I42" i="1"/>
  <c r="H42" i="1"/>
  <c r="I41" i="1"/>
  <c r="I40" i="1"/>
  <c r="H40" i="1"/>
  <c r="H70" i="1"/>
  <c r="C40" i="1"/>
  <c r="I37" i="1"/>
  <c r="I36" i="1"/>
  <c r="I35" i="1"/>
  <c r="I34" i="1"/>
  <c r="I33" i="1"/>
  <c r="I32" i="1"/>
  <c r="I31" i="1"/>
  <c r="I30" i="1"/>
  <c r="I29" i="1"/>
  <c r="I28" i="1"/>
  <c r="I27" i="1"/>
  <c r="I25" i="1"/>
  <c r="H25" i="1"/>
  <c r="I24" i="1"/>
  <c r="H24" i="1"/>
  <c r="H37" i="1"/>
  <c r="D17" i="2" s="1"/>
  <c r="D19" i="2" s="1"/>
  <c r="C8" i="1"/>
  <c r="A7" i="2" s="1"/>
  <c r="A1" i="1"/>
  <c r="D35" i="2"/>
  <c r="D27" i="2"/>
  <c r="I92" i="1"/>
  <c r="I105" i="1"/>
  <c r="I79" i="1"/>
  <c r="I93" i="1"/>
  <c r="D37" i="2"/>
  <c r="A7" i="3" l="1"/>
  <c r="D23" i="2"/>
  <c r="D12" i="2"/>
  <c r="D14" i="2" s="1"/>
  <c r="D24" i="2" l="1"/>
  <c r="D28" i="2" s="1"/>
  <c r="D29" i="2" s="1"/>
  <c r="D34" i="2" s="1"/>
  <c r="D32" i="2"/>
  <c r="D36" i="2" s="1"/>
  <c r="D38" i="2" s="1"/>
</calcChain>
</file>

<file path=xl/sharedStrings.xml><?xml version="1.0" encoding="utf-8"?>
<sst xmlns="http://schemas.openxmlformats.org/spreadsheetml/2006/main" count="555" uniqueCount="537">
  <si>
    <t>MLR-2025.1</t>
  </si>
  <si>
    <t>Worksheet 1</t>
  </si>
  <si>
    <t>OMB Approved # 0938-1232</t>
  </si>
  <si>
    <t>CMS-10476 (OMB exp date XX)</t>
  </si>
  <si>
    <t>Section 1: General Information</t>
  </si>
  <si>
    <t>1. Contract Year</t>
  </si>
  <si>
    <t>2. Contract Number</t>
  </si>
  <si>
    <t>3. Organization Name</t>
  </si>
  <si>
    <t>4. Date MLR Report finalized</t>
  </si>
  <si>
    <t>5. Contact Information for any questions from CMS regarding this report:</t>
  </si>
  <si>
    <r>
      <rPr>
        <sz val="10"/>
        <color theme="1"/>
        <rFont val="Arial"/>
        <family val="2"/>
      </rPr>
      <t xml:space="preserve">    </t>
    </r>
    <r>
      <rPr>
        <u/>
        <sz val="10"/>
        <color theme="1"/>
        <rFont val="Arial"/>
        <family val="2"/>
      </rPr>
      <t>Contact #1</t>
    </r>
  </si>
  <si>
    <t xml:space="preserve">    Name, Position</t>
  </si>
  <si>
    <t xml:space="preserve">    Phone Number</t>
  </si>
  <si>
    <t xml:space="preserve">    E-mail Address</t>
  </si>
  <si>
    <r>
      <rPr>
        <sz val="10"/>
        <color theme="1"/>
        <rFont val="Arial"/>
        <family val="2"/>
      </rPr>
      <t xml:space="preserve">    </t>
    </r>
    <r>
      <rPr>
        <u/>
        <sz val="10"/>
        <color theme="1"/>
        <rFont val="Arial"/>
        <family val="2"/>
      </rPr>
      <t>Contact #2</t>
    </r>
  </si>
  <si>
    <t>Section 2: Data Collection</t>
  </si>
  <si>
    <t>Total $</t>
  </si>
  <si>
    <t>PMPM</t>
  </si>
  <si>
    <t>1.</t>
  </si>
  <si>
    <t>Revenue</t>
  </si>
  <si>
    <t>1.0</t>
  </si>
  <si>
    <t>Sequestration Adjustments</t>
  </si>
  <si>
    <t>1.0a MA Sequestration Adjustment (enter as negative amount)</t>
  </si>
  <si>
    <t>1.0b Part D Sequestration Adjustment (enter as negative amount)</t>
  </si>
  <si>
    <t>Beneficiary Premiums</t>
  </si>
  <si>
    <t>1.1a MA Beneficiary Premium (Basic + Mandatory Supplemental + Optional Supplemental)</t>
  </si>
  <si>
    <t>1.1b Part D Beneficiary Premium (Basic + Supplemental)</t>
  </si>
  <si>
    <t>MA plan payments (based on A/B bid), using final risk scores, including:
  MA Rebate for Cost Sharing Reduction
  MA Rebate for Other Mandatory Supplemental Benefits
  MA Rebate for Part D Supplemental Benefits</t>
  </si>
  <si>
    <t>MA Rebate for Part B Premium Reduction (note: included as revenue)</t>
  </si>
  <si>
    <t>MA Rebate for Part D Basic Premium Reduction</t>
  </si>
  <si>
    <t>MSA Enrollee Deposit (note: included as revenue)</t>
  </si>
  <si>
    <t>Part D direct subsidy, using final risk scores</t>
  </si>
  <si>
    <t>Part D federal reinsurance subsidy (prospective and reconciliation adjustments)</t>
  </si>
  <si>
    <t>Part D Low Income Premium Subsidy Amount (LIPSA)</t>
  </si>
  <si>
    <t>Part D risk corridor payments</t>
  </si>
  <si>
    <t>1.10</t>
  </si>
  <si>
    <t>Total</t>
  </si>
  <si>
    <t>2.</t>
  </si>
  <si>
    <t>Claims</t>
  </si>
  <si>
    <t>2.1a Claims incurred for benefits covered under Parts A &amp; B (incl. supp. benefits that extend or reduce cost sharing for A/B benefits)</t>
  </si>
  <si>
    <t>2.1b Claims incurred for MA supplemental benefits (excl. supp. benefits that extend or reduce cost sharing for A/B benefits)</t>
  </si>
  <si>
    <t>Supplemental Benefit offered under only one plan?</t>
  </si>
  <si>
    <t xml:space="preserve">           2.1b.1 Dental</t>
  </si>
  <si>
    <t xml:space="preserve">           2.1b.2 Vision</t>
  </si>
  <si>
    <t xml:space="preserve">           2.1b.3 Hearing</t>
  </si>
  <si>
    <t xml:space="preserve">           2.1b.4 Transportation</t>
  </si>
  <si>
    <t xml:space="preserve">           2.1b.5 Fitness Benefit</t>
  </si>
  <si>
    <t xml:space="preserve">           2.1b.6 Worldwide Coverage / Visitor Travel</t>
  </si>
  <si>
    <t xml:space="preserve">           2.1b.7 Over the Counter (OTC) Items</t>
  </si>
  <si>
    <t xml:space="preserve">           2.1b.8 Remote Access Technologies</t>
  </si>
  <si>
    <t xml:space="preserve">           2.1b.9 Meals</t>
  </si>
  <si>
    <t xml:space="preserve">           2.1b.10 Routine Foot Care</t>
  </si>
  <si>
    <t xml:space="preserve">           2.1b.11 Acupuncture Treatments</t>
  </si>
  <si>
    <t xml:space="preserve">           2.1b.12 Chiropractic Care</t>
  </si>
  <si>
    <t xml:space="preserve">           2.1b.13 Personal Emergency Response System (PERS)</t>
  </si>
  <si>
    <t xml:space="preserve">           2.1b.14 Health Education</t>
  </si>
  <si>
    <t xml:space="preserve">           2.1b.15 Smoking and Tobacco Cessation Counseling</t>
  </si>
  <si>
    <t xml:space="preserve">           2.1b.16 All Other Primarily Health Related Supplemental Benefits</t>
  </si>
  <si>
    <t xml:space="preserve">           2.1b.17 Non-Primarily Health Related SSBCI</t>
  </si>
  <si>
    <t xml:space="preserve">           2.1b.18 Non-Primarily Health Related Supplemental Benefits – Other</t>
  </si>
  <si>
    <t>2.1b.19 Out-of-network Services (informational only; amount already incl. in Lines 2.1a through 2.1b.1-2.1b.18)</t>
  </si>
  <si>
    <t>2.1c Claims incurred for Part D prescription drugs</t>
  </si>
  <si>
    <t>2.2</t>
  </si>
  <si>
    <t>Incurred medical incentive pool and bonuses</t>
  </si>
  <si>
    <t>2.3a  Paid medical incentive pools and bonuses MLR Reporting year</t>
  </si>
  <si>
    <t>2.3b  Accrued medical incentive pools and bonuses MLR Reporting year</t>
  </si>
  <si>
    <t>Contingent benefit and lawsuit reserves</t>
  </si>
  <si>
    <t>MA Rebate for Part B Premium Reduction</t>
  </si>
  <si>
    <t>MSA Enrollee Deposit</t>
  </si>
  <si>
    <t>2.7a Low Income Cost Sharing Subsidy Amount (informational only; amount must be excl. from Line 2.1c)</t>
  </si>
  <si>
    <t>2.7b Direct and Indirect Remuneration (DIR) (informational only; amount must be excl. from Line 2.1c)</t>
  </si>
  <si>
    <t>3.</t>
  </si>
  <si>
    <t>Federal and State Taxes and Licensing or Regulatory Fees</t>
  </si>
  <si>
    <t>3.1a  Federal income taxes</t>
  </si>
  <si>
    <t>3.1b  Other Federal Taxes (other than income tax) and assessments</t>
  </si>
  <si>
    <t>3.2a   State income, excise, business, and other taxes</t>
  </si>
  <si>
    <t xml:space="preserve">3.2b   State premium taxes </t>
  </si>
  <si>
    <t>N/A</t>
  </si>
  <si>
    <t>3.2c   Community benefit expenditures</t>
  </si>
  <si>
    <t>Regulatory authority licenses and fees</t>
  </si>
  <si>
    <t>4.</t>
  </si>
  <si>
    <t xml:space="preserve">Health Care Quality Improvement (QI) Expenses Incurred </t>
  </si>
  <si>
    <t>Improve health outcomes</t>
  </si>
  <si>
    <t>Activities to prevent hospital readmission</t>
  </si>
  <si>
    <t>Improve patient safety and reduce medical errors</t>
  </si>
  <si>
    <t>Wellness and health promotion activities</t>
  </si>
  <si>
    <t>Health information technology expenses related to improving healthcare quality</t>
  </si>
  <si>
    <t>Allowable ICD-10 expenses</t>
  </si>
  <si>
    <t>Medication Therapy Management program expenses</t>
  </si>
  <si>
    <t>Fraud reduction activities</t>
  </si>
  <si>
    <t>Non-Claims Costs</t>
  </si>
  <si>
    <t>Cost containment expenses not included in QI expenses in Section 4</t>
  </si>
  <si>
    <t>All other claims adjustment expenses</t>
  </si>
  <si>
    <t>Direct sales salaries and benefits</t>
  </si>
  <si>
    <t>Agents and brokers fees and commissions</t>
  </si>
  <si>
    <t>Other taxes</t>
  </si>
  <si>
    <t>5.5a   Taxes and assessments not excl. from revenue (not reported in Section 3)</t>
  </si>
  <si>
    <t>5.5b   Fines and penalties of regulatory authorities (not reported in Line 3.3)</t>
  </si>
  <si>
    <t>Other general and administrative expenses</t>
  </si>
  <si>
    <t>Community benefit expend. (informational only; incl. amts. reported in 3 &amp; 5)</t>
  </si>
  <si>
    <t>ICD-10 implementation exp. (informational only; incl. amts. reported in 4 &amp; 5)</t>
  </si>
  <si>
    <t>6.</t>
  </si>
  <si>
    <t>Methodology for determining the Medicare-funded portion of the contract for EGWP plans</t>
  </si>
  <si>
    <t>Option 1 "Actual EGWP costs", or Option 2 "Allocated based on revenue"</t>
  </si>
  <si>
    <t>Enter percentage used to allocate EGWP costs (i.e., Medicare % of total revenue)</t>
  </si>
  <si>
    <t>7.</t>
  </si>
  <si>
    <t>Total Member months</t>
  </si>
  <si>
    <t>8.</t>
  </si>
  <si>
    <t>Plan-Specific Data</t>
  </si>
  <si>
    <t>(a)</t>
  </si>
  <si>
    <t>(b)</t>
  </si>
  <si>
    <t>(c)</t>
  </si>
  <si>
    <t>(d)</t>
  </si>
  <si>
    <t>For MA Medical Savings Account (MSA) contracts only: MSA Plan Deductible</t>
  </si>
  <si>
    <t>Plan1</t>
  </si>
  <si>
    <t>Plan2</t>
  </si>
  <si>
    <t>Plan3</t>
  </si>
  <si>
    <t>Plan4</t>
  </si>
  <si>
    <t>Plan5</t>
  </si>
  <si>
    <t>Plan6</t>
  </si>
  <si>
    <t>Plan7</t>
  </si>
  <si>
    <t>Plan8</t>
  </si>
  <si>
    <t>Plan9</t>
  </si>
  <si>
    <t>Plan10</t>
  </si>
  <si>
    <t>Plan11</t>
  </si>
  <si>
    <t>Plan12</t>
  </si>
  <si>
    <t>Plan13</t>
  </si>
  <si>
    <t>Plan14</t>
  </si>
  <si>
    <t>Plan15</t>
  </si>
  <si>
    <t>Plan16</t>
  </si>
  <si>
    <t>Plan17</t>
  </si>
  <si>
    <t>Plan18</t>
  </si>
  <si>
    <t>Plan19</t>
  </si>
  <si>
    <t>Plan20</t>
  </si>
  <si>
    <t>Plan21</t>
  </si>
  <si>
    <t>Plan22</t>
  </si>
  <si>
    <t>Plan23</t>
  </si>
  <si>
    <t>Plan24</t>
  </si>
  <si>
    <t>Plan25</t>
  </si>
  <si>
    <t>Plan26</t>
  </si>
  <si>
    <t>Plan27</t>
  </si>
  <si>
    <t>Plan28</t>
  </si>
  <si>
    <t>Plan29</t>
  </si>
  <si>
    <t>Plan30</t>
  </si>
  <si>
    <t>Plan31</t>
  </si>
  <si>
    <t>Plan32</t>
  </si>
  <si>
    <t>Plan33</t>
  </si>
  <si>
    <t>Plan34</t>
  </si>
  <si>
    <t>Plan35</t>
  </si>
  <si>
    <t>Plan36</t>
  </si>
  <si>
    <t>Plan37</t>
  </si>
  <si>
    <t>Plan38</t>
  </si>
  <si>
    <t>Plan39</t>
  </si>
  <si>
    <t>Plan40</t>
  </si>
  <si>
    <t>Plan41</t>
  </si>
  <si>
    <t>Plan42</t>
  </si>
  <si>
    <t>Plan43</t>
  </si>
  <si>
    <t>Plan44</t>
  </si>
  <si>
    <t>Plan45</t>
  </si>
  <si>
    <t>Plan46</t>
  </si>
  <si>
    <t>Plan47</t>
  </si>
  <si>
    <t>Plan48</t>
  </si>
  <si>
    <t>Plan49</t>
  </si>
  <si>
    <t>Plan50</t>
  </si>
  <si>
    <t>Plan51</t>
  </si>
  <si>
    <t>Plan52</t>
  </si>
  <si>
    <t>Plan53</t>
  </si>
  <si>
    <t>Plan54</t>
  </si>
  <si>
    <t>Plan55</t>
  </si>
  <si>
    <t>Plan56</t>
  </si>
  <si>
    <t>Plan57</t>
  </si>
  <si>
    <t>Plan58</t>
  </si>
  <si>
    <t>Plan59</t>
  </si>
  <si>
    <t>Plan60</t>
  </si>
  <si>
    <t>Plan61</t>
  </si>
  <si>
    <t>Plan62</t>
  </si>
  <si>
    <t>Plan63</t>
  </si>
  <si>
    <t>Plan64</t>
  </si>
  <si>
    <t>Plan65</t>
  </si>
  <si>
    <t>Plan66</t>
  </si>
  <si>
    <t>Plan67</t>
  </si>
  <si>
    <t>Plan68</t>
  </si>
  <si>
    <t>Plan69</t>
  </si>
  <si>
    <t>Plan70</t>
  </si>
  <si>
    <t>Plan71</t>
  </si>
  <si>
    <t>Plan72</t>
  </si>
  <si>
    <t>Plan73</t>
  </si>
  <si>
    <t>Plan74</t>
  </si>
  <si>
    <t>Plan75</t>
  </si>
  <si>
    <t>Plan76</t>
  </si>
  <si>
    <t>Plan77</t>
  </si>
  <si>
    <t>Plan78</t>
  </si>
  <si>
    <t>Plan79</t>
  </si>
  <si>
    <t>Plan80</t>
  </si>
  <si>
    <t>Plan81</t>
  </si>
  <si>
    <t>Plan82</t>
  </si>
  <si>
    <t>Plan83</t>
  </si>
  <si>
    <t>Plan84</t>
  </si>
  <si>
    <t>Plan85</t>
  </si>
  <si>
    <t>Plan86</t>
  </si>
  <si>
    <t>Plan87</t>
  </si>
  <si>
    <t>Plan88</t>
  </si>
  <si>
    <t>Plan89</t>
  </si>
  <si>
    <t>Plan90</t>
  </si>
  <si>
    <t>Plan91</t>
  </si>
  <si>
    <t>Plan92</t>
  </si>
  <si>
    <t>Plan93</t>
  </si>
  <si>
    <t>Plan94</t>
  </si>
  <si>
    <t>Plan95</t>
  </si>
  <si>
    <t>Plan96</t>
  </si>
  <si>
    <t>Plan97</t>
  </si>
  <si>
    <t>Plan98</t>
  </si>
  <si>
    <t>Plan99</t>
  </si>
  <si>
    <t>Plan100</t>
  </si>
  <si>
    <t>Plan101</t>
  </si>
  <si>
    <t>Plan102</t>
  </si>
  <si>
    <t>Plan103</t>
  </si>
  <si>
    <t>Plan104</t>
  </si>
  <si>
    <t>Plan105</t>
  </si>
  <si>
    <t>Plan106</t>
  </si>
  <si>
    <t>Plan107</t>
  </si>
  <si>
    <t>Plan108</t>
  </si>
  <si>
    <t>Plan109</t>
  </si>
  <si>
    <t>Plan110</t>
  </si>
  <si>
    <t>Plan111</t>
  </si>
  <si>
    <t>Plan112</t>
  </si>
  <si>
    <t>Plan113</t>
  </si>
  <si>
    <t>Plan114</t>
  </si>
  <si>
    <t>Plan115</t>
  </si>
  <si>
    <t>Plan116</t>
  </si>
  <si>
    <t>Plan117</t>
  </si>
  <si>
    <t>Plan118</t>
  </si>
  <si>
    <t>Plan119</t>
  </si>
  <si>
    <t>Plan120</t>
  </si>
  <si>
    <t>Plan121</t>
  </si>
  <si>
    <t>Plan122</t>
  </si>
  <si>
    <t>Plan123</t>
  </si>
  <si>
    <t>Plan124</t>
  </si>
  <si>
    <t>Plan125</t>
  </si>
  <si>
    <t>Plan126</t>
  </si>
  <si>
    <t>Plan127</t>
  </si>
  <si>
    <t>Plan128</t>
  </si>
  <si>
    <t>Plan129</t>
  </si>
  <si>
    <t>Plan130</t>
  </si>
  <si>
    <t>Plan131</t>
  </si>
  <si>
    <t>Plan132</t>
  </si>
  <si>
    <t>Plan133</t>
  </si>
  <si>
    <t>Plan134</t>
  </si>
  <si>
    <t>Plan135</t>
  </si>
  <si>
    <t>Plan136</t>
  </si>
  <si>
    <t>Plan137</t>
  </si>
  <si>
    <t>Plan138</t>
  </si>
  <si>
    <t>Plan139</t>
  </si>
  <si>
    <t>Plan140</t>
  </si>
  <si>
    <t>Plan141</t>
  </si>
  <si>
    <t>Plan142</t>
  </si>
  <si>
    <t>Plan143</t>
  </si>
  <si>
    <t>Plan144</t>
  </si>
  <si>
    <t>Plan145</t>
  </si>
  <si>
    <t>Plan146</t>
  </si>
  <si>
    <t>Plan147</t>
  </si>
  <si>
    <t>Plan148</t>
  </si>
  <si>
    <t>Plan149</t>
  </si>
  <si>
    <t>Plan150</t>
  </si>
  <si>
    <t>Plan151</t>
  </si>
  <si>
    <t>Plan152</t>
  </si>
  <si>
    <t>Plan153</t>
  </si>
  <si>
    <t>Plan154</t>
  </si>
  <si>
    <t>Plan155</t>
  </si>
  <si>
    <t>Plan156</t>
  </si>
  <si>
    <t>Plan157</t>
  </si>
  <si>
    <t>Plan158</t>
  </si>
  <si>
    <t>Plan159</t>
  </si>
  <si>
    <t>Plan160</t>
  </si>
  <si>
    <t>Plan161</t>
  </si>
  <si>
    <t>Plan162</t>
  </si>
  <si>
    <t>Plan163</t>
  </si>
  <si>
    <t>Plan164</t>
  </si>
  <si>
    <t>Plan165</t>
  </si>
  <si>
    <t>Plan166</t>
  </si>
  <si>
    <t>Plan167</t>
  </si>
  <si>
    <t>Plan168</t>
  </si>
  <si>
    <t>Plan169</t>
  </si>
  <si>
    <t>Plan170</t>
  </si>
  <si>
    <t>Plan171</t>
  </si>
  <si>
    <t>Plan172</t>
  </si>
  <si>
    <t>Plan173</t>
  </si>
  <si>
    <t>Plan174</t>
  </si>
  <si>
    <t>Plan175</t>
  </si>
  <si>
    <t>Plan176</t>
  </si>
  <si>
    <t>Plan177</t>
  </si>
  <si>
    <t>Plan178</t>
  </si>
  <si>
    <t>Plan179</t>
  </si>
  <si>
    <t>Plan180</t>
  </si>
  <si>
    <t>Plan181</t>
  </si>
  <si>
    <t>Plan182</t>
  </si>
  <si>
    <t>Plan183</t>
  </si>
  <si>
    <t>Plan184</t>
  </si>
  <si>
    <t>Plan185</t>
  </si>
  <si>
    <t>Plan186</t>
  </si>
  <si>
    <t>Plan187</t>
  </si>
  <si>
    <t>Plan188</t>
  </si>
  <si>
    <t>Plan189</t>
  </si>
  <si>
    <t>Plan190</t>
  </si>
  <si>
    <t>Plan191</t>
  </si>
  <si>
    <t>Plan192</t>
  </si>
  <si>
    <t>Plan193</t>
  </si>
  <si>
    <t>Plan194</t>
  </si>
  <si>
    <t>Plan195</t>
  </si>
  <si>
    <t>Plan196</t>
  </si>
  <si>
    <t>Plan197</t>
  </si>
  <si>
    <t>Plan198</t>
  </si>
  <si>
    <t>Plan199</t>
  </si>
  <si>
    <t>Plan200</t>
  </si>
  <si>
    <t>Plan201</t>
  </si>
  <si>
    <t>Plan202</t>
  </si>
  <si>
    <t>Plan203</t>
  </si>
  <si>
    <t>Plan204</t>
  </si>
  <si>
    <t>Plan205</t>
  </si>
  <si>
    <t>Plan206</t>
  </si>
  <si>
    <t>Plan207</t>
  </si>
  <si>
    <t>Plan208</t>
  </si>
  <si>
    <t>Plan209</t>
  </si>
  <si>
    <t>Plan210</t>
  </si>
  <si>
    <t>Plan211</t>
  </si>
  <si>
    <t>Plan212</t>
  </si>
  <si>
    <t>Plan213</t>
  </si>
  <si>
    <t>Plan214</t>
  </si>
  <si>
    <t>Plan215</t>
  </si>
  <si>
    <t>Plan216</t>
  </si>
  <si>
    <t>Plan217</t>
  </si>
  <si>
    <t>Plan218</t>
  </si>
  <si>
    <t>Plan219</t>
  </si>
  <si>
    <t>Plan220</t>
  </si>
  <si>
    <t>Plan221</t>
  </si>
  <si>
    <t>Plan222</t>
  </si>
  <si>
    <t>Plan223</t>
  </si>
  <si>
    <t>Plan224</t>
  </si>
  <si>
    <t>Plan225</t>
  </si>
  <si>
    <t>Plan226</t>
  </si>
  <si>
    <t>Plan227</t>
  </si>
  <si>
    <t>Plan228</t>
  </si>
  <si>
    <t>Plan229</t>
  </si>
  <si>
    <t>Plan230</t>
  </si>
  <si>
    <t>Plan231</t>
  </si>
  <si>
    <t>Plan232</t>
  </si>
  <si>
    <t>Plan233</t>
  </si>
  <si>
    <t>Plan234</t>
  </si>
  <si>
    <t>Plan235</t>
  </si>
  <si>
    <t>Plan236</t>
  </si>
  <si>
    <t>Plan237</t>
  </si>
  <si>
    <t>Plan238</t>
  </si>
  <si>
    <t>Plan239</t>
  </si>
  <si>
    <t>Plan240</t>
  </si>
  <si>
    <t>Plan241</t>
  </si>
  <si>
    <t>Plan242</t>
  </si>
  <si>
    <t>Plan243</t>
  </si>
  <si>
    <t>Plan244</t>
  </si>
  <si>
    <t>Plan245</t>
  </si>
  <si>
    <t>Plan246</t>
  </si>
  <si>
    <t>Plan247</t>
  </si>
  <si>
    <t>Plan248</t>
  </si>
  <si>
    <t>Plan249</t>
  </si>
  <si>
    <t>Plan250</t>
  </si>
  <si>
    <t>Plan251</t>
  </si>
  <si>
    <t>Plan252</t>
  </si>
  <si>
    <t>Plan253</t>
  </si>
  <si>
    <t>Plan254</t>
  </si>
  <si>
    <t>Plan255</t>
  </si>
  <si>
    <t>Plan256</t>
  </si>
  <si>
    <t>Plan257</t>
  </si>
  <si>
    <t>Plan258</t>
  </si>
  <si>
    <t>Plan259</t>
  </si>
  <si>
    <t>Plan260</t>
  </si>
  <si>
    <t>Plan261</t>
  </si>
  <si>
    <t>Plan262</t>
  </si>
  <si>
    <t>Plan263</t>
  </si>
  <si>
    <t>Plan264</t>
  </si>
  <si>
    <t>Plan265</t>
  </si>
  <si>
    <t>Plan266</t>
  </si>
  <si>
    <t>Plan267</t>
  </si>
  <si>
    <t>Plan268</t>
  </si>
  <si>
    <t>Plan269</t>
  </si>
  <si>
    <t>Plan270</t>
  </si>
  <si>
    <t>Plan271</t>
  </si>
  <si>
    <t>Plan272</t>
  </si>
  <si>
    <t>Plan273</t>
  </si>
  <si>
    <t>Plan274</t>
  </si>
  <si>
    <t>Plan275</t>
  </si>
  <si>
    <t>Plan276</t>
  </si>
  <si>
    <t>Plan277</t>
  </si>
  <si>
    <t>Plan278</t>
  </si>
  <si>
    <t>Plan279</t>
  </si>
  <si>
    <t>Plan280</t>
  </si>
  <si>
    <t>Plan281</t>
  </si>
  <si>
    <t>Plan282</t>
  </si>
  <si>
    <t>Plan283</t>
  </si>
  <si>
    <t>Plan284</t>
  </si>
  <si>
    <t>Plan285</t>
  </si>
  <si>
    <t>Plan286</t>
  </si>
  <si>
    <t>Plan287</t>
  </si>
  <si>
    <t>Plan288</t>
  </si>
  <si>
    <t>Plan289</t>
  </si>
  <si>
    <t>Plan290</t>
  </si>
  <si>
    <t>Plan291</t>
  </si>
  <si>
    <t>Plan292</t>
  </si>
  <si>
    <t>Plan293</t>
  </si>
  <si>
    <t>Plan294</t>
  </si>
  <si>
    <t>Plan295</t>
  </si>
  <si>
    <t>Plan296</t>
  </si>
  <si>
    <t>Plan297</t>
  </si>
  <si>
    <t>Plan298</t>
  </si>
  <si>
    <t>Plan299</t>
  </si>
  <si>
    <t>Plan300</t>
  </si>
  <si>
    <t>Plan301</t>
  </si>
  <si>
    <t>Plan302</t>
  </si>
  <si>
    <t>Plan303</t>
  </si>
  <si>
    <t>Plan304</t>
  </si>
  <si>
    <t>Plan305</t>
  </si>
  <si>
    <t>Plan306</t>
  </si>
  <si>
    <t>Plan307</t>
  </si>
  <si>
    <t>Plan308</t>
  </si>
  <si>
    <t>Plan309</t>
  </si>
  <si>
    <t>Plan310</t>
  </si>
  <si>
    <t>Plan311</t>
  </si>
  <si>
    <t>Plan312</t>
  </si>
  <si>
    <t>Plan313</t>
  </si>
  <si>
    <t>Plan314</t>
  </si>
  <si>
    <t>Plan315</t>
  </si>
  <si>
    <t>Plan316</t>
  </si>
  <si>
    <t>Plan317</t>
  </si>
  <si>
    <t>Plan318</t>
  </si>
  <si>
    <t>Plan319</t>
  </si>
  <si>
    <t>Plan320</t>
  </si>
  <si>
    <t>Plan321</t>
  </si>
  <si>
    <t>Plan322</t>
  </si>
  <si>
    <t>Plan323</t>
  </si>
  <si>
    <t>Plan324</t>
  </si>
  <si>
    <t>Plan325</t>
  </si>
  <si>
    <t>Plan326</t>
  </si>
  <si>
    <t>Plan327</t>
  </si>
  <si>
    <t>Plan328</t>
  </si>
  <si>
    <t>Plan329</t>
  </si>
  <si>
    <t>Plan330</t>
  </si>
  <si>
    <t>Plan331</t>
  </si>
  <si>
    <t>Plan332</t>
  </si>
  <si>
    <t>Plan333</t>
  </si>
  <si>
    <t>Plan334</t>
  </si>
  <si>
    <t>Plan335</t>
  </si>
  <si>
    <t>Plan336</t>
  </si>
  <si>
    <t>Plan337</t>
  </si>
  <si>
    <t>Plan338</t>
  </si>
  <si>
    <t>Plan339</t>
  </si>
  <si>
    <t>Plan340</t>
  </si>
  <si>
    <t>Plan341</t>
  </si>
  <si>
    <t>Plan342</t>
  </si>
  <si>
    <t>Plan343</t>
  </si>
  <si>
    <t>Plan344</t>
  </si>
  <si>
    <t>Plan345</t>
  </si>
  <si>
    <t>Plan346</t>
  </si>
  <si>
    <t>Plan347</t>
  </si>
  <si>
    <t>Plan348</t>
  </si>
  <si>
    <t>Plan349</t>
  </si>
  <si>
    <t>Plan350</t>
  </si>
  <si>
    <t>Worksheet 2</t>
  </si>
  <si>
    <t>Section 1: Medicare MLR and Remittance Calculation</t>
  </si>
  <si>
    <t>Medical Loss Ratio Numerator</t>
  </si>
  <si>
    <t>Improving health care quality expenses</t>
  </si>
  <si>
    <r>
      <t>MLR numerator</t>
    </r>
    <r>
      <rPr>
        <sz val="10"/>
        <color rgb="FFFF0000"/>
        <rFont val="Arial"/>
        <family val="2"/>
      </rPr>
      <t xml:space="preserve"> </t>
    </r>
  </si>
  <si>
    <t xml:space="preserve">  </t>
  </si>
  <si>
    <t>Medical Loss Ratio Denominator</t>
  </si>
  <si>
    <t>Federal and State taxes and licensing or regulatory fees</t>
  </si>
  <si>
    <t>MLR denominator</t>
  </si>
  <si>
    <t>Credibility Adjustment</t>
  </si>
  <si>
    <t>Member Months to determine credibility</t>
  </si>
  <si>
    <t>MLR Credibility adjustments table</t>
  </si>
  <si>
    <t>Base credibility adjustment factor</t>
  </si>
  <si>
    <t>MSA deductible factor</t>
  </si>
  <si>
    <t>MLR Calculation</t>
  </si>
  <si>
    <t>Unadjusted MLR</t>
  </si>
  <si>
    <t>Credibility adjustment</t>
  </si>
  <si>
    <t>Adjusted MLR</t>
  </si>
  <si>
    <t>5.</t>
  </si>
  <si>
    <t>Remittance Calculation</t>
  </si>
  <si>
    <t>Is contract either partially-credible or fully-credible? (Yes/No)</t>
  </si>
  <si>
    <t>MLR standard</t>
  </si>
  <si>
    <t>5.5a   Allocated to Parts A&amp;B (for CMS system purposes only)</t>
  </si>
  <si>
    <t>5.5b   Allocated to Part D (for CMS system purposes only)</t>
  </si>
  <si>
    <t>Section 2: MLR Credibility Adjustments Table</t>
  </si>
  <si>
    <t>MA contracts</t>
  </si>
  <si>
    <r>
      <rPr>
        <b/>
        <sz val="10"/>
        <rFont val="Arial"/>
        <family val="2"/>
      </rPr>
      <t xml:space="preserve">                                                                                               </t>
    </r>
    <r>
      <rPr>
        <b/>
        <u/>
        <sz val="10"/>
        <rFont val="Arial"/>
        <family val="2"/>
      </rPr>
      <t>PD stand-alone contracts</t>
    </r>
  </si>
  <si>
    <t>member months</t>
  </si>
  <si>
    <t>credibility adjustment</t>
  </si>
  <si>
    <t>member 
months</t>
  </si>
  <si>
    <t>credibility 
adjustment</t>
  </si>
  <si>
    <t>&lt; 2,400</t>
  </si>
  <si>
    <t>non-cred</t>
  </si>
  <si>
    <t>&lt; 4,800</t>
  </si>
  <si>
    <t>&gt; 180,000</t>
  </si>
  <si>
    <t>fully cred</t>
  </si>
  <si>
    <t>&gt; 360,000</t>
  </si>
  <si>
    <t>Section 3: MSA Deductible Factors</t>
  </si>
  <si>
    <t>MSA contracts</t>
  </si>
  <si>
    <t>weighted average deductible</t>
  </si>
  <si>
    <t>deductible factor</t>
  </si>
  <si>
    <t>&lt; $2,500</t>
  </si>
  <si>
    <t>&gt; $10,000</t>
  </si>
  <si>
    <t>Worksheet 3</t>
  </si>
  <si>
    <t>Section 1: Description of Expense Allocation Methods</t>
  </si>
  <si>
    <t>1.  Claims</t>
  </si>
  <si>
    <t>1.a Claims incurred for benefits covered under Parts A &amp; B (Worksheet 1 Line 2.1a)</t>
  </si>
  <si>
    <t>1.b Claims incurred for MA supplemental benefits (Worksheet 1 Lines 2.1b.1 through 2.1b.18)</t>
  </si>
  <si>
    <t>1.c Claims incurred for Part D prescription drugs (Worksheet 1 Line 2.1c)</t>
  </si>
  <si>
    <t>2.  Federal and State Taxes and Licensing or Regulatory Fees</t>
  </si>
  <si>
    <t>2.a Federal taxes and assessments</t>
  </si>
  <si>
    <t>2.b State insurance, premium and other taxes</t>
  </si>
  <si>
    <t xml:space="preserve">2.c Community benefit expenditures </t>
  </si>
  <si>
    <t>2.d Regulatory authority licenses and fees</t>
  </si>
  <si>
    <t>3. Health Care Quality Improvement Expenses</t>
  </si>
  <si>
    <t>3.a Improve health outcomes</t>
  </si>
  <si>
    <t>3.b Activities to prevent hospital readmission</t>
  </si>
  <si>
    <t>3.c Improve patient safety and reduce medical errors</t>
  </si>
  <si>
    <t>3.d Wellness and health promotion activities</t>
  </si>
  <si>
    <t>3.e Health Information Technology expenses related to healthcare quality</t>
  </si>
  <si>
    <t>3.f Allowable ICD-10 Expenses</t>
  </si>
  <si>
    <t>3.g Medication Therapy Management program expenses</t>
  </si>
  <si>
    <t>3.h Fraud reduction activities</t>
  </si>
  <si>
    <t>4.  Non-Claims costs</t>
  </si>
  <si>
    <t>4.a Cost containment expenses not included in quality improvement expenses</t>
  </si>
  <si>
    <t>4.b All other claims adjustment expenses</t>
  </si>
  <si>
    <t>4.c Direct sales salaries and benefits</t>
  </si>
  <si>
    <t>4.d Agents and brokers fees and commissions</t>
  </si>
  <si>
    <t>4.e Other taxes</t>
  </si>
  <si>
    <t>4.f Other general and administrative expenses</t>
  </si>
  <si>
    <t>4.g Community benefit expenditures</t>
  </si>
  <si>
    <t>4.h ICD-10 implementation expenses</t>
  </si>
  <si>
    <t>PRA Disclosure Statement This information is being collected to assist the Centers for Medicare &amp; Medicaid Services (CMS) with the ongoing management of Medicare programs and policies. This required information collection will be used to meet the statutory requirements at Sections 1857(e)(4) and 1860D-12 of the Social Security Act to determine the medical loss ratio for each contract year and to apply remittances and sanctions. Under the Privacy Act of 1974, any personally identifying information obtained will be kept private to the extent of the law.
According to the Paperwork Reduction Act of 1995, no persons are required to respond to a collection of information unless it displays a valid OMB control number. The valid OMB control number for this information collection is 0938-1232 (CMS-10476). The time required to complete this information collection is estimated to average 61.145 hours per response, including the time to review instructions, search existing data resources, gather the data needed, and complete and review the information collection. Send comments regarding this burden estimate or any other aspect of this collection of information, including suggestions for reducing this burden, to: CMS, 7500 Security Boulevard, Attn: Paperwork Reduction Act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</si>
</sst>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lt;=9999999]###\-####;\(###\)\ ###\-####"/>
    <numFmt numFmtId="165" formatCode="0.0%"/>
    <numFmt numFmtId="166" formatCode="_(* #,##0_);_(* \(#,##0\);_(* &quot;-&quot;??_);_(@_)"/>
    <numFmt numFmtId="167" formatCode="_(* #,##0.000_);_(* \(#,##0.000\);_(* &quot;-&quot;??_);_(@_)"/>
  </numFmts>
  <fonts count="17"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color theme="1"/>
      <name val="Arial"/>
      <family val="2"/>
    </font>
    <font>
      <b/>
      <sz val="10"/>
      <color theme="1"/>
      <name val="Arial"/>
      <family val="2"/>
    </font>
    <font>
      <b/>
      <u/>
      <sz val="10"/>
      <color theme="1"/>
      <name val="Arial"/>
      <family val="2"/>
    </font>
    <font>
      <u/>
      <sz val="10"/>
      <color theme="1"/>
      <name val="Arial"/>
      <family val="2"/>
    </font>
    <font>
      <u/>
      <sz val="11"/>
      <color theme="10"/>
      <name val="Aptos Narrow"/>
      <family val="2"/>
      <scheme val="minor"/>
    </font>
    <font>
      <u/>
      <sz val="10"/>
      <color theme="10"/>
      <name val="Arial"/>
      <family val="2"/>
    </font>
    <font>
      <sz val="10"/>
      <name val="Arial"/>
      <family val="2"/>
    </font>
    <font>
      <b/>
      <u/>
      <sz val="10"/>
      <name val="Arial"/>
      <family val="2"/>
    </font>
    <font>
      <b/>
      <sz val="10"/>
      <name val="Arial"/>
      <family val="2"/>
    </font>
    <font>
      <i/>
      <sz val="10"/>
      <name val="Arial"/>
      <family val="2"/>
    </font>
    <font>
      <sz val="10"/>
      <color rgb="FFFF0000"/>
      <name val="Arial"/>
      <family val="2"/>
    </font>
    <font>
      <u/>
      <sz val="10"/>
      <name val="Arial"/>
      <family val="2"/>
    </font>
    <font>
      <sz val="9"/>
      <name val="Arial"/>
      <family val="2"/>
    </font>
  </fonts>
  <fills count="4">
    <fill>
      <patternFill patternType="none"/>
    </fill>
    <fill>
      <patternFill patternType="gray125"/>
    </fill>
    <fill>
      <patternFill patternType="solid">
        <fgColor rgb="FFFFFF00"/>
        <bgColor indexed="64"/>
      </patternFill>
    </fill>
    <fill>
      <patternFill patternType="solid">
        <fgColor rgb="FFFFFF00"/>
        <bgColor auto="1"/>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0" borderId="0"/>
    <xf numFmtId="0" fontId="10" fillId="0" borderId="0"/>
  </cellStyleXfs>
  <cellXfs count="103">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4" fillId="0" borderId="0" xfId="0" applyFont="1"/>
    <xf numFmtId="0" fontId="6" fillId="0" borderId="0" xfId="0" applyFont="1"/>
    <xf numFmtId="0" fontId="4" fillId="0" borderId="0" xfId="0" applyFont="1" applyAlignment="1">
      <alignment horizontal="left"/>
    </xf>
    <xf numFmtId="0" fontId="4" fillId="2" borderId="1" xfId="0" applyFont="1" applyFill="1" applyBorder="1" applyAlignment="1" applyProtection="1">
      <alignment horizontal="left"/>
      <protection locked="0"/>
    </xf>
    <xf numFmtId="14" fontId="4" fillId="0" borderId="0" xfId="0" applyNumberFormat="1" applyFont="1" applyAlignment="1">
      <alignment horizontal="left"/>
    </xf>
    <xf numFmtId="0" fontId="7" fillId="0" borderId="0" xfId="0" applyFont="1"/>
    <xf numFmtId="164" fontId="4" fillId="2" borderId="1" xfId="0" applyNumberFormat="1" applyFont="1" applyFill="1" applyBorder="1" applyAlignment="1" applyProtection="1">
      <alignment horizontal="left"/>
      <protection locked="0"/>
    </xf>
    <xf numFmtId="0" fontId="9" fillId="0" borderId="0" xfId="4" applyFont="1" applyAlignment="1">
      <alignment horizontal="left"/>
    </xf>
    <xf numFmtId="0" fontId="10" fillId="2" borderId="1" xfId="0" applyFont="1" applyFill="1" applyBorder="1" applyProtection="1">
      <protection locked="0"/>
    </xf>
    <xf numFmtId="0" fontId="10" fillId="0" borderId="0" xfId="0" applyFont="1"/>
    <xf numFmtId="0" fontId="11" fillId="0" borderId="0" xfId="0" applyFont="1" applyAlignment="1">
      <alignment horizontal="left" vertical="top"/>
    </xf>
    <xf numFmtId="0" fontId="12" fillId="0" borderId="0" xfId="0" applyFont="1" applyAlignment="1">
      <alignment horizontal="center" vertical="top" wrapText="1"/>
    </xf>
    <xf numFmtId="0" fontId="6" fillId="0" borderId="0" xfId="0" applyFont="1" applyAlignment="1">
      <alignment horizontal="center"/>
    </xf>
    <xf numFmtId="49" fontId="10" fillId="0" borderId="0" xfId="0" applyNumberFormat="1" applyFont="1" applyAlignment="1">
      <alignment horizontal="right" vertical="top"/>
    </xf>
    <xf numFmtId="0" fontId="10" fillId="0" borderId="0" xfId="0" applyFont="1" applyAlignment="1">
      <alignment horizontal="left" vertical="top" indent="1"/>
    </xf>
    <xf numFmtId="0" fontId="10" fillId="0" borderId="0" xfId="0" quotePrefix="1" applyFont="1" applyAlignment="1">
      <alignment horizontal="right" vertical="top"/>
    </xf>
    <xf numFmtId="0" fontId="10" fillId="0" borderId="0" xfId="0" applyFont="1" applyAlignment="1">
      <alignment horizontal="left" vertical="top"/>
    </xf>
    <xf numFmtId="0" fontId="10" fillId="0" borderId="0" xfId="0" applyFont="1" applyAlignment="1">
      <alignment vertical="top"/>
    </xf>
    <xf numFmtId="44" fontId="10" fillId="3" borderId="1" xfId="2" applyFont="1" applyFill="1" applyBorder="1" applyAlignment="1" applyProtection="1">
      <alignment vertical="top"/>
      <protection locked="0"/>
    </xf>
    <xf numFmtId="44" fontId="4" fillId="0" borderId="0" xfId="2" applyFont="1"/>
    <xf numFmtId="49" fontId="10" fillId="0" borderId="0" xfId="0" applyNumberFormat="1" applyFont="1" applyAlignment="1">
      <alignment horizontal="left" vertical="top"/>
    </xf>
    <xf numFmtId="44" fontId="10" fillId="2" borderId="1" xfId="2" applyFont="1" applyFill="1" applyBorder="1" applyAlignment="1" applyProtection="1">
      <alignment vertical="top"/>
      <protection locked="0"/>
    </xf>
    <xf numFmtId="44" fontId="4" fillId="0" borderId="0" xfId="2" applyFont="1" applyAlignment="1">
      <alignment vertical="top"/>
    </xf>
    <xf numFmtId="44" fontId="10" fillId="0" borderId="0" xfId="2" applyFont="1" applyAlignment="1">
      <alignment vertical="top"/>
    </xf>
    <xf numFmtId="44" fontId="10" fillId="0" borderId="0" xfId="1" applyNumberFormat="1" applyFont="1" applyAlignment="1">
      <alignment vertical="top"/>
    </xf>
    <xf numFmtId="44" fontId="10" fillId="0" borderId="1" xfId="2" applyFont="1" applyBorder="1" applyAlignment="1">
      <alignment vertical="top"/>
    </xf>
    <xf numFmtId="0" fontId="4" fillId="0" borderId="0" xfId="0" applyFont="1" applyAlignment="1">
      <alignment horizontal="centerContinuous" wrapText="1"/>
    </xf>
    <xf numFmtId="0" fontId="10" fillId="0" borderId="0" xfId="0" applyFont="1" applyAlignment="1">
      <alignment horizontal="centerContinuous" vertical="top" wrapText="1"/>
    </xf>
    <xf numFmtId="0" fontId="4" fillId="0" borderId="0" xfId="0" applyFont="1" applyAlignment="1">
      <alignment horizontal="center" wrapText="1"/>
    </xf>
    <xf numFmtId="44" fontId="10" fillId="2" borderId="1" xfId="2" applyFont="1" applyFill="1" applyBorder="1" applyAlignment="1" applyProtection="1">
      <alignment horizontal="center" vertical="top"/>
      <protection locked="0"/>
    </xf>
    <xf numFmtId="0" fontId="4" fillId="0" borderId="0" xfId="0" applyFont="1" applyAlignment="1">
      <alignment horizontal="centerContinuous" vertical="top" wrapText="1"/>
    </xf>
    <xf numFmtId="0" fontId="4" fillId="0" borderId="2" xfId="0" applyFont="1" applyBorder="1" applyAlignment="1">
      <alignment horizontal="centerContinuous" vertical="top" wrapText="1"/>
    </xf>
    <xf numFmtId="44" fontId="4" fillId="0" borderId="0" xfId="0" applyNumberFormat="1" applyFont="1"/>
    <xf numFmtId="44" fontId="10" fillId="0" borderId="0" xfId="2" applyFont="1" applyAlignment="1">
      <alignment horizontal="right" vertical="top"/>
    </xf>
    <xf numFmtId="0" fontId="13" fillId="0" borderId="0" xfId="0" applyFont="1" applyAlignment="1">
      <alignment vertical="top"/>
    </xf>
    <xf numFmtId="44" fontId="10" fillId="2" borderId="1" xfId="2" applyFont="1" applyFill="1" applyBorder="1" applyAlignment="1" applyProtection="1">
      <alignment horizontal="left" vertical="top"/>
      <protection locked="0"/>
    </xf>
    <xf numFmtId="165" fontId="10" fillId="2" borderId="1" xfId="3" applyNumberFormat="1" applyFont="1" applyFill="1" applyBorder="1" applyAlignment="1" applyProtection="1">
      <alignment vertical="top"/>
      <protection locked="0"/>
    </xf>
    <xf numFmtId="166" fontId="10" fillId="0" borderId="0" xfId="1" applyNumberFormat="1" applyFont="1" applyAlignment="1">
      <alignment vertical="top"/>
    </xf>
    <xf numFmtId="43" fontId="4" fillId="0" borderId="0" xfId="0" applyNumberFormat="1" applyFont="1"/>
    <xf numFmtId="0" fontId="4" fillId="0" borderId="0" xfId="0" quotePrefix="1" applyFont="1" applyAlignment="1">
      <alignment horizontal="left"/>
    </xf>
    <xf numFmtId="0" fontId="4" fillId="0" borderId="0" xfId="0" quotePrefix="1"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right"/>
    </xf>
    <xf numFmtId="0" fontId="4" fillId="2" borderId="3" xfId="0" applyFont="1" applyFill="1" applyBorder="1" applyAlignment="1" applyProtection="1">
      <alignment horizontal="right"/>
      <protection locked="0"/>
    </xf>
    <xf numFmtId="166" fontId="4" fillId="2" borderId="1" xfId="1" applyNumberFormat="1" applyFont="1" applyFill="1" applyBorder="1" applyAlignment="1" applyProtection="1">
      <alignment horizontal="left"/>
      <protection locked="0"/>
    </xf>
    <xf numFmtId="166" fontId="4" fillId="2" borderId="1" xfId="1" applyNumberFormat="1" applyFont="1" applyFill="1" applyBorder="1" applyAlignment="1" applyProtection="1">
      <alignment horizontal="center"/>
      <protection locked="0"/>
    </xf>
    <xf numFmtId="0" fontId="4" fillId="0" borderId="0" xfId="0" quotePrefix="1" applyFont="1"/>
    <xf numFmtId="0" fontId="4" fillId="2" borderId="1" xfId="0" applyFont="1" applyFill="1" applyBorder="1" applyAlignment="1" applyProtection="1">
      <alignment horizontal="right"/>
      <protection locked="0"/>
    </xf>
    <xf numFmtId="0" fontId="0" fillId="0" borderId="0" xfId="0" quotePrefix="1"/>
    <xf numFmtId="0" fontId="3" fillId="0" borderId="0" xfId="0" applyFont="1" applyAlignment="1">
      <alignment horizontal="center"/>
    </xf>
    <xf numFmtId="0" fontId="5" fillId="0" borderId="0" xfId="0" applyFont="1" applyAlignment="1">
      <alignment horizontal="left"/>
    </xf>
    <xf numFmtId="49" fontId="10" fillId="0" borderId="0" xfId="5" applyNumberFormat="1" applyAlignment="1">
      <alignment horizontal="right"/>
    </xf>
    <xf numFmtId="49" fontId="10" fillId="0" borderId="0" xfId="5" applyNumberFormat="1" applyAlignment="1">
      <alignment horizontal="left" vertical="top"/>
    </xf>
    <xf numFmtId="0" fontId="10" fillId="0" borderId="0" xfId="5"/>
    <xf numFmtId="0" fontId="10" fillId="0" borderId="0" xfId="5" applyAlignment="1">
      <alignment horizontal="left" vertical="top"/>
    </xf>
    <xf numFmtId="37" fontId="4" fillId="0" borderId="0" xfId="0" applyNumberFormat="1" applyFont="1"/>
    <xf numFmtId="37" fontId="4" fillId="0" borderId="0" xfId="0" applyNumberFormat="1" applyFont="1" applyAlignment="1">
      <alignment horizontal="right"/>
    </xf>
    <xf numFmtId="165" fontId="4" fillId="0" borderId="0" xfId="3" applyNumberFormat="1" applyFont="1" applyAlignment="1">
      <alignment horizontal="right"/>
    </xf>
    <xf numFmtId="167" fontId="4" fillId="0" borderId="0" xfId="1" applyNumberFormat="1" applyFont="1" applyAlignment="1">
      <alignment horizontal="right"/>
    </xf>
    <xf numFmtId="10" fontId="3" fillId="0" borderId="0" xfId="3" applyNumberFormat="1" applyFont="1"/>
    <xf numFmtId="0" fontId="4" fillId="0" borderId="0" xfId="0" applyFont="1" applyAlignment="1">
      <alignment horizontal="left" vertical="top"/>
    </xf>
    <xf numFmtId="10" fontId="4" fillId="0" borderId="0" xfId="0" applyNumberFormat="1" applyFont="1"/>
    <xf numFmtId="0" fontId="4" fillId="0" borderId="0" xfId="0" applyFont="1" applyAlignment="1">
      <alignment vertical="top"/>
    </xf>
    <xf numFmtId="165" fontId="4" fillId="0" borderId="0" xfId="3" applyNumberFormat="1" applyFont="1"/>
    <xf numFmtId="165" fontId="4" fillId="0" borderId="0" xfId="0" applyNumberFormat="1" applyFont="1" applyAlignment="1">
      <alignment horizontal="right"/>
    </xf>
    <xf numFmtId="7" fontId="4" fillId="0" borderId="0" xfId="0" applyNumberFormat="1" applyFont="1" applyAlignment="1">
      <alignment horizontal="right"/>
    </xf>
    <xf numFmtId="165" fontId="5" fillId="0" borderId="1" xfId="0" applyNumberFormat="1" applyFont="1" applyBorder="1" applyAlignment="1">
      <alignment horizontal="right"/>
    </xf>
    <xf numFmtId="44" fontId="5" fillId="0" borderId="1" xfId="2" applyFont="1" applyBorder="1"/>
    <xf numFmtId="44" fontId="10" fillId="0" borderId="0" xfId="0" applyNumberFormat="1" applyFont="1" applyAlignment="1">
      <alignment horizontal="left" vertical="top"/>
    </xf>
    <xf numFmtId="0" fontId="11" fillId="0" borderId="4" xfId="0" applyFont="1" applyBorder="1" applyAlignment="1">
      <alignment horizontal="left" vertical="top"/>
    </xf>
    <xf numFmtId="0" fontId="10" fillId="0" borderId="5" xfId="0" applyFont="1" applyBorder="1" applyAlignment="1">
      <alignment vertical="top"/>
    </xf>
    <xf numFmtId="0" fontId="15" fillId="0" borderId="6" xfId="0" applyFont="1" applyBorder="1" applyAlignment="1">
      <alignment horizontal="right" wrapText="1"/>
    </xf>
    <xf numFmtId="0" fontId="15" fillId="0" borderId="2" xfId="0" applyFont="1" applyBorder="1" applyAlignment="1">
      <alignment horizontal="right" wrapText="1"/>
    </xf>
    <xf numFmtId="0" fontId="10" fillId="0" borderId="6" xfId="0" applyFont="1" applyBorder="1" applyAlignment="1">
      <alignment horizontal="right" vertical="top"/>
    </xf>
    <xf numFmtId="0" fontId="10" fillId="0" borderId="2" xfId="0" applyFont="1" applyBorder="1" applyAlignment="1">
      <alignment horizontal="right" vertical="top"/>
    </xf>
    <xf numFmtId="166" fontId="10" fillId="0" borderId="6" xfId="1" applyNumberFormat="1" applyFont="1" applyBorder="1" applyAlignment="1">
      <alignment vertical="top"/>
    </xf>
    <xf numFmtId="165" fontId="10" fillId="0" borderId="2" xfId="3" applyNumberFormat="1" applyFont="1" applyBorder="1" applyAlignment="1">
      <alignment horizontal="right" vertical="top"/>
    </xf>
    <xf numFmtId="166" fontId="10" fillId="0" borderId="7" xfId="1" applyNumberFormat="1" applyFont="1" applyBorder="1" applyAlignment="1">
      <alignment horizontal="right" vertical="top"/>
    </xf>
    <xf numFmtId="165" fontId="10" fillId="0" borderId="8" xfId="3" applyNumberFormat="1" applyFont="1" applyBorder="1" applyAlignment="1">
      <alignment horizontal="right" vertical="top"/>
    </xf>
    <xf numFmtId="6" fontId="3" fillId="0" borderId="5" xfId="0" applyNumberFormat="1" applyFont="1" applyBorder="1" applyAlignment="1">
      <alignment horizontal="right"/>
    </xf>
    <xf numFmtId="167" fontId="3" fillId="0" borderId="0" xfId="0" applyNumberFormat="1" applyFont="1"/>
    <xf numFmtId="0" fontId="4" fillId="0" borderId="6" xfId="0" applyFont="1" applyBorder="1" applyAlignment="1">
      <alignment horizontal="right"/>
    </xf>
    <xf numFmtId="167" fontId="4" fillId="0" borderId="2" xfId="1" applyNumberFormat="1" applyFont="1" applyBorder="1"/>
    <xf numFmtId="6" fontId="4" fillId="0" borderId="6" xfId="0" applyNumberFormat="1" applyFont="1" applyBorder="1"/>
    <xf numFmtId="43" fontId="3" fillId="0" borderId="0" xfId="0" applyNumberFormat="1" applyFont="1"/>
    <xf numFmtId="0" fontId="4" fillId="0" borderId="7" xfId="0" applyFont="1" applyBorder="1" applyAlignment="1">
      <alignment horizontal="right"/>
    </xf>
    <xf numFmtId="167" fontId="4" fillId="0" borderId="8" xfId="1" applyNumberFormat="1" applyFont="1" applyBorder="1"/>
    <xf numFmtId="0" fontId="12" fillId="0" borderId="1" xfId="0" applyFont="1" applyBorder="1" applyAlignment="1">
      <alignment horizontal="left"/>
    </xf>
    <xf numFmtId="0" fontId="10" fillId="0" borderId="1" xfId="0" applyFont="1" applyBorder="1" applyAlignment="1">
      <alignment horizontal="left"/>
    </xf>
    <xf numFmtId="0" fontId="10" fillId="2" borderId="1" xfId="0" applyFont="1" applyFill="1" applyBorder="1" applyAlignment="1" applyProtection="1">
      <alignment horizontal="left" wrapText="1"/>
      <protection locked="0"/>
    </xf>
    <xf numFmtId="0" fontId="10" fillId="0" borderId="1" xfId="0" applyFont="1" applyBorder="1" applyAlignment="1">
      <alignment horizontal="left" wrapText="1"/>
    </xf>
    <xf numFmtId="0" fontId="4" fillId="0" borderId="1" xfId="0" applyFont="1" applyBorder="1" applyAlignment="1">
      <alignment horizontal="left"/>
    </xf>
    <xf numFmtId="0" fontId="10" fillId="0" borderId="0" xfId="0" applyFont="1" applyAlignment="1">
      <alignment horizontal="left"/>
    </xf>
    <xf numFmtId="0" fontId="16" fillId="0" borderId="1" xfId="6" applyFont="1" applyBorder="1" applyAlignment="1">
      <alignment horizontal="left" wrapText="1"/>
    </xf>
    <xf numFmtId="0" fontId="4" fillId="0" borderId="1" xfId="0" applyFont="1" applyBorder="1" applyAlignment="1">
      <alignment horizontal="center"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4" fillId="0" borderId="1" xfId="0" applyFont="1" applyBorder="1" applyAlignment="1">
      <alignment horizontal="center" wrapText="1"/>
    </xf>
  </cellXfs>
  <cellStyles count="7">
    <cellStyle name="Comma" xfId="1" builtinId="3"/>
    <cellStyle name="Currency" xfId="2" builtinId="4"/>
    <cellStyle name="Hyperlink" xfId="4" builtinId="8"/>
    <cellStyle name="Normal" xfId="0" builtinId="0"/>
    <cellStyle name="Normal 2" xfId="5" xr:uid="{1FC49E85-5F85-4D51-AACC-9F715A0127EE}"/>
    <cellStyle name="Normal 2 2" xfId="6" xr:uid="{F888CF42-9990-4248-A991-D3D31ECABB73}"/>
    <cellStyle name="Percent" xfId="3" builtinId="5"/>
  </cellStyles>
  <dxfs count="1">
    <dxf>
      <font>
        <condense val="0"/>
        <extend val="0"/>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19050</xdr:colOff>
      <xdr:row>1</xdr:row>
      <xdr:rowOff>19050</xdr:rowOff>
    </xdr:from>
    <xdr:to>
      <xdr:col>4</xdr:col>
      <xdr:colOff>771525</xdr:colOff>
      <xdr:row>2</xdr:row>
      <xdr:rowOff>133350</xdr:rowOff>
    </xdr:to>
    <xdr:sp macro="" textlink="">
      <xdr:nvSpPr>
        <xdr:cNvPr id="1025" name="FinalizeButton"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Finalize MLR</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2E5C-BC24-44D3-8F4A-407C6C8705C6}">
  <dimension ref="A1:S469"/>
  <sheetViews>
    <sheetView tabSelected="1" workbookViewId="0">
      <selection activeCell="H4" sqref="H4"/>
    </sheetView>
  </sheetViews>
  <sheetFormatPr defaultColWidth="9.1796875" defaultRowHeight="14" x14ac:dyDescent="0.3"/>
  <cols>
    <col min="1" max="1" width="12.1796875" style="2" customWidth="1"/>
    <col min="2" max="2" width="14.7265625" style="2" customWidth="1"/>
    <col min="3" max="3" width="23.54296875" style="2" customWidth="1"/>
    <col min="4" max="4" width="16.26953125" style="2" customWidth="1"/>
    <col min="5" max="5" width="12" style="2" customWidth="1"/>
    <col min="6" max="6" width="9.453125" style="2" customWidth="1"/>
    <col min="7" max="7" width="16" style="2" customWidth="1"/>
    <col min="8" max="8" width="24.7265625" style="54" customWidth="1"/>
    <col min="9" max="9" width="11.453125" style="54" customWidth="1"/>
    <col min="10" max="10" width="26.7265625" style="2" customWidth="1"/>
    <col min="11" max="11" width="25.7265625" style="54" customWidth="1"/>
    <col min="12" max="14" width="25.7265625" style="2" customWidth="1"/>
    <col min="15" max="15" width="17" style="2" customWidth="1"/>
    <col min="16" max="16" width="13.26953125" style="2" customWidth="1"/>
    <col min="17" max="17" width="11.26953125" style="2" bestFit="1" customWidth="1"/>
    <col min="18" max="18" width="11" style="2" bestFit="1" customWidth="1"/>
    <col min="19" max="19" width="10.81640625" style="2" customWidth="1"/>
    <col min="20" max="16384" width="9.1796875" style="2"/>
  </cols>
  <sheetData>
    <row r="1" spans="1:11" x14ac:dyDescent="0.3">
      <c r="A1" s="1" t="str">
        <f>"MLR Report for Contract Year "&amp;C5</f>
        <v>MLR Report for Contract Year 2025</v>
      </c>
      <c r="H1" s="3" t="s">
        <v>0</v>
      </c>
      <c r="I1" s="2"/>
      <c r="K1" s="2"/>
    </row>
    <row r="2" spans="1:11" s="5" customFormat="1" ht="13" x14ac:dyDescent="0.3">
      <c r="A2" s="4" t="s">
        <v>1</v>
      </c>
      <c r="H2" s="3" t="s">
        <v>2</v>
      </c>
    </row>
    <row r="3" spans="1:11" s="5" customFormat="1" ht="12.5" x14ac:dyDescent="0.25">
      <c r="H3" s="3" t="s">
        <v>3</v>
      </c>
    </row>
    <row r="4" spans="1:11" s="5" customFormat="1" ht="13" x14ac:dyDescent="0.3">
      <c r="A4" s="6" t="s">
        <v>4</v>
      </c>
      <c r="H4" s="7"/>
    </row>
    <row r="5" spans="1:11" s="5" customFormat="1" ht="12.5" x14ac:dyDescent="0.25">
      <c r="A5" s="5" t="s">
        <v>5</v>
      </c>
      <c r="C5" s="7">
        <v>2025</v>
      </c>
      <c r="D5" s="7"/>
      <c r="E5" s="7"/>
      <c r="F5" s="7"/>
      <c r="G5" s="7"/>
      <c r="H5" s="7"/>
    </row>
    <row r="6" spans="1:11" s="5" customFormat="1" ht="14.5" x14ac:dyDescent="0.35">
      <c r="A6" s="5" t="s">
        <v>6</v>
      </c>
      <c r="C6" s="8"/>
      <c r="D6" s="7"/>
      <c r="E6" s="7"/>
      <c r="F6"/>
      <c r="G6" s="7"/>
      <c r="H6" s="7"/>
    </row>
    <row r="7" spans="1:11" s="5" customFormat="1" ht="14.5" x14ac:dyDescent="0.35">
      <c r="A7" s="5" t="s">
        <v>7</v>
      </c>
      <c r="C7" s="8"/>
      <c r="D7" s="7"/>
      <c r="E7" s="7"/>
      <c r="F7"/>
      <c r="G7" s="7"/>
      <c r="H7" s="7"/>
    </row>
    <row r="8" spans="1:11" s="5" customFormat="1" ht="12.5" x14ac:dyDescent="0.25">
      <c r="A8" s="5" t="s">
        <v>8</v>
      </c>
      <c r="C8" s="9">
        <f ca="1">TODAY()</f>
        <v>46146</v>
      </c>
      <c r="D8" s="9"/>
      <c r="E8" s="9"/>
      <c r="F8" s="9"/>
      <c r="G8" s="9"/>
      <c r="H8" s="7"/>
    </row>
    <row r="9" spans="1:11" s="5" customFormat="1" ht="12.5" x14ac:dyDescent="0.25">
      <c r="H9" s="7"/>
    </row>
    <row r="10" spans="1:11" s="5" customFormat="1" ht="12.5" x14ac:dyDescent="0.25">
      <c r="A10" s="10" t="s">
        <v>9</v>
      </c>
      <c r="B10" s="7"/>
      <c r="H10" s="7"/>
    </row>
    <row r="11" spans="1:11" s="5" customFormat="1" ht="12.5" x14ac:dyDescent="0.25">
      <c r="A11" s="10" t="s">
        <v>10</v>
      </c>
      <c r="B11" s="7"/>
      <c r="H11" s="7"/>
    </row>
    <row r="12" spans="1:11" s="5" customFormat="1" ht="12.5" x14ac:dyDescent="0.25">
      <c r="A12" s="5" t="s">
        <v>11</v>
      </c>
      <c r="C12" s="8"/>
      <c r="D12" s="7"/>
      <c r="E12" s="7"/>
      <c r="F12" s="7"/>
      <c r="G12" s="7"/>
      <c r="H12" s="7"/>
    </row>
    <row r="13" spans="1:11" s="5" customFormat="1" ht="12.5" x14ac:dyDescent="0.25">
      <c r="A13" s="5" t="s">
        <v>12</v>
      </c>
      <c r="C13" s="11"/>
      <c r="D13" s="7"/>
      <c r="E13" s="7"/>
      <c r="F13" s="7"/>
      <c r="G13" s="7"/>
      <c r="H13" s="12"/>
    </row>
    <row r="14" spans="1:11" s="5" customFormat="1" ht="12.5" x14ac:dyDescent="0.25">
      <c r="A14" s="5" t="s">
        <v>13</v>
      </c>
      <c r="C14" s="8"/>
    </row>
    <row r="15" spans="1:11" s="5" customFormat="1" ht="12.5" x14ac:dyDescent="0.25"/>
    <row r="16" spans="1:11" s="5" customFormat="1" ht="12.5" x14ac:dyDescent="0.25">
      <c r="A16" s="10" t="s">
        <v>14</v>
      </c>
    </row>
    <row r="17" spans="1:9" s="5" customFormat="1" ht="12.5" x14ac:dyDescent="0.25">
      <c r="A17" s="5" t="s">
        <v>11</v>
      </c>
      <c r="C17" s="8"/>
      <c r="D17" s="7"/>
      <c r="E17" s="7"/>
      <c r="F17" s="7"/>
      <c r="G17" s="7"/>
    </row>
    <row r="18" spans="1:9" s="5" customFormat="1" ht="12.5" x14ac:dyDescent="0.25">
      <c r="A18" s="5" t="s">
        <v>12</v>
      </c>
      <c r="C18" s="11"/>
      <c r="D18" s="7"/>
      <c r="E18" s="7"/>
      <c r="F18" s="7"/>
      <c r="G18" s="7"/>
    </row>
    <row r="19" spans="1:9" s="5" customFormat="1" ht="12.5" x14ac:dyDescent="0.25">
      <c r="A19" s="5" t="s">
        <v>13</v>
      </c>
      <c r="C19" s="13"/>
      <c r="D19" s="14"/>
      <c r="E19" s="14"/>
      <c r="F19" s="14"/>
      <c r="G19" s="14"/>
    </row>
    <row r="20" spans="1:9" s="5" customFormat="1" ht="12.5" x14ac:dyDescent="0.25"/>
    <row r="21" spans="1:9" s="5" customFormat="1" ht="13" x14ac:dyDescent="0.3">
      <c r="A21" s="15" t="s">
        <v>15</v>
      </c>
      <c r="B21" s="16"/>
      <c r="C21" s="16"/>
      <c r="D21" s="16"/>
      <c r="E21" s="16"/>
      <c r="F21" s="16"/>
      <c r="G21" s="16"/>
      <c r="H21" s="17" t="s">
        <v>16</v>
      </c>
      <c r="I21" s="17" t="s">
        <v>17</v>
      </c>
    </row>
    <row r="22" spans="1:9" s="5" customFormat="1" ht="13" x14ac:dyDescent="0.25">
      <c r="A22" s="18" t="s">
        <v>18</v>
      </c>
      <c r="B22" s="19" t="s">
        <v>19</v>
      </c>
      <c r="C22" s="16"/>
      <c r="D22" s="16"/>
      <c r="E22" s="16"/>
      <c r="F22" s="16"/>
      <c r="G22" s="16"/>
    </row>
    <row r="23" spans="1:9" s="5" customFormat="1" ht="13" x14ac:dyDescent="0.25">
      <c r="A23" s="18"/>
      <c r="B23" s="20" t="s">
        <v>20</v>
      </c>
      <c r="C23" s="21" t="s">
        <v>21</v>
      </c>
      <c r="D23" s="16"/>
      <c r="E23" s="16"/>
      <c r="F23" s="16"/>
      <c r="G23" s="16"/>
    </row>
    <row r="24" spans="1:9" s="5" customFormat="1" ht="12.5" x14ac:dyDescent="0.25">
      <c r="C24" s="7" t="s">
        <v>22</v>
      </c>
      <c r="D24" s="22"/>
      <c r="E24" s="22"/>
      <c r="F24" s="22"/>
      <c r="G24" s="22"/>
      <c r="H24" s="23">
        <f>-(H29+H30+H31)*0.02</f>
        <v>0</v>
      </c>
      <c r="I24" s="24">
        <f>IF($H$113=0,0,H24/$H$113)</f>
        <v>0</v>
      </c>
    </row>
    <row r="25" spans="1:9" s="5" customFormat="1" ht="12.5" x14ac:dyDescent="0.25">
      <c r="A25" s="18"/>
      <c r="C25" s="25" t="s">
        <v>23</v>
      </c>
      <c r="D25" s="22"/>
      <c r="E25" s="22"/>
      <c r="F25" s="22"/>
      <c r="G25" s="22"/>
      <c r="H25" s="23">
        <f>-(H33)*0.02</f>
        <v>0</v>
      </c>
      <c r="I25" s="24">
        <f>IF($H$113=0,0,H25/$H$113)</f>
        <v>0</v>
      </c>
    </row>
    <row r="26" spans="1:9" s="5" customFormat="1" ht="12.5" x14ac:dyDescent="0.25">
      <c r="A26" s="18"/>
      <c r="B26" s="22">
        <v>1.1000000000000001</v>
      </c>
      <c r="C26" s="21" t="s">
        <v>24</v>
      </c>
      <c r="D26" s="22"/>
      <c r="E26" s="22"/>
      <c r="F26" s="22"/>
      <c r="G26" s="22"/>
      <c r="I26" s="24"/>
    </row>
    <row r="27" spans="1:9" s="5" customFormat="1" ht="12.5" x14ac:dyDescent="0.25">
      <c r="A27" s="18"/>
      <c r="C27" s="21" t="s">
        <v>25</v>
      </c>
      <c r="D27" s="22"/>
      <c r="E27" s="22"/>
      <c r="F27" s="22"/>
      <c r="G27" s="22"/>
      <c r="H27" s="26"/>
      <c r="I27" s="24">
        <f t="shared" ref="I27:I37" si="0">IF($H$113=0,0,H27/$H$113)</f>
        <v>0</v>
      </c>
    </row>
    <row r="28" spans="1:9" s="5" customFormat="1" ht="12.5" x14ac:dyDescent="0.25">
      <c r="A28" s="18"/>
      <c r="C28" s="21" t="s">
        <v>26</v>
      </c>
      <c r="D28" s="21"/>
      <c r="E28" s="21"/>
      <c r="F28" s="21"/>
      <c r="G28" s="21"/>
      <c r="H28" s="26"/>
      <c r="I28" s="24">
        <f t="shared" si="0"/>
        <v>0</v>
      </c>
    </row>
    <row r="29" spans="1:9" s="5" customFormat="1" ht="53.15" customHeight="1" x14ac:dyDescent="0.25">
      <c r="A29" s="18"/>
      <c r="B29" s="22">
        <v>1.2</v>
      </c>
      <c r="C29" s="100" t="s">
        <v>27</v>
      </c>
      <c r="D29" s="100"/>
      <c r="E29" s="100"/>
      <c r="F29" s="100"/>
      <c r="G29" s="101"/>
      <c r="H29" s="26"/>
      <c r="I29" s="27">
        <f t="shared" si="0"/>
        <v>0</v>
      </c>
    </row>
    <row r="30" spans="1:9" s="5" customFormat="1" ht="12.5" x14ac:dyDescent="0.25">
      <c r="A30" s="18"/>
      <c r="B30" s="22">
        <v>1.3</v>
      </c>
      <c r="C30" s="22" t="s">
        <v>28</v>
      </c>
      <c r="D30" s="22"/>
      <c r="E30" s="22"/>
      <c r="F30" s="22"/>
      <c r="G30" s="22"/>
      <c r="H30" s="26"/>
      <c r="I30" s="24">
        <f t="shared" si="0"/>
        <v>0</v>
      </c>
    </row>
    <row r="31" spans="1:9" s="5" customFormat="1" ht="12.5" x14ac:dyDescent="0.25">
      <c r="B31" s="22">
        <v>1.4</v>
      </c>
      <c r="C31" s="22" t="s">
        <v>29</v>
      </c>
      <c r="D31" s="22"/>
      <c r="E31" s="22"/>
      <c r="F31" s="22"/>
      <c r="G31" s="22"/>
      <c r="H31" s="26"/>
      <c r="I31" s="24">
        <f t="shared" si="0"/>
        <v>0</v>
      </c>
    </row>
    <row r="32" spans="1:9" s="5" customFormat="1" ht="12.5" x14ac:dyDescent="0.25">
      <c r="B32" s="22">
        <v>1.5</v>
      </c>
      <c r="C32" s="21" t="s">
        <v>30</v>
      </c>
      <c r="D32" s="21"/>
      <c r="E32" s="21"/>
      <c r="F32" s="21"/>
      <c r="G32" s="21"/>
      <c r="H32" s="26"/>
      <c r="I32" s="24">
        <f t="shared" si="0"/>
        <v>0</v>
      </c>
    </row>
    <row r="33" spans="1:10" s="5" customFormat="1" ht="12.5" x14ac:dyDescent="0.25">
      <c r="B33" s="22">
        <v>1.6</v>
      </c>
      <c r="C33" s="22" t="s">
        <v>31</v>
      </c>
      <c r="D33" s="22"/>
      <c r="E33" s="22"/>
      <c r="F33" s="22"/>
      <c r="G33" s="22"/>
      <c r="H33" s="26"/>
      <c r="I33" s="24">
        <f t="shared" si="0"/>
        <v>0</v>
      </c>
    </row>
    <row r="34" spans="1:10" s="5" customFormat="1" ht="12.5" x14ac:dyDescent="0.25">
      <c r="A34" s="18"/>
      <c r="B34" s="22">
        <v>1.7</v>
      </c>
      <c r="C34" s="22" t="s">
        <v>32</v>
      </c>
      <c r="D34" s="22"/>
      <c r="E34" s="22"/>
      <c r="F34" s="22"/>
      <c r="G34" s="22"/>
      <c r="H34" s="26"/>
      <c r="I34" s="24">
        <f t="shared" si="0"/>
        <v>0</v>
      </c>
    </row>
    <row r="35" spans="1:10" s="5" customFormat="1" ht="12.5" x14ac:dyDescent="0.25">
      <c r="A35" s="18"/>
      <c r="B35" s="22">
        <v>1.8</v>
      </c>
      <c r="C35" s="22" t="s">
        <v>33</v>
      </c>
      <c r="D35" s="22"/>
      <c r="E35" s="22"/>
      <c r="F35" s="22"/>
      <c r="G35" s="22"/>
      <c r="H35" s="26"/>
      <c r="I35" s="24">
        <f t="shared" si="0"/>
        <v>0</v>
      </c>
    </row>
    <row r="36" spans="1:10" s="5" customFormat="1" ht="12.5" x14ac:dyDescent="0.25">
      <c r="A36" s="18"/>
      <c r="B36" s="22">
        <v>1.9</v>
      </c>
      <c r="C36" s="22" t="s">
        <v>34</v>
      </c>
      <c r="D36" s="22"/>
      <c r="E36" s="22"/>
      <c r="F36" s="22"/>
      <c r="G36" s="22"/>
      <c r="H36" s="26"/>
      <c r="I36" s="24">
        <f t="shared" si="0"/>
        <v>0</v>
      </c>
    </row>
    <row r="37" spans="1:10" s="5" customFormat="1" ht="12.5" x14ac:dyDescent="0.25">
      <c r="A37" s="18"/>
      <c r="B37" s="20" t="s">
        <v>35</v>
      </c>
      <c r="C37" s="22" t="s">
        <v>36</v>
      </c>
      <c r="D37" s="22"/>
      <c r="E37" s="22"/>
      <c r="F37" s="22"/>
      <c r="G37" s="22"/>
      <c r="H37" s="28">
        <f>SUM(H24:H36)</f>
        <v>0</v>
      </c>
      <c r="I37" s="24">
        <f t="shared" si="0"/>
        <v>0</v>
      </c>
    </row>
    <row r="38" spans="1:10" s="5" customFormat="1" ht="12.5" x14ac:dyDescent="0.25">
      <c r="B38" s="22"/>
      <c r="C38" s="21"/>
      <c r="D38" s="21"/>
      <c r="E38" s="21"/>
      <c r="F38" s="21"/>
      <c r="G38" s="21"/>
      <c r="H38" s="29"/>
    </row>
    <row r="39" spans="1:10" s="5" customFormat="1" ht="12.5" x14ac:dyDescent="0.25">
      <c r="A39" s="18" t="s">
        <v>37</v>
      </c>
      <c r="B39" s="19" t="s">
        <v>38</v>
      </c>
      <c r="C39" s="22"/>
      <c r="D39" s="22"/>
      <c r="E39" s="22"/>
      <c r="F39" s="22"/>
      <c r="G39" s="22"/>
      <c r="H39" s="28"/>
    </row>
    <row r="40" spans="1:10" s="5" customFormat="1" ht="12.5" x14ac:dyDescent="0.25">
      <c r="A40" s="18"/>
      <c r="B40" s="18">
        <v>2.1</v>
      </c>
      <c r="C40" s="5" t="str">
        <f>"Claims incurred only during CY "&amp;C5&amp;", paid through "&amp;"9/30/"&amp;C5+1</f>
        <v>Claims incurred only during CY 2025, paid through 9/30/2026</v>
      </c>
      <c r="H40" s="30">
        <f>+H41+H42+H62</f>
        <v>0</v>
      </c>
      <c r="I40" s="24">
        <f t="shared" ref="I40:I63" si="1">IF($H$113=0,0,H40/$H$113)</f>
        <v>0</v>
      </c>
    </row>
    <row r="41" spans="1:10" s="5" customFormat="1" ht="25.5" customHeight="1" x14ac:dyDescent="0.25">
      <c r="A41" s="18"/>
      <c r="B41" s="18"/>
      <c r="C41" s="31" t="s">
        <v>39</v>
      </c>
      <c r="D41" s="32"/>
      <c r="E41" s="31"/>
      <c r="F41" s="31"/>
      <c r="G41" s="31"/>
      <c r="H41" s="26"/>
      <c r="I41" s="24">
        <f t="shared" si="1"/>
        <v>0</v>
      </c>
    </row>
    <row r="42" spans="1:10" s="5" customFormat="1" ht="25.5" customHeight="1" x14ac:dyDescent="0.25">
      <c r="A42" s="18"/>
      <c r="B42" s="18"/>
      <c r="C42" s="31" t="s">
        <v>40</v>
      </c>
      <c r="D42" s="31"/>
      <c r="E42" s="31"/>
      <c r="F42" s="31"/>
      <c r="G42" s="31"/>
      <c r="H42" s="30">
        <f>SUM(H43:H60)</f>
        <v>0</v>
      </c>
      <c r="I42" s="24">
        <f t="shared" si="1"/>
        <v>0</v>
      </c>
      <c r="J42" s="33" t="s">
        <v>41</v>
      </c>
    </row>
    <row r="43" spans="1:10" s="5" customFormat="1" ht="12.5" x14ac:dyDescent="0.25">
      <c r="A43" s="18"/>
      <c r="B43" s="18"/>
      <c r="C43" s="7" t="s">
        <v>42</v>
      </c>
      <c r="H43" s="26"/>
      <c r="I43" s="24">
        <f t="shared" si="1"/>
        <v>0</v>
      </c>
      <c r="J43" s="34"/>
    </row>
    <row r="44" spans="1:10" s="5" customFormat="1" ht="12.5" x14ac:dyDescent="0.25">
      <c r="A44" s="18"/>
      <c r="B44" s="18"/>
      <c r="C44" s="7" t="s">
        <v>43</v>
      </c>
      <c r="H44" s="26"/>
      <c r="I44" s="24">
        <f t="shared" si="1"/>
        <v>0</v>
      </c>
      <c r="J44" s="34"/>
    </row>
    <row r="45" spans="1:10" s="5" customFormat="1" ht="12.5" x14ac:dyDescent="0.25">
      <c r="A45" s="18"/>
      <c r="B45" s="18"/>
      <c r="C45" s="7" t="s">
        <v>44</v>
      </c>
      <c r="H45" s="26"/>
      <c r="I45" s="24">
        <f t="shared" si="1"/>
        <v>0</v>
      </c>
      <c r="J45" s="34"/>
    </row>
    <row r="46" spans="1:10" s="5" customFormat="1" ht="12.5" x14ac:dyDescent="0.25">
      <c r="A46" s="18"/>
      <c r="B46" s="18"/>
      <c r="C46" s="7" t="s">
        <v>45</v>
      </c>
      <c r="H46" s="26"/>
      <c r="I46" s="24">
        <f t="shared" si="1"/>
        <v>0</v>
      </c>
      <c r="J46" s="34"/>
    </row>
    <row r="47" spans="1:10" s="5" customFormat="1" ht="12.5" x14ac:dyDescent="0.25">
      <c r="A47" s="18"/>
      <c r="B47" s="18"/>
      <c r="C47" s="7" t="s">
        <v>46</v>
      </c>
      <c r="H47" s="26"/>
      <c r="I47" s="24">
        <f t="shared" si="1"/>
        <v>0</v>
      </c>
      <c r="J47" s="34"/>
    </row>
    <row r="48" spans="1:10" s="5" customFormat="1" ht="12.5" x14ac:dyDescent="0.25">
      <c r="A48" s="18"/>
      <c r="B48" s="18"/>
      <c r="C48" s="7" t="s">
        <v>47</v>
      </c>
      <c r="H48" s="26"/>
      <c r="I48" s="24">
        <f t="shared" si="1"/>
        <v>0</v>
      </c>
      <c r="J48" s="34"/>
    </row>
    <row r="49" spans="1:10" s="5" customFormat="1" ht="12.5" x14ac:dyDescent="0.25">
      <c r="A49" s="18"/>
      <c r="B49" s="18"/>
      <c r="C49" s="5" t="s">
        <v>48</v>
      </c>
      <c r="H49" s="26"/>
      <c r="I49" s="24">
        <f t="shared" si="1"/>
        <v>0</v>
      </c>
      <c r="J49" s="34"/>
    </row>
    <row r="50" spans="1:10" s="5" customFormat="1" ht="12.5" x14ac:dyDescent="0.25">
      <c r="A50" s="18"/>
      <c r="B50" s="18"/>
      <c r="C50" s="5" t="s">
        <v>49</v>
      </c>
      <c r="H50" s="26"/>
      <c r="I50" s="24">
        <f t="shared" si="1"/>
        <v>0</v>
      </c>
      <c r="J50" s="34"/>
    </row>
    <row r="51" spans="1:10" s="5" customFormat="1" ht="12.5" x14ac:dyDescent="0.25">
      <c r="A51" s="18"/>
      <c r="B51" s="18"/>
      <c r="C51" s="5" t="s">
        <v>50</v>
      </c>
      <c r="H51" s="26"/>
      <c r="I51" s="24">
        <f t="shared" si="1"/>
        <v>0</v>
      </c>
      <c r="J51" s="34"/>
    </row>
    <row r="52" spans="1:10" s="5" customFormat="1" ht="12.5" x14ac:dyDescent="0.25">
      <c r="A52" s="18"/>
      <c r="B52" s="18"/>
      <c r="C52" s="5" t="s">
        <v>51</v>
      </c>
      <c r="H52" s="26"/>
      <c r="I52" s="24">
        <f t="shared" si="1"/>
        <v>0</v>
      </c>
      <c r="J52" s="34"/>
    </row>
    <row r="53" spans="1:10" s="5" customFormat="1" ht="12.5" x14ac:dyDescent="0.25">
      <c r="A53" s="18"/>
      <c r="B53" s="18"/>
      <c r="C53" s="5" t="s">
        <v>52</v>
      </c>
      <c r="H53" s="26"/>
      <c r="I53" s="24">
        <f t="shared" si="1"/>
        <v>0</v>
      </c>
      <c r="J53" s="34"/>
    </row>
    <row r="54" spans="1:10" s="5" customFormat="1" ht="12.5" x14ac:dyDescent="0.25">
      <c r="A54" s="18"/>
      <c r="B54" s="18"/>
      <c r="C54" s="5" t="s">
        <v>53</v>
      </c>
      <c r="H54" s="26"/>
      <c r="I54" s="24">
        <f t="shared" si="1"/>
        <v>0</v>
      </c>
      <c r="J54" s="34"/>
    </row>
    <row r="55" spans="1:10" s="5" customFormat="1" ht="12.5" x14ac:dyDescent="0.25">
      <c r="A55" s="18"/>
      <c r="B55" s="18"/>
      <c r="C55" s="5" t="s">
        <v>54</v>
      </c>
      <c r="H55" s="26"/>
      <c r="I55" s="24">
        <f t="shared" si="1"/>
        <v>0</v>
      </c>
      <c r="J55" s="34"/>
    </row>
    <row r="56" spans="1:10" s="5" customFormat="1" ht="12.5" x14ac:dyDescent="0.25">
      <c r="A56" s="18"/>
      <c r="B56" s="18"/>
      <c r="C56" s="5" t="s">
        <v>55</v>
      </c>
      <c r="H56" s="26"/>
      <c r="I56" s="24">
        <f t="shared" si="1"/>
        <v>0</v>
      </c>
      <c r="J56" s="34"/>
    </row>
    <row r="57" spans="1:10" s="5" customFormat="1" ht="12.5" x14ac:dyDescent="0.25">
      <c r="A57" s="18"/>
      <c r="B57" s="18"/>
      <c r="C57" s="5" t="s">
        <v>56</v>
      </c>
      <c r="H57" s="26"/>
      <c r="I57" s="24">
        <f t="shared" si="1"/>
        <v>0</v>
      </c>
      <c r="J57" s="34"/>
    </row>
    <row r="58" spans="1:10" s="5" customFormat="1" ht="12.5" x14ac:dyDescent="0.25">
      <c r="A58" s="18"/>
      <c r="B58" s="18"/>
      <c r="C58" s="5" t="s">
        <v>57</v>
      </c>
      <c r="H58" s="26"/>
      <c r="I58" s="24">
        <f t="shared" si="1"/>
        <v>0</v>
      </c>
      <c r="J58" s="34"/>
    </row>
    <row r="59" spans="1:10" s="5" customFormat="1" ht="12.5" x14ac:dyDescent="0.25">
      <c r="A59" s="18"/>
      <c r="B59" s="18"/>
      <c r="C59" s="5" t="s">
        <v>58</v>
      </c>
      <c r="H59" s="26"/>
      <c r="I59" s="24">
        <f t="shared" si="1"/>
        <v>0</v>
      </c>
      <c r="J59" s="34"/>
    </row>
    <row r="60" spans="1:10" s="5" customFormat="1" ht="12.5" x14ac:dyDescent="0.25">
      <c r="A60" s="18"/>
      <c r="B60" s="18"/>
      <c r="C60" s="5" t="s">
        <v>59</v>
      </c>
      <c r="H60" s="26"/>
      <c r="I60" s="24">
        <f t="shared" si="1"/>
        <v>0</v>
      </c>
      <c r="J60" s="34"/>
    </row>
    <row r="61" spans="1:10" s="5" customFormat="1" ht="25.5" customHeight="1" x14ac:dyDescent="0.25">
      <c r="A61" s="18"/>
      <c r="B61" s="18"/>
      <c r="C61" s="31" t="s">
        <v>60</v>
      </c>
      <c r="D61" s="31"/>
      <c r="E61" s="31"/>
      <c r="F61" s="31"/>
      <c r="G61" s="31"/>
      <c r="H61" s="26"/>
      <c r="I61" s="24">
        <f t="shared" si="1"/>
        <v>0</v>
      </c>
    </row>
    <row r="62" spans="1:10" s="5" customFormat="1" ht="12.5" x14ac:dyDescent="0.25">
      <c r="A62" s="18"/>
      <c r="B62" s="18"/>
      <c r="C62" s="5" t="s">
        <v>61</v>
      </c>
      <c r="H62" s="26"/>
      <c r="I62" s="24">
        <f t="shared" si="1"/>
        <v>0</v>
      </c>
    </row>
    <row r="63" spans="1:10" s="5" customFormat="1" ht="12.5" x14ac:dyDescent="0.25">
      <c r="A63" s="18"/>
      <c r="B63" s="18" t="s">
        <v>62</v>
      </c>
      <c r="C63" s="5" t="str">
        <f>"Liability and reserves for claims incurred only during CY "&amp;C5&amp;", calc'd as of "&amp;"9/30/"&amp;C5+1</f>
        <v>Liability and reserves for claims incurred only during CY 2025, calc'd as of 9/30/2026</v>
      </c>
      <c r="H63" s="26"/>
      <c r="I63" s="24">
        <f t="shared" si="1"/>
        <v>0</v>
      </c>
    </row>
    <row r="64" spans="1:10" s="5" customFormat="1" ht="12.5" x14ac:dyDescent="0.25">
      <c r="A64" s="18"/>
      <c r="B64" s="5">
        <v>2.2999999999999998</v>
      </c>
      <c r="C64" s="5" t="s">
        <v>63</v>
      </c>
      <c r="H64" s="28"/>
      <c r="I64" s="24"/>
    </row>
    <row r="65" spans="1:9" s="5" customFormat="1" ht="12.5" x14ac:dyDescent="0.25">
      <c r="A65" s="18"/>
      <c r="C65" s="5" t="s">
        <v>64</v>
      </c>
      <c r="H65" s="26"/>
      <c r="I65" s="24">
        <f t="shared" ref="I65:I72" si="2">IF($H$113=0,0,H65/$H$113)</f>
        <v>0</v>
      </c>
    </row>
    <row r="66" spans="1:9" s="5" customFormat="1" ht="12.5" x14ac:dyDescent="0.25">
      <c r="A66" s="18"/>
      <c r="C66" s="5" t="s">
        <v>65</v>
      </c>
      <c r="H66" s="26"/>
      <c r="I66" s="24">
        <f t="shared" si="2"/>
        <v>0</v>
      </c>
    </row>
    <row r="67" spans="1:9" s="5" customFormat="1" ht="12.5" x14ac:dyDescent="0.25">
      <c r="A67" s="18"/>
      <c r="B67" s="5">
        <v>2.4</v>
      </c>
      <c r="C67" s="5" t="s">
        <v>66</v>
      </c>
      <c r="H67" s="26"/>
      <c r="I67" s="24">
        <f t="shared" si="2"/>
        <v>0</v>
      </c>
    </row>
    <row r="68" spans="1:9" s="5" customFormat="1" ht="12.5" x14ac:dyDescent="0.25">
      <c r="B68" s="5">
        <v>2.5</v>
      </c>
      <c r="C68" s="22" t="s">
        <v>67</v>
      </c>
      <c r="D68" s="22"/>
      <c r="E68" s="22"/>
      <c r="F68" s="22"/>
      <c r="G68" s="22"/>
      <c r="H68" s="28">
        <f>+H30</f>
        <v>0</v>
      </c>
      <c r="I68" s="24">
        <f t="shared" si="2"/>
        <v>0</v>
      </c>
    </row>
    <row r="69" spans="1:9" s="5" customFormat="1" ht="12.5" x14ac:dyDescent="0.25">
      <c r="B69" s="5">
        <v>2.6</v>
      </c>
      <c r="C69" s="21" t="s">
        <v>68</v>
      </c>
      <c r="D69" s="21"/>
      <c r="E69" s="21"/>
      <c r="F69" s="21"/>
      <c r="G69" s="21"/>
      <c r="H69" s="28">
        <f>+H32</f>
        <v>0</v>
      </c>
      <c r="I69" s="24">
        <f t="shared" si="2"/>
        <v>0</v>
      </c>
    </row>
    <row r="70" spans="1:9" s="5" customFormat="1" ht="12.5" x14ac:dyDescent="0.25">
      <c r="A70" s="18"/>
      <c r="B70" s="5">
        <v>2.7</v>
      </c>
      <c r="C70" s="5" t="s">
        <v>36</v>
      </c>
      <c r="H70" s="28">
        <f>SUM(H40,H63)+SUM(H65:H69)</f>
        <v>0</v>
      </c>
      <c r="I70" s="24">
        <f t="shared" si="2"/>
        <v>0</v>
      </c>
    </row>
    <row r="71" spans="1:9" s="5" customFormat="1" ht="25.5" customHeight="1" x14ac:dyDescent="0.25">
      <c r="A71" s="18"/>
      <c r="B71" s="18"/>
      <c r="C71" s="31" t="s">
        <v>69</v>
      </c>
      <c r="D71" s="31"/>
      <c r="E71" s="31"/>
      <c r="F71" s="31"/>
      <c r="G71" s="31"/>
      <c r="H71" s="26"/>
      <c r="I71" s="24">
        <f t="shared" si="2"/>
        <v>0</v>
      </c>
    </row>
    <row r="72" spans="1:9" s="5" customFormat="1" ht="27.75" customHeight="1" x14ac:dyDescent="0.25">
      <c r="A72" s="18"/>
      <c r="B72" s="18"/>
      <c r="C72" s="35" t="s">
        <v>70</v>
      </c>
      <c r="D72" s="35"/>
      <c r="E72" s="35"/>
      <c r="F72" s="35"/>
      <c r="G72" s="36"/>
      <c r="H72" s="26"/>
      <c r="I72" s="27">
        <f t="shared" si="2"/>
        <v>0</v>
      </c>
    </row>
    <row r="73" spans="1:9" s="5" customFormat="1" ht="12.5" x14ac:dyDescent="0.25">
      <c r="A73" s="18"/>
      <c r="B73" s="18"/>
      <c r="C73" s="21"/>
      <c r="D73" s="21"/>
      <c r="E73" s="21"/>
      <c r="F73" s="21"/>
      <c r="G73" s="21"/>
      <c r="H73" s="28"/>
    </row>
    <row r="74" spans="1:9" s="5" customFormat="1" ht="15" customHeight="1" x14ac:dyDescent="0.25">
      <c r="A74" s="18" t="s">
        <v>71</v>
      </c>
      <c r="B74" s="19" t="s">
        <v>72</v>
      </c>
      <c r="C74" s="22"/>
      <c r="D74" s="22"/>
      <c r="E74" s="22"/>
      <c r="F74" s="22"/>
      <c r="G74" s="22"/>
      <c r="H74" s="28"/>
    </row>
    <row r="75" spans="1:9" s="5" customFormat="1" ht="12.5" x14ac:dyDescent="0.25">
      <c r="A75" s="18"/>
      <c r="B75" s="22">
        <v>3.1</v>
      </c>
      <c r="C75" s="21" t="str">
        <f>"Federal taxes and assessments, incurred in CY "&amp;C5&amp;", deductible from revenue in MLR calculation"</f>
        <v>Federal taxes and assessments, incurred in CY 2025, deductible from revenue in MLR calculation</v>
      </c>
      <c r="D75" s="21"/>
      <c r="E75" s="21"/>
      <c r="F75" s="21"/>
      <c r="G75" s="21"/>
      <c r="H75" s="37"/>
    </row>
    <row r="76" spans="1:9" s="5" customFormat="1" ht="12.5" x14ac:dyDescent="0.25">
      <c r="A76" s="18"/>
      <c r="B76" s="22"/>
      <c r="C76" s="21" t="s">
        <v>73</v>
      </c>
      <c r="D76" s="21"/>
      <c r="E76" s="21"/>
      <c r="F76" s="21"/>
      <c r="G76" s="21"/>
      <c r="H76" s="26"/>
      <c r="I76" s="24">
        <f>IF($H$113=0,0,H76/$H$113)</f>
        <v>0</v>
      </c>
    </row>
    <row r="77" spans="1:9" s="5" customFormat="1" ht="12.5" x14ac:dyDescent="0.25">
      <c r="A77" s="18"/>
      <c r="B77" s="22"/>
      <c r="C77" s="21" t="s">
        <v>74</v>
      </c>
      <c r="D77" s="21"/>
      <c r="E77" s="21"/>
      <c r="F77" s="21"/>
      <c r="G77" s="21"/>
      <c r="H77" s="26"/>
      <c r="I77" s="24">
        <f>IF($H$113=0,0,H77/$H$113)</f>
        <v>0</v>
      </c>
    </row>
    <row r="78" spans="1:9" s="5" customFormat="1" ht="12.5" x14ac:dyDescent="0.25">
      <c r="A78" s="18"/>
      <c r="B78" s="22">
        <v>3.2</v>
      </c>
      <c r="C78" s="21" t="str">
        <f>"State insurance, premium and other taxes, incurred in CY "&amp;C5&amp;", deductible from revenue in MLR calculation"</f>
        <v>State insurance, premium and other taxes, incurred in CY 2025, deductible from revenue in MLR calculation</v>
      </c>
      <c r="D78" s="21"/>
      <c r="E78" s="21"/>
      <c r="F78" s="21"/>
      <c r="G78" s="21"/>
      <c r="H78" s="28"/>
    </row>
    <row r="79" spans="1:9" s="5" customFormat="1" ht="12.5" x14ac:dyDescent="0.25">
      <c r="A79" s="18"/>
      <c r="B79" s="22"/>
      <c r="C79" s="21" t="s">
        <v>75</v>
      </c>
      <c r="D79" s="21"/>
      <c r="E79" s="21"/>
      <c r="F79" s="21"/>
      <c r="G79" s="21"/>
      <c r="H79" s="26"/>
      <c r="I79" s="24">
        <f>IF($H$113=0,0,H79/$H$113)</f>
        <v>0</v>
      </c>
    </row>
    <row r="80" spans="1:9" s="5" customFormat="1" ht="12.5" x14ac:dyDescent="0.25">
      <c r="A80" s="18"/>
      <c r="B80" s="22"/>
      <c r="C80" s="21" t="s">
        <v>76</v>
      </c>
      <c r="D80" s="21"/>
      <c r="E80" s="21"/>
      <c r="F80" s="21"/>
      <c r="G80" s="21"/>
      <c r="H80" s="38" t="s">
        <v>77</v>
      </c>
      <c r="I80" s="38" t="s">
        <v>77</v>
      </c>
    </row>
    <row r="81" spans="1:9" s="5" customFormat="1" ht="12.5" x14ac:dyDescent="0.25">
      <c r="A81" s="18"/>
      <c r="B81" s="22"/>
      <c r="C81" s="21" t="s">
        <v>78</v>
      </c>
      <c r="D81" s="21"/>
      <c r="E81" s="21"/>
      <c r="F81" s="21"/>
      <c r="G81" s="21"/>
      <c r="H81" s="26"/>
      <c r="I81" s="24">
        <f>IF($H$113=0,0,H81/$H$113)</f>
        <v>0</v>
      </c>
    </row>
    <row r="82" spans="1:9" s="5" customFormat="1" ht="12.5" x14ac:dyDescent="0.25">
      <c r="A82" s="18"/>
      <c r="B82" s="22">
        <v>3.3</v>
      </c>
      <c r="C82" s="21" t="s">
        <v>79</v>
      </c>
      <c r="D82" s="21"/>
      <c r="E82" s="21"/>
      <c r="F82" s="21"/>
      <c r="G82" s="21"/>
      <c r="H82" s="26"/>
      <c r="I82" s="24">
        <f>IF($H$113=0,0,H82/$H$113)</f>
        <v>0</v>
      </c>
    </row>
    <row r="83" spans="1:9" s="5" customFormat="1" ht="12.5" x14ac:dyDescent="0.25">
      <c r="A83" s="18"/>
      <c r="B83" s="22">
        <v>3.4</v>
      </c>
      <c r="C83" s="21" t="s">
        <v>36</v>
      </c>
      <c r="D83" s="21"/>
      <c r="E83" s="21"/>
      <c r="F83" s="21"/>
      <c r="G83" s="21"/>
      <c r="H83" s="28">
        <f>SUM(H76:H82)</f>
        <v>0</v>
      </c>
      <c r="I83" s="24">
        <f>IF($H$113=0,0,H83/$H$113)</f>
        <v>0</v>
      </c>
    </row>
    <row r="84" spans="1:9" s="5" customFormat="1" ht="13" x14ac:dyDescent="0.25">
      <c r="A84" s="39"/>
      <c r="B84" s="21"/>
      <c r="C84" s="22"/>
      <c r="D84" s="22"/>
      <c r="E84" s="22"/>
      <c r="F84" s="22"/>
      <c r="G84" s="22"/>
      <c r="H84" s="22"/>
      <c r="I84" s="22"/>
    </row>
    <row r="85" spans="1:9" s="5" customFormat="1" ht="12.5" x14ac:dyDescent="0.25">
      <c r="A85" s="18" t="s">
        <v>80</v>
      </c>
      <c r="B85" s="19" t="s">
        <v>81</v>
      </c>
      <c r="C85" s="22"/>
      <c r="D85" s="22"/>
      <c r="E85" s="22"/>
      <c r="F85" s="22"/>
      <c r="G85" s="22"/>
      <c r="H85" s="28"/>
    </row>
    <row r="86" spans="1:9" s="5" customFormat="1" ht="12.5" x14ac:dyDescent="0.25">
      <c r="A86" s="22"/>
      <c r="B86" s="22">
        <v>4.0999999999999996</v>
      </c>
      <c r="C86" s="21" t="s">
        <v>82</v>
      </c>
      <c r="D86" s="21"/>
      <c r="E86" s="21"/>
      <c r="F86" s="21"/>
      <c r="G86" s="21"/>
      <c r="H86" s="26"/>
      <c r="I86" s="24">
        <f t="shared" ref="I86:I94" si="3">IF($H$113=0,0,H86/$H$113)</f>
        <v>0</v>
      </c>
    </row>
    <row r="87" spans="1:9" s="5" customFormat="1" ht="12.5" x14ac:dyDescent="0.25">
      <c r="A87" s="22"/>
      <c r="B87" s="22">
        <v>4.2</v>
      </c>
      <c r="C87" s="21" t="s">
        <v>83</v>
      </c>
      <c r="D87" s="21"/>
      <c r="E87" s="21"/>
      <c r="F87" s="21"/>
      <c r="G87" s="21"/>
      <c r="H87" s="26"/>
      <c r="I87" s="24">
        <f t="shared" si="3"/>
        <v>0</v>
      </c>
    </row>
    <row r="88" spans="1:9" s="5" customFormat="1" ht="12.5" x14ac:dyDescent="0.25">
      <c r="A88" s="22"/>
      <c r="B88" s="22">
        <v>4.3</v>
      </c>
      <c r="C88" s="21" t="s">
        <v>84</v>
      </c>
      <c r="D88" s="21"/>
      <c r="E88" s="21"/>
      <c r="F88" s="21"/>
      <c r="G88" s="21"/>
      <c r="H88" s="26"/>
      <c r="I88" s="24">
        <f t="shared" si="3"/>
        <v>0</v>
      </c>
    </row>
    <row r="89" spans="1:9" s="5" customFormat="1" ht="12.5" x14ac:dyDescent="0.25">
      <c r="A89" s="22"/>
      <c r="B89" s="22">
        <v>4.4000000000000004</v>
      </c>
      <c r="C89" s="21" t="s">
        <v>85</v>
      </c>
      <c r="D89" s="21"/>
      <c r="E89" s="21"/>
      <c r="F89" s="21"/>
      <c r="G89" s="21"/>
      <c r="H89" s="26"/>
      <c r="I89" s="24">
        <f t="shared" si="3"/>
        <v>0</v>
      </c>
    </row>
    <row r="90" spans="1:9" s="5" customFormat="1" ht="12.5" x14ac:dyDescent="0.25">
      <c r="A90" s="22"/>
      <c r="B90" s="22">
        <v>4.5</v>
      </c>
      <c r="C90" s="21" t="s">
        <v>86</v>
      </c>
      <c r="D90" s="21"/>
      <c r="E90" s="21"/>
      <c r="F90" s="21"/>
      <c r="G90" s="21"/>
      <c r="H90" s="26"/>
      <c r="I90" s="24">
        <f t="shared" si="3"/>
        <v>0</v>
      </c>
    </row>
    <row r="91" spans="1:9" s="5" customFormat="1" ht="12.5" x14ac:dyDescent="0.25">
      <c r="A91" s="22"/>
      <c r="B91" s="22">
        <v>4.5999999999999996</v>
      </c>
      <c r="C91" s="21" t="s">
        <v>87</v>
      </c>
      <c r="D91" s="21"/>
      <c r="E91" s="21"/>
      <c r="F91" s="21"/>
      <c r="G91" s="21"/>
      <c r="H91" s="26"/>
      <c r="I91" s="24">
        <f t="shared" si="3"/>
        <v>0</v>
      </c>
    </row>
    <row r="92" spans="1:9" s="5" customFormat="1" ht="12.5" x14ac:dyDescent="0.25">
      <c r="A92" s="22"/>
      <c r="B92" s="22">
        <v>4.7</v>
      </c>
      <c r="C92" s="21" t="s">
        <v>88</v>
      </c>
      <c r="D92" s="21"/>
      <c r="E92" s="21"/>
      <c r="F92" s="21"/>
      <c r="G92" s="21"/>
      <c r="H92" s="26"/>
      <c r="I92" s="24">
        <f t="shared" si="3"/>
        <v>0</v>
      </c>
    </row>
    <row r="93" spans="1:9" s="5" customFormat="1" ht="12.5" x14ac:dyDescent="0.25">
      <c r="A93" s="22"/>
      <c r="B93" s="22">
        <v>4.8</v>
      </c>
      <c r="C93" s="21" t="s">
        <v>89</v>
      </c>
      <c r="D93" s="21"/>
      <c r="E93" s="21"/>
      <c r="F93" s="21"/>
      <c r="G93" s="21"/>
      <c r="H93" s="26"/>
      <c r="I93" s="24">
        <f t="shared" si="3"/>
        <v>0</v>
      </c>
    </row>
    <row r="94" spans="1:9" s="5" customFormat="1" ht="12.5" x14ac:dyDescent="0.25">
      <c r="A94" s="22"/>
      <c r="B94" s="22">
        <v>4.9000000000000004</v>
      </c>
      <c r="C94" s="21" t="s">
        <v>36</v>
      </c>
      <c r="D94" s="21"/>
      <c r="E94" s="21"/>
      <c r="F94" s="21"/>
      <c r="G94" s="21"/>
      <c r="H94" s="28">
        <f>SUM(H86:H93)</f>
        <v>0</v>
      </c>
      <c r="I94" s="24">
        <f t="shared" si="3"/>
        <v>0</v>
      </c>
    </row>
    <row r="95" spans="1:9" s="5" customFormat="1" ht="13" x14ac:dyDescent="0.25">
      <c r="A95" s="39"/>
      <c r="B95" s="21"/>
      <c r="C95" s="22"/>
      <c r="D95" s="22"/>
      <c r="E95" s="22"/>
      <c r="F95" s="22"/>
      <c r="G95" s="22"/>
      <c r="H95" s="28"/>
    </row>
    <row r="96" spans="1:9" s="5" customFormat="1" ht="12.5" x14ac:dyDescent="0.25">
      <c r="A96" s="18">
        <v>5</v>
      </c>
      <c r="B96" s="19" t="s">
        <v>90</v>
      </c>
      <c r="C96" s="22"/>
      <c r="D96" s="22"/>
      <c r="E96" s="22"/>
      <c r="F96" s="22"/>
      <c r="G96" s="22"/>
      <c r="H96" s="28"/>
    </row>
    <row r="97" spans="1:9" s="5" customFormat="1" ht="12.5" x14ac:dyDescent="0.25">
      <c r="A97" s="22"/>
      <c r="B97" s="22">
        <v>5.0999999999999996</v>
      </c>
      <c r="C97" s="21" t="s">
        <v>91</v>
      </c>
      <c r="D97" s="21"/>
      <c r="E97" s="21"/>
      <c r="F97" s="21"/>
      <c r="G97" s="21"/>
      <c r="H97" s="26"/>
      <c r="I97" s="24">
        <f>IF($H$113=0,0,H97/$H$113)</f>
        <v>0</v>
      </c>
    </row>
    <row r="98" spans="1:9" s="5" customFormat="1" ht="12.5" x14ac:dyDescent="0.25">
      <c r="A98" s="22"/>
      <c r="B98" s="22">
        <v>5.2</v>
      </c>
      <c r="C98" s="21" t="s">
        <v>92</v>
      </c>
      <c r="D98" s="21"/>
      <c r="E98" s="21"/>
      <c r="F98" s="21"/>
      <c r="G98" s="21"/>
      <c r="H98" s="26"/>
      <c r="I98" s="24">
        <f>IF($H$113=0,0,H98/$H$113)</f>
        <v>0</v>
      </c>
    </row>
    <row r="99" spans="1:9" s="5" customFormat="1" ht="12.5" x14ac:dyDescent="0.25">
      <c r="A99" s="22"/>
      <c r="B99" s="22">
        <v>5.3</v>
      </c>
      <c r="C99" s="21" t="s">
        <v>93</v>
      </c>
      <c r="D99" s="21"/>
      <c r="E99" s="21"/>
      <c r="F99" s="21"/>
      <c r="G99" s="21"/>
      <c r="H99" s="26"/>
      <c r="I99" s="24">
        <f>IF($H$113=0,0,H99/$H$113)</f>
        <v>0</v>
      </c>
    </row>
    <row r="100" spans="1:9" s="5" customFormat="1" ht="12.5" x14ac:dyDescent="0.25">
      <c r="A100" s="22"/>
      <c r="B100" s="22">
        <v>5.4</v>
      </c>
      <c r="C100" s="21" t="s">
        <v>94</v>
      </c>
      <c r="D100" s="21"/>
      <c r="E100" s="21"/>
      <c r="F100" s="21"/>
      <c r="G100" s="21"/>
      <c r="H100" s="26"/>
      <c r="I100" s="24">
        <f>IF($H$113=0,0,H100/$H$113)</f>
        <v>0</v>
      </c>
    </row>
    <row r="101" spans="1:9" s="5" customFormat="1" ht="12.5" x14ac:dyDescent="0.25">
      <c r="A101" s="22"/>
      <c r="B101" s="22">
        <v>5.5</v>
      </c>
      <c r="C101" s="21" t="s">
        <v>95</v>
      </c>
      <c r="D101" s="21"/>
      <c r="E101" s="21"/>
      <c r="F101" s="21"/>
      <c r="G101" s="21"/>
      <c r="H101" s="28"/>
    </row>
    <row r="102" spans="1:9" s="5" customFormat="1" ht="12.5" x14ac:dyDescent="0.25">
      <c r="A102" s="22"/>
      <c r="B102" s="22"/>
      <c r="C102" s="21" t="s">
        <v>96</v>
      </c>
      <c r="D102" s="21"/>
      <c r="E102" s="21"/>
      <c r="F102" s="21"/>
      <c r="G102" s="21"/>
      <c r="H102" s="26"/>
      <c r="I102" s="24">
        <f t="shared" ref="I102:I107" si="4">IF($H$113=0,0,H102/$H$113)</f>
        <v>0</v>
      </c>
    </row>
    <row r="103" spans="1:9" s="5" customFormat="1" ht="12.5" x14ac:dyDescent="0.25">
      <c r="A103" s="22"/>
      <c r="B103" s="14"/>
      <c r="C103" s="21" t="s">
        <v>97</v>
      </c>
      <c r="D103" s="21"/>
      <c r="E103" s="21"/>
      <c r="F103" s="21"/>
      <c r="G103" s="21"/>
      <c r="H103" s="26"/>
      <c r="I103" s="24">
        <f t="shared" si="4"/>
        <v>0</v>
      </c>
    </row>
    <row r="104" spans="1:9" s="5" customFormat="1" ht="12.5" x14ac:dyDescent="0.25">
      <c r="A104" s="22"/>
      <c r="B104" s="22">
        <v>5.6</v>
      </c>
      <c r="C104" s="21" t="s">
        <v>98</v>
      </c>
      <c r="D104" s="21"/>
      <c r="E104" s="21"/>
      <c r="F104" s="21"/>
      <c r="G104" s="21"/>
      <c r="H104" s="26"/>
      <c r="I104" s="24">
        <f t="shared" si="4"/>
        <v>0</v>
      </c>
    </row>
    <row r="105" spans="1:9" s="5" customFormat="1" ht="12.5" x14ac:dyDescent="0.25">
      <c r="A105" s="22"/>
      <c r="B105" s="22">
        <v>5.7</v>
      </c>
      <c r="C105" s="21" t="s">
        <v>36</v>
      </c>
      <c r="D105" s="21"/>
      <c r="E105" s="21"/>
      <c r="F105" s="21"/>
      <c r="G105" s="21"/>
      <c r="H105" s="28">
        <f>SUM(H97:H104)</f>
        <v>0</v>
      </c>
      <c r="I105" s="24">
        <f t="shared" si="4"/>
        <v>0</v>
      </c>
    </row>
    <row r="106" spans="1:9" s="5" customFormat="1" ht="12.5" x14ac:dyDescent="0.25">
      <c r="A106" s="22"/>
      <c r="B106" s="22">
        <v>5.8</v>
      </c>
      <c r="C106" s="21" t="s">
        <v>99</v>
      </c>
      <c r="D106" s="21"/>
      <c r="E106" s="21"/>
      <c r="F106" s="21"/>
      <c r="G106" s="21"/>
      <c r="H106" s="26"/>
      <c r="I106" s="24">
        <f t="shared" si="4"/>
        <v>0</v>
      </c>
    </row>
    <row r="107" spans="1:9" s="5" customFormat="1" ht="12.5" x14ac:dyDescent="0.25">
      <c r="B107" s="22">
        <v>5.9</v>
      </c>
      <c r="C107" s="5" t="s">
        <v>100</v>
      </c>
      <c r="H107" s="26"/>
      <c r="I107" s="24">
        <f t="shared" si="4"/>
        <v>0</v>
      </c>
    </row>
    <row r="108" spans="1:9" s="5" customFormat="1" ht="12.5" x14ac:dyDescent="0.25"/>
    <row r="109" spans="1:9" s="5" customFormat="1" ht="12.5" x14ac:dyDescent="0.25">
      <c r="A109" s="18" t="s">
        <v>101</v>
      </c>
      <c r="B109" s="21" t="s">
        <v>102</v>
      </c>
    </row>
    <row r="110" spans="1:9" s="5" customFormat="1" ht="12.5" x14ac:dyDescent="0.25">
      <c r="A110" s="18"/>
      <c r="B110" s="22">
        <v>6.1</v>
      </c>
      <c r="C110" s="5" t="s">
        <v>103</v>
      </c>
      <c r="H110" s="40"/>
    </row>
    <row r="111" spans="1:9" s="5" customFormat="1" ht="15" customHeight="1" x14ac:dyDescent="0.25">
      <c r="B111" s="22">
        <v>6.2</v>
      </c>
      <c r="C111" s="5" t="s">
        <v>104</v>
      </c>
      <c r="H111" s="41"/>
    </row>
    <row r="112" spans="1:9" s="5" customFormat="1" ht="12.5" x14ac:dyDescent="0.25"/>
    <row r="113" spans="1:19" s="5" customFormat="1" ht="12.5" x14ac:dyDescent="0.25">
      <c r="A113" s="18" t="s">
        <v>105</v>
      </c>
      <c r="B113" s="21" t="s">
        <v>106</v>
      </c>
      <c r="C113" s="21"/>
      <c r="D113" s="21"/>
      <c r="E113" s="21"/>
      <c r="F113" s="21"/>
      <c r="G113" s="21"/>
      <c r="H113" s="42">
        <f>SUM(C120:C469)</f>
        <v>0</v>
      </c>
      <c r="I113" s="38"/>
    </row>
    <row r="114" spans="1:19" s="5" customFormat="1" ht="12.5" x14ac:dyDescent="0.25">
      <c r="H114" s="37"/>
      <c r="I114" s="43"/>
    </row>
    <row r="115" spans="1:19" s="5" customFormat="1" ht="12.5" x14ac:dyDescent="0.25">
      <c r="A115" s="18" t="s">
        <v>107</v>
      </c>
      <c r="B115" s="5" t="s">
        <v>108</v>
      </c>
      <c r="H115" s="37"/>
      <c r="I115" s="37"/>
    </row>
    <row r="116" spans="1:19" s="5" customFormat="1" ht="12.5" x14ac:dyDescent="0.25">
      <c r="A116" s="18"/>
      <c r="H116" s="37"/>
      <c r="I116" s="37"/>
    </row>
    <row r="117" spans="1:19" s="5" customFormat="1" ht="12.5" x14ac:dyDescent="0.25">
      <c r="A117" s="44" t="s">
        <v>109</v>
      </c>
      <c r="B117" s="44" t="s">
        <v>110</v>
      </c>
      <c r="C117" s="44" t="s">
        <v>111</v>
      </c>
      <c r="D117" s="44" t="s">
        <v>112</v>
      </c>
      <c r="S117" s="45"/>
    </row>
    <row r="118" spans="1:19" s="5" customFormat="1" ht="12.5" x14ac:dyDescent="0.25">
      <c r="A118" s="45"/>
      <c r="B118" s="45"/>
      <c r="C118" s="45"/>
      <c r="D118" s="45"/>
      <c r="S118" s="45"/>
    </row>
    <row r="119" spans="1:19" s="5" customFormat="1" ht="63.75" customHeight="1" x14ac:dyDescent="0.25">
      <c r="A119" s="102" t="str">
        <f>"Enter the list of plans offered under contract "&amp;C6&amp;" in CY "&amp;C5&amp;", using
"&amp;
IF(LEFT(C6,1)="S","Plan ID format: Sxxxx-xxx-xx",IF(LEFT(C6,1)="R","Plan ID format: Rxxxx-xxx-xx",IF(LEFT(C6,1)="E","Plan ID format: Exxxx-xxx-xx","Plan ID format: Hxxxx-xxx-xx")))</f>
        <v>Enter the list of plans offered under contract  in CY 2025, using
Plan ID format: Hxxxx-xxx-xx</v>
      </c>
      <c r="B119" s="102"/>
      <c r="C119" s="46" t="str">
        <f>"CY"&amp;C5&amp;" 
Member 
Months"</f>
        <v>CY2025 
Member 
Months</v>
      </c>
      <c r="D119" s="99" t="s">
        <v>113</v>
      </c>
    </row>
    <row r="120" spans="1:19" s="5" customFormat="1" ht="15" customHeight="1" x14ac:dyDescent="0.25">
      <c r="A120" s="47" t="s">
        <v>114</v>
      </c>
      <c r="B120" s="48"/>
      <c r="C120" s="49"/>
      <c r="D120" s="50"/>
      <c r="S120" s="51"/>
    </row>
    <row r="121" spans="1:19" s="5" customFormat="1" ht="15" customHeight="1" x14ac:dyDescent="0.25">
      <c r="A121" s="47" t="s">
        <v>115</v>
      </c>
      <c r="B121" s="52"/>
      <c r="C121" s="49"/>
      <c r="D121" s="50"/>
    </row>
    <row r="122" spans="1:19" s="5" customFormat="1" ht="15" customHeight="1" x14ac:dyDescent="0.25">
      <c r="A122" s="47" t="s">
        <v>116</v>
      </c>
      <c r="B122" s="52"/>
      <c r="C122" s="49"/>
      <c r="D122" s="50"/>
    </row>
    <row r="123" spans="1:19" s="5" customFormat="1" ht="14.5" x14ac:dyDescent="0.35">
      <c r="A123" s="47" t="s">
        <v>117</v>
      </c>
      <c r="B123" s="52"/>
      <c r="C123" s="49"/>
      <c r="D123" s="50"/>
      <c r="S123" s="53"/>
    </row>
    <row r="124" spans="1:19" s="5" customFormat="1" ht="14.5" x14ac:dyDescent="0.35">
      <c r="A124" s="47" t="s">
        <v>118</v>
      </c>
      <c r="B124" s="52"/>
      <c r="C124" s="49"/>
      <c r="D124" s="50"/>
      <c r="S124" s="53"/>
    </row>
    <row r="125" spans="1:19" s="5" customFormat="1" ht="14.5" x14ac:dyDescent="0.35">
      <c r="A125" s="47" t="s">
        <v>119</v>
      </c>
      <c r="B125" s="52"/>
      <c r="C125" s="49"/>
      <c r="D125" s="50"/>
      <c r="S125" s="53"/>
    </row>
    <row r="126" spans="1:19" s="5" customFormat="1" ht="14.5" x14ac:dyDescent="0.35">
      <c r="A126" s="47" t="s">
        <v>120</v>
      </c>
      <c r="B126" s="52"/>
      <c r="C126" s="49"/>
      <c r="D126" s="50"/>
      <c r="S126" s="53"/>
    </row>
    <row r="127" spans="1:19" s="5" customFormat="1" ht="14.5" x14ac:dyDescent="0.35">
      <c r="A127" s="47" t="s">
        <v>121</v>
      </c>
      <c r="B127" s="52"/>
      <c r="C127" s="49"/>
      <c r="D127" s="50"/>
      <c r="S127" s="53"/>
    </row>
    <row r="128" spans="1:19" s="5" customFormat="1" ht="14.5" x14ac:dyDescent="0.35">
      <c r="A128" s="47" t="s">
        <v>122</v>
      </c>
      <c r="B128" s="52"/>
      <c r="C128" s="49"/>
      <c r="D128" s="50"/>
      <c r="S128" s="53"/>
    </row>
    <row r="129" spans="1:19" s="5" customFormat="1" ht="14.5" x14ac:dyDescent="0.35">
      <c r="A129" s="47" t="s">
        <v>123</v>
      </c>
      <c r="B129" s="52"/>
      <c r="C129" s="49"/>
      <c r="D129" s="50"/>
      <c r="S129" s="53"/>
    </row>
    <row r="130" spans="1:19" s="5" customFormat="1" ht="14.5" x14ac:dyDescent="0.35">
      <c r="A130" s="47" t="s">
        <v>124</v>
      </c>
      <c r="B130" s="52"/>
      <c r="C130" s="49"/>
      <c r="D130" s="50"/>
      <c r="S130" s="53"/>
    </row>
    <row r="131" spans="1:19" s="5" customFormat="1" ht="14.5" x14ac:dyDescent="0.35">
      <c r="A131" s="47" t="s">
        <v>125</v>
      </c>
      <c r="B131" s="52"/>
      <c r="C131" s="49"/>
      <c r="D131" s="50"/>
      <c r="S131" s="53"/>
    </row>
    <row r="132" spans="1:19" s="5" customFormat="1" ht="14.5" x14ac:dyDescent="0.35">
      <c r="A132" s="47" t="s">
        <v>126</v>
      </c>
      <c r="B132" s="52"/>
      <c r="C132" s="49"/>
      <c r="D132" s="50"/>
      <c r="S132" s="53"/>
    </row>
    <row r="133" spans="1:19" s="5" customFormat="1" ht="14.5" x14ac:dyDescent="0.35">
      <c r="A133" s="47" t="s">
        <v>127</v>
      </c>
      <c r="B133" s="52"/>
      <c r="C133" s="49"/>
      <c r="D133" s="50"/>
      <c r="S133" s="53"/>
    </row>
    <row r="134" spans="1:19" s="5" customFormat="1" ht="14.5" x14ac:dyDescent="0.35">
      <c r="A134" s="47" t="s">
        <v>128</v>
      </c>
      <c r="B134" s="52"/>
      <c r="C134" s="49"/>
      <c r="D134" s="50"/>
      <c r="S134" s="53"/>
    </row>
    <row r="135" spans="1:19" s="5" customFormat="1" ht="14.5" x14ac:dyDescent="0.35">
      <c r="A135" s="47" t="s">
        <v>129</v>
      </c>
      <c r="B135" s="52"/>
      <c r="C135" s="49"/>
      <c r="D135" s="50"/>
      <c r="S135" s="53"/>
    </row>
    <row r="136" spans="1:19" s="5" customFormat="1" ht="14.5" x14ac:dyDescent="0.35">
      <c r="A136" s="47" t="s">
        <v>130</v>
      </c>
      <c r="B136" s="52"/>
      <c r="C136" s="49"/>
      <c r="D136" s="50"/>
      <c r="S136" s="53"/>
    </row>
    <row r="137" spans="1:19" s="5" customFormat="1" ht="14.5" x14ac:dyDescent="0.35">
      <c r="A137" s="47" t="s">
        <v>131</v>
      </c>
      <c r="B137" s="52"/>
      <c r="C137" s="49"/>
      <c r="D137" s="50"/>
      <c r="S137" s="53"/>
    </row>
    <row r="138" spans="1:19" s="5" customFormat="1" ht="14.5" x14ac:dyDescent="0.35">
      <c r="A138" s="47" t="s">
        <v>132</v>
      </c>
      <c r="B138" s="52"/>
      <c r="C138" s="49"/>
      <c r="D138" s="50"/>
      <c r="S138" s="53"/>
    </row>
    <row r="139" spans="1:19" s="5" customFormat="1" ht="14.5" x14ac:dyDescent="0.35">
      <c r="A139" s="47" t="s">
        <v>133</v>
      </c>
      <c r="B139" s="52"/>
      <c r="C139" s="49"/>
      <c r="D139" s="50"/>
      <c r="S139" s="53"/>
    </row>
    <row r="140" spans="1:19" s="5" customFormat="1" ht="14.5" x14ac:dyDescent="0.35">
      <c r="A140" s="47" t="s">
        <v>134</v>
      </c>
      <c r="B140" s="52"/>
      <c r="C140" s="49"/>
      <c r="D140" s="50"/>
      <c r="S140" s="53"/>
    </row>
    <row r="141" spans="1:19" s="5" customFormat="1" ht="14.5" x14ac:dyDescent="0.35">
      <c r="A141" s="47" t="s">
        <v>135</v>
      </c>
      <c r="B141" s="52"/>
      <c r="C141" s="49"/>
      <c r="D141" s="50"/>
      <c r="S141" s="53"/>
    </row>
    <row r="142" spans="1:19" s="5" customFormat="1" ht="14.5" x14ac:dyDescent="0.35">
      <c r="A142" s="47" t="s">
        <v>136</v>
      </c>
      <c r="B142" s="52"/>
      <c r="C142" s="49"/>
      <c r="D142" s="50"/>
      <c r="S142" s="53"/>
    </row>
    <row r="143" spans="1:19" s="5" customFormat="1" ht="14.5" x14ac:dyDescent="0.35">
      <c r="A143" s="47" t="s">
        <v>137</v>
      </c>
      <c r="B143" s="52"/>
      <c r="C143" s="49"/>
      <c r="D143" s="50"/>
      <c r="S143" s="53"/>
    </row>
    <row r="144" spans="1:19" s="5" customFormat="1" ht="14.5" x14ac:dyDescent="0.35">
      <c r="A144" s="47" t="s">
        <v>138</v>
      </c>
      <c r="B144" s="52"/>
      <c r="C144" s="49"/>
      <c r="D144" s="50"/>
      <c r="S144" s="53"/>
    </row>
    <row r="145" spans="1:19" s="5" customFormat="1" ht="14.5" x14ac:dyDescent="0.35">
      <c r="A145" s="47" t="s">
        <v>139</v>
      </c>
      <c r="B145" s="52"/>
      <c r="C145" s="49"/>
      <c r="D145" s="50"/>
      <c r="S145" s="53"/>
    </row>
    <row r="146" spans="1:19" s="5" customFormat="1" ht="14.5" x14ac:dyDescent="0.35">
      <c r="A146" s="47" t="s">
        <v>140</v>
      </c>
      <c r="B146" s="52"/>
      <c r="C146" s="49"/>
      <c r="D146" s="50"/>
      <c r="S146" s="53"/>
    </row>
    <row r="147" spans="1:19" s="5" customFormat="1" ht="14.5" x14ac:dyDescent="0.35">
      <c r="A147" s="47" t="s">
        <v>141</v>
      </c>
      <c r="B147" s="52"/>
      <c r="C147" s="49"/>
      <c r="D147" s="50"/>
      <c r="S147" s="53"/>
    </row>
    <row r="148" spans="1:19" s="5" customFormat="1" ht="14.5" x14ac:dyDescent="0.35">
      <c r="A148" s="47" t="s">
        <v>142</v>
      </c>
      <c r="B148" s="52"/>
      <c r="C148" s="49"/>
      <c r="D148" s="50"/>
      <c r="S148" s="53"/>
    </row>
    <row r="149" spans="1:19" s="5" customFormat="1" ht="14.5" x14ac:dyDescent="0.35">
      <c r="A149" s="47" t="s">
        <v>143</v>
      </c>
      <c r="B149" s="52"/>
      <c r="C149" s="49"/>
      <c r="D149" s="50"/>
      <c r="S149" s="53"/>
    </row>
    <row r="150" spans="1:19" s="5" customFormat="1" ht="14.5" x14ac:dyDescent="0.35">
      <c r="A150" s="47" t="s">
        <v>144</v>
      </c>
      <c r="B150" s="52"/>
      <c r="C150" s="49"/>
      <c r="D150" s="50"/>
      <c r="S150" s="53"/>
    </row>
    <row r="151" spans="1:19" s="5" customFormat="1" ht="14.5" x14ac:dyDescent="0.35">
      <c r="A151" s="47" t="s">
        <v>145</v>
      </c>
      <c r="B151" s="52"/>
      <c r="C151" s="49"/>
      <c r="D151" s="50"/>
      <c r="S151" s="53"/>
    </row>
    <row r="152" spans="1:19" s="5" customFormat="1" ht="14.5" x14ac:dyDescent="0.35">
      <c r="A152" s="47" t="s">
        <v>146</v>
      </c>
      <c r="B152" s="52"/>
      <c r="C152" s="49"/>
      <c r="D152" s="50"/>
      <c r="S152" s="53"/>
    </row>
    <row r="153" spans="1:19" s="5" customFormat="1" ht="14.5" x14ac:dyDescent="0.35">
      <c r="A153" s="47" t="s">
        <v>147</v>
      </c>
      <c r="B153" s="52"/>
      <c r="C153" s="49"/>
      <c r="D153" s="50"/>
      <c r="S153" s="53"/>
    </row>
    <row r="154" spans="1:19" s="5" customFormat="1" ht="14.5" x14ac:dyDescent="0.35">
      <c r="A154" s="47" t="s">
        <v>148</v>
      </c>
      <c r="B154" s="52"/>
      <c r="C154" s="49"/>
      <c r="D154" s="50"/>
      <c r="S154" s="53"/>
    </row>
    <row r="155" spans="1:19" s="5" customFormat="1" ht="14.5" x14ac:dyDescent="0.35">
      <c r="A155" s="47" t="s">
        <v>149</v>
      </c>
      <c r="B155" s="52"/>
      <c r="C155" s="49"/>
      <c r="D155" s="50"/>
      <c r="S155" s="53"/>
    </row>
    <row r="156" spans="1:19" s="5" customFormat="1" ht="14.5" x14ac:dyDescent="0.35">
      <c r="A156" s="47" t="s">
        <v>150</v>
      </c>
      <c r="B156" s="52"/>
      <c r="C156" s="49"/>
      <c r="D156" s="50"/>
      <c r="S156" s="53"/>
    </row>
    <row r="157" spans="1:19" s="5" customFormat="1" ht="14.5" x14ac:dyDescent="0.35">
      <c r="A157" s="47" t="s">
        <v>151</v>
      </c>
      <c r="B157" s="52"/>
      <c r="C157" s="49"/>
      <c r="D157" s="50"/>
      <c r="S157" s="53"/>
    </row>
    <row r="158" spans="1:19" s="5" customFormat="1" ht="14.5" x14ac:dyDescent="0.35">
      <c r="A158" s="47" t="s">
        <v>152</v>
      </c>
      <c r="B158" s="52"/>
      <c r="C158" s="49"/>
      <c r="D158" s="50"/>
      <c r="S158" s="53"/>
    </row>
    <row r="159" spans="1:19" s="5" customFormat="1" ht="14.5" x14ac:dyDescent="0.35">
      <c r="A159" s="47" t="s">
        <v>153</v>
      </c>
      <c r="B159" s="52"/>
      <c r="C159" s="49"/>
      <c r="D159" s="50"/>
      <c r="S159" s="53"/>
    </row>
    <row r="160" spans="1:19" s="5" customFormat="1" ht="14.5" x14ac:dyDescent="0.35">
      <c r="A160" s="47" t="s">
        <v>154</v>
      </c>
      <c r="B160" s="52"/>
      <c r="C160" s="49"/>
      <c r="D160" s="50"/>
      <c r="S160" s="53"/>
    </row>
    <row r="161" spans="1:19" s="5" customFormat="1" ht="14.5" x14ac:dyDescent="0.35">
      <c r="A161" s="47" t="s">
        <v>155</v>
      </c>
      <c r="B161" s="52"/>
      <c r="C161" s="49"/>
      <c r="D161" s="50"/>
      <c r="S161" s="53"/>
    </row>
    <row r="162" spans="1:19" s="5" customFormat="1" ht="14.5" x14ac:dyDescent="0.35">
      <c r="A162" s="47" t="s">
        <v>156</v>
      </c>
      <c r="B162" s="52"/>
      <c r="C162" s="49"/>
      <c r="D162" s="50"/>
      <c r="S162" s="53"/>
    </row>
    <row r="163" spans="1:19" s="5" customFormat="1" ht="14.5" x14ac:dyDescent="0.35">
      <c r="A163" s="47" t="s">
        <v>157</v>
      </c>
      <c r="B163" s="52"/>
      <c r="C163" s="49"/>
      <c r="D163" s="50"/>
      <c r="S163" s="53"/>
    </row>
    <row r="164" spans="1:19" s="5" customFormat="1" ht="14.5" x14ac:dyDescent="0.35">
      <c r="A164" s="47" t="s">
        <v>158</v>
      </c>
      <c r="B164" s="52"/>
      <c r="C164" s="49"/>
      <c r="D164" s="50"/>
      <c r="S164" s="53"/>
    </row>
    <row r="165" spans="1:19" s="5" customFormat="1" ht="14.5" x14ac:dyDescent="0.35">
      <c r="A165" s="47" t="s">
        <v>159</v>
      </c>
      <c r="B165" s="52"/>
      <c r="C165" s="49"/>
      <c r="D165" s="50"/>
      <c r="S165" s="53"/>
    </row>
    <row r="166" spans="1:19" s="5" customFormat="1" ht="14.5" x14ac:dyDescent="0.35">
      <c r="A166" s="47" t="s">
        <v>160</v>
      </c>
      <c r="B166" s="52"/>
      <c r="C166" s="49"/>
      <c r="D166" s="50"/>
      <c r="S166" s="53"/>
    </row>
    <row r="167" spans="1:19" s="5" customFormat="1" ht="14.5" x14ac:dyDescent="0.35">
      <c r="A167" s="47" t="s">
        <v>161</v>
      </c>
      <c r="B167" s="52"/>
      <c r="C167" s="49"/>
      <c r="D167" s="50"/>
      <c r="S167" s="53"/>
    </row>
    <row r="168" spans="1:19" s="5" customFormat="1" ht="14.5" x14ac:dyDescent="0.35">
      <c r="A168" s="47" t="s">
        <v>162</v>
      </c>
      <c r="B168" s="52"/>
      <c r="C168" s="49"/>
      <c r="D168" s="50"/>
      <c r="S168" s="53"/>
    </row>
    <row r="169" spans="1:19" s="5" customFormat="1" ht="14.5" x14ac:dyDescent="0.35">
      <c r="A169" s="47" t="s">
        <v>163</v>
      </c>
      <c r="B169" s="52"/>
      <c r="C169" s="49"/>
      <c r="D169" s="50"/>
      <c r="S169" s="53"/>
    </row>
    <row r="170" spans="1:19" s="5" customFormat="1" ht="14.5" x14ac:dyDescent="0.35">
      <c r="A170" s="47" t="s">
        <v>164</v>
      </c>
      <c r="B170" s="52"/>
      <c r="C170" s="49"/>
      <c r="D170" s="50"/>
      <c r="S170" s="53"/>
    </row>
    <row r="171" spans="1:19" s="5" customFormat="1" ht="14.5" x14ac:dyDescent="0.35">
      <c r="A171" s="47" t="s">
        <v>165</v>
      </c>
      <c r="B171" s="52"/>
      <c r="C171" s="49"/>
      <c r="D171" s="50"/>
      <c r="S171" s="53"/>
    </row>
    <row r="172" spans="1:19" s="5" customFormat="1" ht="14.5" x14ac:dyDescent="0.35">
      <c r="A172" s="47" t="s">
        <v>166</v>
      </c>
      <c r="B172" s="52"/>
      <c r="C172" s="49"/>
      <c r="D172" s="50"/>
      <c r="S172" s="53"/>
    </row>
    <row r="173" spans="1:19" s="5" customFormat="1" ht="14.5" x14ac:dyDescent="0.35">
      <c r="A173" s="47" t="s">
        <v>167</v>
      </c>
      <c r="B173" s="52"/>
      <c r="C173" s="49"/>
      <c r="D173" s="50"/>
      <c r="S173" s="53"/>
    </row>
    <row r="174" spans="1:19" s="5" customFormat="1" ht="14.5" x14ac:dyDescent="0.35">
      <c r="A174" s="47" t="s">
        <v>168</v>
      </c>
      <c r="B174" s="52"/>
      <c r="C174" s="49"/>
      <c r="D174" s="50"/>
      <c r="S174" s="53"/>
    </row>
    <row r="175" spans="1:19" s="5" customFormat="1" ht="14.5" x14ac:dyDescent="0.35">
      <c r="A175" s="47" t="s">
        <v>169</v>
      </c>
      <c r="B175" s="52"/>
      <c r="C175" s="49"/>
      <c r="D175" s="50"/>
      <c r="S175" s="53"/>
    </row>
    <row r="176" spans="1:19" s="5" customFormat="1" ht="14.5" x14ac:dyDescent="0.35">
      <c r="A176" s="47" t="s">
        <v>170</v>
      </c>
      <c r="B176" s="52"/>
      <c r="C176" s="49"/>
      <c r="D176" s="50"/>
      <c r="S176" s="53"/>
    </row>
    <row r="177" spans="1:19" s="5" customFormat="1" ht="14.5" x14ac:dyDescent="0.35">
      <c r="A177" s="47" t="s">
        <v>171</v>
      </c>
      <c r="B177" s="52"/>
      <c r="C177" s="49"/>
      <c r="D177" s="50"/>
      <c r="S177" s="53"/>
    </row>
    <row r="178" spans="1:19" s="5" customFormat="1" ht="14.5" x14ac:dyDescent="0.35">
      <c r="A178" s="47" t="s">
        <v>172</v>
      </c>
      <c r="B178" s="52"/>
      <c r="C178" s="49"/>
      <c r="D178" s="50"/>
      <c r="S178" s="53"/>
    </row>
    <row r="179" spans="1:19" s="5" customFormat="1" ht="14.5" x14ac:dyDescent="0.35">
      <c r="A179" s="47" t="s">
        <v>173</v>
      </c>
      <c r="B179" s="52"/>
      <c r="C179" s="49"/>
      <c r="D179" s="50"/>
      <c r="S179" s="53"/>
    </row>
    <row r="180" spans="1:19" s="5" customFormat="1" ht="14.5" x14ac:dyDescent="0.35">
      <c r="A180" s="47" t="s">
        <v>174</v>
      </c>
      <c r="B180" s="52"/>
      <c r="C180" s="49"/>
      <c r="D180" s="50"/>
      <c r="S180" s="53"/>
    </row>
    <row r="181" spans="1:19" s="5" customFormat="1" ht="14.5" x14ac:dyDescent="0.35">
      <c r="A181" s="47" t="s">
        <v>175</v>
      </c>
      <c r="B181" s="52"/>
      <c r="C181" s="49"/>
      <c r="D181" s="50"/>
      <c r="S181" s="53"/>
    </row>
    <row r="182" spans="1:19" s="5" customFormat="1" ht="14.5" x14ac:dyDescent="0.35">
      <c r="A182" s="47" t="s">
        <v>176</v>
      </c>
      <c r="B182" s="52"/>
      <c r="C182" s="49"/>
      <c r="D182" s="50"/>
      <c r="S182" s="53"/>
    </row>
    <row r="183" spans="1:19" s="5" customFormat="1" ht="14.5" x14ac:dyDescent="0.35">
      <c r="A183" s="47" t="s">
        <v>177</v>
      </c>
      <c r="B183" s="52"/>
      <c r="C183" s="49"/>
      <c r="D183" s="50"/>
      <c r="S183" s="53"/>
    </row>
    <row r="184" spans="1:19" s="5" customFormat="1" ht="14.5" x14ac:dyDescent="0.35">
      <c r="A184" s="47" t="s">
        <v>178</v>
      </c>
      <c r="B184" s="52"/>
      <c r="C184" s="49"/>
      <c r="D184" s="50"/>
      <c r="S184" s="53"/>
    </row>
    <row r="185" spans="1:19" s="5" customFormat="1" ht="14.5" x14ac:dyDescent="0.35">
      <c r="A185" s="47" t="s">
        <v>179</v>
      </c>
      <c r="B185" s="52"/>
      <c r="C185" s="49"/>
      <c r="D185" s="50"/>
      <c r="S185" s="53"/>
    </row>
    <row r="186" spans="1:19" s="5" customFormat="1" ht="14.5" x14ac:dyDescent="0.35">
      <c r="A186" s="47" t="s">
        <v>180</v>
      </c>
      <c r="B186" s="52"/>
      <c r="C186" s="49"/>
      <c r="D186" s="50"/>
      <c r="S186" s="53"/>
    </row>
    <row r="187" spans="1:19" s="5" customFormat="1" ht="14.5" x14ac:dyDescent="0.35">
      <c r="A187" s="47" t="s">
        <v>181</v>
      </c>
      <c r="B187" s="52"/>
      <c r="C187" s="49"/>
      <c r="D187" s="50"/>
      <c r="S187" s="53"/>
    </row>
    <row r="188" spans="1:19" s="5" customFormat="1" ht="14.5" x14ac:dyDescent="0.35">
      <c r="A188" s="47" t="s">
        <v>182</v>
      </c>
      <c r="B188" s="52"/>
      <c r="C188" s="49"/>
      <c r="D188" s="50"/>
      <c r="S188" s="53"/>
    </row>
    <row r="189" spans="1:19" s="5" customFormat="1" ht="14.5" x14ac:dyDescent="0.35">
      <c r="A189" s="47" t="s">
        <v>183</v>
      </c>
      <c r="B189" s="52"/>
      <c r="C189" s="49"/>
      <c r="D189" s="50"/>
      <c r="S189" s="53"/>
    </row>
    <row r="190" spans="1:19" s="5" customFormat="1" ht="14.5" x14ac:dyDescent="0.35">
      <c r="A190" s="47" t="s">
        <v>184</v>
      </c>
      <c r="B190" s="52"/>
      <c r="C190" s="49"/>
      <c r="D190" s="50"/>
      <c r="S190" s="53"/>
    </row>
    <row r="191" spans="1:19" s="5" customFormat="1" ht="14.5" x14ac:dyDescent="0.35">
      <c r="A191" s="47" t="s">
        <v>185</v>
      </c>
      <c r="B191" s="52"/>
      <c r="C191" s="49"/>
      <c r="D191" s="50"/>
      <c r="S191" s="53"/>
    </row>
    <row r="192" spans="1:19" s="5" customFormat="1" ht="14.5" x14ac:dyDescent="0.35">
      <c r="A192" s="47" t="s">
        <v>186</v>
      </c>
      <c r="B192" s="52"/>
      <c r="C192" s="49"/>
      <c r="D192" s="50"/>
      <c r="S192" s="53"/>
    </row>
    <row r="193" spans="1:19" s="5" customFormat="1" ht="14.5" x14ac:dyDescent="0.35">
      <c r="A193" s="47" t="s">
        <v>187</v>
      </c>
      <c r="B193" s="52"/>
      <c r="C193" s="49"/>
      <c r="D193" s="50"/>
      <c r="S193" s="53"/>
    </row>
    <row r="194" spans="1:19" s="5" customFormat="1" ht="14.5" x14ac:dyDescent="0.35">
      <c r="A194" s="47" t="s">
        <v>188</v>
      </c>
      <c r="B194" s="52"/>
      <c r="C194" s="49"/>
      <c r="D194" s="50"/>
      <c r="S194" s="53"/>
    </row>
    <row r="195" spans="1:19" s="5" customFormat="1" ht="14.5" x14ac:dyDescent="0.35">
      <c r="A195" s="47" t="s">
        <v>189</v>
      </c>
      <c r="B195" s="52"/>
      <c r="C195" s="49"/>
      <c r="D195" s="50"/>
      <c r="S195" s="53"/>
    </row>
    <row r="196" spans="1:19" s="5" customFormat="1" ht="14.5" x14ac:dyDescent="0.35">
      <c r="A196" s="47" t="s">
        <v>190</v>
      </c>
      <c r="B196" s="52"/>
      <c r="C196" s="49"/>
      <c r="D196" s="50"/>
      <c r="S196" s="53"/>
    </row>
    <row r="197" spans="1:19" s="5" customFormat="1" ht="14.5" x14ac:dyDescent="0.35">
      <c r="A197" s="47" t="s">
        <v>191</v>
      </c>
      <c r="B197" s="52"/>
      <c r="C197" s="49"/>
      <c r="D197" s="50"/>
      <c r="S197" s="53"/>
    </row>
    <row r="198" spans="1:19" s="5" customFormat="1" ht="14.5" x14ac:dyDescent="0.35">
      <c r="A198" s="47" t="s">
        <v>192</v>
      </c>
      <c r="B198" s="52"/>
      <c r="C198" s="49"/>
      <c r="D198" s="50"/>
      <c r="S198" s="53"/>
    </row>
    <row r="199" spans="1:19" s="5" customFormat="1" ht="14.5" x14ac:dyDescent="0.35">
      <c r="A199" s="47" t="s">
        <v>193</v>
      </c>
      <c r="B199" s="52"/>
      <c r="C199" s="49"/>
      <c r="D199" s="50"/>
      <c r="S199" s="53"/>
    </row>
    <row r="200" spans="1:19" s="5" customFormat="1" ht="14.5" x14ac:dyDescent="0.35">
      <c r="A200" s="47" t="s">
        <v>194</v>
      </c>
      <c r="B200" s="52"/>
      <c r="C200" s="49"/>
      <c r="D200" s="50"/>
      <c r="S200" s="53"/>
    </row>
    <row r="201" spans="1:19" s="5" customFormat="1" ht="14.5" x14ac:dyDescent="0.35">
      <c r="A201" s="47" t="s">
        <v>195</v>
      </c>
      <c r="B201" s="52"/>
      <c r="C201" s="49"/>
      <c r="D201" s="50"/>
      <c r="S201" s="53"/>
    </row>
    <row r="202" spans="1:19" s="5" customFormat="1" ht="14.5" x14ac:dyDescent="0.35">
      <c r="A202" s="47" t="s">
        <v>196</v>
      </c>
      <c r="B202" s="52"/>
      <c r="C202" s="49"/>
      <c r="D202" s="50"/>
      <c r="S202" s="53"/>
    </row>
    <row r="203" spans="1:19" s="5" customFormat="1" ht="14.5" x14ac:dyDescent="0.35">
      <c r="A203" s="47" t="s">
        <v>197</v>
      </c>
      <c r="B203" s="52"/>
      <c r="C203" s="49"/>
      <c r="D203" s="50"/>
      <c r="S203" s="53"/>
    </row>
    <row r="204" spans="1:19" s="5" customFormat="1" ht="14.5" x14ac:dyDescent="0.35">
      <c r="A204" s="47" t="s">
        <v>198</v>
      </c>
      <c r="B204" s="52"/>
      <c r="C204" s="49"/>
      <c r="D204" s="50"/>
      <c r="S204" s="53"/>
    </row>
    <row r="205" spans="1:19" s="5" customFormat="1" ht="14.5" x14ac:dyDescent="0.35">
      <c r="A205" s="47" t="s">
        <v>199</v>
      </c>
      <c r="B205" s="52"/>
      <c r="C205" s="49"/>
      <c r="D205" s="50"/>
      <c r="S205" s="53"/>
    </row>
    <row r="206" spans="1:19" s="5" customFormat="1" ht="14.5" x14ac:dyDescent="0.35">
      <c r="A206" s="47" t="s">
        <v>200</v>
      </c>
      <c r="B206" s="52"/>
      <c r="C206" s="49"/>
      <c r="D206" s="50"/>
      <c r="S206" s="53"/>
    </row>
    <row r="207" spans="1:19" s="5" customFormat="1" ht="14.5" x14ac:dyDescent="0.35">
      <c r="A207" s="47" t="s">
        <v>201</v>
      </c>
      <c r="B207" s="52"/>
      <c r="C207" s="49"/>
      <c r="D207" s="50"/>
      <c r="S207" s="53"/>
    </row>
    <row r="208" spans="1:19" s="5" customFormat="1" ht="14.5" x14ac:dyDescent="0.35">
      <c r="A208" s="47" t="s">
        <v>202</v>
      </c>
      <c r="B208" s="52"/>
      <c r="C208" s="49"/>
      <c r="D208" s="50"/>
      <c r="S208" s="53"/>
    </row>
    <row r="209" spans="1:19" s="5" customFormat="1" ht="14.5" x14ac:dyDescent="0.35">
      <c r="A209" s="47" t="s">
        <v>203</v>
      </c>
      <c r="B209" s="52"/>
      <c r="C209" s="49"/>
      <c r="D209" s="50"/>
      <c r="S209" s="53"/>
    </row>
    <row r="210" spans="1:19" s="5" customFormat="1" ht="14.5" x14ac:dyDescent="0.35">
      <c r="A210" s="47" t="s">
        <v>204</v>
      </c>
      <c r="B210" s="52"/>
      <c r="C210" s="49"/>
      <c r="D210" s="50"/>
      <c r="S210" s="53"/>
    </row>
    <row r="211" spans="1:19" s="5" customFormat="1" ht="14.5" x14ac:dyDescent="0.35">
      <c r="A211" s="47" t="s">
        <v>205</v>
      </c>
      <c r="B211" s="52"/>
      <c r="C211" s="49"/>
      <c r="D211" s="50"/>
      <c r="S211" s="53"/>
    </row>
    <row r="212" spans="1:19" s="5" customFormat="1" ht="14.5" x14ac:dyDescent="0.35">
      <c r="A212" s="47" t="s">
        <v>206</v>
      </c>
      <c r="B212" s="52"/>
      <c r="C212" s="49"/>
      <c r="D212" s="50"/>
      <c r="S212" s="53"/>
    </row>
    <row r="213" spans="1:19" s="5" customFormat="1" ht="14.5" x14ac:dyDescent="0.35">
      <c r="A213" s="47" t="s">
        <v>207</v>
      </c>
      <c r="B213" s="52"/>
      <c r="C213" s="49"/>
      <c r="D213" s="50"/>
      <c r="S213" s="53"/>
    </row>
    <row r="214" spans="1:19" s="5" customFormat="1" ht="14.5" x14ac:dyDescent="0.35">
      <c r="A214" s="47" t="s">
        <v>208</v>
      </c>
      <c r="B214" s="52"/>
      <c r="C214" s="49"/>
      <c r="D214" s="50"/>
      <c r="S214" s="53"/>
    </row>
    <row r="215" spans="1:19" s="5" customFormat="1" ht="14.5" x14ac:dyDescent="0.35">
      <c r="A215" s="47" t="s">
        <v>209</v>
      </c>
      <c r="B215" s="52"/>
      <c r="C215" s="49"/>
      <c r="D215" s="50"/>
      <c r="S215" s="53"/>
    </row>
    <row r="216" spans="1:19" s="5" customFormat="1" ht="14.5" x14ac:dyDescent="0.35">
      <c r="A216" s="47" t="s">
        <v>210</v>
      </c>
      <c r="B216" s="52"/>
      <c r="C216" s="49"/>
      <c r="D216" s="50"/>
      <c r="S216" s="53"/>
    </row>
    <row r="217" spans="1:19" s="5" customFormat="1" ht="14.5" x14ac:dyDescent="0.35">
      <c r="A217" s="47" t="s">
        <v>211</v>
      </c>
      <c r="B217" s="52"/>
      <c r="C217" s="49"/>
      <c r="D217" s="50"/>
      <c r="S217" s="53"/>
    </row>
    <row r="218" spans="1:19" s="5" customFormat="1" ht="14.5" x14ac:dyDescent="0.35">
      <c r="A218" s="47" t="s">
        <v>212</v>
      </c>
      <c r="B218" s="52"/>
      <c r="C218" s="49"/>
      <c r="D218" s="50"/>
      <c r="S218" s="53"/>
    </row>
    <row r="219" spans="1:19" s="5" customFormat="1" ht="14.5" x14ac:dyDescent="0.35">
      <c r="A219" s="47" t="s">
        <v>213</v>
      </c>
      <c r="B219" s="52"/>
      <c r="C219" s="49"/>
      <c r="D219" s="50"/>
      <c r="S219" s="53"/>
    </row>
    <row r="220" spans="1:19" s="5" customFormat="1" ht="14.5" x14ac:dyDescent="0.35">
      <c r="A220" s="47" t="s">
        <v>214</v>
      </c>
      <c r="B220" s="52"/>
      <c r="C220" s="49"/>
      <c r="D220" s="50"/>
      <c r="S220" s="53"/>
    </row>
    <row r="221" spans="1:19" s="5" customFormat="1" ht="14.5" x14ac:dyDescent="0.35">
      <c r="A221" s="47" t="s">
        <v>215</v>
      </c>
      <c r="B221" s="52"/>
      <c r="C221" s="49"/>
      <c r="D221" s="50"/>
      <c r="S221" s="53"/>
    </row>
    <row r="222" spans="1:19" s="5" customFormat="1" ht="14.5" x14ac:dyDescent="0.35">
      <c r="A222" s="47" t="s">
        <v>216</v>
      </c>
      <c r="B222" s="52"/>
      <c r="C222" s="49"/>
      <c r="D222" s="50"/>
      <c r="S222" s="53"/>
    </row>
    <row r="223" spans="1:19" s="5" customFormat="1" ht="14.5" x14ac:dyDescent="0.35">
      <c r="A223" s="47" t="s">
        <v>217</v>
      </c>
      <c r="B223" s="52"/>
      <c r="C223" s="49"/>
      <c r="D223" s="50"/>
      <c r="S223" s="53"/>
    </row>
    <row r="224" spans="1:19" s="5" customFormat="1" ht="14.5" x14ac:dyDescent="0.35">
      <c r="A224" s="47" t="s">
        <v>218</v>
      </c>
      <c r="B224" s="52"/>
      <c r="C224" s="49"/>
      <c r="D224" s="50"/>
      <c r="S224" s="53"/>
    </row>
    <row r="225" spans="1:19" s="5" customFormat="1" ht="14.5" x14ac:dyDescent="0.35">
      <c r="A225" s="47" t="s">
        <v>219</v>
      </c>
      <c r="B225" s="52"/>
      <c r="C225" s="49"/>
      <c r="D225" s="50"/>
      <c r="S225" s="53"/>
    </row>
    <row r="226" spans="1:19" s="5" customFormat="1" ht="14.5" x14ac:dyDescent="0.35">
      <c r="A226" s="47" t="s">
        <v>220</v>
      </c>
      <c r="B226" s="52"/>
      <c r="C226" s="49"/>
      <c r="D226" s="50"/>
      <c r="S226" s="53"/>
    </row>
    <row r="227" spans="1:19" s="5" customFormat="1" ht="14.5" x14ac:dyDescent="0.35">
      <c r="A227" s="47" t="s">
        <v>221</v>
      </c>
      <c r="B227" s="52"/>
      <c r="C227" s="49"/>
      <c r="D227" s="50"/>
      <c r="S227" s="53"/>
    </row>
    <row r="228" spans="1:19" s="5" customFormat="1" ht="14.5" x14ac:dyDescent="0.35">
      <c r="A228" s="47" t="s">
        <v>222</v>
      </c>
      <c r="B228" s="52"/>
      <c r="C228" s="49"/>
      <c r="D228" s="50"/>
      <c r="S228" s="53"/>
    </row>
    <row r="229" spans="1:19" s="5" customFormat="1" ht="14.5" x14ac:dyDescent="0.35">
      <c r="A229" s="47" t="s">
        <v>223</v>
      </c>
      <c r="B229" s="52"/>
      <c r="C229" s="49"/>
      <c r="D229" s="50"/>
      <c r="S229" s="53"/>
    </row>
    <row r="230" spans="1:19" s="5" customFormat="1" ht="14.5" x14ac:dyDescent="0.35">
      <c r="A230" s="47" t="s">
        <v>224</v>
      </c>
      <c r="B230" s="52"/>
      <c r="C230" s="49"/>
      <c r="D230" s="50"/>
      <c r="S230" s="53"/>
    </row>
    <row r="231" spans="1:19" s="5" customFormat="1" ht="14.5" x14ac:dyDescent="0.35">
      <c r="A231" s="47" t="s">
        <v>225</v>
      </c>
      <c r="B231" s="52"/>
      <c r="C231" s="49"/>
      <c r="D231" s="50"/>
      <c r="S231" s="53"/>
    </row>
    <row r="232" spans="1:19" s="5" customFormat="1" ht="14.5" x14ac:dyDescent="0.35">
      <c r="A232" s="47" t="s">
        <v>226</v>
      </c>
      <c r="B232" s="52"/>
      <c r="C232" s="49"/>
      <c r="D232" s="50"/>
      <c r="S232" s="53"/>
    </row>
    <row r="233" spans="1:19" s="5" customFormat="1" ht="14.5" x14ac:dyDescent="0.35">
      <c r="A233" s="47" t="s">
        <v>227</v>
      </c>
      <c r="B233" s="52"/>
      <c r="C233" s="49"/>
      <c r="D233" s="50"/>
      <c r="S233" s="53"/>
    </row>
    <row r="234" spans="1:19" s="5" customFormat="1" ht="14.5" x14ac:dyDescent="0.35">
      <c r="A234" s="47" t="s">
        <v>228</v>
      </c>
      <c r="B234" s="52"/>
      <c r="C234" s="49"/>
      <c r="D234" s="50"/>
      <c r="S234" s="53"/>
    </row>
    <row r="235" spans="1:19" s="5" customFormat="1" ht="14.5" x14ac:dyDescent="0.35">
      <c r="A235" s="47" t="s">
        <v>229</v>
      </c>
      <c r="B235" s="52"/>
      <c r="C235" s="49"/>
      <c r="D235" s="50"/>
      <c r="S235" s="53"/>
    </row>
    <row r="236" spans="1:19" s="5" customFormat="1" ht="14.5" x14ac:dyDescent="0.35">
      <c r="A236" s="47" t="s">
        <v>230</v>
      </c>
      <c r="B236" s="52"/>
      <c r="C236" s="49"/>
      <c r="D236" s="50"/>
      <c r="S236" s="53"/>
    </row>
    <row r="237" spans="1:19" s="5" customFormat="1" ht="14.5" x14ac:dyDescent="0.35">
      <c r="A237" s="47" t="s">
        <v>231</v>
      </c>
      <c r="B237" s="52"/>
      <c r="C237" s="49"/>
      <c r="D237" s="50"/>
      <c r="S237" s="53"/>
    </row>
    <row r="238" spans="1:19" s="5" customFormat="1" ht="14.5" x14ac:dyDescent="0.35">
      <c r="A238" s="47" t="s">
        <v>232</v>
      </c>
      <c r="B238" s="52"/>
      <c r="C238" s="49"/>
      <c r="D238" s="50"/>
      <c r="S238" s="53"/>
    </row>
    <row r="239" spans="1:19" s="5" customFormat="1" ht="14.5" x14ac:dyDescent="0.35">
      <c r="A239" s="47" t="s">
        <v>233</v>
      </c>
      <c r="B239" s="52"/>
      <c r="C239" s="49"/>
      <c r="D239" s="50"/>
      <c r="S239" s="53"/>
    </row>
    <row r="240" spans="1:19" s="5" customFormat="1" ht="14.5" x14ac:dyDescent="0.35">
      <c r="A240" s="47" t="s">
        <v>234</v>
      </c>
      <c r="B240" s="52"/>
      <c r="C240" s="49"/>
      <c r="D240" s="50"/>
      <c r="S240" s="53"/>
    </row>
    <row r="241" spans="1:19" s="5" customFormat="1" ht="14.5" x14ac:dyDescent="0.35">
      <c r="A241" s="47" t="s">
        <v>235</v>
      </c>
      <c r="B241" s="52"/>
      <c r="C241" s="49"/>
      <c r="D241" s="50"/>
      <c r="S241" s="53"/>
    </row>
    <row r="242" spans="1:19" s="5" customFormat="1" ht="14.5" x14ac:dyDescent="0.35">
      <c r="A242" s="47" t="s">
        <v>236</v>
      </c>
      <c r="B242" s="52"/>
      <c r="C242" s="49"/>
      <c r="D242" s="50"/>
      <c r="S242" s="53"/>
    </row>
    <row r="243" spans="1:19" s="5" customFormat="1" ht="14.5" x14ac:dyDescent="0.35">
      <c r="A243" s="47" t="s">
        <v>237</v>
      </c>
      <c r="B243" s="52"/>
      <c r="C243" s="49"/>
      <c r="D243" s="50"/>
      <c r="S243" s="53"/>
    </row>
    <row r="244" spans="1:19" s="5" customFormat="1" ht="14.5" x14ac:dyDescent="0.35">
      <c r="A244" s="47" t="s">
        <v>238</v>
      </c>
      <c r="B244" s="52"/>
      <c r="C244" s="49"/>
      <c r="D244" s="50"/>
      <c r="S244" s="53"/>
    </row>
    <row r="245" spans="1:19" s="5" customFormat="1" ht="14.5" x14ac:dyDescent="0.35">
      <c r="A245" s="47" t="s">
        <v>239</v>
      </c>
      <c r="B245" s="52"/>
      <c r="C245" s="49"/>
      <c r="D245" s="50"/>
      <c r="S245" s="53"/>
    </row>
    <row r="246" spans="1:19" s="5" customFormat="1" ht="14.5" x14ac:dyDescent="0.35">
      <c r="A246" s="47" t="s">
        <v>240</v>
      </c>
      <c r="B246" s="52"/>
      <c r="C246" s="49"/>
      <c r="D246" s="50"/>
      <c r="S246" s="53"/>
    </row>
    <row r="247" spans="1:19" s="5" customFormat="1" ht="14.5" x14ac:dyDescent="0.35">
      <c r="A247" s="47" t="s">
        <v>241</v>
      </c>
      <c r="B247" s="52"/>
      <c r="C247" s="49"/>
      <c r="D247" s="50"/>
      <c r="S247" s="53"/>
    </row>
    <row r="248" spans="1:19" s="5" customFormat="1" ht="14.5" x14ac:dyDescent="0.35">
      <c r="A248" s="47" t="s">
        <v>242</v>
      </c>
      <c r="B248" s="52"/>
      <c r="C248" s="49"/>
      <c r="D248" s="50"/>
      <c r="S248" s="53"/>
    </row>
    <row r="249" spans="1:19" s="5" customFormat="1" ht="14.5" x14ac:dyDescent="0.35">
      <c r="A249" s="47" t="s">
        <v>243</v>
      </c>
      <c r="B249" s="52"/>
      <c r="C249" s="49"/>
      <c r="D249" s="50"/>
      <c r="S249" s="53"/>
    </row>
    <row r="250" spans="1:19" s="5" customFormat="1" ht="14.5" x14ac:dyDescent="0.35">
      <c r="A250" s="47" t="s">
        <v>244</v>
      </c>
      <c r="B250" s="52"/>
      <c r="C250" s="49"/>
      <c r="D250" s="50"/>
      <c r="S250" s="53"/>
    </row>
    <row r="251" spans="1:19" s="5" customFormat="1" ht="14.5" x14ac:dyDescent="0.35">
      <c r="A251" s="47" t="s">
        <v>245</v>
      </c>
      <c r="B251" s="52"/>
      <c r="C251" s="49"/>
      <c r="D251" s="50"/>
      <c r="S251" s="53"/>
    </row>
    <row r="252" spans="1:19" s="5" customFormat="1" ht="14.5" x14ac:dyDescent="0.35">
      <c r="A252" s="47" t="s">
        <v>246</v>
      </c>
      <c r="B252" s="52"/>
      <c r="C252" s="49"/>
      <c r="D252" s="50"/>
      <c r="S252" s="53"/>
    </row>
    <row r="253" spans="1:19" s="5" customFormat="1" ht="14.5" x14ac:dyDescent="0.35">
      <c r="A253" s="47" t="s">
        <v>247</v>
      </c>
      <c r="B253" s="52"/>
      <c r="C253" s="49"/>
      <c r="D253" s="50"/>
      <c r="S253" s="53"/>
    </row>
    <row r="254" spans="1:19" s="5" customFormat="1" ht="14.5" x14ac:dyDescent="0.35">
      <c r="A254" s="47" t="s">
        <v>248</v>
      </c>
      <c r="B254" s="52"/>
      <c r="C254" s="49"/>
      <c r="D254" s="50"/>
      <c r="S254" s="53"/>
    </row>
    <row r="255" spans="1:19" s="5" customFormat="1" ht="14.5" x14ac:dyDescent="0.35">
      <c r="A255" s="47" t="s">
        <v>249</v>
      </c>
      <c r="B255" s="52"/>
      <c r="C255" s="49"/>
      <c r="D255" s="50"/>
      <c r="S255" s="53"/>
    </row>
    <row r="256" spans="1:19" s="5" customFormat="1" ht="14.5" x14ac:dyDescent="0.35">
      <c r="A256" s="47" t="s">
        <v>250</v>
      </c>
      <c r="B256" s="52"/>
      <c r="C256" s="49"/>
      <c r="D256" s="50"/>
      <c r="S256" s="53"/>
    </row>
    <row r="257" spans="1:19" s="5" customFormat="1" ht="14.5" x14ac:dyDescent="0.35">
      <c r="A257" s="47" t="s">
        <v>251</v>
      </c>
      <c r="B257" s="52"/>
      <c r="C257" s="49"/>
      <c r="D257" s="50"/>
      <c r="S257" s="53"/>
    </row>
    <row r="258" spans="1:19" s="5" customFormat="1" ht="14.5" x14ac:dyDescent="0.35">
      <c r="A258" s="47" t="s">
        <v>252</v>
      </c>
      <c r="B258" s="52"/>
      <c r="C258" s="49"/>
      <c r="D258" s="50"/>
      <c r="S258" s="53"/>
    </row>
    <row r="259" spans="1:19" s="5" customFormat="1" ht="14.5" x14ac:dyDescent="0.35">
      <c r="A259" s="47" t="s">
        <v>253</v>
      </c>
      <c r="B259" s="52"/>
      <c r="C259" s="49"/>
      <c r="D259" s="50"/>
      <c r="S259" s="53"/>
    </row>
    <row r="260" spans="1:19" s="5" customFormat="1" ht="14.5" x14ac:dyDescent="0.35">
      <c r="A260" s="47" t="s">
        <v>254</v>
      </c>
      <c r="B260" s="52"/>
      <c r="C260" s="49"/>
      <c r="D260" s="50"/>
      <c r="S260" s="53"/>
    </row>
    <row r="261" spans="1:19" s="5" customFormat="1" ht="14.5" x14ac:dyDescent="0.35">
      <c r="A261" s="47" t="s">
        <v>255</v>
      </c>
      <c r="B261" s="52"/>
      <c r="C261" s="49"/>
      <c r="D261" s="50"/>
      <c r="S261" s="53"/>
    </row>
    <row r="262" spans="1:19" s="5" customFormat="1" ht="14.5" x14ac:dyDescent="0.35">
      <c r="A262" s="47" t="s">
        <v>256</v>
      </c>
      <c r="B262" s="52"/>
      <c r="C262" s="49"/>
      <c r="D262" s="50"/>
      <c r="S262" s="53"/>
    </row>
    <row r="263" spans="1:19" s="5" customFormat="1" ht="14.5" x14ac:dyDescent="0.35">
      <c r="A263" s="47" t="s">
        <v>257</v>
      </c>
      <c r="B263" s="52"/>
      <c r="C263" s="49"/>
      <c r="D263" s="50"/>
      <c r="S263" s="53"/>
    </row>
    <row r="264" spans="1:19" s="5" customFormat="1" ht="14.5" x14ac:dyDescent="0.35">
      <c r="A264" s="47" t="s">
        <v>258</v>
      </c>
      <c r="B264" s="52"/>
      <c r="C264" s="49"/>
      <c r="D264" s="50"/>
      <c r="S264" s="53"/>
    </row>
    <row r="265" spans="1:19" s="5" customFormat="1" ht="14.5" x14ac:dyDescent="0.35">
      <c r="A265" s="47" t="s">
        <v>259</v>
      </c>
      <c r="B265" s="52"/>
      <c r="C265" s="49"/>
      <c r="D265" s="50"/>
      <c r="S265" s="53"/>
    </row>
    <row r="266" spans="1:19" s="5" customFormat="1" ht="14.5" x14ac:dyDescent="0.35">
      <c r="A266" s="47" t="s">
        <v>260</v>
      </c>
      <c r="B266" s="52"/>
      <c r="C266" s="49"/>
      <c r="D266" s="50"/>
      <c r="S266" s="53"/>
    </row>
    <row r="267" spans="1:19" s="5" customFormat="1" ht="14.5" x14ac:dyDescent="0.35">
      <c r="A267" s="47" t="s">
        <v>261</v>
      </c>
      <c r="B267" s="52"/>
      <c r="C267" s="49"/>
      <c r="D267" s="50"/>
      <c r="S267" s="53"/>
    </row>
    <row r="268" spans="1:19" s="5" customFormat="1" ht="14.5" x14ac:dyDescent="0.35">
      <c r="A268" s="47" t="s">
        <v>262</v>
      </c>
      <c r="B268" s="52"/>
      <c r="C268" s="49"/>
      <c r="D268" s="50"/>
      <c r="S268" s="53"/>
    </row>
    <row r="269" spans="1:19" s="5" customFormat="1" ht="14.5" x14ac:dyDescent="0.35">
      <c r="A269" s="47" t="s">
        <v>263</v>
      </c>
      <c r="B269" s="52"/>
      <c r="C269" s="49"/>
      <c r="D269" s="50"/>
      <c r="S269" s="53"/>
    </row>
    <row r="270" spans="1:19" x14ac:dyDescent="0.3">
      <c r="A270" s="47" t="s">
        <v>264</v>
      </c>
      <c r="B270" s="52"/>
      <c r="C270" s="49"/>
      <c r="D270" s="50"/>
    </row>
    <row r="271" spans="1:19" x14ac:dyDescent="0.3">
      <c r="A271" s="47" t="s">
        <v>265</v>
      </c>
      <c r="B271" s="52"/>
      <c r="C271" s="49"/>
      <c r="D271" s="50"/>
    </row>
    <row r="272" spans="1:19" x14ac:dyDescent="0.3">
      <c r="A272" s="47" t="s">
        <v>266</v>
      </c>
      <c r="B272" s="52"/>
      <c r="C272" s="49"/>
      <c r="D272" s="50"/>
    </row>
    <row r="273" spans="1:4" x14ac:dyDescent="0.3">
      <c r="A273" s="47" t="s">
        <v>267</v>
      </c>
      <c r="B273" s="52"/>
      <c r="C273" s="49"/>
      <c r="D273" s="50"/>
    </row>
    <row r="274" spans="1:4" x14ac:dyDescent="0.3">
      <c r="A274" s="47" t="s">
        <v>268</v>
      </c>
      <c r="B274" s="52"/>
      <c r="C274" s="49"/>
      <c r="D274" s="50"/>
    </row>
    <row r="275" spans="1:4" x14ac:dyDescent="0.3">
      <c r="A275" s="47" t="s">
        <v>269</v>
      </c>
      <c r="B275" s="52"/>
      <c r="C275" s="49"/>
      <c r="D275" s="50"/>
    </row>
    <row r="276" spans="1:4" x14ac:dyDescent="0.3">
      <c r="A276" s="47" t="s">
        <v>270</v>
      </c>
      <c r="B276" s="52"/>
      <c r="C276" s="49"/>
      <c r="D276" s="50"/>
    </row>
    <row r="277" spans="1:4" x14ac:dyDescent="0.3">
      <c r="A277" s="47" t="s">
        <v>271</v>
      </c>
      <c r="B277" s="52"/>
      <c r="C277" s="49"/>
      <c r="D277" s="50"/>
    </row>
    <row r="278" spans="1:4" x14ac:dyDescent="0.3">
      <c r="A278" s="47" t="s">
        <v>272</v>
      </c>
      <c r="B278" s="52"/>
      <c r="C278" s="49"/>
      <c r="D278" s="50"/>
    </row>
    <row r="279" spans="1:4" x14ac:dyDescent="0.3">
      <c r="A279" s="47" t="s">
        <v>273</v>
      </c>
      <c r="B279" s="52"/>
      <c r="C279" s="49"/>
      <c r="D279" s="50"/>
    </row>
    <row r="280" spans="1:4" x14ac:dyDescent="0.3">
      <c r="A280" s="47" t="s">
        <v>274</v>
      </c>
      <c r="B280" s="52"/>
      <c r="C280" s="49"/>
      <c r="D280" s="50"/>
    </row>
    <row r="281" spans="1:4" x14ac:dyDescent="0.3">
      <c r="A281" s="47" t="s">
        <v>275</v>
      </c>
      <c r="B281" s="52"/>
      <c r="C281" s="49"/>
      <c r="D281" s="50"/>
    </row>
    <row r="282" spans="1:4" x14ac:dyDescent="0.3">
      <c r="A282" s="47" t="s">
        <v>276</v>
      </c>
      <c r="B282" s="52"/>
      <c r="C282" s="49"/>
      <c r="D282" s="50"/>
    </row>
    <row r="283" spans="1:4" x14ac:dyDescent="0.3">
      <c r="A283" s="47" t="s">
        <v>277</v>
      </c>
      <c r="B283" s="52"/>
      <c r="C283" s="49"/>
      <c r="D283" s="50"/>
    </row>
    <row r="284" spans="1:4" x14ac:dyDescent="0.3">
      <c r="A284" s="47" t="s">
        <v>278</v>
      </c>
      <c r="B284" s="52"/>
      <c r="C284" s="49"/>
      <c r="D284" s="50"/>
    </row>
    <row r="285" spans="1:4" x14ac:dyDescent="0.3">
      <c r="A285" s="47" t="s">
        <v>279</v>
      </c>
      <c r="B285" s="52"/>
      <c r="C285" s="49"/>
      <c r="D285" s="50"/>
    </row>
    <row r="286" spans="1:4" x14ac:dyDescent="0.3">
      <c r="A286" s="47" t="s">
        <v>280</v>
      </c>
      <c r="B286" s="52"/>
      <c r="C286" s="49"/>
      <c r="D286" s="50"/>
    </row>
    <row r="287" spans="1:4" x14ac:dyDescent="0.3">
      <c r="A287" s="47" t="s">
        <v>281</v>
      </c>
      <c r="B287" s="52"/>
      <c r="C287" s="49"/>
      <c r="D287" s="50"/>
    </row>
    <row r="288" spans="1:4" x14ac:dyDescent="0.3">
      <c r="A288" s="47" t="s">
        <v>282</v>
      </c>
      <c r="B288" s="52"/>
      <c r="C288" s="49"/>
      <c r="D288" s="50"/>
    </row>
    <row r="289" spans="1:4" x14ac:dyDescent="0.3">
      <c r="A289" s="47" t="s">
        <v>283</v>
      </c>
      <c r="B289" s="52"/>
      <c r="C289" s="49"/>
      <c r="D289" s="50"/>
    </row>
    <row r="290" spans="1:4" x14ac:dyDescent="0.3">
      <c r="A290" s="47" t="s">
        <v>284</v>
      </c>
      <c r="B290" s="52"/>
      <c r="C290" s="49"/>
      <c r="D290" s="50"/>
    </row>
    <row r="291" spans="1:4" x14ac:dyDescent="0.3">
      <c r="A291" s="47" t="s">
        <v>285</v>
      </c>
      <c r="B291" s="52"/>
      <c r="C291" s="49"/>
      <c r="D291" s="50"/>
    </row>
    <row r="292" spans="1:4" x14ac:dyDescent="0.3">
      <c r="A292" s="47" t="s">
        <v>286</v>
      </c>
      <c r="B292" s="52"/>
      <c r="C292" s="49"/>
      <c r="D292" s="50"/>
    </row>
    <row r="293" spans="1:4" x14ac:dyDescent="0.3">
      <c r="A293" s="47" t="s">
        <v>287</v>
      </c>
      <c r="B293" s="52"/>
      <c r="C293" s="49"/>
      <c r="D293" s="50"/>
    </row>
    <row r="294" spans="1:4" x14ac:dyDescent="0.3">
      <c r="A294" s="47" t="s">
        <v>288</v>
      </c>
      <c r="B294" s="52"/>
      <c r="C294" s="49"/>
      <c r="D294" s="50"/>
    </row>
    <row r="295" spans="1:4" x14ac:dyDescent="0.3">
      <c r="A295" s="47" t="s">
        <v>289</v>
      </c>
      <c r="B295" s="52"/>
      <c r="C295" s="49"/>
      <c r="D295" s="50"/>
    </row>
    <row r="296" spans="1:4" x14ac:dyDescent="0.3">
      <c r="A296" s="47" t="s">
        <v>290</v>
      </c>
      <c r="B296" s="52"/>
      <c r="C296" s="49"/>
      <c r="D296" s="50"/>
    </row>
    <row r="297" spans="1:4" x14ac:dyDescent="0.3">
      <c r="A297" s="47" t="s">
        <v>291</v>
      </c>
      <c r="B297" s="52"/>
      <c r="C297" s="49"/>
      <c r="D297" s="50"/>
    </row>
    <row r="298" spans="1:4" x14ac:dyDescent="0.3">
      <c r="A298" s="47" t="s">
        <v>292</v>
      </c>
      <c r="B298" s="52"/>
      <c r="C298" s="49"/>
      <c r="D298" s="50"/>
    </row>
    <row r="299" spans="1:4" x14ac:dyDescent="0.3">
      <c r="A299" s="47" t="s">
        <v>293</v>
      </c>
      <c r="B299" s="52"/>
      <c r="C299" s="49"/>
      <c r="D299" s="50"/>
    </row>
    <row r="300" spans="1:4" x14ac:dyDescent="0.3">
      <c r="A300" s="47" t="s">
        <v>294</v>
      </c>
      <c r="B300" s="52"/>
      <c r="C300" s="49"/>
      <c r="D300" s="50"/>
    </row>
    <row r="301" spans="1:4" x14ac:dyDescent="0.3">
      <c r="A301" s="47" t="s">
        <v>295</v>
      </c>
      <c r="B301" s="52"/>
      <c r="C301" s="49"/>
      <c r="D301" s="50"/>
    </row>
    <row r="302" spans="1:4" x14ac:dyDescent="0.3">
      <c r="A302" s="47" t="s">
        <v>296</v>
      </c>
      <c r="B302" s="52"/>
      <c r="C302" s="49"/>
      <c r="D302" s="50"/>
    </row>
    <row r="303" spans="1:4" x14ac:dyDescent="0.3">
      <c r="A303" s="47" t="s">
        <v>297</v>
      </c>
      <c r="B303" s="52"/>
      <c r="C303" s="49"/>
      <c r="D303" s="50"/>
    </row>
    <row r="304" spans="1:4" x14ac:dyDescent="0.3">
      <c r="A304" s="47" t="s">
        <v>298</v>
      </c>
      <c r="B304" s="52"/>
      <c r="C304" s="49"/>
      <c r="D304" s="50"/>
    </row>
    <row r="305" spans="1:4" x14ac:dyDescent="0.3">
      <c r="A305" s="47" t="s">
        <v>299</v>
      </c>
      <c r="B305" s="52"/>
      <c r="C305" s="49"/>
      <c r="D305" s="50"/>
    </row>
    <row r="306" spans="1:4" x14ac:dyDescent="0.3">
      <c r="A306" s="47" t="s">
        <v>300</v>
      </c>
      <c r="B306" s="52"/>
      <c r="C306" s="49"/>
      <c r="D306" s="50"/>
    </row>
    <row r="307" spans="1:4" x14ac:dyDescent="0.3">
      <c r="A307" s="47" t="s">
        <v>301</v>
      </c>
      <c r="B307" s="52"/>
      <c r="C307" s="49"/>
      <c r="D307" s="50"/>
    </row>
    <row r="308" spans="1:4" x14ac:dyDescent="0.3">
      <c r="A308" s="47" t="s">
        <v>302</v>
      </c>
      <c r="B308" s="52"/>
      <c r="C308" s="49"/>
      <c r="D308" s="50"/>
    </row>
    <row r="309" spans="1:4" x14ac:dyDescent="0.3">
      <c r="A309" s="47" t="s">
        <v>303</v>
      </c>
      <c r="B309" s="52"/>
      <c r="C309" s="49"/>
      <c r="D309" s="50"/>
    </row>
    <row r="310" spans="1:4" x14ac:dyDescent="0.3">
      <c r="A310" s="47" t="s">
        <v>304</v>
      </c>
      <c r="B310" s="52"/>
      <c r="C310" s="49"/>
      <c r="D310" s="50"/>
    </row>
    <row r="311" spans="1:4" x14ac:dyDescent="0.3">
      <c r="A311" s="47" t="s">
        <v>305</v>
      </c>
      <c r="B311" s="52"/>
      <c r="C311" s="49"/>
      <c r="D311" s="50"/>
    </row>
    <row r="312" spans="1:4" x14ac:dyDescent="0.3">
      <c r="A312" s="47" t="s">
        <v>306</v>
      </c>
      <c r="B312" s="52"/>
      <c r="C312" s="49"/>
      <c r="D312" s="50"/>
    </row>
    <row r="313" spans="1:4" x14ac:dyDescent="0.3">
      <c r="A313" s="47" t="s">
        <v>307</v>
      </c>
      <c r="B313" s="52"/>
      <c r="C313" s="49"/>
      <c r="D313" s="50"/>
    </row>
    <row r="314" spans="1:4" x14ac:dyDescent="0.3">
      <c r="A314" s="47" t="s">
        <v>308</v>
      </c>
      <c r="B314" s="52"/>
      <c r="C314" s="49"/>
      <c r="D314" s="50"/>
    </row>
    <row r="315" spans="1:4" x14ac:dyDescent="0.3">
      <c r="A315" s="47" t="s">
        <v>309</v>
      </c>
      <c r="B315" s="52"/>
      <c r="C315" s="49"/>
      <c r="D315" s="50"/>
    </row>
    <row r="316" spans="1:4" x14ac:dyDescent="0.3">
      <c r="A316" s="47" t="s">
        <v>310</v>
      </c>
      <c r="B316" s="52"/>
      <c r="C316" s="49"/>
      <c r="D316" s="50"/>
    </row>
    <row r="317" spans="1:4" x14ac:dyDescent="0.3">
      <c r="A317" s="47" t="s">
        <v>311</v>
      </c>
      <c r="B317" s="52"/>
      <c r="C317" s="49"/>
      <c r="D317" s="50"/>
    </row>
    <row r="318" spans="1:4" x14ac:dyDescent="0.3">
      <c r="A318" s="47" t="s">
        <v>312</v>
      </c>
      <c r="B318" s="52"/>
      <c r="C318" s="49"/>
      <c r="D318" s="50"/>
    </row>
    <row r="319" spans="1:4" x14ac:dyDescent="0.3">
      <c r="A319" s="47" t="s">
        <v>313</v>
      </c>
      <c r="B319" s="52"/>
      <c r="C319" s="49"/>
      <c r="D319" s="50"/>
    </row>
    <row r="320" spans="1:4" x14ac:dyDescent="0.3">
      <c r="A320" s="47" t="s">
        <v>314</v>
      </c>
      <c r="B320" s="52"/>
      <c r="C320" s="49"/>
      <c r="D320" s="50"/>
    </row>
    <row r="321" spans="1:4" x14ac:dyDescent="0.3">
      <c r="A321" s="47" t="s">
        <v>315</v>
      </c>
      <c r="B321" s="52"/>
      <c r="C321" s="49"/>
      <c r="D321" s="50"/>
    </row>
    <row r="322" spans="1:4" x14ac:dyDescent="0.3">
      <c r="A322" s="47" t="s">
        <v>316</v>
      </c>
      <c r="B322" s="52"/>
      <c r="C322" s="49"/>
      <c r="D322" s="50"/>
    </row>
    <row r="323" spans="1:4" x14ac:dyDescent="0.3">
      <c r="A323" s="47" t="s">
        <v>317</v>
      </c>
      <c r="B323" s="52"/>
      <c r="C323" s="49"/>
      <c r="D323" s="50"/>
    </row>
    <row r="324" spans="1:4" x14ac:dyDescent="0.3">
      <c r="A324" s="47" t="s">
        <v>318</v>
      </c>
      <c r="B324" s="52"/>
      <c r="C324" s="49"/>
      <c r="D324" s="50"/>
    </row>
    <row r="325" spans="1:4" x14ac:dyDescent="0.3">
      <c r="A325" s="47" t="s">
        <v>319</v>
      </c>
      <c r="B325" s="52"/>
      <c r="C325" s="49"/>
      <c r="D325" s="50"/>
    </row>
    <row r="326" spans="1:4" x14ac:dyDescent="0.3">
      <c r="A326" s="47" t="s">
        <v>320</v>
      </c>
      <c r="B326" s="52"/>
      <c r="C326" s="49"/>
      <c r="D326" s="50"/>
    </row>
    <row r="327" spans="1:4" x14ac:dyDescent="0.3">
      <c r="A327" s="47" t="s">
        <v>321</v>
      </c>
      <c r="B327" s="52"/>
      <c r="C327" s="49"/>
      <c r="D327" s="50"/>
    </row>
    <row r="328" spans="1:4" x14ac:dyDescent="0.3">
      <c r="A328" s="47" t="s">
        <v>322</v>
      </c>
      <c r="B328" s="52"/>
      <c r="C328" s="49"/>
      <c r="D328" s="50"/>
    </row>
    <row r="329" spans="1:4" x14ac:dyDescent="0.3">
      <c r="A329" s="47" t="s">
        <v>323</v>
      </c>
      <c r="B329" s="52"/>
      <c r="C329" s="49"/>
      <c r="D329" s="50"/>
    </row>
    <row r="330" spans="1:4" x14ac:dyDescent="0.3">
      <c r="A330" s="47" t="s">
        <v>324</v>
      </c>
      <c r="B330" s="52"/>
      <c r="C330" s="49"/>
      <c r="D330" s="50"/>
    </row>
    <row r="331" spans="1:4" x14ac:dyDescent="0.3">
      <c r="A331" s="47" t="s">
        <v>325</v>
      </c>
      <c r="B331" s="52"/>
      <c r="C331" s="49"/>
      <c r="D331" s="50"/>
    </row>
    <row r="332" spans="1:4" x14ac:dyDescent="0.3">
      <c r="A332" s="47" t="s">
        <v>326</v>
      </c>
      <c r="B332" s="52"/>
      <c r="C332" s="49"/>
      <c r="D332" s="50"/>
    </row>
    <row r="333" spans="1:4" x14ac:dyDescent="0.3">
      <c r="A333" s="47" t="s">
        <v>327</v>
      </c>
      <c r="B333" s="52"/>
      <c r="C333" s="49"/>
      <c r="D333" s="50"/>
    </row>
    <row r="334" spans="1:4" x14ac:dyDescent="0.3">
      <c r="A334" s="47" t="s">
        <v>328</v>
      </c>
      <c r="B334" s="52"/>
      <c r="C334" s="49"/>
      <c r="D334" s="50"/>
    </row>
    <row r="335" spans="1:4" x14ac:dyDescent="0.3">
      <c r="A335" s="47" t="s">
        <v>329</v>
      </c>
      <c r="B335" s="52"/>
      <c r="C335" s="49"/>
      <c r="D335" s="50"/>
    </row>
    <row r="336" spans="1:4" x14ac:dyDescent="0.3">
      <c r="A336" s="47" t="s">
        <v>330</v>
      </c>
      <c r="B336" s="52"/>
      <c r="C336" s="49"/>
      <c r="D336" s="50"/>
    </row>
    <row r="337" spans="1:4" x14ac:dyDescent="0.3">
      <c r="A337" s="47" t="s">
        <v>331</v>
      </c>
      <c r="B337" s="52"/>
      <c r="C337" s="49"/>
      <c r="D337" s="50"/>
    </row>
    <row r="338" spans="1:4" x14ac:dyDescent="0.3">
      <c r="A338" s="47" t="s">
        <v>332</v>
      </c>
      <c r="B338" s="52"/>
      <c r="C338" s="49"/>
      <c r="D338" s="50"/>
    </row>
    <row r="339" spans="1:4" x14ac:dyDescent="0.3">
      <c r="A339" s="47" t="s">
        <v>333</v>
      </c>
      <c r="B339" s="52"/>
      <c r="C339" s="49"/>
      <c r="D339" s="50"/>
    </row>
    <row r="340" spans="1:4" x14ac:dyDescent="0.3">
      <c r="A340" s="47" t="s">
        <v>334</v>
      </c>
      <c r="B340" s="52"/>
      <c r="C340" s="49"/>
      <c r="D340" s="50"/>
    </row>
    <row r="341" spans="1:4" x14ac:dyDescent="0.3">
      <c r="A341" s="47" t="s">
        <v>335</v>
      </c>
      <c r="B341" s="52"/>
      <c r="C341" s="49"/>
      <c r="D341" s="50"/>
    </row>
    <row r="342" spans="1:4" x14ac:dyDescent="0.3">
      <c r="A342" s="47" t="s">
        <v>336</v>
      </c>
      <c r="B342" s="52"/>
      <c r="C342" s="49"/>
      <c r="D342" s="50"/>
    </row>
    <row r="343" spans="1:4" x14ac:dyDescent="0.3">
      <c r="A343" s="47" t="s">
        <v>337</v>
      </c>
      <c r="B343" s="52"/>
      <c r="C343" s="49"/>
      <c r="D343" s="50"/>
    </row>
    <row r="344" spans="1:4" x14ac:dyDescent="0.3">
      <c r="A344" s="47" t="s">
        <v>338</v>
      </c>
      <c r="B344" s="52"/>
      <c r="C344" s="49"/>
      <c r="D344" s="50"/>
    </row>
    <row r="345" spans="1:4" x14ac:dyDescent="0.3">
      <c r="A345" s="47" t="s">
        <v>339</v>
      </c>
      <c r="B345" s="52"/>
      <c r="C345" s="49"/>
      <c r="D345" s="50"/>
    </row>
    <row r="346" spans="1:4" x14ac:dyDescent="0.3">
      <c r="A346" s="47" t="s">
        <v>340</v>
      </c>
      <c r="B346" s="52"/>
      <c r="C346" s="49"/>
      <c r="D346" s="50"/>
    </row>
    <row r="347" spans="1:4" x14ac:dyDescent="0.3">
      <c r="A347" s="47" t="s">
        <v>341</v>
      </c>
      <c r="B347" s="52"/>
      <c r="C347" s="49"/>
      <c r="D347" s="50"/>
    </row>
    <row r="348" spans="1:4" x14ac:dyDescent="0.3">
      <c r="A348" s="47" t="s">
        <v>342</v>
      </c>
      <c r="B348" s="52"/>
      <c r="C348" s="49"/>
      <c r="D348" s="50"/>
    </row>
    <row r="349" spans="1:4" x14ac:dyDescent="0.3">
      <c r="A349" s="47" t="s">
        <v>343</v>
      </c>
      <c r="B349" s="52"/>
      <c r="C349" s="49"/>
      <c r="D349" s="50"/>
    </row>
    <row r="350" spans="1:4" x14ac:dyDescent="0.3">
      <c r="A350" s="47" t="s">
        <v>344</v>
      </c>
      <c r="B350" s="52"/>
      <c r="C350" s="49"/>
      <c r="D350" s="50"/>
    </row>
    <row r="351" spans="1:4" x14ac:dyDescent="0.3">
      <c r="A351" s="47" t="s">
        <v>345</v>
      </c>
      <c r="B351" s="52"/>
      <c r="C351" s="49"/>
      <c r="D351" s="50"/>
    </row>
    <row r="352" spans="1:4" x14ac:dyDescent="0.3">
      <c r="A352" s="47" t="s">
        <v>346</v>
      </c>
      <c r="B352" s="52"/>
      <c r="C352" s="49"/>
      <c r="D352" s="50"/>
    </row>
    <row r="353" spans="1:4" x14ac:dyDescent="0.3">
      <c r="A353" s="47" t="s">
        <v>347</v>
      </c>
      <c r="B353" s="52"/>
      <c r="C353" s="49"/>
      <c r="D353" s="50"/>
    </row>
    <row r="354" spans="1:4" x14ac:dyDescent="0.3">
      <c r="A354" s="47" t="s">
        <v>348</v>
      </c>
      <c r="B354" s="52"/>
      <c r="C354" s="49"/>
      <c r="D354" s="50"/>
    </row>
    <row r="355" spans="1:4" x14ac:dyDescent="0.3">
      <c r="A355" s="47" t="s">
        <v>349</v>
      </c>
      <c r="B355" s="52"/>
      <c r="C355" s="49"/>
      <c r="D355" s="50"/>
    </row>
    <row r="356" spans="1:4" x14ac:dyDescent="0.3">
      <c r="A356" s="47" t="s">
        <v>350</v>
      </c>
      <c r="B356" s="52"/>
      <c r="C356" s="49"/>
      <c r="D356" s="50"/>
    </row>
    <row r="357" spans="1:4" x14ac:dyDescent="0.3">
      <c r="A357" s="47" t="s">
        <v>351</v>
      </c>
      <c r="B357" s="52"/>
      <c r="C357" s="49"/>
      <c r="D357" s="50"/>
    </row>
    <row r="358" spans="1:4" x14ac:dyDescent="0.3">
      <c r="A358" s="47" t="s">
        <v>352</v>
      </c>
      <c r="B358" s="52"/>
      <c r="C358" s="49"/>
      <c r="D358" s="50"/>
    </row>
    <row r="359" spans="1:4" x14ac:dyDescent="0.3">
      <c r="A359" s="47" t="s">
        <v>353</v>
      </c>
      <c r="B359" s="52"/>
      <c r="C359" s="49"/>
      <c r="D359" s="50"/>
    </row>
    <row r="360" spans="1:4" x14ac:dyDescent="0.3">
      <c r="A360" s="47" t="s">
        <v>354</v>
      </c>
      <c r="B360" s="52"/>
      <c r="C360" s="49"/>
      <c r="D360" s="50"/>
    </row>
    <row r="361" spans="1:4" x14ac:dyDescent="0.3">
      <c r="A361" s="47" t="s">
        <v>355</v>
      </c>
      <c r="B361" s="52"/>
      <c r="C361" s="49"/>
      <c r="D361" s="50"/>
    </row>
    <row r="362" spans="1:4" x14ac:dyDescent="0.3">
      <c r="A362" s="47" t="s">
        <v>356</v>
      </c>
      <c r="B362" s="52"/>
      <c r="C362" s="49"/>
      <c r="D362" s="50"/>
    </row>
    <row r="363" spans="1:4" x14ac:dyDescent="0.3">
      <c r="A363" s="47" t="s">
        <v>357</v>
      </c>
      <c r="B363" s="52"/>
      <c r="C363" s="49"/>
      <c r="D363" s="50"/>
    </row>
    <row r="364" spans="1:4" x14ac:dyDescent="0.3">
      <c r="A364" s="47" t="s">
        <v>358</v>
      </c>
      <c r="B364" s="52"/>
      <c r="C364" s="49"/>
      <c r="D364" s="50"/>
    </row>
    <row r="365" spans="1:4" x14ac:dyDescent="0.3">
      <c r="A365" s="47" t="s">
        <v>359</v>
      </c>
      <c r="B365" s="52"/>
      <c r="C365" s="49"/>
      <c r="D365" s="50"/>
    </row>
    <row r="366" spans="1:4" x14ac:dyDescent="0.3">
      <c r="A366" s="47" t="s">
        <v>360</v>
      </c>
      <c r="B366" s="52"/>
      <c r="C366" s="49"/>
      <c r="D366" s="50"/>
    </row>
    <row r="367" spans="1:4" x14ac:dyDescent="0.3">
      <c r="A367" s="47" t="s">
        <v>361</v>
      </c>
      <c r="B367" s="52"/>
      <c r="C367" s="49"/>
      <c r="D367" s="50"/>
    </row>
    <row r="368" spans="1:4" x14ac:dyDescent="0.3">
      <c r="A368" s="47" t="s">
        <v>362</v>
      </c>
      <c r="B368" s="52"/>
      <c r="C368" s="49"/>
      <c r="D368" s="50"/>
    </row>
    <row r="369" spans="1:4" x14ac:dyDescent="0.3">
      <c r="A369" s="47" t="s">
        <v>363</v>
      </c>
      <c r="B369" s="52"/>
      <c r="C369" s="49"/>
      <c r="D369" s="50"/>
    </row>
    <row r="370" spans="1:4" x14ac:dyDescent="0.3">
      <c r="A370" s="47" t="s">
        <v>364</v>
      </c>
      <c r="B370" s="52"/>
      <c r="C370" s="49"/>
      <c r="D370" s="50"/>
    </row>
    <row r="371" spans="1:4" x14ac:dyDescent="0.3">
      <c r="A371" s="47" t="s">
        <v>365</v>
      </c>
      <c r="B371" s="52"/>
      <c r="C371" s="49"/>
      <c r="D371" s="50"/>
    </row>
    <row r="372" spans="1:4" x14ac:dyDescent="0.3">
      <c r="A372" s="47" t="s">
        <v>366</v>
      </c>
      <c r="B372" s="52"/>
      <c r="C372" s="49"/>
      <c r="D372" s="50"/>
    </row>
    <row r="373" spans="1:4" x14ac:dyDescent="0.3">
      <c r="A373" s="47" t="s">
        <v>367</v>
      </c>
      <c r="B373" s="52"/>
      <c r="C373" s="49"/>
      <c r="D373" s="50"/>
    </row>
    <row r="374" spans="1:4" x14ac:dyDescent="0.3">
      <c r="A374" s="47" t="s">
        <v>368</v>
      </c>
      <c r="B374" s="52"/>
      <c r="C374" s="49"/>
      <c r="D374" s="50"/>
    </row>
    <row r="375" spans="1:4" x14ac:dyDescent="0.3">
      <c r="A375" s="47" t="s">
        <v>369</v>
      </c>
      <c r="B375" s="52"/>
      <c r="C375" s="49"/>
      <c r="D375" s="50"/>
    </row>
    <row r="376" spans="1:4" x14ac:dyDescent="0.3">
      <c r="A376" s="47" t="s">
        <v>370</v>
      </c>
      <c r="B376" s="52"/>
      <c r="C376" s="49"/>
      <c r="D376" s="50"/>
    </row>
    <row r="377" spans="1:4" x14ac:dyDescent="0.3">
      <c r="A377" s="47" t="s">
        <v>371</v>
      </c>
      <c r="B377" s="52"/>
      <c r="C377" s="49"/>
      <c r="D377" s="50"/>
    </row>
    <row r="378" spans="1:4" x14ac:dyDescent="0.3">
      <c r="A378" s="47" t="s">
        <v>372</v>
      </c>
      <c r="B378" s="52"/>
      <c r="C378" s="49"/>
      <c r="D378" s="50"/>
    </row>
    <row r="379" spans="1:4" x14ac:dyDescent="0.3">
      <c r="A379" s="47" t="s">
        <v>373</v>
      </c>
      <c r="B379" s="52"/>
      <c r="C379" s="49"/>
      <c r="D379" s="50"/>
    </row>
    <row r="380" spans="1:4" x14ac:dyDescent="0.3">
      <c r="A380" s="47" t="s">
        <v>374</v>
      </c>
      <c r="B380" s="52"/>
      <c r="C380" s="49"/>
      <c r="D380" s="50"/>
    </row>
    <row r="381" spans="1:4" x14ac:dyDescent="0.3">
      <c r="A381" s="47" t="s">
        <v>375</v>
      </c>
      <c r="B381" s="52"/>
      <c r="C381" s="49"/>
      <c r="D381" s="50"/>
    </row>
    <row r="382" spans="1:4" x14ac:dyDescent="0.3">
      <c r="A382" s="47" t="s">
        <v>376</v>
      </c>
      <c r="B382" s="52"/>
      <c r="C382" s="49"/>
      <c r="D382" s="50"/>
    </row>
    <row r="383" spans="1:4" x14ac:dyDescent="0.3">
      <c r="A383" s="47" t="s">
        <v>377</v>
      </c>
      <c r="B383" s="52"/>
      <c r="C383" s="49"/>
      <c r="D383" s="50"/>
    </row>
    <row r="384" spans="1:4" x14ac:dyDescent="0.3">
      <c r="A384" s="47" t="s">
        <v>378</v>
      </c>
      <c r="B384" s="52"/>
      <c r="C384" s="49"/>
      <c r="D384" s="50"/>
    </row>
    <row r="385" spans="1:4" x14ac:dyDescent="0.3">
      <c r="A385" s="47" t="s">
        <v>379</v>
      </c>
      <c r="B385" s="52"/>
      <c r="C385" s="49"/>
      <c r="D385" s="50"/>
    </row>
    <row r="386" spans="1:4" x14ac:dyDescent="0.3">
      <c r="A386" s="47" t="s">
        <v>380</v>
      </c>
      <c r="B386" s="52"/>
      <c r="C386" s="49"/>
      <c r="D386" s="50"/>
    </row>
    <row r="387" spans="1:4" x14ac:dyDescent="0.3">
      <c r="A387" s="47" t="s">
        <v>381</v>
      </c>
      <c r="B387" s="52"/>
      <c r="C387" s="49"/>
      <c r="D387" s="50"/>
    </row>
    <row r="388" spans="1:4" x14ac:dyDescent="0.3">
      <c r="A388" s="47" t="s">
        <v>382</v>
      </c>
      <c r="B388" s="52"/>
      <c r="C388" s="49"/>
      <c r="D388" s="50"/>
    </row>
    <row r="389" spans="1:4" x14ac:dyDescent="0.3">
      <c r="A389" s="47" t="s">
        <v>383</v>
      </c>
      <c r="B389" s="52"/>
      <c r="C389" s="49"/>
      <c r="D389" s="50"/>
    </row>
    <row r="390" spans="1:4" x14ac:dyDescent="0.3">
      <c r="A390" s="47" t="s">
        <v>384</v>
      </c>
      <c r="B390" s="52"/>
      <c r="C390" s="49"/>
      <c r="D390" s="50"/>
    </row>
    <row r="391" spans="1:4" x14ac:dyDescent="0.3">
      <c r="A391" s="47" t="s">
        <v>385</v>
      </c>
      <c r="B391" s="52"/>
      <c r="C391" s="49"/>
      <c r="D391" s="50"/>
    </row>
    <row r="392" spans="1:4" x14ac:dyDescent="0.3">
      <c r="A392" s="47" t="s">
        <v>386</v>
      </c>
      <c r="B392" s="52"/>
      <c r="C392" s="49"/>
      <c r="D392" s="50"/>
    </row>
    <row r="393" spans="1:4" x14ac:dyDescent="0.3">
      <c r="A393" s="47" t="s">
        <v>387</v>
      </c>
      <c r="B393" s="52"/>
      <c r="C393" s="49"/>
      <c r="D393" s="50"/>
    </row>
    <row r="394" spans="1:4" x14ac:dyDescent="0.3">
      <c r="A394" s="47" t="s">
        <v>388</v>
      </c>
      <c r="B394" s="52"/>
      <c r="C394" s="49"/>
      <c r="D394" s="50"/>
    </row>
    <row r="395" spans="1:4" x14ac:dyDescent="0.3">
      <c r="A395" s="47" t="s">
        <v>389</v>
      </c>
      <c r="B395" s="52"/>
      <c r="C395" s="49"/>
      <c r="D395" s="50"/>
    </row>
    <row r="396" spans="1:4" x14ac:dyDescent="0.3">
      <c r="A396" s="47" t="s">
        <v>390</v>
      </c>
      <c r="B396" s="52"/>
      <c r="C396" s="49"/>
      <c r="D396" s="50"/>
    </row>
    <row r="397" spans="1:4" x14ac:dyDescent="0.3">
      <c r="A397" s="47" t="s">
        <v>391</v>
      </c>
      <c r="B397" s="52"/>
      <c r="C397" s="49"/>
      <c r="D397" s="50"/>
    </row>
    <row r="398" spans="1:4" x14ac:dyDescent="0.3">
      <c r="A398" s="47" t="s">
        <v>392</v>
      </c>
      <c r="B398" s="52"/>
      <c r="C398" s="49"/>
      <c r="D398" s="50"/>
    </row>
    <row r="399" spans="1:4" x14ac:dyDescent="0.3">
      <c r="A399" s="47" t="s">
        <v>393</v>
      </c>
      <c r="B399" s="52"/>
      <c r="C399" s="49"/>
      <c r="D399" s="50"/>
    </row>
    <row r="400" spans="1:4" x14ac:dyDescent="0.3">
      <c r="A400" s="47" t="s">
        <v>394</v>
      </c>
      <c r="B400" s="52"/>
      <c r="C400" s="49"/>
      <c r="D400" s="50"/>
    </row>
    <row r="401" spans="1:4" x14ac:dyDescent="0.3">
      <c r="A401" s="47" t="s">
        <v>395</v>
      </c>
      <c r="B401" s="52"/>
      <c r="C401" s="49"/>
      <c r="D401" s="50"/>
    </row>
    <row r="402" spans="1:4" x14ac:dyDescent="0.3">
      <c r="A402" s="47" t="s">
        <v>396</v>
      </c>
      <c r="B402" s="52"/>
      <c r="C402" s="49"/>
      <c r="D402" s="50"/>
    </row>
    <row r="403" spans="1:4" x14ac:dyDescent="0.3">
      <c r="A403" s="47" t="s">
        <v>397</v>
      </c>
      <c r="B403" s="52"/>
      <c r="C403" s="49"/>
      <c r="D403" s="50"/>
    </row>
    <row r="404" spans="1:4" x14ac:dyDescent="0.3">
      <c r="A404" s="47" t="s">
        <v>398</v>
      </c>
      <c r="B404" s="52"/>
      <c r="C404" s="49"/>
      <c r="D404" s="50"/>
    </row>
    <row r="405" spans="1:4" x14ac:dyDescent="0.3">
      <c r="A405" s="47" t="s">
        <v>399</v>
      </c>
      <c r="B405" s="52"/>
      <c r="C405" s="49"/>
      <c r="D405" s="50"/>
    </row>
    <row r="406" spans="1:4" x14ac:dyDescent="0.3">
      <c r="A406" s="47" t="s">
        <v>400</v>
      </c>
      <c r="B406" s="52"/>
      <c r="C406" s="49"/>
      <c r="D406" s="50"/>
    </row>
    <row r="407" spans="1:4" x14ac:dyDescent="0.3">
      <c r="A407" s="47" t="s">
        <v>401</v>
      </c>
      <c r="B407" s="52"/>
      <c r="C407" s="49"/>
      <c r="D407" s="50"/>
    </row>
    <row r="408" spans="1:4" x14ac:dyDescent="0.3">
      <c r="A408" s="47" t="s">
        <v>402</v>
      </c>
      <c r="B408" s="52"/>
      <c r="C408" s="49"/>
      <c r="D408" s="50"/>
    </row>
    <row r="409" spans="1:4" x14ac:dyDescent="0.3">
      <c r="A409" s="47" t="s">
        <v>403</v>
      </c>
      <c r="B409" s="52"/>
      <c r="C409" s="49"/>
      <c r="D409" s="50"/>
    </row>
    <row r="410" spans="1:4" x14ac:dyDescent="0.3">
      <c r="A410" s="47" t="s">
        <v>404</v>
      </c>
      <c r="B410" s="52"/>
      <c r="C410" s="49"/>
      <c r="D410" s="50"/>
    </row>
    <row r="411" spans="1:4" x14ac:dyDescent="0.3">
      <c r="A411" s="47" t="s">
        <v>405</v>
      </c>
      <c r="B411" s="52"/>
      <c r="C411" s="49"/>
      <c r="D411" s="50"/>
    </row>
    <row r="412" spans="1:4" x14ac:dyDescent="0.3">
      <c r="A412" s="47" t="s">
        <v>406</v>
      </c>
      <c r="B412" s="52"/>
      <c r="C412" s="49"/>
      <c r="D412" s="50"/>
    </row>
    <row r="413" spans="1:4" x14ac:dyDescent="0.3">
      <c r="A413" s="47" t="s">
        <v>407</v>
      </c>
      <c r="B413" s="52"/>
      <c r="C413" s="49"/>
      <c r="D413" s="50"/>
    </row>
    <row r="414" spans="1:4" x14ac:dyDescent="0.3">
      <c r="A414" s="47" t="s">
        <v>408</v>
      </c>
      <c r="B414" s="52"/>
      <c r="C414" s="49"/>
      <c r="D414" s="50"/>
    </row>
    <row r="415" spans="1:4" x14ac:dyDescent="0.3">
      <c r="A415" s="47" t="s">
        <v>409</v>
      </c>
      <c r="B415" s="52"/>
      <c r="C415" s="49"/>
      <c r="D415" s="50"/>
    </row>
    <row r="416" spans="1:4" x14ac:dyDescent="0.3">
      <c r="A416" s="47" t="s">
        <v>410</v>
      </c>
      <c r="B416" s="52"/>
      <c r="C416" s="49"/>
      <c r="D416" s="50"/>
    </row>
    <row r="417" spans="1:4" x14ac:dyDescent="0.3">
      <c r="A417" s="47" t="s">
        <v>411</v>
      </c>
      <c r="B417" s="52"/>
      <c r="C417" s="49"/>
      <c r="D417" s="50"/>
    </row>
    <row r="418" spans="1:4" x14ac:dyDescent="0.3">
      <c r="A418" s="47" t="s">
        <v>412</v>
      </c>
      <c r="B418" s="52"/>
      <c r="C418" s="49"/>
      <c r="D418" s="50"/>
    </row>
    <row r="419" spans="1:4" x14ac:dyDescent="0.3">
      <c r="A419" s="47" t="s">
        <v>413</v>
      </c>
      <c r="B419" s="52"/>
      <c r="C419" s="49"/>
      <c r="D419" s="50"/>
    </row>
    <row r="420" spans="1:4" x14ac:dyDescent="0.3">
      <c r="A420" s="47" t="s">
        <v>414</v>
      </c>
      <c r="B420" s="52"/>
      <c r="C420" s="49"/>
      <c r="D420" s="50"/>
    </row>
    <row r="421" spans="1:4" x14ac:dyDescent="0.3">
      <c r="A421" s="47" t="s">
        <v>415</v>
      </c>
      <c r="B421" s="52"/>
      <c r="C421" s="49"/>
      <c r="D421" s="50"/>
    </row>
    <row r="422" spans="1:4" x14ac:dyDescent="0.3">
      <c r="A422" s="47" t="s">
        <v>416</v>
      </c>
      <c r="B422" s="52"/>
      <c r="C422" s="49"/>
      <c r="D422" s="50"/>
    </row>
    <row r="423" spans="1:4" x14ac:dyDescent="0.3">
      <c r="A423" s="47" t="s">
        <v>417</v>
      </c>
      <c r="B423" s="52"/>
      <c r="C423" s="49"/>
      <c r="D423" s="50"/>
    </row>
    <row r="424" spans="1:4" x14ac:dyDescent="0.3">
      <c r="A424" s="47" t="s">
        <v>418</v>
      </c>
      <c r="B424" s="52"/>
      <c r="C424" s="49"/>
      <c r="D424" s="50"/>
    </row>
    <row r="425" spans="1:4" x14ac:dyDescent="0.3">
      <c r="A425" s="47" t="s">
        <v>419</v>
      </c>
      <c r="B425" s="52"/>
      <c r="C425" s="49"/>
      <c r="D425" s="50"/>
    </row>
    <row r="426" spans="1:4" x14ac:dyDescent="0.3">
      <c r="A426" s="47" t="s">
        <v>420</v>
      </c>
      <c r="B426" s="52"/>
      <c r="C426" s="49"/>
      <c r="D426" s="50"/>
    </row>
    <row r="427" spans="1:4" x14ac:dyDescent="0.3">
      <c r="A427" s="47" t="s">
        <v>421</v>
      </c>
      <c r="B427" s="52"/>
      <c r="C427" s="49"/>
      <c r="D427" s="50"/>
    </row>
    <row r="428" spans="1:4" x14ac:dyDescent="0.3">
      <c r="A428" s="47" t="s">
        <v>422</v>
      </c>
      <c r="B428" s="52"/>
      <c r="C428" s="49"/>
      <c r="D428" s="50"/>
    </row>
    <row r="429" spans="1:4" x14ac:dyDescent="0.3">
      <c r="A429" s="47" t="s">
        <v>423</v>
      </c>
      <c r="B429" s="52"/>
      <c r="C429" s="49"/>
      <c r="D429" s="50"/>
    </row>
    <row r="430" spans="1:4" x14ac:dyDescent="0.3">
      <c r="A430" s="47" t="s">
        <v>424</v>
      </c>
      <c r="B430" s="52"/>
      <c r="C430" s="49"/>
      <c r="D430" s="50"/>
    </row>
    <row r="431" spans="1:4" x14ac:dyDescent="0.3">
      <c r="A431" s="47" t="s">
        <v>425</v>
      </c>
      <c r="B431" s="52"/>
      <c r="C431" s="49"/>
      <c r="D431" s="50"/>
    </row>
    <row r="432" spans="1:4" x14ac:dyDescent="0.3">
      <c r="A432" s="47" t="s">
        <v>426</v>
      </c>
      <c r="B432" s="52"/>
      <c r="C432" s="49"/>
      <c r="D432" s="50"/>
    </row>
    <row r="433" spans="1:4" x14ac:dyDescent="0.3">
      <c r="A433" s="47" t="s">
        <v>427</v>
      </c>
      <c r="B433" s="52"/>
      <c r="C433" s="49"/>
      <c r="D433" s="50"/>
    </row>
    <row r="434" spans="1:4" x14ac:dyDescent="0.3">
      <c r="A434" s="47" t="s">
        <v>428</v>
      </c>
      <c r="B434" s="52"/>
      <c r="C434" s="49"/>
      <c r="D434" s="50"/>
    </row>
    <row r="435" spans="1:4" x14ac:dyDescent="0.3">
      <c r="A435" s="47" t="s">
        <v>429</v>
      </c>
      <c r="B435" s="52"/>
      <c r="C435" s="49"/>
      <c r="D435" s="50"/>
    </row>
    <row r="436" spans="1:4" x14ac:dyDescent="0.3">
      <c r="A436" s="47" t="s">
        <v>430</v>
      </c>
      <c r="B436" s="52"/>
      <c r="C436" s="49"/>
      <c r="D436" s="50"/>
    </row>
    <row r="437" spans="1:4" x14ac:dyDescent="0.3">
      <c r="A437" s="47" t="s">
        <v>431</v>
      </c>
      <c r="B437" s="52"/>
      <c r="C437" s="49"/>
      <c r="D437" s="50"/>
    </row>
    <row r="438" spans="1:4" x14ac:dyDescent="0.3">
      <c r="A438" s="47" t="s">
        <v>432</v>
      </c>
      <c r="B438" s="52"/>
      <c r="C438" s="49"/>
      <c r="D438" s="50"/>
    </row>
    <row r="439" spans="1:4" x14ac:dyDescent="0.3">
      <c r="A439" s="47" t="s">
        <v>433</v>
      </c>
      <c r="B439" s="52"/>
      <c r="C439" s="49"/>
      <c r="D439" s="50"/>
    </row>
    <row r="440" spans="1:4" x14ac:dyDescent="0.3">
      <c r="A440" s="47" t="s">
        <v>434</v>
      </c>
      <c r="B440" s="52"/>
      <c r="C440" s="49"/>
      <c r="D440" s="50"/>
    </row>
    <row r="441" spans="1:4" x14ac:dyDescent="0.3">
      <c r="A441" s="47" t="s">
        <v>435</v>
      </c>
      <c r="B441" s="52"/>
      <c r="C441" s="49"/>
      <c r="D441" s="50"/>
    </row>
    <row r="442" spans="1:4" x14ac:dyDescent="0.3">
      <c r="A442" s="47" t="s">
        <v>436</v>
      </c>
      <c r="B442" s="52"/>
      <c r="C442" s="49"/>
      <c r="D442" s="50"/>
    </row>
    <row r="443" spans="1:4" x14ac:dyDescent="0.3">
      <c r="A443" s="47" t="s">
        <v>437</v>
      </c>
      <c r="B443" s="52"/>
      <c r="C443" s="49"/>
      <c r="D443" s="50"/>
    </row>
    <row r="444" spans="1:4" x14ac:dyDescent="0.3">
      <c r="A444" s="47" t="s">
        <v>438</v>
      </c>
      <c r="B444" s="52"/>
      <c r="C444" s="49"/>
      <c r="D444" s="50"/>
    </row>
    <row r="445" spans="1:4" x14ac:dyDescent="0.3">
      <c r="A445" s="47" t="s">
        <v>439</v>
      </c>
      <c r="B445" s="52"/>
      <c r="C445" s="49"/>
      <c r="D445" s="50"/>
    </row>
    <row r="446" spans="1:4" x14ac:dyDescent="0.3">
      <c r="A446" s="47" t="s">
        <v>440</v>
      </c>
      <c r="B446" s="52"/>
      <c r="C446" s="49"/>
      <c r="D446" s="50"/>
    </row>
    <row r="447" spans="1:4" x14ac:dyDescent="0.3">
      <c r="A447" s="47" t="s">
        <v>441</v>
      </c>
      <c r="B447" s="52"/>
      <c r="C447" s="49"/>
      <c r="D447" s="50"/>
    </row>
    <row r="448" spans="1:4" x14ac:dyDescent="0.3">
      <c r="A448" s="47" t="s">
        <v>442</v>
      </c>
      <c r="B448" s="52"/>
      <c r="C448" s="49"/>
      <c r="D448" s="50"/>
    </row>
    <row r="449" spans="1:4" x14ac:dyDescent="0.3">
      <c r="A449" s="47" t="s">
        <v>443</v>
      </c>
      <c r="B449" s="52"/>
      <c r="C449" s="49"/>
      <c r="D449" s="50"/>
    </row>
    <row r="450" spans="1:4" x14ac:dyDescent="0.3">
      <c r="A450" s="47" t="s">
        <v>444</v>
      </c>
      <c r="B450" s="52"/>
      <c r="C450" s="49"/>
      <c r="D450" s="50"/>
    </row>
    <row r="451" spans="1:4" x14ac:dyDescent="0.3">
      <c r="A451" s="47" t="s">
        <v>445</v>
      </c>
      <c r="B451" s="52"/>
      <c r="C451" s="49"/>
      <c r="D451" s="50"/>
    </row>
    <row r="452" spans="1:4" x14ac:dyDescent="0.3">
      <c r="A452" s="47" t="s">
        <v>446</v>
      </c>
      <c r="B452" s="52"/>
      <c r="C452" s="49"/>
      <c r="D452" s="50"/>
    </row>
    <row r="453" spans="1:4" x14ac:dyDescent="0.3">
      <c r="A453" s="47" t="s">
        <v>447</v>
      </c>
      <c r="B453" s="52"/>
      <c r="C453" s="49"/>
      <c r="D453" s="50"/>
    </row>
    <row r="454" spans="1:4" x14ac:dyDescent="0.3">
      <c r="A454" s="47" t="s">
        <v>448</v>
      </c>
      <c r="B454" s="52"/>
      <c r="C454" s="49"/>
      <c r="D454" s="50"/>
    </row>
    <row r="455" spans="1:4" x14ac:dyDescent="0.3">
      <c r="A455" s="47" t="s">
        <v>449</v>
      </c>
      <c r="B455" s="52"/>
      <c r="C455" s="49"/>
      <c r="D455" s="50"/>
    </row>
    <row r="456" spans="1:4" x14ac:dyDescent="0.3">
      <c r="A456" s="47" t="s">
        <v>450</v>
      </c>
      <c r="B456" s="52"/>
      <c r="C456" s="49"/>
      <c r="D456" s="50"/>
    </row>
    <row r="457" spans="1:4" x14ac:dyDescent="0.3">
      <c r="A457" s="47" t="s">
        <v>451</v>
      </c>
      <c r="B457" s="52"/>
      <c r="C457" s="49"/>
      <c r="D457" s="50"/>
    </row>
    <row r="458" spans="1:4" x14ac:dyDescent="0.3">
      <c r="A458" s="47" t="s">
        <v>452</v>
      </c>
      <c r="B458" s="52"/>
      <c r="C458" s="49"/>
      <c r="D458" s="50"/>
    </row>
    <row r="459" spans="1:4" x14ac:dyDescent="0.3">
      <c r="A459" s="47" t="s">
        <v>453</v>
      </c>
      <c r="B459" s="52"/>
      <c r="C459" s="49"/>
      <c r="D459" s="50"/>
    </row>
    <row r="460" spans="1:4" x14ac:dyDescent="0.3">
      <c r="A460" s="47" t="s">
        <v>454</v>
      </c>
      <c r="B460" s="52"/>
      <c r="C460" s="49"/>
      <c r="D460" s="50"/>
    </row>
    <row r="461" spans="1:4" x14ac:dyDescent="0.3">
      <c r="A461" s="47" t="s">
        <v>455</v>
      </c>
      <c r="B461" s="52"/>
      <c r="C461" s="49"/>
      <c r="D461" s="50"/>
    </row>
    <row r="462" spans="1:4" x14ac:dyDescent="0.3">
      <c r="A462" s="47" t="s">
        <v>456</v>
      </c>
      <c r="B462" s="52"/>
      <c r="C462" s="49"/>
      <c r="D462" s="50"/>
    </row>
    <row r="463" spans="1:4" x14ac:dyDescent="0.3">
      <c r="A463" s="47" t="s">
        <v>457</v>
      </c>
      <c r="B463" s="52"/>
      <c r="C463" s="49"/>
      <c r="D463" s="50"/>
    </row>
    <row r="464" spans="1:4" x14ac:dyDescent="0.3">
      <c r="A464" s="47" t="s">
        <v>458</v>
      </c>
      <c r="B464" s="52"/>
      <c r="C464" s="49"/>
      <c r="D464" s="50"/>
    </row>
    <row r="465" spans="1:4" x14ac:dyDescent="0.3">
      <c r="A465" s="47" t="s">
        <v>459</v>
      </c>
      <c r="B465" s="52"/>
      <c r="C465" s="49"/>
      <c r="D465" s="50"/>
    </row>
    <row r="466" spans="1:4" x14ac:dyDescent="0.3">
      <c r="A466" s="47" t="s">
        <v>460</v>
      </c>
      <c r="B466" s="52"/>
      <c r="C466" s="49"/>
      <c r="D466" s="50"/>
    </row>
    <row r="467" spans="1:4" x14ac:dyDescent="0.3">
      <c r="A467" s="47" t="s">
        <v>461</v>
      </c>
      <c r="B467" s="52"/>
      <c r="C467" s="49"/>
      <c r="D467" s="50"/>
    </row>
    <row r="468" spans="1:4" x14ac:dyDescent="0.3">
      <c r="A468" s="47" t="s">
        <v>462</v>
      </c>
      <c r="B468" s="52"/>
      <c r="C468" s="49"/>
      <c r="D468" s="50"/>
    </row>
    <row r="469" spans="1:4" x14ac:dyDescent="0.3">
      <c r="A469" s="47" t="s">
        <v>463</v>
      </c>
      <c r="B469" s="52"/>
      <c r="C469" s="49"/>
      <c r="D469" s="50"/>
    </row>
  </sheetData>
  <mergeCells count="2">
    <mergeCell ref="C29:G29"/>
    <mergeCell ref="A119:B119"/>
  </mergeCells>
  <conditionalFormatting sqref="H73">
    <cfRule type="cellIs" dxfId="0" priority="1" stopIfTrue="1" operator="lessThan">
      <formula>0</formula>
    </cfRule>
  </conditionalFormatting>
  <dataValidations count="1143">
    <dataValidation errorStyle="information" allowBlank="1" promptTitle="D469 Input Cell" prompt="For MA Medical Savings Account (MSA) contracts only: MSA Plan Deductible" sqref="D469" xr:uid="{C9999E07-76D4-43D7-ACCA-1BBADCCB68DC}"/>
    <dataValidation type="custom" errorStyle="information" showInputMessage="1" promptTitle="C469 Input Cell" prompt="CY2023 Member Months cannot be blank if column B has a value" sqref="C469" xr:uid="{437FC6F6-97B5-4219-9D0B-C987D5AB11C9}">
      <formula1>IF(LEN(B469)&gt;0,LEN(TRIM(C469))&gt;0,TRUE)</formula1>
    </dataValidation>
    <dataValidation type="custom" errorStyle="information" showInputMessage="1" promptTitle="B469 Input Cell" prompt="The Plan ID's first 5 positions (ex: H####) should match Worksheet1 cell C6 or can be left blank.  Plan ID cannot be blank if column C (Member Months) has a value and must have the following format (ex: H####-###-##)" sqref="B469" xr:uid="{BE827009-4068-4255-AB9B-704262FD82AF}">
      <formula1>IF(OR(LEN(TRIM(C469))&gt;0, LEN(B469)&gt;0),AND(MID(B469,1,5)=C6,ISERROR(FIND(MID(B469,6,1)," - ",1))=FALSE,ISNUMBER(VALUE(MID(B469,7,3))),ISERROR(FIND(MID(B469,10,1)," - ",1))=FALSE,ISNUMBER(VALUE(RIGHT(B469,2))),LEN(B469)=12),TRUE)</formula1>
    </dataValidation>
    <dataValidation errorStyle="information" allowBlank="1" promptTitle="D468 Input Cell" prompt="For MA Medical Savings Account (MSA) contracts only: MSA Plan Deductible" sqref="D468" xr:uid="{BEA3652E-FEB8-479A-A30E-F5A33E1CD71E}"/>
    <dataValidation type="custom" errorStyle="information" showInputMessage="1" promptTitle="C468 Input Cell" prompt="CY2023 Member Months cannot be blank if column B has a value" sqref="C468" xr:uid="{5FA7C8F5-45FC-4364-8268-0E995CC004E2}">
      <formula1>IF(LEN(B468)&gt;0,LEN(TRIM(C468))&gt;0,TRUE)</formula1>
    </dataValidation>
    <dataValidation type="custom" errorStyle="information" showInputMessage="1" promptTitle="B468 Input Cell" prompt="The Plan ID's first 5 positions (ex: H####) should match Worksheet1 cell C6 or can be left blank.  Plan ID cannot be blank if column C (Member Months) has a value and must have the following format (ex: H####-###-##)" sqref="B468" xr:uid="{4F1EE4BD-0C89-4F5D-B52B-34513CB644E3}">
      <formula1>IF(OR(LEN(TRIM(C468))&gt;0, LEN(B468)&gt;0),AND(MID(B468,1,5)=C6,ISERROR(FIND(MID(B468,6,1)," - ",1))=FALSE,ISNUMBER(VALUE(MID(B468,7,3))),ISERROR(FIND(MID(B468,10,1)," - ",1))=FALSE,ISNUMBER(VALUE(RIGHT(B468,2))),LEN(B468)=12),TRUE)</formula1>
    </dataValidation>
    <dataValidation errorStyle="information" allowBlank="1" promptTitle="D467 Input Cell" prompt="For MA Medical Savings Account (MSA) contracts only: MSA Plan Deductible" sqref="D467" xr:uid="{A0859E47-4DCC-42D3-90D3-9CC33067682E}"/>
    <dataValidation type="custom" errorStyle="information" showInputMessage="1" promptTitle="C467 Input Cell" prompt="CY2023 Member Months cannot be blank if column B has a value" sqref="C467" xr:uid="{F327B494-9BC7-4C02-B93D-F194EFF2A7BA}">
      <formula1>IF(LEN(B467)&gt;0,LEN(TRIM(C467))&gt;0,TRUE)</formula1>
    </dataValidation>
    <dataValidation type="custom" errorStyle="information" showInputMessage="1" promptTitle="B467 Input Cell" prompt="The Plan ID's first 5 positions (ex: H####) should match Worksheet1 cell C6 or can be left blank.  Plan ID cannot be blank if column C (Member Months) has a value and must have the following format (ex: H####-###-##)" sqref="B467" xr:uid="{5198A581-C6CD-42DF-9B86-44D06F032232}">
      <formula1>IF(OR(LEN(TRIM(C467))&gt;0, LEN(B467)&gt;0),AND(MID(B467,1,5)=C6,ISERROR(FIND(MID(B467,6,1)," - ",1))=FALSE,ISNUMBER(VALUE(MID(B467,7,3))),ISERROR(FIND(MID(B467,10,1)," - ",1))=FALSE,ISNUMBER(VALUE(RIGHT(B467,2))),LEN(B467)=12),TRUE)</formula1>
    </dataValidation>
    <dataValidation errorStyle="information" allowBlank="1" promptTitle="D466 Input Cell" prompt="For MA Medical Savings Account (MSA) contracts only: MSA Plan Deductible" sqref="D466" xr:uid="{1C47CCFD-A72D-482F-AB74-96C9EC3EA5DC}"/>
    <dataValidation type="custom" errorStyle="information" showInputMessage="1" promptTitle="C466 Input Cell" prompt="CY2023 Member Months cannot be blank if column B has a value" sqref="C466" xr:uid="{2D87AF65-C08A-4DF0-9D6B-8E11BEA82295}">
      <formula1>IF(LEN(B466)&gt;0,LEN(TRIM(C466))&gt;0,TRUE)</formula1>
    </dataValidation>
    <dataValidation type="custom" errorStyle="information" showInputMessage="1" promptTitle="B466 Input Cell" prompt="The Plan ID's first 5 positions (ex: H####) should match Worksheet1 cell C6 or can be left blank.  Plan ID cannot be blank if column C (Member Months) has a value and must have the following format (ex: H####-###-##)" sqref="B466" xr:uid="{BA50D482-39F8-4C99-B0D1-DC6A16ACF08C}">
      <formula1>IF(OR(LEN(TRIM(C466))&gt;0, LEN(B466)&gt;0),AND(MID(B466,1,5)=C6,ISERROR(FIND(MID(B466,6,1)," - ",1))=FALSE,ISNUMBER(VALUE(MID(B466,7,3))),ISERROR(FIND(MID(B466,10,1)," - ",1))=FALSE,ISNUMBER(VALUE(RIGHT(B466,2))),LEN(B466)=12),TRUE)</formula1>
    </dataValidation>
    <dataValidation errorStyle="information" allowBlank="1" promptTitle="D465 Input Cell" prompt="For MA Medical Savings Account (MSA) contracts only: MSA Plan Deductible" sqref="D465" xr:uid="{16A05DDA-41B7-4522-B88F-3907EF5C77BC}"/>
    <dataValidation type="custom" errorStyle="information" showInputMessage="1" promptTitle="C465 Input Cell" prompt="CY2023 Member Months cannot be blank if column B has a value" sqref="C465" xr:uid="{1BA6C5AA-D648-4F22-82E3-320511D1A9DB}">
      <formula1>IF(LEN(B465)&gt;0,LEN(TRIM(C465))&gt;0,TRUE)</formula1>
    </dataValidation>
    <dataValidation type="custom" errorStyle="information" showInputMessage="1" promptTitle="B465 Input Cell" prompt="The Plan ID's first 5 positions (ex: H####) should match Worksheet1 cell C6 or can be left blank.  Plan ID cannot be blank if column C (Member Months) has a value and must have the following format (ex: H####-###-##)" sqref="B465" xr:uid="{B2EBA740-B8AD-43E1-9984-EA2E393A1484}">
      <formula1>IF(OR(LEN(TRIM(C465))&gt;0, LEN(B465)&gt;0),AND(MID(B465,1,5)=C6,ISERROR(FIND(MID(B465,6,1)," - ",1))=FALSE,ISNUMBER(VALUE(MID(B465,7,3))),ISERROR(FIND(MID(B465,10,1)," - ",1))=FALSE,ISNUMBER(VALUE(RIGHT(B465,2))),LEN(B465)=12),TRUE)</formula1>
    </dataValidation>
    <dataValidation errorStyle="information" allowBlank="1" promptTitle="D464 Input Cell" prompt="For MA Medical Savings Account (MSA) contracts only: MSA Plan Deductible" sqref="D464" xr:uid="{3A477A82-DC24-428A-B41E-DB5081648409}"/>
    <dataValidation type="custom" errorStyle="information" showInputMessage="1" promptTitle="C464 Input Cell" prompt="CY2023 Member Months cannot be blank if column B has a value" sqref="C464" xr:uid="{E0AF44DF-EF0A-4604-9FF0-303CBF3D7B07}">
      <formula1>IF(LEN(B464)&gt;0,LEN(TRIM(C464))&gt;0,TRUE)</formula1>
    </dataValidation>
    <dataValidation type="custom" errorStyle="information" showInputMessage="1" promptTitle="B464 Input Cell" prompt="The Plan ID's first 5 positions (ex: H####) should match Worksheet1 cell C6 or can be left blank.  Plan ID cannot be blank if column C (Member Months) has a value and must have the following format (ex: H####-###-##)" sqref="B464" xr:uid="{8638BAC7-EC33-461F-B6A6-1AD839BA5F31}">
      <formula1>IF(OR(LEN(TRIM(C464))&gt;0, LEN(B464)&gt;0),AND(MID(B464,1,5)=C6,ISERROR(FIND(MID(B464,6,1)," - ",1))=FALSE,ISNUMBER(VALUE(MID(B464,7,3))),ISERROR(FIND(MID(B464,10,1)," - ",1))=FALSE,ISNUMBER(VALUE(RIGHT(B464,2))),LEN(B464)=12),TRUE)</formula1>
    </dataValidation>
    <dataValidation errorStyle="information" allowBlank="1" promptTitle="D463 Input Cell" prompt="For MA Medical Savings Account (MSA) contracts only: MSA Plan Deductible" sqref="D463" xr:uid="{E4BC3FAD-CDD5-45F3-A02A-BEB2A097E0F6}"/>
    <dataValidation type="custom" errorStyle="information" showInputMessage="1" promptTitle="C463 Input Cell" prompt="CY2023 Member Months cannot be blank if column B has a value" sqref="C463" xr:uid="{956D9D38-C119-4D5E-93BF-EA2CA01D5C32}">
      <formula1>IF(LEN(B463)&gt;0,LEN(TRIM(C463))&gt;0,TRUE)</formula1>
    </dataValidation>
    <dataValidation type="custom" errorStyle="information" showInputMessage="1" promptTitle="B463 Input Cell" prompt="The Plan ID's first 5 positions (ex: H####) should match Worksheet1 cell C6 or can be left blank.  Plan ID cannot be blank if column C (Member Months) has a value and must have the following format (ex: H####-###-##)" sqref="B463" xr:uid="{6FBAA882-FB1A-4CD3-9C6C-1FA34CA2085D}">
      <formula1>IF(OR(LEN(TRIM(C463))&gt;0, LEN(B463)&gt;0),AND(MID(B463,1,5)=C6,ISERROR(FIND(MID(B463,6,1)," - ",1))=FALSE,ISNUMBER(VALUE(MID(B463,7,3))),ISERROR(FIND(MID(B463,10,1)," - ",1))=FALSE,ISNUMBER(VALUE(RIGHT(B463,2))),LEN(B463)=12),TRUE)</formula1>
    </dataValidation>
    <dataValidation errorStyle="information" allowBlank="1" promptTitle="D462 Input Cell" prompt="For MA Medical Savings Account (MSA) contracts only: MSA Plan Deductible" sqref="D462" xr:uid="{C0E1A1F8-000B-47A1-AFED-88683B2236AA}"/>
    <dataValidation type="custom" errorStyle="information" showInputMessage="1" promptTitle="C462 Input Cell" prompt="CY2023 Member Months cannot be blank if column B has a value" sqref="C462" xr:uid="{B1FC3249-0F58-42DC-A97A-3F517E979AF8}">
      <formula1>IF(LEN(B462)&gt;0,LEN(TRIM(C462))&gt;0,TRUE)</formula1>
    </dataValidation>
    <dataValidation type="custom" errorStyle="information" showInputMessage="1" promptTitle="B462 Input Cell" prompt="The Plan ID's first 5 positions (ex: H####) should match Worksheet1 cell C6 or can be left blank.  Plan ID cannot be blank if column C (Member Months) has a value and must have the following format (ex: H####-###-##)" sqref="B462" xr:uid="{FC65E9DE-0E52-4F0C-BEBD-D1A373B30457}">
      <formula1>IF(OR(LEN(TRIM(C462))&gt;0, LEN(B462)&gt;0),AND(MID(B462,1,5)=C6,ISERROR(FIND(MID(B462,6,1)," - ",1))=FALSE,ISNUMBER(VALUE(MID(B462,7,3))),ISERROR(FIND(MID(B462,10,1)," - ",1))=FALSE,ISNUMBER(VALUE(RIGHT(B462,2))),LEN(B462)=12),TRUE)</formula1>
    </dataValidation>
    <dataValidation errorStyle="information" allowBlank="1" promptTitle="D461 Input Cell" prompt="For MA Medical Savings Account (MSA) contracts only: MSA Plan Deductible" sqref="D461" xr:uid="{0DF81F05-000D-4CE5-9A8C-768BD771C552}"/>
    <dataValidation type="custom" errorStyle="information" showInputMessage="1" promptTitle="C461 Input Cell" prompt="CY2023 Member Months cannot be blank if column B has a value" sqref="C461" xr:uid="{0F78B85A-B63D-4A0A-9813-07B7E4837CE8}">
      <formula1>IF(LEN(B461)&gt;0,LEN(TRIM(C461))&gt;0,TRUE)</formula1>
    </dataValidation>
    <dataValidation type="custom" errorStyle="information" showInputMessage="1" promptTitle="B461 Input Cell" prompt="The Plan ID's first 5 positions (ex: H####) should match Worksheet1 cell C6 or can be left blank.  Plan ID cannot be blank if column C (Member Months) has a value and must have the following format (ex: H####-###-##)" sqref="B461" xr:uid="{B8072A17-DC4F-4DC6-9702-29FA2850AEA3}">
      <formula1>IF(OR(LEN(TRIM(C461))&gt;0, LEN(B461)&gt;0),AND(MID(B461,1,5)=C6,ISERROR(FIND(MID(B461,6,1)," - ",1))=FALSE,ISNUMBER(VALUE(MID(B461,7,3))),ISERROR(FIND(MID(B461,10,1)," - ",1))=FALSE,ISNUMBER(VALUE(RIGHT(B461,2))),LEN(B461)=12),TRUE)</formula1>
    </dataValidation>
    <dataValidation errorStyle="information" allowBlank="1" promptTitle="D460 Input Cell" prompt="For MA Medical Savings Account (MSA) contracts only: MSA Plan Deductible" sqref="D460" xr:uid="{8A7FACE4-984A-4FB9-A858-EDCA339919E9}"/>
    <dataValidation type="custom" errorStyle="information" showInputMessage="1" promptTitle="C460 Input Cell" prompt="CY2023 Member Months cannot be blank if column B has a value" sqref="C460" xr:uid="{05BAF370-9BE5-47E0-B7AE-5B260ABCEFE3}">
      <formula1>IF(LEN(B460)&gt;0,LEN(TRIM(C460))&gt;0,TRUE)</formula1>
    </dataValidation>
    <dataValidation type="custom" errorStyle="information" showInputMessage="1" promptTitle="B460 Input Cell" prompt="The Plan ID's first 5 positions (ex: H####) should match Worksheet1 cell C6 or can be left blank.  Plan ID cannot be blank if column C (Member Months) has a value and must have the following format (ex: H####-###-##)" sqref="B460" xr:uid="{80DC9780-0D56-4121-8D50-C3D140EABFBC}">
      <formula1>IF(OR(LEN(TRIM(C460))&gt;0, LEN(B460)&gt;0),AND(MID(B460,1,5)=C6,ISERROR(FIND(MID(B460,6,1)," - ",1))=FALSE,ISNUMBER(VALUE(MID(B460,7,3))),ISERROR(FIND(MID(B460,10,1)," - ",1))=FALSE,ISNUMBER(VALUE(RIGHT(B460,2))),LEN(B460)=12),TRUE)</formula1>
    </dataValidation>
    <dataValidation errorStyle="information" allowBlank="1" promptTitle="D459 Input Cell" prompt="For MA Medical Savings Account (MSA) contracts only: MSA Plan Deductible" sqref="D459" xr:uid="{50BD2032-3C76-4C74-BEE2-5C4B15734383}"/>
    <dataValidation type="custom" errorStyle="information" showInputMessage="1" promptTitle="C459 Input Cell" prompt="CY2023 Member Months cannot be blank if column B has a value" sqref="C459" xr:uid="{8A7CDCB2-ADD0-4213-A725-7CC3B42A5224}">
      <formula1>IF(LEN(B459)&gt;0,LEN(TRIM(C459))&gt;0,TRUE)</formula1>
    </dataValidation>
    <dataValidation type="custom" errorStyle="information" showInputMessage="1" promptTitle="B459 Input Cell" prompt="The Plan ID's first 5 positions (ex: H####) should match Worksheet1 cell C6 or can be left blank.  Plan ID cannot be blank if column C (Member Months) has a value and must have the following format (ex: H####-###-##)" sqref="B459" xr:uid="{DC22F788-7948-4E44-9FB2-026A4F07F634}">
      <formula1>IF(OR(LEN(TRIM(C459))&gt;0, LEN(B459)&gt;0),AND(MID(B459,1,5)=C6,ISERROR(FIND(MID(B459,6,1)," - ",1))=FALSE,ISNUMBER(VALUE(MID(B459,7,3))),ISERROR(FIND(MID(B459,10,1)," - ",1))=FALSE,ISNUMBER(VALUE(RIGHT(B459,2))),LEN(B459)=12),TRUE)</formula1>
    </dataValidation>
    <dataValidation errorStyle="information" allowBlank="1" promptTitle="D458 Input Cell" prompt="For MA Medical Savings Account (MSA) contracts only: MSA Plan Deductible" sqref="D458" xr:uid="{581FBB9B-08FD-48E3-B0F0-440BC12D0652}"/>
    <dataValidation type="custom" errorStyle="information" showInputMessage="1" promptTitle="C458 Input Cell" prompt="CY2023 Member Months cannot be blank if column B has a value" sqref="C458" xr:uid="{37D3EC67-3207-4A85-B1D5-2DA8FA1D8E83}">
      <formula1>IF(LEN(B458)&gt;0,LEN(TRIM(C458))&gt;0,TRUE)</formula1>
    </dataValidation>
    <dataValidation type="custom" errorStyle="information" showInputMessage="1" promptTitle="B458 Input Cell" prompt="The Plan ID's first 5 positions (ex: H####) should match Worksheet1 cell C6 or can be left blank.  Plan ID cannot be blank if column C (Member Months) has a value and must have the following format (ex: H####-###-##)" sqref="B458" xr:uid="{B8D7CF24-B453-4F71-8E89-FB8AE4EF4965}">
      <formula1>IF(OR(LEN(TRIM(C458))&gt;0, LEN(B458)&gt;0),AND(MID(B458,1,5)=C6,ISERROR(FIND(MID(B458,6,1)," - ",1))=FALSE,ISNUMBER(VALUE(MID(B458,7,3))),ISERROR(FIND(MID(B458,10,1)," - ",1))=FALSE,ISNUMBER(VALUE(RIGHT(B458,2))),LEN(B458)=12),TRUE)</formula1>
    </dataValidation>
    <dataValidation errorStyle="information" allowBlank="1" promptTitle="D457 Input Cell" prompt="For MA Medical Savings Account (MSA) contracts only: MSA Plan Deductible" sqref="D457" xr:uid="{F8F3AEA5-160D-470F-8B6B-E56B95A47460}"/>
    <dataValidation type="custom" errorStyle="information" showInputMessage="1" promptTitle="C457 Input Cell" prompt="CY2023 Member Months cannot be blank if column B has a value" sqref="C457" xr:uid="{2E6E13FC-B302-4615-8A14-365A6CA2D24F}">
      <formula1>IF(LEN(B457)&gt;0,LEN(TRIM(C457))&gt;0,TRUE)</formula1>
    </dataValidation>
    <dataValidation type="custom" errorStyle="information" showInputMessage="1" promptTitle="B457 Input Cell" prompt="The Plan ID's first 5 positions (ex: H####) should match Worksheet1 cell C6 or can be left blank.  Plan ID cannot be blank if column C (Member Months) has a value and must have the following format (ex: H####-###-##)" sqref="B457" xr:uid="{BB8B1331-2178-4201-932B-EDE81839DDD9}">
      <formula1>IF(OR(LEN(TRIM(C457))&gt;0, LEN(B457)&gt;0),AND(MID(B457,1,5)=C6,ISERROR(FIND(MID(B457,6,1)," - ",1))=FALSE,ISNUMBER(VALUE(MID(B457,7,3))),ISERROR(FIND(MID(B457,10,1)," - ",1))=FALSE,ISNUMBER(VALUE(RIGHT(B457,2))),LEN(B457)=12),TRUE)</formula1>
    </dataValidation>
    <dataValidation errorStyle="information" allowBlank="1" promptTitle="D456 Input Cell" prompt="For MA Medical Savings Account (MSA) contracts only: MSA Plan Deductible" sqref="D456" xr:uid="{1F11245F-EF4B-45F0-B0F1-7B20157A3128}"/>
    <dataValidation type="custom" errorStyle="information" showInputMessage="1" promptTitle="C456 Input Cell" prompt="CY2023 Member Months cannot be blank if column B has a value" sqref="C456" xr:uid="{7BF2410A-9352-475C-AD67-C47BC5DC2B1B}">
      <formula1>IF(LEN(B456)&gt;0,LEN(TRIM(C456))&gt;0,TRUE)</formula1>
    </dataValidation>
    <dataValidation type="custom" errorStyle="information" showInputMessage="1" promptTitle="B456 Input Cell" prompt="The Plan ID's first 5 positions (ex: H####) should match Worksheet1 cell C6 or can be left blank.  Plan ID cannot be blank if column C (Member Months) has a value and must have the following format (ex: H####-###-##)" sqref="B456" xr:uid="{8FD2BB44-1EC1-4A16-A7CD-120BDB1BACA6}">
      <formula1>IF(OR(LEN(TRIM(C456))&gt;0, LEN(B456)&gt;0),AND(MID(B456,1,5)=C6,ISERROR(FIND(MID(B456,6,1)," - ",1))=FALSE,ISNUMBER(VALUE(MID(B456,7,3))),ISERROR(FIND(MID(B456,10,1)," - ",1))=FALSE,ISNUMBER(VALUE(RIGHT(B456,2))),LEN(B456)=12),TRUE)</formula1>
    </dataValidation>
    <dataValidation errorStyle="information" allowBlank="1" promptTitle="D455 Input Cell" prompt="For MA Medical Savings Account (MSA) contracts only: MSA Plan Deductible" sqref="D455" xr:uid="{5864A9A4-1572-4AC7-84C0-F2F522E91E37}"/>
    <dataValidation type="custom" errorStyle="information" showInputMessage="1" promptTitle="C455 Input Cell" prompt="CY2023 Member Months cannot be blank if column B has a value" sqref="C455" xr:uid="{E6BF0079-C515-4D5F-9C42-B298C3F9C00A}">
      <formula1>IF(LEN(B455)&gt;0,LEN(TRIM(C455))&gt;0,TRUE)</formula1>
    </dataValidation>
    <dataValidation type="custom" errorStyle="information" showInputMessage="1" promptTitle="B455 Input Cell" prompt="The Plan ID's first 5 positions (ex: H####) should match Worksheet1 cell C6 or can be left blank.  Plan ID cannot be blank if column C (Member Months) has a value and must have the following format (ex: H####-###-##)" sqref="B455" xr:uid="{796EB84C-B27C-48A6-B733-9E426B9A4A4B}">
      <formula1>IF(OR(LEN(TRIM(C455))&gt;0, LEN(B455)&gt;0),AND(MID(B455,1,5)=C6,ISERROR(FIND(MID(B455,6,1)," - ",1))=FALSE,ISNUMBER(VALUE(MID(B455,7,3))),ISERROR(FIND(MID(B455,10,1)," - ",1))=FALSE,ISNUMBER(VALUE(RIGHT(B455,2))),LEN(B455)=12),TRUE)</formula1>
    </dataValidation>
    <dataValidation errorStyle="information" allowBlank="1" promptTitle="D454 Input Cell" prompt="For MA Medical Savings Account (MSA) contracts only: MSA Plan Deductible" sqref="D454" xr:uid="{49169E42-C5B9-4444-803C-2D9AF5A0FBCC}"/>
    <dataValidation type="custom" errorStyle="information" showInputMessage="1" promptTitle="C454 Input Cell" prompt="CY2023 Member Months cannot be blank if column B has a value" sqref="C454" xr:uid="{D5EEC947-C654-476D-8E15-C1188C58340B}">
      <formula1>IF(LEN(B454)&gt;0,LEN(TRIM(C454))&gt;0,TRUE)</formula1>
    </dataValidation>
    <dataValidation type="custom" errorStyle="information" showInputMessage="1" promptTitle="B454 Input Cell" prompt="The Plan ID's first 5 positions (ex: H####) should match Worksheet1 cell C6 or can be left blank.  Plan ID cannot be blank if column C (Member Months) has a value and must have the following format (ex: H####-###-##)" sqref="B454" xr:uid="{8CBC4BB1-7CB6-4A4D-9A07-D0FA55535CEE}">
      <formula1>IF(OR(LEN(TRIM(C454))&gt;0, LEN(B454)&gt;0),AND(MID(B454,1,5)=C6,ISERROR(FIND(MID(B454,6,1)," - ",1))=FALSE,ISNUMBER(VALUE(MID(B454,7,3))),ISERROR(FIND(MID(B454,10,1)," - ",1))=FALSE,ISNUMBER(VALUE(RIGHT(B454,2))),LEN(B454)=12),TRUE)</formula1>
    </dataValidation>
    <dataValidation errorStyle="information" allowBlank="1" promptTitle="D453 Input Cell" prompt="For MA Medical Savings Account (MSA) contracts only: MSA Plan Deductible" sqref="D453" xr:uid="{F74A55E7-A469-44F9-8B2F-43880D8266D1}"/>
    <dataValidation type="custom" errorStyle="information" showInputMessage="1" promptTitle="C453 Input Cell" prompt="CY2023 Member Months cannot be blank if column B has a value" sqref="C453" xr:uid="{609F40C2-2998-4CEC-BD1F-0FB7B67BF274}">
      <formula1>IF(LEN(B453)&gt;0,LEN(TRIM(C453))&gt;0,TRUE)</formula1>
    </dataValidation>
    <dataValidation type="custom" errorStyle="information" showInputMessage="1" promptTitle="B453 Input Cell" prompt="The Plan ID's first 5 positions (ex: H####) should match Worksheet1 cell C6 or can be left blank.  Plan ID cannot be blank if column C (Member Months) has a value and must have the following format (ex: H####-###-##)" sqref="B453" xr:uid="{27F4ABF1-D4A4-46E8-971E-7FC4786353FD}">
      <formula1>IF(OR(LEN(TRIM(C453))&gt;0, LEN(B453)&gt;0),AND(MID(B453,1,5)=C6,ISERROR(FIND(MID(B453,6,1)," - ",1))=FALSE,ISNUMBER(VALUE(MID(B453,7,3))),ISERROR(FIND(MID(B453,10,1)," - ",1))=FALSE,ISNUMBER(VALUE(RIGHT(B453,2))),LEN(B453)=12),TRUE)</formula1>
    </dataValidation>
    <dataValidation errorStyle="information" allowBlank="1" promptTitle="D452 Input Cell" prompt="For MA Medical Savings Account (MSA) contracts only: MSA Plan Deductible" sqref="D452" xr:uid="{B8B7E1E1-E117-45F5-A9B7-8F4D0A83C2EE}"/>
    <dataValidation type="custom" errorStyle="information" showInputMessage="1" promptTitle="C452 Input Cell" prompt="CY2023 Member Months cannot be blank if column B has a value" sqref="C452" xr:uid="{9581BCB1-4DDA-4A8F-865E-25F0522C048A}">
      <formula1>IF(LEN(B452)&gt;0,LEN(TRIM(C452))&gt;0,TRUE)</formula1>
    </dataValidation>
    <dataValidation type="custom" errorStyle="information" showInputMessage="1" promptTitle="B452 Input Cell" prompt="The Plan ID's first 5 positions (ex: H####) should match Worksheet1 cell C6 or can be left blank.  Plan ID cannot be blank if column C (Member Months) has a value and must have the following format (ex: H####-###-##)" sqref="B452" xr:uid="{A7EA5C0A-C572-4E11-935E-87FCA9E18765}">
      <formula1>IF(OR(LEN(TRIM(C452))&gt;0, LEN(B452)&gt;0),AND(MID(B452,1,5)=C6,ISERROR(FIND(MID(B452,6,1)," - ",1))=FALSE,ISNUMBER(VALUE(MID(B452,7,3))),ISERROR(FIND(MID(B452,10,1)," - ",1))=FALSE,ISNUMBER(VALUE(RIGHT(B452,2))),LEN(B452)=12),TRUE)</formula1>
    </dataValidation>
    <dataValidation errorStyle="information" allowBlank="1" promptTitle="D451 Input Cell" prompt="For MA Medical Savings Account (MSA) contracts only: MSA Plan Deductible" sqref="D451" xr:uid="{7B116312-7044-4257-9CCA-7CA848F05407}"/>
    <dataValidation type="custom" errorStyle="information" showInputMessage="1" promptTitle="C451 Input Cell" prompt="CY2023 Member Months cannot be blank if column B has a value" sqref="C451" xr:uid="{36A06A72-1B34-4238-90C1-4244036CBD1B}">
      <formula1>IF(LEN(B451)&gt;0,LEN(TRIM(C451))&gt;0,TRUE)</formula1>
    </dataValidation>
    <dataValidation type="custom" errorStyle="information" showInputMessage="1" promptTitle="B451 Input Cell" prompt="The Plan ID's first 5 positions (ex: H####) should match Worksheet1 cell C6 or can be left blank.  Plan ID cannot be blank if column C (Member Months) has a value and must have the following format (ex: H####-###-##)" sqref="B451" xr:uid="{10733CD1-C5AD-4A1C-B9E0-A8F5311B98B1}">
      <formula1>IF(OR(LEN(TRIM(C451))&gt;0, LEN(B451)&gt;0),AND(MID(B451,1,5)=C6,ISERROR(FIND(MID(B451,6,1)," - ",1))=FALSE,ISNUMBER(VALUE(MID(B451,7,3))),ISERROR(FIND(MID(B451,10,1)," - ",1))=FALSE,ISNUMBER(VALUE(RIGHT(B451,2))),LEN(B451)=12),TRUE)</formula1>
    </dataValidation>
    <dataValidation errorStyle="information" allowBlank="1" promptTitle="D450 Input Cell" prompt="For MA Medical Savings Account (MSA) contracts only: MSA Plan Deductible" sqref="D450" xr:uid="{38BCED51-08D1-4A01-A174-748057B142F2}"/>
    <dataValidation type="custom" errorStyle="information" showInputMessage="1" promptTitle="C450 Input Cell" prompt="CY2023 Member Months cannot be blank if column B has a value" sqref="C450" xr:uid="{C5A11FA9-6FC8-4EC5-8164-6E5C958E5BB7}">
      <formula1>IF(LEN(B450)&gt;0,LEN(TRIM(C450))&gt;0,TRUE)</formula1>
    </dataValidation>
    <dataValidation type="custom" errorStyle="information" showInputMessage="1" promptTitle="B450 Input Cell" prompt="The Plan ID's first 5 positions (ex: H####) should match Worksheet1 cell C6 or can be left blank.  Plan ID cannot be blank if column C (Member Months) has a value and must have the following format (ex: H####-###-##)" sqref="B450" xr:uid="{56F99646-9D3D-4112-93EC-25BAF6317A62}">
      <formula1>IF(OR(LEN(TRIM(C450))&gt;0, LEN(B450)&gt;0),AND(MID(B450,1,5)=C6,ISERROR(FIND(MID(B450,6,1)," - ",1))=FALSE,ISNUMBER(VALUE(MID(B450,7,3))),ISERROR(FIND(MID(B450,10,1)," - ",1))=FALSE,ISNUMBER(VALUE(RIGHT(B450,2))),LEN(B450)=12),TRUE)</formula1>
    </dataValidation>
    <dataValidation errorStyle="information" allowBlank="1" promptTitle="D449 Input Cell" prompt="For MA Medical Savings Account (MSA) contracts only: MSA Plan Deductible" sqref="D449" xr:uid="{BACCB353-7148-4AB4-8501-CE9D20ABE27B}"/>
    <dataValidation type="custom" errorStyle="information" showInputMessage="1" promptTitle="C449 Input Cell" prompt="CY2023 Member Months cannot be blank if column B has a value" sqref="C449" xr:uid="{288B0F05-83E0-4EC2-A12F-6CD464115381}">
      <formula1>IF(LEN(B449)&gt;0,LEN(TRIM(C449))&gt;0,TRUE)</formula1>
    </dataValidation>
    <dataValidation type="custom" errorStyle="information" showInputMessage="1" promptTitle="B449 Input Cell" prompt="The Plan ID's first 5 positions (ex: H####) should match Worksheet1 cell C6 or can be left blank.  Plan ID cannot be blank if column C (Member Months) has a value and must have the following format (ex: H####-###-##)" sqref="B449" xr:uid="{4AC0321A-F99D-4197-8E77-B70CF4CC5AFC}">
      <formula1>IF(OR(LEN(TRIM(C449))&gt;0, LEN(B449)&gt;0),AND(MID(B449,1,5)=C6,ISERROR(FIND(MID(B449,6,1)," - ",1))=FALSE,ISNUMBER(VALUE(MID(B449,7,3))),ISERROR(FIND(MID(B449,10,1)," - ",1))=FALSE,ISNUMBER(VALUE(RIGHT(B449,2))),LEN(B449)=12),TRUE)</formula1>
    </dataValidation>
    <dataValidation errorStyle="information" allowBlank="1" promptTitle="D448 Input Cell" prompt="For MA Medical Savings Account (MSA) contracts only: MSA Plan Deductible" sqref="D448" xr:uid="{A1870ECC-5DDD-4124-B183-A7593CDF9E6B}"/>
    <dataValidation type="custom" errorStyle="information" showInputMessage="1" promptTitle="C448 Input Cell" prompt="CY2023 Member Months cannot be blank if column B has a value" sqref="C448" xr:uid="{ADA8328D-34CC-4E23-917B-7E819D860BD4}">
      <formula1>IF(LEN(B448)&gt;0,LEN(TRIM(C448))&gt;0,TRUE)</formula1>
    </dataValidation>
    <dataValidation type="custom" errorStyle="information" showInputMessage="1" promptTitle="B448 Input Cell" prompt="The Plan ID's first 5 positions (ex: H####) should match Worksheet1 cell C6 or can be left blank.  Plan ID cannot be blank if column C (Member Months) has a value and must have the following format (ex: H####-###-##)" sqref="B448" xr:uid="{340352EF-EAA0-41ED-AC12-DEDE16C23AF1}">
      <formula1>IF(OR(LEN(TRIM(C448))&gt;0, LEN(B448)&gt;0),AND(MID(B448,1,5)=C6,ISERROR(FIND(MID(B448,6,1)," - ",1))=FALSE,ISNUMBER(VALUE(MID(B448,7,3))),ISERROR(FIND(MID(B448,10,1)," - ",1))=FALSE,ISNUMBER(VALUE(RIGHT(B448,2))),LEN(B448)=12),TRUE)</formula1>
    </dataValidation>
    <dataValidation errorStyle="information" allowBlank="1" promptTitle="D447 Input Cell" prompt="For MA Medical Savings Account (MSA) contracts only: MSA Plan Deductible" sqref="D447" xr:uid="{E68272EC-977B-4343-85C6-6AB895C3C765}"/>
    <dataValidation type="custom" errorStyle="information" showInputMessage="1" promptTitle="C447 Input Cell" prompt="CY2023 Member Months cannot be blank if column B has a value" sqref="C447" xr:uid="{DE80003F-5A4D-444D-A5E1-89883485109C}">
      <formula1>IF(LEN(B447)&gt;0,LEN(TRIM(C447))&gt;0,TRUE)</formula1>
    </dataValidation>
    <dataValidation type="custom" errorStyle="information" showInputMessage="1" promptTitle="B447 Input Cell" prompt="The Plan ID's first 5 positions (ex: H####) should match Worksheet1 cell C6 or can be left blank.  Plan ID cannot be blank if column C (Member Months) has a value and must have the following format (ex: H####-###-##)" sqref="B447" xr:uid="{35B6B1C2-24D3-4FE8-99F1-67942408660C}">
      <formula1>IF(OR(LEN(TRIM(C447))&gt;0, LEN(B447)&gt;0),AND(MID(B447,1,5)=C6,ISERROR(FIND(MID(B447,6,1)," - ",1))=FALSE,ISNUMBER(VALUE(MID(B447,7,3))),ISERROR(FIND(MID(B447,10,1)," - ",1))=FALSE,ISNUMBER(VALUE(RIGHT(B447,2))),LEN(B447)=12),TRUE)</formula1>
    </dataValidation>
    <dataValidation errorStyle="information" allowBlank="1" promptTitle="D446 Input Cell" prompt="For MA Medical Savings Account (MSA) contracts only: MSA Plan Deductible" sqref="D446" xr:uid="{7B3ADC7B-D147-4004-AB51-2C4E08435D83}"/>
    <dataValidation type="custom" errorStyle="information" showInputMessage="1" promptTitle="C446 Input Cell" prompt="CY2023 Member Months cannot be blank if column B has a value" sqref="C446" xr:uid="{0AD14707-0873-42FC-8BE4-3F8FBDA1A599}">
      <formula1>IF(LEN(B446)&gt;0,LEN(TRIM(C446))&gt;0,TRUE)</formula1>
    </dataValidation>
    <dataValidation type="custom" errorStyle="information" showInputMessage="1" promptTitle="B446 Input Cell" prompt="The Plan ID's first 5 positions (ex: H####) should match Worksheet1 cell C6 or can be left blank.  Plan ID cannot be blank if column C (Member Months) has a value and must have the following format (ex: H####-###-##)" sqref="B446" xr:uid="{6B3D31F8-4F3E-4DA2-8EFC-19B87FC21B57}">
      <formula1>IF(OR(LEN(TRIM(C446))&gt;0, LEN(B446)&gt;0),AND(MID(B446,1,5)=C6,ISERROR(FIND(MID(B446,6,1)," - ",1))=FALSE,ISNUMBER(VALUE(MID(B446,7,3))),ISERROR(FIND(MID(B446,10,1)," - ",1))=FALSE,ISNUMBER(VALUE(RIGHT(B446,2))),LEN(B446)=12),TRUE)</formula1>
    </dataValidation>
    <dataValidation errorStyle="information" allowBlank="1" promptTitle="D445 Input Cell" prompt="For MA Medical Savings Account (MSA) contracts only: MSA Plan Deductible" sqref="D445" xr:uid="{8FF1419E-0DED-42F0-9D60-EB01589C4F75}"/>
    <dataValidation type="custom" errorStyle="information" showInputMessage="1" promptTitle="C445 Input Cell" prompt="CY2023 Member Months cannot be blank if column B has a value" sqref="C445" xr:uid="{7BD3FF53-9DE8-4B3B-9286-E73ED0DC6FFA}">
      <formula1>IF(LEN(B445)&gt;0,LEN(TRIM(C445))&gt;0,TRUE)</formula1>
    </dataValidation>
    <dataValidation type="custom" errorStyle="information" showInputMessage="1" promptTitle="B445 Input Cell" prompt="The Plan ID's first 5 positions (ex: H####) should match Worksheet1 cell C6 or can be left blank.  Plan ID cannot be blank if column C (Member Months) has a value and must have the following format (ex: H####-###-##)" sqref="B445" xr:uid="{A91B0081-AF91-4DB5-B886-69988677EBD6}">
      <formula1>IF(OR(LEN(TRIM(C445))&gt;0, LEN(B445)&gt;0),AND(MID(B445,1,5)=C6,ISERROR(FIND(MID(B445,6,1)," - ",1))=FALSE,ISNUMBER(VALUE(MID(B445,7,3))),ISERROR(FIND(MID(B445,10,1)," - ",1))=FALSE,ISNUMBER(VALUE(RIGHT(B445,2))),LEN(B445)=12),TRUE)</formula1>
    </dataValidation>
    <dataValidation errorStyle="information" allowBlank="1" promptTitle="D444 Input Cell" prompt="For MA Medical Savings Account (MSA) contracts only: MSA Plan Deductible" sqref="D444" xr:uid="{B577B6B5-ECAF-4501-8CB5-C276B74B62BF}"/>
    <dataValidation type="custom" errorStyle="information" showInputMessage="1" promptTitle="C444 Input Cell" prompt="CY2023 Member Months cannot be blank if column B has a value" sqref="C444" xr:uid="{F7EEE553-D7D0-4AC3-A981-81AA48F48624}">
      <formula1>IF(LEN(B444)&gt;0,LEN(TRIM(C444))&gt;0,TRUE)</formula1>
    </dataValidation>
    <dataValidation type="custom" errorStyle="information" showInputMessage="1" promptTitle="B444 Input Cell" prompt="The Plan ID's first 5 positions (ex: H####) should match Worksheet1 cell C6 or can be left blank.  Plan ID cannot be blank if column C (Member Months) has a value and must have the following format (ex: H####-###-##)" sqref="B444" xr:uid="{22C805C3-396D-42C0-90EC-37512F0F3056}">
      <formula1>IF(OR(LEN(TRIM(C444))&gt;0, LEN(B444)&gt;0),AND(MID(B444,1,5)=C6,ISERROR(FIND(MID(B444,6,1)," - ",1))=FALSE,ISNUMBER(VALUE(MID(B444,7,3))),ISERROR(FIND(MID(B444,10,1)," - ",1))=FALSE,ISNUMBER(VALUE(RIGHT(B444,2))),LEN(B444)=12),TRUE)</formula1>
    </dataValidation>
    <dataValidation errorStyle="information" allowBlank="1" promptTitle="D443 Input Cell" prompt="For MA Medical Savings Account (MSA) contracts only: MSA Plan Deductible" sqref="D443" xr:uid="{A925D1F9-FA6F-4C36-9499-D67721EAC7CE}"/>
    <dataValidation type="custom" errorStyle="information" showInputMessage="1" promptTitle="C443 Input Cell" prompt="CY2023 Member Months cannot be blank if column B has a value" sqref="C443" xr:uid="{FB0C6EBC-C7A8-4D09-96BA-21CA2F2E7779}">
      <formula1>IF(LEN(B443)&gt;0,LEN(TRIM(C443))&gt;0,TRUE)</formula1>
    </dataValidation>
    <dataValidation type="custom" errorStyle="information" showInputMessage="1" promptTitle="B443 Input Cell" prompt="The Plan ID's first 5 positions (ex: H####) should match Worksheet1 cell C6 or can be left blank.  Plan ID cannot be blank if column C (Member Months) has a value and must have the following format (ex: H####-###-##)" sqref="B443" xr:uid="{7F7804DC-7DA1-4CE7-AD44-D8120B0E7748}">
      <formula1>IF(OR(LEN(TRIM(C443))&gt;0, LEN(B443)&gt;0),AND(MID(B443,1,5)=C6,ISERROR(FIND(MID(B443,6,1)," - ",1))=FALSE,ISNUMBER(VALUE(MID(B443,7,3))),ISERROR(FIND(MID(B443,10,1)," - ",1))=FALSE,ISNUMBER(VALUE(RIGHT(B443,2))),LEN(B443)=12),TRUE)</formula1>
    </dataValidation>
    <dataValidation errorStyle="information" allowBlank="1" promptTitle="D442 Input Cell" prompt="For MA Medical Savings Account (MSA) contracts only: MSA Plan Deductible" sqref="D442" xr:uid="{A6F4951A-8821-41FE-B0DE-023277773597}"/>
    <dataValidation type="custom" errorStyle="information" showInputMessage="1" promptTitle="C442 Input Cell" prompt="CY2023 Member Months cannot be blank if column B has a value" sqref="C442" xr:uid="{DD0800D9-8F6B-43C1-80F8-156116D240AB}">
      <formula1>IF(LEN(B442)&gt;0,LEN(TRIM(C442))&gt;0,TRUE)</formula1>
    </dataValidation>
    <dataValidation type="custom" errorStyle="information" showInputMessage="1" promptTitle="B442 Input Cell" prompt="The Plan ID's first 5 positions (ex: H####) should match Worksheet1 cell C6 or can be left blank.  Plan ID cannot be blank if column C (Member Months) has a value and must have the following format (ex: H####-###-##)" sqref="B442" xr:uid="{C7036452-A137-49A3-B177-B662BCBE2D6D}">
      <formula1>IF(OR(LEN(TRIM(C442))&gt;0, LEN(B442)&gt;0),AND(MID(B442,1,5)=C6,ISERROR(FIND(MID(B442,6,1)," - ",1))=FALSE,ISNUMBER(VALUE(MID(B442,7,3))),ISERROR(FIND(MID(B442,10,1)," - ",1))=FALSE,ISNUMBER(VALUE(RIGHT(B442,2))),LEN(B442)=12),TRUE)</formula1>
    </dataValidation>
    <dataValidation errorStyle="information" allowBlank="1" promptTitle="D441 Input Cell" prompt="For MA Medical Savings Account (MSA) contracts only: MSA Plan Deductible" sqref="D441" xr:uid="{73652A35-0FCE-48B8-9DDD-4FFEDB4CC987}"/>
    <dataValidation type="custom" errorStyle="information" showInputMessage="1" promptTitle="C441 Input Cell" prompt="CY2023 Member Months cannot be blank if column B has a value" sqref="C441" xr:uid="{A203B993-B55C-440F-B1D3-95934BE9C3FE}">
      <formula1>IF(LEN(B441)&gt;0,LEN(TRIM(C441))&gt;0,TRUE)</formula1>
    </dataValidation>
    <dataValidation type="custom" errorStyle="information" showInputMessage="1" promptTitle="B441 Input Cell" prompt="The Plan ID's first 5 positions (ex: H####) should match Worksheet1 cell C6 or can be left blank.  Plan ID cannot be blank if column C (Member Months) has a value and must have the following format (ex: H####-###-##)" sqref="B441" xr:uid="{A02663BD-78AF-4575-8397-DE59BD961808}">
      <formula1>IF(OR(LEN(TRIM(C441))&gt;0, LEN(B441)&gt;0),AND(MID(B441,1,5)=C6,ISERROR(FIND(MID(B441,6,1)," - ",1))=FALSE,ISNUMBER(VALUE(MID(B441,7,3))),ISERROR(FIND(MID(B441,10,1)," - ",1))=FALSE,ISNUMBER(VALUE(RIGHT(B441,2))),LEN(B441)=12),TRUE)</formula1>
    </dataValidation>
    <dataValidation errorStyle="information" allowBlank="1" promptTitle="D440 Input Cell" prompt="For MA Medical Savings Account (MSA) contracts only: MSA Plan Deductible" sqref="D440" xr:uid="{7FF39DC4-DCA4-4DAD-AD23-587F6065BACD}"/>
    <dataValidation type="custom" errorStyle="information" showInputMessage="1" promptTitle="C440 Input Cell" prompt="CY2023 Member Months cannot be blank if column B has a value" sqref="C440" xr:uid="{01525FFF-974F-49C5-837C-BA288EEDC3D3}">
      <formula1>IF(LEN(B440)&gt;0,LEN(TRIM(C440))&gt;0,TRUE)</formula1>
    </dataValidation>
    <dataValidation type="custom" errorStyle="information" showInputMessage="1" promptTitle="B440 Input Cell" prompt="The Plan ID's first 5 positions (ex: H####) should match Worksheet1 cell C6 or can be left blank.  Plan ID cannot be blank if column C (Member Months) has a value and must have the following format (ex: H####-###-##)" sqref="B440" xr:uid="{58167D18-5025-4070-9BAB-715878A31E98}">
      <formula1>IF(OR(LEN(TRIM(C440))&gt;0, LEN(B440)&gt;0),AND(MID(B440,1,5)=C6,ISERROR(FIND(MID(B440,6,1)," - ",1))=FALSE,ISNUMBER(VALUE(MID(B440,7,3))),ISERROR(FIND(MID(B440,10,1)," - ",1))=FALSE,ISNUMBER(VALUE(RIGHT(B440,2))),LEN(B440)=12),TRUE)</formula1>
    </dataValidation>
    <dataValidation errorStyle="information" allowBlank="1" promptTitle="D439 Input Cell" prompt="For MA Medical Savings Account (MSA) contracts only: MSA Plan Deductible" sqref="D439" xr:uid="{6A57596B-4505-4200-9D79-B08B899FE914}"/>
    <dataValidation type="custom" errorStyle="information" showInputMessage="1" promptTitle="C439 Input Cell" prompt="CY2023 Member Months cannot be blank if column B has a value" sqref="C439" xr:uid="{E00CFF07-C8A7-40FA-950E-9A0BE1B75400}">
      <formula1>IF(LEN(B439)&gt;0,LEN(TRIM(C439))&gt;0,TRUE)</formula1>
    </dataValidation>
    <dataValidation type="custom" errorStyle="information" showInputMessage="1" promptTitle="B439 Input Cell" prompt="The Plan ID's first 5 positions (ex: H####) should match Worksheet1 cell C6 or can be left blank.  Plan ID cannot be blank if column C (Member Months) has a value and must have the following format (ex: H####-###-##)" sqref="B439" xr:uid="{878B1B7D-B1CD-4E92-890E-DCBF5B1CFF44}">
      <formula1>IF(OR(LEN(TRIM(C439))&gt;0, LEN(B439)&gt;0),AND(MID(B439,1,5)=C6,ISERROR(FIND(MID(B439,6,1)," - ",1))=FALSE,ISNUMBER(VALUE(MID(B439,7,3))),ISERROR(FIND(MID(B439,10,1)," - ",1))=FALSE,ISNUMBER(VALUE(RIGHT(B439,2))),LEN(B439)=12),TRUE)</formula1>
    </dataValidation>
    <dataValidation errorStyle="information" allowBlank="1" promptTitle="D438 Input Cell" prompt="For MA Medical Savings Account (MSA) contracts only: MSA Plan Deductible" sqref="D438" xr:uid="{696FCECF-14A6-4997-B9DD-D99F18C10365}"/>
    <dataValidation type="custom" errorStyle="information" showInputMessage="1" promptTitle="C438 Input Cell" prompt="CY2023 Member Months cannot be blank if column B has a value" sqref="C438" xr:uid="{03838AC3-0FD1-43F0-A99F-BB4088DBE7E5}">
      <formula1>IF(LEN(B438)&gt;0,LEN(TRIM(C438))&gt;0,TRUE)</formula1>
    </dataValidation>
    <dataValidation type="custom" errorStyle="information" showInputMessage="1" promptTitle="B438 Input Cell" prompt="The Plan ID's first 5 positions (ex: H####) should match Worksheet1 cell C6 or can be left blank.  Plan ID cannot be blank if column C (Member Months) has a value and must have the following format (ex: H####-###-##)" sqref="B438" xr:uid="{F1054D6E-864F-4055-8408-1239EC263880}">
      <formula1>IF(OR(LEN(TRIM(C438))&gt;0, LEN(B438)&gt;0),AND(MID(B438,1,5)=C6,ISERROR(FIND(MID(B438,6,1)," - ",1))=FALSE,ISNUMBER(VALUE(MID(B438,7,3))),ISERROR(FIND(MID(B438,10,1)," - ",1))=FALSE,ISNUMBER(VALUE(RIGHT(B438,2))),LEN(B438)=12),TRUE)</formula1>
    </dataValidation>
    <dataValidation errorStyle="information" allowBlank="1" promptTitle="D437 Input Cell" prompt="For MA Medical Savings Account (MSA) contracts only: MSA Plan Deductible" sqref="D437" xr:uid="{4D3E6288-4881-4378-A80A-EED26E645672}"/>
    <dataValidation type="custom" errorStyle="information" showInputMessage="1" promptTitle="C437 Input Cell" prompt="CY2023 Member Months cannot be blank if column B has a value" sqref="C437" xr:uid="{79ECB251-5BA9-4EF4-AD85-091634FF3ADA}">
      <formula1>IF(LEN(B437)&gt;0,LEN(TRIM(C437))&gt;0,TRUE)</formula1>
    </dataValidation>
    <dataValidation type="custom" errorStyle="information" showInputMessage="1" promptTitle="B437 Input Cell" prompt="The Plan ID's first 5 positions (ex: H####) should match Worksheet1 cell C6 or can be left blank.  Plan ID cannot be blank if column C (Member Months) has a value and must have the following format (ex: H####-###-##)" sqref="B437" xr:uid="{AC73F4AB-496E-4FFE-A70B-AF276BA8F3C0}">
      <formula1>IF(OR(LEN(TRIM(C437))&gt;0, LEN(B437)&gt;0),AND(MID(B437,1,5)=C6,ISERROR(FIND(MID(B437,6,1)," - ",1))=FALSE,ISNUMBER(VALUE(MID(B437,7,3))),ISERROR(FIND(MID(B437,10,1)," - ",1))=FALSE,ISNUMBER(VALUE(RIGHT(B437,2))),LEN(B437)=12),TRUE)</formula1>
    </dataValidation>
    <dataValidation errorStyle="information" allowBlank="1" promptTitle="D436 Input Cell" prompt="For MA Medical Savings Account (MSA) contracts only: MSA Plan Deductible" sqref="D436" xr:uid="{0131F974-D87D-43F7-A6F3-6D79252B22DF}"/>
    <dataValidation type="custom" errorStyle="information" showInputMessage="1" promptTitle="C436 Input Cell" prompt="CY2023 Member Months cannot be blank if column B has a value" sqref="C436" xr:uid="{5FB53ED8-4A04-4A41-B035-91B6FAFCE68C}">
      <formula1>IF(LEN(B436)&gt;0,LEN(TRIM(C436))&gt;0,TRUE)</formula1>
    </dataValidation>
    <dataValidation type="custom" errorStyle="information" showInputMessage="1" promptTitle="B436 Input Cell" prompt="The Plan ID's first 5 positions (ex: H####) should match Worksheet1 cell C6 or can be left blank.  Plan ID cannot be blank if column C (Member Months) has a value and must have the following format (ex: H####-###-##)" sqref="B436" xr:uid="{8BCC3CD3-88EC-41C3-8C00-3C07DAC929CE}">
      <formula1>IF(OR(LEN(TRIM(C436))&gt;0, LEN(B436)&gt;0),AND(MID(B436,1,5)=C6,ISERROR(FIND(MID(B436,6,1)," - ",1))=FALSE,ISNUMBER(VALUE(MID(B436,7,3))),ISERROR(FIND(MID(B436,10,1)," - ",1))=FALSE,ISNUMBER(VALUE(RIGHT(B436,2))),LEN(B436)=12),TRUE)</formula1>
    </dataValidation>
    <dataValidation errorStyle="information" allowBlank="1" promptTitle="D435 Input Cell" prompt="For MA Medical Savings Account (MSA) contracts only: MSA Plan Deductible" sqref="D435" xr:uid="{4CE8F2CB-DABD-47F1-A8A2-B92A0F4E26D8}"/>
    <dataValidation type="custom" errorStyle="information" showInputMessage="1" promptTitle="C435 Input Cell" prompt="CY2023 Member Months cannot be blank if column B has a value" sqref="C435" xr:uid="{45398132-E91C-4823-8C11-350B7C0EE446}">
      <formula1>IF(LEN(B435)&gt;0,LEN(TRIM(C435))&gt;0,TRUE)</formula1>
    </dataValidation>
    <dataValidation type="custom" errorStyle="information" showInputMessage="1" promptTitle="B435 Input Cell" prompt="The Plan ID's first 5 positions (ex: H####) should match Worksheet1 cell C6 or can be left blank.  Plan ID cannot be blank if column C (Member Months) has a value and must have the following format (ex: H####-###-##)" sqref="B435" xr:uid="{EE5917AE-2D4D-45DE-B12F-F59B64C9BBD9}">
      <formula1>IF(OR(LEN(TRIM(C435))&gt;0, LEN(B435)&gt;0),AND(MID(B435,1,5)=C6,ISERROR(FIND(MID(B435,6,1)," - ",1))=FALSE,ISNUMBER(VALUE(MID(B435,7,3))),ISERROR(FIND(MID(B435,10,1)," - ",1))=FALSE,ISNUMBER(VALUE(RIGHT(B435,2))),LEN(B435)=12),TRUE)</formula1>
    </dataValidation>
    <dataValidation errorStyle="information" allowBlank="1" promptTitle="D434 Input Cell" prompt="For MA Medical Savings Account (MSA) contracts only: MSA Plan Deductible" sqref="D434" xr:uid="{8881292E-770D-4F81-A996-B5EBE64BD7EC}"/>
    <dataValidation type="custom" errorStyle="information" showInputMessage="1" promptTitle="C434 Input Cell" prompt="CY2023 Member Months cannot be blank if column B has a value" sqref="C434" xr:uid="{9C9269DB-DBD2-4906-B66A-28FF5987046C}">
      <formula1>IF(LEN(B434)&gt;0,LEN(TRIM(C434))&gt;0,TRUE)</formula1>
    </dataValidation>
    <dataValidation type="custom" errorStyle="information" showInputMessage="1" promptTitle="B434 Input Cell" prompt="The Plan ID's first 5 positions (ex: H####) should match Worksheet1 cell C6 or can be left blank.  Plan ID cannot be blank if column C (Member Months) has a value and must have the following format (ex: H####-###-##)" sqref="B434" xr:uid="{702270DF-B2E5-42CA-997D-ED21B22B8DFA}">
      <formula1>IF(OR(LEN(TRIM(C434))&gt;0, LEN(B434)&gt;0),AND(MID(B434,1,5)=C6,ISERROR(FIND(MID(B434,6,1)," - ",1))=FALSE,ISNUMBER(VALUE(MID(B434,7,3))),ISERROR(FIND(MID(B434,10,1)," - ",1))=FALSE,ISNUMBER(VALUE(RIGHT(B434,2))),LEN(B434)=12),TRUE)</formula1>
    </dataValidation>
    <dataValidation errorStyle="information" allowBlank="1" promptTitle="D433 Input Cell" prompt="For MA Medical Savings Account (MSA) contracts only: MSA Plan Deductible" sqref="D433" xr:uid="{F75CEB94-FD66-43C2-BECB-088B0BC2F07D}"/>
    <dataValidation type="custom" errorStyle="information" showInputMessage="1" promptTitle="C433 Input Cell" prompt="CY2023 Member Months cannot be blank if column B has a value" sqref="C433" xr:uid="{282B61EE-3AD8-412D-A715-84094B9A11D1}">
      <formula1>IF(LEN(B433)&gt;0,LEN(TRIM(C433))&gt;0,TRUE)</formula1>
    </dataValidation>
    <dataValidation type="custom" errorStyle="information" showInputMessage="1" promptTitle="B433 Input Cell" prompt="The Plan ID's first 5 positions (ex: H####) should match Worksheet1 cell C6 or can be left blank.  Plan ID cannot be blank if column C (Member Months) has a value and must have the following format (ex: H####-###-##)" sqref="B433" xr:uid="{63254CB3-BA5F-4588-B809-FDA1F38778CF}">
      <formula1>IF(OR(LEN(TRIM(C433))&gt;0, LEN(B433)&gt;0),AND(MID(B433,1,5)=C6,ISERROR(FIND(MID(B433,6,1)," - ",1))=FALSE,ISNUMBER(VALUE(MID(B433,7,3))),ISERROR(FIND(MID(B433,10,1)," - ",1))=FALSE,ISNUMBER(VALUE(RIGHT(B433,2))),LEN(B433)=12),TRUE)</formula1>
    </dataValidation>
    <dataValidation errorStyle="information" allowBlank="1" promptTitle="D432 Input Cell" prompt="For MA Medical Savings Account (MSA) contracts only: MSA Plan Deductible" sqref="D432" xr:uid="{63C7AE22-33B7-4719-B1A1-A43FBC692BB0}"/>
    <dataValidation type="custom" errorStyle="information" showInputMessage="1" promptTitle="C432 Input Cell" prompt="CY2023 Member Months cannot be blank if column B has a value" sqref="C432" xr:uid="{C0701E52-2B1E-4E4F-BEFC-A712E5DA0AA1}">
      <formula1>IF(LEN(B432)&gt;0,LEN(TRIM(C432))&gt;0,TRUE)</formula1>
    </dataValidation>
    <dataValidation type="custom" errorStyle="information" showInputMessage="1" promptTitle="B432 Input Cell" prompt="The Plan ID's first 5 positions (ex: H####) should match Worksheet1 cell C6 or can be left blank.  Plan ID cannot be blank if column C (Member Months) has a value and must have the following format (ex: H####-###-##)" sqref="B432" xr:uid="{3E450447-AE0F-4F84-86D3-F8281EEB5284}">
      <formula1>IF(OR(LEN(TRIM(C432))&gt;0, LEN(B432)&gt;0),AND(MID(B432,1,5)=C6,ISERROR(FIND(MID(B432,6,1)," - ",1))=FALSE,ISNUMBER(VALUE(MID(B432,7,3))),ISERROR(FIND(MID(B432,10,1)," - ",1))=FALSE,ISNUMBER(VALUE(RIGHT(B432,2))),LEN(B432)=12),TRUE)</formula1>
    </dataValidation>
    <dataValidation errorStyle="information" allowBlank="1" promptTitle="D431 Input Cell" prompt="For MA Medical Savings Account (MSA) contracts only: MSA Plan Deductible" sqref="D431" xr:uid="{894F6C25-9232-4061-B44F-66028EADCAA6}"/>
    <dataValidation type="custom" errorStyle="information" showInputMessage="1" promptTitle="C431 Input Cell" prompt="CY2023 Member Months cannot be blank if column B has a value" sqref="C431" xr:uid="{EFBB8CA7-D69B-4151-AE1F-CBC41E46C62A}">
      <formula1>IF(LEN(B431)&gt;0,LEN(TRIM(C431))&gt;0,TRUE)</formula1>
    </dataValidation>
    <dataValidation type="custom" errorStyle="information" showInputMessage="1" promptTitle="B431 Input Cell" prompt="The Plan ID's first 5 positions (ex: H####) should match Worksheet1 cell C6 or can be left blank.  Plan ID cannot be blank if column C (Member Months) has a value and must have the following format (ex: H####-###-##)" sqref="B431" xr:uid="{5D6692B9-4FEA-4BE7-8A4A-CCA4C6A4401A}">
      <formula1>IF(OR(LEN(TRIM(C431))&gt;0, LEN(B431)&gt;0),AND(MID(B431,1,5)=C6,ISERROR(FIND(MID(B431,6,1)," - ",1))=FALSE,ISNUMBER(VALUE(MID(B431,7,3))),ISERROR(FIND(MID(B431,10,1)," - ",1))=FALSE,ISNUMBER(VALUE(RIGHT(B431,2))),LEN(B431)=12),TRUE)</formula1>
    </dataValidation>
    <dataValidation errorStyle="information" allowBlank="1" promptTitle="D430 Input Cell" prompt="For MA Medical Savings Account (MSA) contracts only: MSA Plan Deductible" sqref="D430" xr:uid="{3F769DA2-9F0B-47C3-86B6-D8551EAB8CF4}"/>
    <dataValidation type="custom" errorStyle="information" showInputMessage="1" promptTitle="C430 Input Cell" prompt="CY2023 Member Months cannot be blank if column B has a value" sqref="C430" xr:uid="{4DA350A7-E63A-4D83-B189-29DE87DE51CD}">
      <formula1>IF(LEN(B430)&gt;0,LEN(TRIM(C430))&gt;0,TRUE)</formula1>
    </dataValidation>
    <dataValidation type="custom" errorStyle="information" showInputMessage="1" promptTitle="B430 Input Cell" prompt="The Plan ID's first 5 positions (ex: H####) should match Worksheet1 cell C6 or can be left blank.  Plan ID cannot be blank if column C (Member Months) has a value and must have the following format (ex: H####-###-##)" sqref="B430" xr:uid="{C7CF83F3-CF9D-48D8-B340-A87F8C819436}">
      <formula1>IF(OR(LEN(TRIM(C430))&gt;0, LEN(B430)&gt;0),AND(MID(B430,1,5)=C6,ISERROR(FIND(MID(B430,6,1)," - ",1))=FALSE,ISNUMBER(VALUE(MID(B430,7,3))),ISERROR(FIND(MID(B430,10,1)," - ",1))=FALSE,ISNUMBER(VALUE(RIGHT(B430,2))),LEN(B430)=12),TRUE)</formula1>
    </dataValidation>
    <dataValidation errorStyle="information" allowBlank="1" promptTitle="D429 Input Cell" prompt="For MA Medical Savings Account (MSA) contracts only: MSA Plan Deductible" sqref="D429" xr:uid="{F342508F-AF00-4085-BBD3-9235FDCD99F8}"/>
    <dataValidation type="custom" errorStyle="information" showInputMessage="1" promptTitle="C429 Input Cell" prompt="CY2023 Member Months cannot be blank if column B has a value" sqref="C429" xr:uid="{D48F62D9-70D2-4088-B930-E268C8B486C9}">
      <formula1>IF(LEN(B429)&gt;0,LEN(TRIM(C429))&gt;0,TRUE)</formula1>
    </dataValidation>
    <dataValidation type="custom" errorStyle="information" showInputMessage="1" promptTitle="B429 Input Cell" prompt="The Plan ID's first 5 positions (ex: H####) should match Worksheet1 cell C6 or can be left blank.  Plan ID cannot be blank if column C (Member Months) has a value and must have the following format (ex: H####-###-##)" sqref="B429" xr:uid="{D0A1C3E6-D3B8-4106-B855-BFBF1AC78C9A}">
      <formula1>IF(OR(LEN(TRIM(C429))&gt;0, LEN(B429)&gt;0),AND(MID(B429,1,5)=C6,ISERROR(FIND(MID(B429,6,1)," - ",1))=FALSE,ISNUMBER(VALUE(MID(B429,7,3))),ISERROR(FIND(MID(B429,10,1)," - ",1))=FALSE,ISNUMBER(VALUE(RIGHT(B429,2))),LEN(B429)=12),TRUE)</formula1>
    </dataValidation>
    <dataValidation errorStyle="information" allowBlank="1" promptTitle="D428 Input Cell" prompt="For MA Medical Savings Account (MSA) contracts only: MSA Plan Deductible" sqref="D428" xr:uid="{A9FC7224-8AC2-4971-BC06-D42D376E50BA}"/>
    <dataValidation type="custom" errorStyle="information" showInputMessage="1" promptTitle="C428 Input Cell" prompt="CY2023 Member Months cannot be blank if column B has a value" sqref="C428" xr:uid="{42F1B77D-8108-41FC-932E-88F6BB6F429A}">
      <formula1>IF(LEN(B428)&gt;0,LEN(TRIM(C428))&gt;0,TRUE)</formula1>
    </dataValidation>
    <dataValidation type="custom" errorStyle="information" showInputMessage="1" promptTitle="B428 Input Cell" prompt="The Plan ID's first 5 positions (ex: H####) should match Worksheet1 cell C6 or can be left blank.  Plan ID cannot be blank if column C (Member Months) has a value and must have the following format (ex: H####-###-##)" sqref="B428" xr:uid="{5FC97E2D-5A0C-4943-B093-AA2EE5A8E044}">
      <formula1>IF(OR(LEN(TRIM(C428))&gt;0, LEN(B428)&gt;0),AND(MID(B428,1,5)=C6,ISERROR(FIND(MID(B428,6,1)," - ",1))=FALSE,ISNUMBER(VALUE(MID(B428,7,3))),ISERROR(FIND(MID(B428,10,1)," - ",1))=FALSE,ISNUMBER(VALUE(RIGHT(B428,2))),LEN(B428)=12),TRUE)</formula1>
    </dataValidation>
    <dataValidation errorStyle="information" allowBlank="1" promptTitle="D427 Input Cell" prompt="For MA Medical Savings Account (MSA) contracts only: MSA Plan Deductible" sqref="D427" xr:uid="{0CBC4CE4-D37A-4589-A97E-5672F4268F51}"/>
    <dataValidation type="custom" errorStyle="information" showInputMessage="1" promptTitle="C427 Input Cell" prompt="CY2023 Member Months cannot be blank if column B has a value" sqref="C427" xr:uid="{86281789-70F0-4BA5-8BF7-8E9A2F515A08}">
      <formula1>IF(LEN(B427)&gt;0,LEN(TRIM(C427))&gt;0,TRUE)</formula1>
    </dataValidation>
    <dataValidation type="custom" errorStyle="information" showInputMessage="1" promptTitle="B427 Input Cell" prompt="The Plan ID's first 5 positions (ex: H####) should match Worksheet1 cell C6 or can be left blank.  Plan ID cannot be blank if column C (Member Months) has a value and must have the following format (ex: H####-###-##)" sqref="B427" xr:uid="{8A0A7366-CDA2-490C-BC4D-37A1C32E49B9}">
      <formula1>IF(OR(LEN(TRIM(C427))&gt;0, LEN(B427)&gt;0),AND(MID(B427,1,5)=C6,ISERROR(FIND(MID(B427,6,1)," - ",1))=FALSE,ISNUMBER(VALUE(MID(B427,7,3))),ISERROR(FIND(MID(B427,10,1)," - ",1))=FALSE,ISNUMBER(VALUE(RIGHT(B427,2))),LEN(B427)=12),TRUE)</formula1>
    </dataValidation>
    <dataValidation errorStyle="information" allowBlank="1" promptTitle="D426 Input Cell" prompt="For MA Medical Savings Account (MSA) contracts only: MSA Plan Deductible" sqref="D426" xr:uid="{142E325E-E21E-4612-B839-ED4CC3C398E4}"/>
    <dataValidation type="custom" errorStyle="information" showInputMessage="1" promptTitle="C426 Input Cell" prompt="CY2023 Member Months cannot be blank if column B has a value" sqref="C426" xr:uid="{150863B1-F8A3-4026-A317-A320DE1979ED}">
      <formula1>IF(LEN(B426)&gt;0,LEN(TRIM(C426))&gt;0,TRUE)</formula1>
    </dataValidation>
    <dataValidation type="custom" errorStyle="information" showInputMessage="1" promptTitle="B426 Input Cell" prompt="The Plan ID's first 5 positions (ex: H####) should match Worksheet1 cell C6 or can be left blank.  Plan ID cannot be blank if column C (Member Months) has a value and must have the following format (ex: H####-###-##)" sqref="B426" xr:uid="{7B545497-EEE5-4971-84C4-F9E836652C5D}">
      <formula1>IF(OR(LEN(TRIM(C426))&gt;0, LEN(B426)&gt;0),AND(MID(B426,1,5)=C6,ISERROR(FIND(MID(B426,6,1)," - ",1))=FALSE,ISNUMBER(VALUE(MID(B426,7,3))),ISERROR(FIND(MID(B426,10,1)," - ",1))=FALSE,ISNUMBER(VALUE(RIGHT(B426,2))),LEN(B426)=12),TRUE)</formula1>
    </dataValidation>
    <dataValidation errorStyle="information" allowBlank="1" promptTitle="D425 Input Cell" prompt="For MA Medical Savings Account (MSA) contracts only: MSA Plan Deductible" sqref="D425" xr:uid="{A0429B85-3476-45EB-A3F0-AE55F7F869E4}"/>
    <dataValidation type="custom" errorStyle="information" showInputMessage="1" promptTitle="C425 Input Cell" prompt="CY2023 Member Months cannot be blank if column B has a value" sqref="C425" xr:uid="{8D3643DE-63FA-4134-AD03-789A095AB7C1}">
      <formula1>IF(LEN(B425)&gt;0,LEN(TRIM(C425))&gt;0,TRUE)</formula1>
    </dataValidation>
    <dataValidation type="custom" errorStyle="information" showInputMessage="1" promptTitle="B425 Input Cell" prompt="The Plan ID's first 5 positions (ex: H####) should match Worksheet1 cell C6 or can be left blank.  Plan ID cannot be blank if column C (Member Months) has a value and must have the following format (ex: H####-###-##)" sqref="B425" xr:uid="{71DA078F-8963-426A-B181-6089DD9F961A}">
      <formula1>IF(OR(LEN(TRIM(C425))&gt;0, LEN(B425)&gt;0),AND(MID(B425,1,5)=C6,ISERROR(FIND(MID(B425,6,1)," - ",1))=FALSE,ISNUMBER(VALUE(MID(B425,7,3))),ISERROR(FIND(MID(B425,10,1)," - ",1))=FALSE,ISNUMBER(VALUE(RIGHT(B425,2))),LEN(B425)=12),TRUE)</formula1>
    </dataValidation>
    <dataValidation errorStyle="information" allowBlank="1" promptTitle="D424 Input Cell" prompt="For MA Medical Savings Account (MSA) contracts only: MSA Plan Deductible" sqref="D424" xr:uid="{0D2D1879-4C09-42E0-B80C-621EA46B3EAF}"/>
    <dataValidation type="custom" errorStyle="information" showInputMessage="1" promptTitle="C424 Input Cell" prompt="CY2023 Member Months cannot be blank if column B has a value" sqref="C424" xr:uid="{6A41CA46-A81F-4323-A806-E5F2EC19AE2A}">
      <formula1>IF(LEN(B424)&gt;0,LEN(TRIM(C424))&gt;0,TRUE)</formula1>
    </dataValidation>
    <dataValidation type="custom" errorStyle="information" showInputMessage="1" promptTitle="B424 Input Cell" prompt="The Plan ID's first 5 positions (ex: H####) should match Worksheet1 cell C6 or can be left blank.  Plan ID cannot be blank if column C (Member Months) has a value and must have the following format (ex: H####-###-##)" sqref="B424" xr:uid="{1021F492-0EB5-44FE-8765-0A343C098E1B}">
      <formula1>IF(OR(LEN(TRIM(C424))&gt;0, LEN(B424)&gt;0),AND(MID(B424,1,5)=C6,ISERROR(FIND(MID(B424,6,1)," - ",1))=FALSE,ISNUMBER(VALUE(MID(B424,7,3))),ISERROR(FIND(MID(B424,10,1)," - ",1))=FALSE,ISNUMBER(VALUE(RIGHT(B424,2))),LEN(B424)=12),TRUE)</formula1>
    </dataValidation>
    <dataValidation errorStyle="information" allowBlank="1" promptTitle="D423 Input Cell" prompt="For MA Medical Savings Account (MSA) contracts only: MSA Plan Deductible" sqref="D423" xr:uid="{2382D6A3-9FC0-4166-9164-97F4D293A085}"/>
    <dataValidation type="custom" errorStyle="information" showInputMessage="1" promptTitle="C423 Input Cell" prompt="CY2023 Member Months cannot be blank if column B has a value" sqref="C423" xr:uid="{F5CC3D1D-163B-4225-8FFA-D92A61896916}">
      <formula1>IF(LEN(B423)&gt;0,LEN(TRIM(C423))&gt;0,TRUE)</formula1>
    </dataValidation>
    <dataValidation type="custom" errorStyle="information" showInputMessage="1" promptTitle="B423 Input Cell" prompt="The Plan ID's first 5 positions (ex: H####) should match Worksheet1 cell C6 or can be left blank.  Plan ID cannot be blank if column C (Member Months) has a value and must have the following format (ex: H####-###-##)" sqref="B423" xr:uid="{7F3EFB22-59F8-4FFE-854F-8A1B3972875D}">
      <formula1>IF(OR(LEN(TRIM(C423))&gt;0, LEN(B423)&gt;0),AND(MID(B423,1,5)=C6,ISERROR(FIND(MID(B423,6,1)," - ",1))=FALSE,ISNUMBER(VALUE(MID(B423,7,3))),ISERROR(FIND(MID(B423,10,1)," - ",1))=FALSE,ISNUMBER(VALUE(RIGHT(B423,2))),LEN(B423)=12),TRUE)</formula1>
    </dataValidation>
    <dataValidation errorStyle="information" allowBlank="1" promptTitle="D422 Input Cell" prompt="For MA Medical Savings Account (MSA) contracts only: MSA Plan Deductible" sqref="D422" xr:uid="{9AE28ADF-9CD2-471F-8DAF-4B64BD5E7002}"/>
    <dataValidation type="custom" errorStyle="information" showInputMessage="1" promptTitle="C422 Input Cell" prompt="CY2023 Member Months cannot be blank if column B has a value" sqref="C422" xr:uid="{3922ABFF-CD5C-435C-9F60-E7EFFD0D0453}">
      <formula1>IF(LEN(B422)&gt;0,LEN(TRIM(C422))&gt;0,TRUE)</formula1>
    </dataValidation>
    <dataValidation type="custom" errorStyle="information" showInputMessage="1" promptTitle="B422 Input Cell" prompt="The Plan ID's first 5 positions (ex: H####) should match Worksheet1 cell C6 or can be left blank.  Plan ID cannot be blank if column C (Member Months) has a value and must have the following format (ex: H####-###-##)" sqref="B422" xr:uid="{89465EF7-41E8-4DBA-98B8-DAC577BC5211}">
      <formula1>IF(OR(LEN(TRIM(C422))&gt;0, LEN(B422)&gt;0),AND(MID(B422,1,5)=C6,ISERROR(FIND(MID(B422,6,1)," - ",1))=FALSE,ISNUMBER(VALUE(MID(B422,7,3))),ISERROR(FIND(MID(B422,10,1)," - ",1))=FALSE,ISNUMBER(VALUE(RIGHT(B422,2))),LEN(B422)=12),TRUE)</formula1>
    </dataValidation>
    <dataValidation errorStyle="information" allowBlank="1" promptTitle="D421 Input Cell" prompt="For MA Medical Savings Account (MSA) contracts only: MSA Plan Deductible" sqref="D421" xr:uid="{7710E569-2129-48C7-A4F7-E417E0884117}"/>
    <dataValidation type="custom" errorStyle="information" showInputMessage="1" promptTitle="C421 Input Cell" prompt="CY2023 Member Months cannot be blank if column B has a value" sqref="C421" xr:uid="{70AA6604-0724-4BA9-BE49-18F321CAD779}">
      <formula1>IF(LEN(B421)&gt;0,LEN(TRIM(C421))&gt;0,TRUE)</formula1>
    </dataValidation>
    <dataValidation type="custom" errorStyle="information" showInputMessage="1" promptTitle="B421 Input Cell" prompt="The Plan ID's first 5 positions (ex: H####) should match Worksheet1 cell C6 or can be left blank.  Plan ID cannot be blank if column C (Member Months) has a value and must have the following format (ex: H####-###-##)" sqref="B421" xr:uid="{E113E641-3EB1-488D-A017-0883DC7F0632}">
      <formula1>IF(OR(LEN(TRIM(C421))&gt;0, LEN(B421)&gt;0),AND(MID(B421,1,5)=C6,ISERROR(FIND(MID(B421,6,1)," - ",1))=FALSE,ISNUMBER(VALUE(MID(B421,7,3))),ISERROR(FIND(MID(B421,10,1)," - ",1))=FALSE,ISNUMBER(VALUE(RIGHT(B421,2))),LEN(B421)=12),TRUE)</formula1>
    </dataValidation>
    <dataValidation errorStyle="information" allowBlank="1" promptTitle="D420 Input Cell" prompt="For MA Medical Savings Account (MSA) contracts only: MSA Plan Deductible" sqref="D420" xr:uid="{9C2FFB1F-BB68-47C9-9D44-E2186492426A}"/>
    <dataValidation type="custom" errorStyle="information" showInputMessage="1" promptTitle="C420 Input Cell" prompt="CY2023 Member Months cannot be blank if column B has a value" sqref="C420" xr:uid="{3FEFC92E-676A-4550-AD77-E65EBF028F0E}">
      <formula1>IF(LEN(B420)&gt;0,LEN(TRIM(C420))&gt;0,TRUE)</formula1>
    </dataValidation>
    <dataValidation type="custom" errorStyle="information" showInputMessage="1" promptTitle="B420 Input Cell" prompt="The Plan ID's first 5 positions (ex: H####) should match Worksheet1 cell C6 or can be left blank.  Plan ID cannot be blank if column C (Member Months) has a value and must have the following format (ex: H####-###-##)" sqref="B420" xr:uid="{C540EB3D-E981-44D7-A4FB-B44F030215D7}">
      <formula1>IF(OR(LEN(TRIM(C420))&gt;0, LEN(B420)&gt;0),AND(MID(B420,1,5)=C6,ISERROR(FIND(MID(B420,6,1)," - ",1))=FALSE,ISNUMBER(VALUE(MID(B420,7,3))),ISERROR(FIND(MID(B420,10,1)," - ",1))=FALSE,ISNUMBER(VALUE(RIGHT(B420,2))),LEN(B420)=12),TRUE)</formula1>
    </dataValidation>
    <dataValidation errorStyle="information" allowBlank="1" promptTitle="D419 Input Cell" prompt="For MA Medical Savings Account (MSA) contracts only: MSA Plan Deductible" sqref="D419" xr:uid="{C9AB99D6-5F06-4132-908F-539E888C5466}"/>
    <dataValidation type="custom" errorStyle="information" showInputMessage="1" promptTitle="C419 Input Cell" prompt="CY2023 Member Months cannot be blank if column B has a value" sqref="C419" xr:uid="{2E37B9FF-C2C4-4A11-85A4-CED49E7F181F}">
      <formula1>IF(LEN(B419)&gt;0,LEN(TRIM(C419))&gt;0,TRUE)</formula1>
    </dataValidation>
    <dataValidation type="custom" errorStyle="information" showInputMessage="1" promptTitle="B419 Input Cell" prompt="The Plan ID's first 5 positions (ex: H####) should match Worksheet1 cell C6 or can be left blank.  Plan ID cannot be blank if column C (Member Months) has a value and must have the following format (ex: H####-###-##)" sqref="B419" xr:uid="{075B2A24-1B90-48D6-8304-30722A5E22F0}">
      <formula1>IF(OR(LEN(TRIM(C419))&gt;0, LEN(B419)&gt;0),AND(MID(B419,1,5)=C6,ISERROR(FIND(MID(B419,6,1)," - ",1))=FALSE,ISNUMBER(VALUE(MID(B419,7,3))),ISERROR(FIND(MID(B419,10,1)," - ",1))=FALSE,ISNUMBER(VALUE(RIGHT(B419,2))),LEN(B419)=12),TRUE)</formula1>
    </dataValidation>
    <dataValidation errorStyle="information" allowBlank="1" promptTitle="D418 Input Cell" prompt="For MA Medical Savings Account (MSA) contracts only: MSA Plan Deductible" sqref="D418" xr:uid="{B50351F5-1DD0-4E2E-BE60-95BC437CFD3F}"/>
    <dataValidation type="custom" errorStyle="information" showInputMessage="1" promptTitle="C418 Input Cell" prompt="CY2023 Member Months cannot be blank if column B has a value" sqref="C418" xr:uid="{60FDCCD8-0037-424C-8B91-D1CA881B03B4}">
      <formula1>IF(LEN(B418)&gt;0,LEN(TRIM(C418))&gt;0,TRUE)</formula1>
    </dataValidation>
    <dataValidation type="custom" errorStyle="information" showInputMessage="1" promptTitle="B418 Input Cell" prompt="The Plan ID's first 5 positions (ex: H####) should match Worksheet1 cell C6 or can be left blank.  Plan ID cannot be blank if column C (Member Months) has a value and must have the following format (ex: H####-###-##)" sqref="B418" xr:uid="{DDE2D66A-2FC8-4807-B635-9DC92A2C08F5}">
      <formula1>IF(OR(LEN(TRIM(C418))&gt;0, LEN(B418)&gt;0),AND(MID(B418,1,5)=C6,ISERROR(FIND(MID(B418,6,1)," - ",1))=FALSE,ISNUMBER(VALUE(MID(B418,7,3))),ISERROR(FIND(MID(B418,10,1)," - ",1))=FALSE,ISNUMBER(VALUE(RIGHT(B418,2))),LEN(B418)=12),TRUE)</formula1>
    </dataValidation>
    <dataValidation errorStyle="information" allowBlank="1" promptTitle="D417 Input Cell" prompt="For MA Medical Savings Account (MSA) contracts only: MSA Plan Deductible" sqref="D417" xr:uid="{05B1501D-0BF6-408B-B55F-69B0AF073089}"/>
    <dataValidation type="custom" errorStyle="information" showInputMessage="1" promptTitle="C417 Input Cell" prompt="CY2023 Member Months cannot be blank if column B has a value" sqref="C417" xr:uid="{D58FBF54-7746-4F10-A45D-F4E141C0A62A}">
      <formula1>IF(LEN(B417)&gt;0,LEN(TRIM(C417))&gt;0,TRUE)</formula1>
    </dataValidation>
    <dataValidation type="custom" errorStyle="information" showInputMessage="1" promptTitle="B417 Input Cell" prompt="The Plan ID's first 5 positions (ex: H####) should match Worksheet1 cell C6 or can be left blank.  Plan ID cannot be blank if column C (Member Months) has a value and must have the following format (ex: H####-###-##)" sqref="B417" xr:uid="{8E602773-E631-42A5-AE53-02FD087944EE}">
      <formula1>IF(OR(LEN(TRIM(C417))&gt;0, LEN(B417)&gt;0),AND(MID(B417,1,5)=C6,ISERROR(FIND(MID(B417,6,1)," - ",1))=FALSE,ISNUMBER(VALUE(MID(B417,7,3))),ISERROR(FIND(MID(B417,10,1)," - ",1))=FALSE,ISNUMBER(VALUE(RIGHT(B417,2))),LEN(B417)=12),TRUE)</formula1>
    </dataValidation>
    <dataValidation errorStyle="information" allowBlank="1" promptTitle="D416 Input Cell" prompt="For MA Medical Savings Account (MSA) contracts only: MSA Plan Deductible" sqref="D416" xr:uid="{2B165F9A-9387-47AC-A02C-FB1619182A7D}"/>
    <dataValidation type="custom" errorStyle="information" showInputMessage="1" promptTitle="C416 Input Cell" prompt="CY2023 Member Months cannot be blank if column B has a value" sqref="C416" xr:uid="{84650C79-9237-4D93-B5FF-836AE6694AE1}">
      <formula1>IF(LEN(B416)&gt;0,LEN(TRIM(C416))&gt;0,TRUE)</formula1>
    </dataValidation>
    <dataValidation type="custom" errorStyle="information" showInputMessage="1" promptTitle="B416 Input Cell" prompt="The Plan ID's first 5 positions (ex: H####) should match Worksheet1 cell C6 or can be left blank.  Plan ID cannot be blank if column C (Member Months) has a value and must have the following format (ex: H####-###-##)" sqref="B416" xr:uid="{4C3BF9CD-4C06-40A7-A100-B789E45535EE}">
      <formula1>IF(OR(LEN(TRIM(C416))&gt;0, LEN(B416)&gt;0),AND(MID(B416,1,5)=C6,ISERROR(FIND(MID(B416,6,1)," - ",1))=FALSE,ISNUMBER(VALUE(MID(B416,7,3))),ISERROR(FIND(MID(B416,10,1)," - ",1))=FALSE,ISNUMBER(VALUE(RIGHT(B416,2))),LEN(B416)=12),TRUE)</formula1>
    </dataValidation>
    <dataValidation errorStyle="information" allowBlank="1" promptTitle="D415 Input Cell" prompt="For MA Medical Savings Account (MSA) contracts only: MSA Plan Deductible" sqref="D415" xr:uid="{1F1E8796-1B81-4A25-BCC2-04E88B0BAB0F}"/>
    <dataValidation type="custom" errorStyle="information" showInputMessage="1" promptTitle="C415 Input Cell" prompt="CY2023 Member Months cannot be blank if column B has a value" sqref="C415" xr:uid="{AFCE8C5A-D7C3-4678-BACE-2C08EB58CB68}">
      <formula1>IF(LEN(B415)&gt;0,LEN(TRIM(C415))&gt;0,TRUE)</formula1>
    </dataValidation>
    <dataValidation type="custom" errorStyle="information" showInputMessage="1" promptTitle="B415 Input Cell" prompt="The Plan ID's first 5 positions (ex: H####) should match Worksheet1 cell C6 or can be left blank.  Plan ID cannot be blank if column C (Member Months) has a value and must have the following format (ex: H####-###-##)" sqref="B415" xr:uid="{5F966895-4802-4B81-9427-760A9AF016B8}">
      <formula1>IF(OR(LEN(TRIM(C415))&gt;0, LEN(B415)&gt;0),AND(MID(B415,1,5)=C6,ISERROR(FIND(MID(B415,6,1)," - ",1))=FALSE,ISNUMBER(VALUE(MID(B415,7,3))),ISERROR(FIND(MID(B415,10,1)," - ",1))=FALSE,ISNUMBER(VALUE(RIGHT(B415,2))),LEN(B415)=12),TRUE)</formula1>
    </dataValidation>
    <dataValidation errorStyle="information" allowBlank="1" promptTitle="D414 Input Cell" prompt="For MA Medical Savings Account (MSA) contracts only: MSA Plan Deductible" sqref="D414" xr:uid="{E0DBD365-3689-487C-8678-FAB16117DDD6}"/>
    <dataValidation type="custom" errorStyle="information" showInputMessage="1" promptTitle="C414 Input Cell" prompt="CY2023 Member Months cannot be blank if column B has a value" sqref="C414" xr:uid="{2C55EA84-37F2-42DB-8A2D-6240AAED7544}">
      <formula1>IF(LEN(B414)&gt;0,LEN(TRIM(C414))&gt;0,TRUE)</formula1>
    </dataValidation>
    <dataValidation type="custom" errorStyle="information" showInputMessage="1" promptTitle="B414 Input Cell" prompt="The Plan ID's first 5 positions (ex: H####) should match Worksheet1 cell C6 or can be left blank.  Plan ID cannot be blank if column C (Member Months) has a value and must have the following format (ex: H####-###-##)" sqref="B414" xr:uid="{14488BC9-2473-4F44-B371-B2620904BBDF}">
      <formula1>IF(OR(LEN(TRIM(C414))&gt;0, LEN(B414)&gt;0),AND(MID(B414,1,5)=C6,ISERROR(FIND(MID(B414,6,1)," - ",1))=FALSE,ISNUMBER(VALUE(MID(B414,7,3))),ISERROR(FIND(MID(B414,10,1)," - ",1))=FALSE,ISNUMBER(VALUE(RIGHT(B414,2))),LEN(B414)=12),TRUE)</formula1>
    </dataValidation>
    <dataValidation errorStyle="information" allowBlank="1" promptTitle="D413 Input Cell" prompt="For MA Medical Savings Account (MSA) contracts only: MSA Plan Deductible" sqref="D413" xr:uid="{84BC0D86-DF14-48B5-B5FC-2045BD90D0B3}"/>
    <dataValidation type="custom" errorStyle="information" showInputMessage="1" promptTitle="C413 Input Cell" prompt="CY2023 Member Months cannot be blank if column B has a value" sqref="C413" xr:uid="{645F9B82-8D97-46E7-87E0-B9C2ED664664}">
      <formula1>IF(LEN(B413)&gt;0,LEN(TRIM(C413))&gt;0,TRUE)</formula1>
    </dataValidation>
    <dataValidation type="custom" errorStyle="information" showInputMessage="1" promptTitle="B413 Input Cell" prompt="The Plan ID's first 5 positions (ex: H####) should match Worksheet1 cell C6 or can be left blank.  Plan ID cannot be blank if column C (Member Months) has a value and must have the following format (ex: H####-###-##)" sqref="B413" xr:uid="{18A5ECEA-9965-4230-A88E-E586D2FC9B76}">
      <formula1>IF(OR(LEN(TRIM(C413))&gt;0, LEN(B413)&gt;0),AND(MID(B413,1,5)=C6,ISERROR(FIND(MID(B413,6,1)," - ",1))=FALSE,ISNUMBER(VALUE(MID(B413,7,3))),ISERROR(FIND(MID(B413,10,1)," - ",1))=FALSE,ISNUMBER(VALUE(RIGHT(B413,2))),LEN(B413)=12),TRUE)</formula1>
    </dataValidation>
    <dataValidation errorStyle="information" allowBlank="1" promptTitle="D412 Input Cell" prompt="For MA Medical Savings Account (MSA) contracts only: MSA Plan Deductible" sqref="D412" xr:uid="{9480F095-0893-4136-A018-CB58D83E6C1B}"/>
    <dataValidation type="custom" errorStyle="information" showInputMessage="1" promptTitle="C412 Input Cell" prompt="CY2023 Member Months cannot be blank if column B has a value" sqref="C412" xr:uid="{ADB00EF7-EB0A-48BA-B275-1410CFA7569E}">
      <formula1>IF(LEN(B412)&gt;0,LEN(TRIM(C412))&gt;0,TRUE)</formula1>
    </dataValidation>
    <dataValidation type="custom" errorStyle="information" showInputMessage="1" promptTitle="B412 Input Cell" prompt="The Plan ID's first 5 positions (ex: H####) should match Worksheet1 cell C6 or can be left blank.  Plan ID cannot be blank if column C (Member Months) has a value and must have the following format (ex: H####-###-##)" sqref="B412" xr:uid="{210055F1-CC5A-48B0-B60A-657FFBF46959}">
      <formula1>IF(OR(LEN(TRIM(C412))&gt;0, LEN(B412)&gt;0),AND(MID(B412,1,5)=C6,ISERROR(FIND(MID(B412,6,1)," - ",1))=FALSE,ISNUMBER(VALUE(MID(B412,7,3))),ISERROR(FIND(MID(B412,10,1)," - ",1))=FALSE,ISNUMBER(VALUE(RIGHT(B412,2))),LEN(B412)=12),TRUE)</formula1>
    </dataValidation>
    <dataValidation errorStyle="information" allowBlank="1" promptTitle="D411 Input Cell" prompt="For MA Medical Savings Account (MSA) contracts only: MSA Plan Deductible" sqref="D411" xr:uid="{C566A02F-45B5-4D81-AF9D-BE6BCAF8F153}"/>
    <dataValidation type="custom" errorStyle="information" showInputMessage="1" promptTitle="C411 Input Cell" prompt="CY2023 Member Months cannot be blank if column B has a value" sqref="C411" xr:uid="{E0443FBE-1DE6-4E39-BA97-0A77CCF8A7C2}">
      <formula1>IF(LEN(B411)&gt;0,LEN(TRIM(C411))&gt;0,TRUE)</formula1>
    </dataValidation>
    <dataValidation type="custom" errorStyle="information" showInputMessage="1" promptTitle="B411 Input Cell" prompt="The Plan ID's first 5 positions (ex: H####) should match Worksheet1 cell C6 or can be left blank.  Plan ID cannot be blank if column C (Member Months) has a value and must have the following format (ex: H####-###-##)" sqref="B411" xr:uid="{B98F3B2C-262A-4A94-B702-39F64660771D}">
      <formula1>IF(OR(LEN(TRIM(C411))&gt;0, LEN(B411)&gt;0),AND(MID(B411,1,5)=C6,ISERROR(FIND(MID(B411,6,1)," - ",1))=FALSE,ISNUMBER(VALUE(MID(B411,7,3))),ISERROR(FIND(MID(B411,10,1)," - ",1))=FALSE,ISNUMBER(VALUE(RIGHT(B411,2))),LEN(B411)=12),TRUE)</formula1>
    </dataValidation>
    <dataValidation errorStyle="information" allowBlank="1" promptTitle="D410 Input Cell" prompt="For MA Medical Savings Account (MSA) contracts only: MSA Plan Deductible" sqref="D410" xr:uid="{B9D35307-B976-46BE-A315-D23E3D986668}"/>
    <dataValidation type="custom" errorStyle="information" showInputMessage="1" promptTitle="C410 Input Cell" prompt="CY2023 Member Months cannot be blank if column B has a value" sqref="C410" xr:uid="{1E31FD8D-0D11-47E4-9CB6-A31659460806}">
      <formula1>IF(LEN(B410)&gt;0,LEN(TRIM(C410))&gt;0,TRUE)</formula1>
    </dataValidation>
    <dataValidation type="custom" errorStyle="information" showInputMessage="1" promptTitle="B410 Input Cell" prompt="The Plan ID's first 5 positions (ex: H####) should match Worksheet1 cell C6 or can be left blank.  Plan ID cannot be blank if column C (Member Months) has a value and must have the following format (ex: H####-###-##)" sqref="B410" xr:uid="{AF8E9187-BB4E-49D3-A6F5-11124E0AA1BE}">
      <formula1>IF(OR(LEN(TRIM(C410))&gt;0, LEN(B410)&gt;0),AND(MID(B410,1,5)=C6,ISERROR(FIND(MID(B410,6,1)," - ",1))=FALSE,ISNUMBER(VALUE(MID(B410,7,3))),ISERROR(FIND(MID(B410,10,1)," - ",1))=FALSE,ISNUMBER(VALUE(RIGHT(B410,2))),LEN(B410)=12),TRUE)</formula1>
    </dataValidation>
    <dataValidation errorStyle="information" allowBlank="1" promptTitle="D409 Input Cell" prompt="For MA Medical Savings Account (MSA) contracts only: MSA Plan Deductible" sqref="D409" xr:uid="{EABA724A-E430-4958-87B0-01E8C4BDD079}"/>
    <dataValidation type="custom" errorStyle="information" showInputMessage="1" promptTitle="C409 Input Cell" prompt="CY2023 Member Months cannot be blank if column B has a value" sqref="C409" xr:uid="{EFA34248-8309-43E4-9506-61B1AD79EAEF}">
      <formula1>IF(LEN(B409)&gt;0,LEN(TRIM(C409))&gt;0,TRUE)</formula1>
    </dataValidation>
    <dataValidation type="custom" errorStyle="information" showInputMessage="1" promptTitle="B409 Input Cell" prompt="The Plan ID's first 5 positions (ex: H####) should match Worksheet1 cell C6 or can be left blank.  Plan ID cannot be blank if column C (Member Months) has a value and must have the following format (ex: H####-###-##)" sqref="B409" xr:uid="{76F15E63-F44E-4586-98EF-FD4A6C58A14E}">
      <formula1>IF(OR(LEN(TRIM(C409))&gt;0, LEN(B409)&gt;0),AND(MID(B409,1,5)=C6,ISERROR(FIND(MID(B409,6,1)," - ",1))=FALSE,ISNUMBER(VALUE(MID(B409,7,3))),ISERROR(FIND(MID(B409,10,1)," - ",1))=FALSE,ISNUMBER(VALUE(RIGHT(B409,2))),LEN(B409)=12),TRUE)</formula1>
    </dataValidation>
    <dataValidation errorStyle="information" allowBlank="1" promptTitle="D408 Input Cell" prompt="For MA Medical Savings Account (MSA) contracts only: MSA Plan Deductible" sqref="D408" xr:uid="{BE1CF849-99EA-4566-BC39-906A1AB9B888}"/>
    <dataValidation type="custom" errorStyle="information" showInputMessage="1" promptTitle="C408 Input Cell" prompt="CY2023 Member Months cannot be blank if column B has a value" sqref="C408" xr:uid="{6C573F81-FD09-42CC-97D5-589DFCBE31CC}">
      <formula1>IF(LEN(B408)&gt;0,LEN(TRIM(C408))&gt;0,TRUE)</formula1>
    </dataValidation>
    <dataValidation type="custom" errorStyle="information" showInputMessage="1" promptTitle="B408 Input Cell" prompt="The Plan ID's first 5 positions (ex: H####) should match Worksheet1 cell C6 or can be left blank.  Plan ID cannot be blank if column C (Member Months) has a value and must have the following format (ex: H####-###-##)" sqref="B408" xr:uid="{742FCE0C-A94A-4BCF-8FC9-0BEC49134202}">
      <formula1>IF(OR(LEN(TRIM(C408))&gt;0, LEN(B408)&gt;0),AND(MID(B408,1,5)=C6,ISERROR(FIND(MID(B408,6,1)," - ",1))=FALSE,ISNUMBER(VALUE(MID(B408,7,3))),ISERROR(FIND(MID(B408,10,1)," - ",1))=FALSE,ISNUMBER(VALUE(RIGHT(B408,2))),LEN(B408)=12),TRUE)</formula1>
    </dataValidation>
    <dataValidation errorStyle="information" allowBlank="1" promptTitle="D407 Input Cell" prompt="For MA Medical Savings Account (MSA) contracts only: MSA Plan Deductible" sqref="D407" xr:uid="{2D0A3EB4-094C-4ED0-B264-ABB5E8E31B3F}"/>
    <dataValidation type="custom" errorStyle="information" showInputMessage="1" promptTitle="C407 Input Cell" prompt="CY2023 Member Months cannot be blank if column B has a value" sqref="C407" xr:uid="{FBA9FF9A-0DED-4F60-A7E9-651625C1E8CA}">
      <formula1>IF(LEN(B407)&gt;0,LEN(TRIM(C407))&gt;0,TRUE)</formula1>
    </dataValidation>
    <dataValidation type="custom" errorStyle="information" showInputMessage="1" promptTitle="B407 Input Cell" prompt="The Plan ID's first 5 positions (ex: H####) should match Worksheet1 cell C6 or can be left blank.  Plan ID cannot be blank if column C (Member Months) has a value and must have the following format (ex: H####-###-##)" sqref="B407" xr:uid="{63747BC4-0054-4E9E-9583-279A9F5BF4EC}">
      <formula1>IF(OR(LEN(TRIM(C407))&gt;0, LEN(B407)&gt;0),AND(MID(B407,1,5)=C6,ISERROR(FIND(MID(B407,6,1)," - ",1))=FALSE,ISNUMBER(VALUE(MID(B407,7,3))),ISERROR(FIND(MID(B407,10,1)," - ",1))=FALSE,ISNUMBER(VALUE(RIGHT(B407,2))),LEN(B407)=12),TRUE)</formula1>
    </dataValidation>
    <dataValidation errorStyle="information" allowBlank="1" promptTitle="D406 Input Cell" prompt="For MA Medical Savings Account (MSA) contracts only: MSA Plan Deductible" sqref="D406" xr:uid="{77EFB010-6F01-419E-9AA8-0505C0B71D4B}"/>
    <dataValidation type="custom" errorStyle="information" showInputMessage="1" promptTitle="C406 Input Cell" prompt="CY2023 Member Months cannot be blank if column B has a value" sqref="C406" xr:uid="{3B71BB9F-663B-4E7B-A446-EF2CEC47E0A6}">
      <formula1>IF(LEN(B406)&gt;0,LEN(TRIM(C406))&gt;0,TRUE)</formula1>
    </dataValidation>
    <dataValidation type="custom" errorStyle="information" showInputMessage="1" promptTitle="B406 Input Cell" prompt="The Plan ID's first 5 positions (ex: H####) should match Worksheet1 cell C6 or can be left blank.  Plan ID cannot be blank if column C (Member Months) has a value and must have the following format (ex: H####-###-##)" sqref="B406" xr:uid="{31538B5F-E57C-406B-9263-90E53D5AC78E}">
      <formula1>IF(OR(LEN(TRIM(C406))&gt;0, LEN(B406)&gt;0),AND(MID(B406,1,5)=C6,ISERROR(FIND(MID(B406,6,1)," - ",1))=FALSE,ISNUMBER(VALUE(MID(B406,7,3))),ISERROR(FIND(MID(B406,10,1)," - ",1))=FALSE,ISNUMBER(VALUE(RIGHT(B406,2))),LEN(B406)=12),TRUE)</formula1>
    </dataValidation>
    <dataValidation errorStyle="information" allowBlank="1" promptTitle="D405 Input Cell" prompt="For MA Medical Savings Account (MSA) contracts only: MSA Plan Deductible" sqref="D405" xr:uid="{70013948-E579-45DD-B017-EFC3E8CCA6BE}"/>
    <dataValidation type="custom" errorStyle="information" showInputMessage="1" promptTitle="C405 Input Cell" prompt="CY2023 Member Months cannot be blank if column B has a value" sqref="C405" xr:uid="{83969B89-A196-4D20-A68E-A4E21CDD7F36}">
      <formula1>IF(LEN(B405)&gt;0,LEN(TRIM(C405))&gt;0,TRUE)</formula1>
    </dataValidation>
    <dataValidation type="custom" errorStyle="information" showInputMessage="1" promptTitle="B405 Input Cell" prompt="The Plan ID's first 5 positions (ex: H####) should match Worksheet1 cell C6 or can be left blank.  Plan ID cannot be blank if column C (Member Months) has a value and must have the following format (ex: H####-###-##)" sqref="B405" xr:uid="{1F99073E-3645-449F-A867-796881FE57F5}">
      <formula1>IF(OR(LEN(TRIM(C405))&gt;0, LEN(B405)&gt;0),AND(MID(B405,1,5)=C6,ISERROR(FIND(MID(B405,6,1)," - ",1))=FALSE,ISNUMBER(VALUE(MID(B405,7,3))),ISERROR(FIND(MID(B405,10,1)," - ",1))=FALSE,ISNUMBER(VALUE(RIGHT(B405,2))),LEN(B405)=12),TRUE)</formula1>
    </dataValidation>
    <dataValidation errorStyle="information" allowBlank="1" promptTitle="D404 Input Cell" prompt="For MA Medical Savings Account (MSA) contracts only: MSA Plan Deductible" sqref="D404" xr:uid="{FE5002A0-F734-419E-8EA2-1A0886BD709A}"/>
    <dataValidation type="custom" errorStyle="information" showInputMessage="1" promptTitle="C404 Input Cell" prompt="CY2023 Member Months cannot be blank if column B has a value" sqref="C404" xr:uid="{9DB3F33E-A354-402D-B37B-68B5B9DFF5A0}">
      <formula1>IF(LEN(B404)&gt;0,LEN(TRIM(C404))&gt;0,TRUE)</formula1>
    </dataValidation>
    <dataValidation type="custom" errorStyle="information" showInputMessage="1" promptTitle="B404 Input Cell" prompt="The Plan ID's first 5 positions (ex: H####) should match Worksheet1 cell C6 or can be left blank.  Plan ID cannot be blank if column C (Member Months) has a value and must have the following format (ex: H####-###-##)" sqref="B404" xr:uid="{4FCFE995-360D-490C-B0B4-C14BB0DECCCD}">
      <formula1>IF(OR(LEN(TRIM(C404))&gt;0, LEN(B404)&gt;0),AND(MID(B404,1,5)=C6,ISERROR(FIND(MID(B404,6,1)," - ",1))=FALSE,ISNUMBER(VALUE(MID(B404,7,3))),ISERROR(FIND(MID(B404,10,1)," - ",1))=FALSE,ISNUMBER(VALUE(RIGHT(B404,2))),LEN(B404)=12),TRUE)</formula1>
    </dataValidation>
    <dataValidation errorStyle="information" allowBlank="1" promptTitle="D403 Input Cell" prompt="For MA Medical Savings Account (MSA) contracts only: MSA Plan Deductible" sqref="D403" xr:uid="{1667A3D9-C31B-4581-A50C-90FB0A0D73D0}"/>
    <dataValidation type="custom" errorStyle="information" showInputMessage="1" promptTitle="C403 Input Cell" prompt="CY2023 Member Months cannot be blank if column B has a value" sqref="C403" xr:uid="{6A96C190-6C5D-42AA-BE2D-986046F20A1A}">
      <formula1>IF(LEN(B403)&gt;0,LEN(TRIM(C403))&gt;0,TRUE)</formula1>
    </dataValidation>
    <dataValidation type="custom" errorStyle="information" showInputMessage="1" promptTitle="B403 Input Cell" prompt="The Plan ID's first 5 positions (ex: H####) should match Worksheet1 cell C6 or can be left blank.  Plan ID cannot be blank if column C (Member Months) has a value and must have the following format (ex: H####-###-##)" sqref="B403" xr:uid="{8577ED75-56FA-4432-ACE1-B640CE0CF5A1}">
      <formula1>IF(OR(LEN(TRIM(C403))&gt;0, LEN(B403)&gt;0),AND(MID(B403,1,5)=C6,ISERROR(FIND(MID(B403,6,1)," - ",1))=FALSE,ISNUMBER(VALUE(MID(B403,7,3))),ISERROR(FIND(MID(B403,10,1)," - ",1))=FALSE,ISNUMBER(VALUE(RIGHT(B403,2))),LEN(B403)=12),TRUE)</formula1>
    </dataValidation>
    <dataValidation errorStyle="information" allowBlank="1" promptTitle="D402 Input Cell" prompt="For MA Medical Savings Account (MSA) contracts only: MSA Plan Deductible" sqref="D402" xr:uid="{51C64163-C27A-4738-8E3C-3DA471C12695}"/>
    <dataValidation type="custom" errorStyle="information" showInputMessage="1" promptTitle="C402 Input Cell" prompt="CY2023 Member Months cannot be blank if column B has a value" sqref="C402" xr:uid="{EE7D0625-AF5C-4754-BA71-642BFD2E17E6}">
      <formula1>IF(LEN(B402)&gt;0,LEN(TRIM(C402))&gt;0,TRUE)</formula1>
    </dataValidation>
    <dataValidation type="custom" errorStyle="information" showInputMessage="1" promptTitle="B402 Input Cell" prompt="The Plan ID's first 5 positions (ex: H####) should match Worksheet1 cell C6 or can be left blank.  Plan ID cannot be blank if column C (Member Months) has a value and must have the following format (ex: H####-###-##)" sqref="B402" xr:uid="{AA1E7338-67B4-42D4-9982-7FB98F1F47D2}">
      <formula1>IF(OR(LEN(TRIM(C402))&gt;0, LEN(B402)&gt;0),AND(MID(B402,1,5)=C6,ISERROR(FIND(MID(B402,6,1)," - ",1))=FALSE,ISNUMBER(VALUE(MID(B402,7,3))),ISERROR(FIND(MID(B402,10,1)," - ",1))=FALSE,ISNUMBER(VALUE(RIGHT(B402,2))),LEN(B402)=12),TRUE)</formula1>
    </dataValidation>
    <dataValidation errorStyle="information" allowBlank="1" promptTitle="D401 Input Cell" prompt="For MA Medical Savings Account (MSA) contracts only: MSA Plan Deductible" sqref="D401" xr:uid="{B89C41CA-95BC-4E6F-9606-470C41386279}"/>
    <dataValidation type="custom" errorStyle="information" showInputMessage="1" promptTitle="C401 Input Cell" prompt="CY2023 Member Months cannot be blank if column B has a value" sqref="C401" xr:uid="{77DB0279-DB54-449D-9BCC-29540EA990C0}">
      <formula1>IF(LEN(B401)&gt;0,LEN(TRIM(C401))&gt;0,TRUE)</formula1>
    </dataValidation>
    <dataValidation type="custom" errorStyle="information" showInputMessage="1" promptTitle="B401 Input Cell" prompt="The Plan ID's first 5 positions (ex: H####) should match Worksheet1 cell C6 or can be left blank.  Plan ID cannot be blank if column C (Member Months) has a value and must have the following format (ex: H####-###-##)" sqref="B401" xr:uid="{6EFE0BE1-6CA6-40A1-AA01-2043B0622CD2}">
      <formula1>IF(OR(LEN(TRIM(C401))&gt;0, LEN(B401)&gt;0),AND(MID(B401,1,5)=C6,ISERROR(FIND(MID(B401,6,1)," - ",1))=FALSE,ISNUMBER(VALUE(MID(B401,7,3))),ISERROR(FIND(MID(B401,10,1)," - ",1))=FALSE,ISNUMBER(VALUE(RIGHT(B401,2))),LEN(B401)=12),TRUE)</formula1>
    </dataValidation>
    <dataValidation errorStyle="information" allowBlank="1" promptTitle="D400 Input Cell" prompt="For MA Medical Savings Account (MSA) contracts only: MSA Plan Deductible" sqref="D400" xr:uid="{4E299C79-2A32-4D4E-8F70-72369275DED9}"/>
    <dataValidation type="custom" errorStyle="information" showInputMessage="1" promptTitle="C400 Input Cell" prompt="CY2023 Member Months cannot be blank if column B has a value" sqref="C400" xr:uid="{29A6108B-BBAC-40CC-9C06-43B669F6C682}">
      <formula1>IF(LEN(B400)&gt;0,LEN(TRIM(C400))&gt;0,TRUE)</formula1>
    </dataValidation>
    <dataValidation type="custom" errorStyle="information" showInputMessage="1" promptTitle="B400 Input Cell" prompt="The Plan ID's first 5 positions (ex: H####) should match Worksheet1 cell C6 or can be left blank.  Plan ID cannot be blank if column C (Member Months) has a value and must have the following format (ex: H####-###-##)" sqref="B400" xr:uid="{B8D08535-1B85-4A39-9ABD-4514ADF24449}">
      <formula1>IF(OR(LEN(TRIM(C400))&gt;0, LEN(B400)&gt;0),AND(MID(B400,1,5)=C6,ISERROR(FIND(MID(B400,6,1)," - ",1))=FALSE,ISNUMBER(VALUE(MID(B400,7,3))),ISERROR(FIND(MID(B400,10,1)," - ",1))=FALSE,ISNUMBER(VALUE(RIGHT(B400,2))),LEN(B400)=12),TRUE)</formula1>
    </dataValidation>
    <dataValidation errorStyle="information" allowBlank="1" promptTitle="D399 Input Cell" prompt="For MA Medical Savings Account (MSA) contracts only: MSA Plan Deductible" sqref="D399" xr:uid="{9B77EE69-B4EB-4E4A-9AC9-5EF9F40DF820}"/>
    <dataValidation type="custom" errorStyle="information" showInputMessage="1" promptTitle="C399 Input Cell" prompt="CY2023 Member Months cannot be blank if column B has a value" sqref="C399" xr:uid="{7CBD4C5C-DFF7-4079-B9E9-8D711E270600}">
      <formula1>IF(LEN(B399)&gt;0,LEN(TRIM(C399))&gt;0,TRUE)</formula1>
    </dataValidation>
    <dataValidation type="custom" errorStyle="information" showInputMessage="1" promptTitle="B399 Input Cell" prompt="The Plan ID's first 5 positions (ex: H####) should match Worksheet1 cell C6 or can be left blank.  Plan ID cannot be blank if column C (Member Months) has a value and must have the following format (ex: H####-###-##)" sqref="B399" xr:uid="{7A9BC9A5-08EC-4544-A347-41713E2F3114}">
      <formula1>IF(OR(LEN(TRIM(C399))&gt;0, LEN(B399)&gt;0),AND(MID(B399,1,5)=C6,ISERROR(FIND(MID(B399,6,1)," - ",1))=FALSE,ISNUMBER(VALUE(MID(B399,7,3))),ISERROR(FIND(MID(B399,10,1)," - ",1))=FALSE,ISNUMBER(VALUE(RIGHT(B399,2))),LEN(B399)=12),TRUE)</formula1>
    </dataValidation>
    <dataValidation errorStyle="information" allowBlank="1" promptTitle="D398 Input Cell" prompt="For MA Medical Savings Account (MSA) contracts only: MSA Plan Deductible" sqref="D398" xr:uid="{4D9308E4-EEF8-456C-A9E6-213B22EEDD19}"/>
    <dataValidation type="custom" errorStyle="information" showInputMessage="1" promptTitle="C398 Input Cell" prompt="CY2023 Member Months cannot be blank if column B has a value" sqref="C398" xr:uid="{34F936D0-B029-40F5-AE18-BC1903F28A8E}">
      <formula1>IF(LEN(B398)&gt;0,LEN(TRIM(C398))&gt;0,TRUE)</formula1>
    </dataValidation>
    <dataValidation type="custom" errorStyle="information" showInputMessage="1" promptTitle="B398 Input Cell" prompt="The Plan ID's first 5 positions (ex: H####) should match Worksheet1 cell C6 or can be left blank.  Plan ID cannot be blank if column C (Member Months) has a value and must have the following format (ex: H####-###-##)" sqref="B398" xr:uid="{8E4FAC9A-29BD-40BB-A311-36A37773CCCC}">
      <formula1>IF(OR(LEN(TRIM(C398))&gt;0, LEN(B398)&gt;0),AND(MID(B398,1,5)=C6,ISERROR(FIND(MID(B398,6,1)," - ",1))=FALSE,ISNUMBER(VALUE(MID(B398,7,3))),ISERROR(FIND(MID(B398,10,1)," - ",1))=FALSE,ISNUMBER(VALUE(RIGHT(B398,2))),LEN(B398)=12),TRUE)</formula1>
    </dataValidation>
    <dataValidation errorStyle="information" allowBlank="1" promptTitle="D397 Input Cell" prompt="For MA Medical Savings Account (MSA) contracts only: MSA Plan Deductible" sqref="D397" xr:uid="{233A6941-8811-41A2-8CE5-ED66DFDD08AF}"/>
    <dataValidation type="custom" errorStyle="information" showInputMessage="1" promptTitle="C397 Input Cell" prompt="CY2023 Member Months cannot be blank if column B has a value" sqref="C397" xr:uid="{2F1B0196-2851-4765-81E0-9B9D39173785}">
      <formula1>IF(LEN(B397)&gt;0,LEN(TRIM(C397))&gt;0,TRUE)</formula1>
    </dataValidation>
    <dataValidation type="custom" errorStyle="information" showInputMessage="1" promptTitle="B397 Input Cell" prompt="The Plan ID's first 5 positions (ex: H####) should match Worksheet1 cell C6 or can be left blank.  Plan ID cannot be blank if column C (Member Months) has a value and must have the following format (ex: H####-###-##)" sqref="B397" xr:uid="{FC02CE2A-06EE-4D8B-A467-3310375D1FC1}">
      <formula1>IF(OR(LEN(TRIM(C397))&gt;0, LEN(B397)&gt;0),AND(MID(B397,1,5)=C6,ISERROR(FIND(MID(B397,6,1)," - ",1))=FALSE,ISNUMBER(VALUE(MID(B397,7,3))),ISERROR(FIND(MID(B397,10,1)," - ",1))=FALSE,ISNUMBER(VALUE(RIGHT(B397,2))),LEN(B397)=12),TRUE)</formula1>
    </dataValidation>
    <dataValidation errorStyle="information" allowBlank="1" promptTitle="D396 Input Cell" prompt="For MA Medical Savings Account (MSA) contracts only: MSA Plan Deductible" sqref="D396" xr:uid="{D5A07767-BDCD-4E40-B9A3-8A51586E1EB7}"/>
    <dataValidation type="custom" errorStyle="information" showInputMessage="1" promptTitle="C396 Input Cell" prompt="CY2023 Member Months cannot be blank if column B has a value" sqref="C396" xr:uid="{1E3C9F6C-2DB1-4BFC-8736-E410A004576D}">
      <formula1>IF(LEN(B396)&gt;0,LEN(TRIM(C396))&gt;0,TRUE)</formula1>
    </dataValidation>
    <dataValidation type="custom" errorStyle="information" showInputMessage="1" promptTitle="B396 Input Cell" prompt="The Plan ID's first 5 positions (ex: H####) should match Worksheet1 cell C6 or can be left blank.  Plan ID cannot be blank if column C (Member Months) has a value and must have the following format (ex: H####-###-##)" sqref="B396" xr:uid="{400032D1-04EE-467C-AF7E-A3A919E01290}">
      <formula1>IF(OR(LEN(TRIM(C396))&gt;0, LEN(B396)&gt;0),AND(MID(B396,1,5)=C6,ISERROR(FIND(MID(B396,6,1)," - ",1))=FALSE,ISNUMBER(VALUE(MID(B396,7,3))),ISERROR(FIND(MID(B396,10,1)," - ",1))=FALSE,ISNUMBER(VALUE(RIGHT(B396,2))),LEN(B396)=12),TRUE)</formula1>
    </dataValidation>
    <dataValidation errorStyle="information" allowBlank="1" promptTitle="D395 Input Cell" prompt="For MA Medical Savings Account (MSA) contracts only: MSA Plan Deductible" sqref="D395" xr:uid="{43233131-0306-4DA2-9490-EFD2E070928B}"/>
    <dataValidation type="custom" errorStyle="information" showInputMessage="1" promptTitle="C395 Input Cell" prompt="CY2023 Member Months cannot be blank if column B has a value" sqref="C395" xr:uid="{62976A07-BF14-46F8-A97B-B63FE3FD3C55}">
      <formula1>IF(LEN(B395)&gt;0,LEN(TRIM(C395))&gt;0,TRUE)</formula1>
    </dataValidation>
    <dataValidation type="custom" errorStyle="information" showInputMessage="1" promptTitle="B395 Input Cell" prompt="The Plan ID's first 5 positions (ex: H####) should match Worksheet1 cell C6 or can be left blank.  Plan ID cannot be blank if column C (Member Months) has a value and must have the following format (ex: H####-###-##)" sqref="B395" xr:uid="{BD4397B7-67FB-4D09-8CC2-7EE5D1D4820D}">
      <formula1>IF(OR(LEN(TRIM(C395))&gt;0, LEN(B395)&gt;0),AND(MID(B395,1,5)=C6,ISERROR(FIND(MID(B395,6,1)," - ",1))=FALSE,ISNUMBER(VALUE(MID(B395,7,3))),ISERROR(FIND(MID(B395,10,1)," - ",1))=FALSE,ISNUMBER(VALUE(RIGHT(B395,2))),LEN(B395)=12),TRUE)</formula1>
    </dataValidation>
    <dataValidation errorStyle="information" allowBlank="1" promptTitle="D394 Input Cell" prompt="For MA Medical Savings Account (MSA) contracts only: MSA Plan Deductible" sqref="D394" xr:uid="{02680432-1715-4F68-9C1E-C961431CD45E}"/>
    <dataValidation type="custom" errorStyle="information" showInputMessage="1" promptTitle="C394 Input Cell" prompt="CY2023 Member Months cannot be blank if column B has a value" sqref="C394" xr:uid="{F9298584-FA56-4C03-84E3-A417F0FB507B}">
      <formula1>IF(LEN(B394)&gt;0,LEN(TRIM(C394))&gt;0,TRUE)</formula1>
    </dataValidation>
    <dataValidation type="custom" errorStyle="information" showInputMessage="1" promptTitle="B394 Input Cell" prompt="The Plan ID's first 5 positions (ex: H####) should match Worksheet1 cell C6 or can be left blank.  Plan ID cannot be blank if column C (Member Months) has a value and must have the following format (ex: H####-###-##)" sqref="B394" xr:uid="{C2BC4C5A-CC4F-47B1-BCDC-1218E8DC0C88}">
      <formula1>IF(OR(LEN(TRIM(C394))&gt;0, LEN(B394)&gt;0),AND(MID(B394,1,5)=C6,ISERROR(FIND(MID(B394,6,1)," - ",1))=FALSE,ISNUMBER(VALUE(MID(B394,7,3))),ISERROR(FIND(MID(B394,10,1)," - ",1))=FALSE,ISNUMBER(VALUE(RIGHT(B394,2))),LEN(B394)=12),TRUE)</formula1>
    </dataValidation>
    <dataValidation errorStyle="information" allowBlank="1" promptTitle="D393 Input Cell" prompt="For MA Medical Savings Account (MSA) contracts only: MSA Plan Deductible" sqref="D393" xr:uid="{B011D8A6-3440-4E2B-9372-52065FEE59C0}"/>
    <dataValidation type="custom" errorStyle="information" showInputMessage="1" promptTitle="C393 Input Cell" prompt="CY2023 Member Months cannot be blank if column B has a value" sqref="C393" xr:uid="{E9AB64F3-D993-4D58-9DDA-116C1AB54F25}">
      <formula1>IF(LEN(B393)&gt;0,LEN(TRIM(C393))&gt;0,TRUE)</formula1>
    </dataValidation>
    <dataValidation type="custom" errorStyle="information" showInputMessage="1" promptTitle="B393 Input Cell" prompt="The Plan ID's first 5 positions (ex: H####) should match Worksheet1 cell C6 or can be left blank.  Plan ID cannot be blank if column C (Member Months) has a value and must have the following format (ex: H####-###-##)" sqref="B393" xr:uid="{F3276743-2C6E-439F-BC33-D9391213E2B6}">
      <formula1>IF(OR(LEN(TRIM(C393))&gt;0, LEN(B393)&gt;0),AND(MID(B393,1,5)=C6,ISERROR(FIND(MID(B393,6,1)," - ",1))=FALSE,ISNUMBER(VALUE(MID(B393,7,3))),ISERROR(FIND(MID(B393,10,1)," - ",1))=FALSE,ISNUMBER(VALUE(RIGHT(B393,2))),LEN(B393)=12),TRUE)</formula1>
    </dataValidation>
    <dataValidation errorStyle="information" allowBlank="1" promptTitle="D392 Input Cell" prompt="For MA Medical Savings Account (MSA) contracts only: MSA Plan Deductible" sqref="D392" xr:uid="{DE0DB72E-36CC-4655-BB78-9FD351205359}"/>
    <dataValidation type="custom" errorStyle="information" showInputMessage="1" promptTitle="C392 Input Cell" prompt="CY2023 Member Months cannot be blank if column B has a value" sqref="C392" xr:uid="{B23B20F8-6BEB-458E-8716-B2BCCA8F7415}">
      <formula1>IF(LEN(B392)&gt;0,LEN(TRIM(C392))&gt;0,TRUE)</formula1>
    </dataValidation>
    <dataValidation type="custom" errorStyle="information" showInputMessage="1" promptTitle="B392 Input Cell" prompt="The Plan ID's first 5 positions (ex: H####) should match Worksheet1 cell C6 or can be left blank.  Plan ID cannot be blank if column C (Member Months) has a value and must have the following format (ex: H####-###-##)" sqref="B392" xr:uid="{040D51AC-B7C7-4F39-9E07-733E5917B7F4}">
      <formula1>IF(OR(LEN(TRIM(C392))&gt;0, LEN(B392)&gt;0),AND(MID(B392,1,5)=C6,ISERROR(FIND(MID(B392,6,1)," - ",1))=FALSE,ISNUMBER(VALUE(MID(B392,7,3))),ISERROR(FIND(MID(B392,10,1)," - ",1))=FALSE,ISNUMBER(VALUE(RIGHT(B392,2))),LEN(B392)=12),TRUE)</formula1>
    </dataValidation>
    <dataValidation errorStyle="information" allowBlank="1" promptTitle="D391 Input Cell" prompt="For MA Medical Savings Account (MSA) contracts only: MSA Plan Deductible" sqref="D391" xr:uid="{02C62079-1AFD-45F7-A42D-7C12673FF9A5}"/>
    <dataValidation type="custom" errorStyle="information" showInputMessage="1" promptTitle="C391 Input Cell" prompt="CY2023 Member Months cannot be blank if column B has a value" sqref="C391" xr:uid="{27C181AC-12E0-429C-8340-EDB167FC7C83}">
      <formula1>IF(LEN(B391)&gt;0,LEN(TRIM(C391))&gt;0,TRUE)</formula1>
    </dataValidation>
    <dataValidation type="custom" errorStyle="information" showInputMessage="1" promptTitle="B391 Input Cell" prompt="The Plan ID's first 5 positions (ex: H####) should match Worksheet1 cell C6 or can be left blank.  Plan ID cannot be blank if column C (Member Months) has a value and must have the following format (ex: H####-###-##)" sqref="B391" xr:uid="{D18C4359-FDB9-4AA4-BF03-023B9E34F2F0}">
      <formula1>IF(OR(LEN(TRIM(C391))&gt;0, LEN(B391)&gt;0),AND(MID(B391,1,5)=C6,ISERROR(FIND(MID(B391,6,1)," - ",1))=FALSE,ISNUMBER(VALUE(MID(B391,7,3))),ISERROR(FIND(MID(B391,10,1)," - ",1))=FALSE,ISNUMBER(VALUE(RIGHT(B391,2))),LEN(B391)=12),TRUE)</formula1>
    </dataValidation>
    <dataValidation errorStyle="information" allowBlank="1" promptTitle="D390 Input Cell" prompt="For MA Medical Savings Account (MSA) contracts only: MSA Plan Deductible" sqref="D390" xr:uid="{279CC9B3-F3D0-4DAC-905B-84D76DCEA538}"/>
    <dataValidation type="custom" errorStyle="information" showInputMessage="1" promptTitle="C390 Input Cell" prompt="CY2023 Member Months cannot be blank if column B has a value" sqref="C390" xr:uid="{6C002934-6F77-4CA7-86EF-0F8BB9F3D233}">
      <formula1>IF(LEN(B390)&gt;0,LEN(TRIM(C390))&gt;0,TRUE)</formula1>
    </dataValidation>
    <dataValidation type="custom" errorStyle="information" showInputMessage="1" promptTitle="B390 Input Cell" prompt="The Plan ID's first 5 positions (ex: H####) should match Worksheet1 cell C6 or can be left blank.  Plan ID cannot be blank if column C (Member Months) has a value and must have the following format (ex: H####-###-##)" sqref="B390" xr:uid="{7322FA88-E083-4688-85D7-F8EC4E22CD16}">
      <formula1>IF(OR(LEN(TRIM(C390))&gt;0, LEN(B390)&gt;0),AND(MID(B390,1,5)=C6,ISERROR(FIND(MID(B390,6,1)," - ",1))=FALSE,ISNUMBER(VALUE(MID(B390,7,3))),ISERROR(FIND(MID(B390,10,1)," - ",1))=FALSE,ISNUMBER(VALUE(RIGHT(B390,2))),LEN(B390)=12),TRUE)</formula1>
    </dataValidation>
    <dataValidation errorStyle="information" allowBlank="1" promptTitle="D389 Input Cell" prompt="For MA Medical Savings Account (MSA) contracts only: MSA Plan Deductible" sqref="D389" xr:uid="{B33022DD-A577-4191-BEBE-494D5DE791EE}"/>
    <dataValidation type="custom" errorStyle="information" showInputMessage="1" promptTitle="C389 Input Cell" prompt="CY2023 Member Months cannot be blank if column B has a value" sqref="C389" xr:uid="{C84A748C-2918-4D5B-8980-12F816E876AB}">
      <formula1>IF(LEN(B389)&gt;0,LEN(TRIM(C389))&gt;0,TRUE)</formula1>
    </dataValidation>
    <dataValidation type="custom" errorStyle="information" showInputMessage="1" promptTitle="B389 Input Cell" prompt="The Plan ID's first 5 positions (ex: H####) should match Worksheet1 cell C6 or can be left blank.  Plan ID cannot be blank if column C (Member Months) has a value and must have the following format (ex: H####-###-##)" sqref="B389" xr:uid="{46EA4357-7D9B-4260-A185-A8EFECDF73B6}">
      <formula1>IF(OR(LEN(TRIM(C389))&gt;0, LEN(B389)&gt;0),AND(MID(B389,1,5)=C6,ISERROR(FIND(MID(B389,6,1)," - ",1))=FALSE,ISNUMBER(VALUE(MID(B389,7,3))),ISERROR(FIND(MID(B389,10,1)," - ",1))=FALSE,ISNUMBER(VALUE(RIGHT(B389,2))),LEN(B389)=12),TRUE)</formula1>
    </dataValidation>
    <dataValidation errorStyle="information" allowBlank="1" promptTitle="D388 Input Cell" prompt="For MA Medical Savings Account (MSA) contracts only: MSA Plan Deductible" sqref="D388" xr:uid="{504E6DA5-CF29-411C-BD36-DCF614458E10}"/>
    <dataValidation type="custom" errorStyle="information" showInputMessage="1" promptTitle="C388 Input Cell" prompt="CY2023 Member Months cannot be blank if column B has a value" sqref="C388" xr:uid="{7EC5B325-B6F9-4551-884D-08CD5FB1D5BE}">
      <formula1>IF(LEN(B388)&gt;0,LEN(TRIM(C388))&gt;0,TRUE)</formula1>
    </dataValidation>
    <dataValidation type="custom" errorStyle="information" showInputMessage="1" promptTitle="B388 Input Cell" prompt="The Plan ID's first 5 positions (ex: H####) should match Worksheet1 cell C6 or can be left blank.  Plan ID cannot be blank if column C (Member Months) has a value and must have the following format (ex: H####-###-##)" sqref="B388" xr:uid="{99AC87FA-F0B0-4843-B38E-75B60C17E317}">
      <formula1>IF(OR(LEN(TRIM(C388))&gt;0, LEN(B388)&gt;0),AND(MID(B388,1,5)=C6,ISERROR(FIND(MID(B388,6,1)," - ",1))=FALSE,ISNUMBER(VALUE(MID(B388,7,3))),ISERROR(FIND(MID(B388,10,1)," - ",1))=FALSE,ISNUMBER(VALUE(RIGHT(B388,2))),LEN(B388)=12),TRUE)</formula1>
    </dataValidation>
    <dataValidation errorStyle="information" allowBlank="1" promptTitle="D387 Input Cell" prompt="For MA Medical Savings Account (MSA) contracts only: MSA Plan Deductible" sqref="D387" xr:uid="{0184EF3D-39D3-443F-9EBF-91AFD5234B6F}"/>
    <dataValidation type="custom" errorStyle="information" showInputMessage="1" promptTitle="C387 Input Cell" prompt="CY2023 Member Months cannot be blank if column B has a value" sqref="C387" xr:uid="{946A9F6B-B26F-42FB-AFAA-2AF108A64D09}">
      <formula1>IF(LEN(B387)&gt;0,LEN(TRIM(C387))&gt;0,TRUE)</formula1>
    </dataValidation>
    <dataValidation type="custom" errorStyle="information" showInputMessage="1" promptTitle="B387 Input Cell" prompt="The Plan ID's first 5 positions (ex: H####) should match Worksheet1 cell C6 or can be left blank.  Plan ID cannot be blank if column C (Member Months) has a value and must have the following format (ex: H####-###-##)" sqref="B387" xr:uid="{9C71E36A-2F8A-4873-BC7D-E684BB19B160}">
      <formula1>IF(OR(LEN(TRIM(C387))&gt;0, LEN(B387)&gt;0),AND(MID(B387,1,5)=C6,ISERROR(FIND(MID(B387,6,1)," - ",1))=FALSE,ISNUMBER(VALUE(MID(B387,7,3))),ISERROR(FIND(MID(B387,10,1)," - ",1))=FALSE,ISNUMBER(VALUE(RIGHT(B387,2))),LEN(B387)=12),TRUE)</formula1>
    </dataValidation>
    <dataValidation errorStyle="information" allowBlank="1" promptTitle="D386 Input Cell" prompt="For MA Medical Savings Account (MSA) contracts only: MSA Plan Deductible" sqref="D386" xr:uid="{F431F1D6-A96A-4BC8-9CD2-D85A6D807E4D}"/>
    <dataValidation type="custom" errorStyle="information" showInputMessage="1" promptTitle="C386 Input Cell" prompt="CY2023 Member Months cannot be blank if column B has a value" sqref="C386" xr:uid="{2448F8E3-2337-4EA0-8997-F4B85CB53D87}">
      <formula1>IF(LEN(B386)&gt;0,LEN(TRIM(C386))&gt;0,TRUE)</formula1>
    </dataValidation>
    <dataValidation type="custom" errorStyle="information" showInputMessage="1" promptTitle="B386 Input Cell" prompt="The Plan ID's first 5 positions (ex: H####) should match Worksheet1 cell C6 or can be left blank.  Plan ID cannot be blank if column C (Member Months) has a value and must have the following format (ex: H####-###-##)" sqref="B386" xr:uid="{60B5E819-18E8-4B86-AACB-95E516580B41}">
      <formula1>IF(OR(LEN(TRIM(C386))&gt;0, LEN(B386)&gt;0),AND(MID(B386,1,5)=C6,ISERROR(FIND(MID(B386,6,1)," - ",1))=FALSE,ISNUMBER(VALUE(MID(B386,7,3))),ISERROR(FIND(MID(B386,10,1)," - ",1))=FALSE,ISNUMBER(VALUE(RIGHT(B386,2))),LEN(B386)=12),TRUE)</formula1>
    </dataValidation>
    <dataValidation errorStyle="information" allowBlank="1" promptTitle="D385 Input Cell" prompt="For MA Medical Savings Account (MSA) contracts only: MSA Plan Deductible" sqref="D385" xr:uid="{FF12D658-CADB-462E-A11D-5E8210FEC30E}"/>
    <dataValidation type="custom" errorStyle="information" showInputMessage="1" promptTitle="C385 Input Cell" prompt="CY2023 Member Months cannot be blank if column B has a value" sqref="C385" xr:uid="{22A8BFCE-2E6F-4B0E-A082-19C128A21EA1}">
      <formula1>IF(LEN(B385)&gt;0,LEN(TRIM(C385))&gt;0,TRUE)</formula1>
    </dataValidation>
    <dataValidation type="custom" errorStyle="information" showInputMessage="1" promptTitle="B385 Input Cell" prompt="The Plan ID's first 5 positions (ex: H####) should match Worksheet1 cell C6 or can be left blank.  Plan ID cannot be blank if column C (Member Months) has a value and must have the following format (ex: H####-###-##)" sqref="B385" xr:uid="{4E637543-DEAE-4DE4-8B9B-7147A5970892}">
      <formula1>IF(OR(LEN(TRIM(C385))&gt;0, LEN(B385)&gt;0),AND(MID(B385,1,5)=C6,ISERROR(FIND(MID(B385,6,1)," - ",1))=FALSE,ISNUMBER(VALUE(MID(B385,7,3))),ISERROR(FIND(MID(B385,10,1)," - ",1))=FALSE,ISNUMBER(VALUE(RIGHT(B385,2))),LEN(B385)=12),TRUE)</formula1>
    </dataValidation>
    <dataValidation errorStyle="information" allowBlank="1" promptTitle="D384 Input Cell" prompt="For MA Medical Savings Account (MSA) contracts only: MSA Plan Deductible" sqref="D384" xr:uid="{C66D252E-A5CC-4A8D-97B4-9ED4154F6204}"/>
    <dataValidation type="custom" errorStyle="information" showInputMessage="1" promptTitle="C384 Input Cell" prompt="CY2023 Member Months cannot be blank if column B has a value" sqref="C384" xr:uid="{399B19FD-8DDF-46DB-BDC5-BDC250359C4A}">
      <formula1>IF(LEN(B384)&gt;0,LEN(TRIM(C384))&gt;0,TRUE)</formula1>
    </dataValidation>
    <dataValidation type="custom" errorStyle="information" showInputMessage="1" promptTitle="B384 Input Cell" prompt="The Plan ID's first 5 positions (ex: H####) should match Worksheet1 cell C6 or can be left blank.  Plan ID cannot be blank if column C (Member Months) has a value and must have the following format (ex: H####-###-##)" sqref="B384" xr:uid="{88972889-CFBA-4DD2-AAEB-41FD60E7BD0E}">
      <formula1>IF(OR(LEN(TRIM(C384))&gt;0, LEN(B384)&gt;0),AND(MID(B384,1,5)=C6,ISERROR(FIND(MID(B384,6,1)," - ",1))=FALSE,ISNUMBER(VALUE(MID(B384,7,3))),ISERROR(FIND(MID(B384,10,1)," - ",1))=FALSE,ISNUMBER(VALUE(RIGHT(B384,2))),LEN(B384)=12),TRUE)</formula1>
    </dataValidation>
    <dataValidation errorStyle="information" allowBlank="1" promptTitle="D383 Input Cell" prompt="For MA Medical Savings Account (MSA) contracts only: MSA Plan Deductible" sqref="D383" xr:uid="{40DA76C3-9A32-4690-9362-9529317BC1DB}"/>
    <dataValidation type="custom" errorStyle="information" showInputMessage="1" promptTitle="C383 Input Cell" prompt="CY2023 Member Months cannot be blank if column B has a value" sqref="C383" xr:uid="{A0846A58-885C-43AD-8860-BCFBF9B9A2E4}">
      <formula1>IF(LEN(B383)&gt;0,LEN(TRIM(C383))&gt;0,TRUE)</formula1>
    </dataValidation>
    <dataValidation type="custom" errorStyle="information" showInputMessage="1" promptTitle="B383 Input Cell" prompt="The Plan ID's first 5 positions (ex: H####) should match Worksheet1 cell C6 or can be left blank.  Plan ID cannot be blank if column C (Member Months) has a value and must have the following format (ex: H####-###-##)" sqref="B383" xr:uid="{4B5CBBCD-3A68-4F1E-8826-5AB5910EA39E}">
      <formula1>IF(OR(LEN(TRIM(C383))&gt;0, LEN(B383)&gt;0),AND(MID(B383,1,5)=C6,ISERROR(FIND(MID(B383,6,1)," - ",1))=FALSE,ISNUMBER(VALUE(MID(B383,7,3))),ISERROR(FIND(MID(B383,10,1)," - ",1))=FALSE,ISNUMBER(VALUE(RIGHT(B383,2))),LEN(B383)=12),TRUE)</formula1>
    </dataValidation>
    <dataValidation errorStyle="information" allowBlank="1" promptTitle="D382 Input Cell" prompt="For MA Medical Savings Account (MSA) contracts only: MSA Plan Deductible" sqref="D382" xr:uid="{2AE9519D-DFBD-4676-8206-79C3F9CB2F4B}"/>
    <dataValidation type="custom" errorStyle="information" showInputMessage="1" promptTitle="C382 Input Cell" prompt="CY2023 Member Months cannot be blank if column B has a value" sqref="C382" xr:uid="{EBB309C9-FFCD-48EB-B42F-8FC44E35BB01}">
      <formula1>IF(LEN(B382)&gt;0,LEN(TRIM(C382))&gt;0,TRUE)</formula1>
    </dataValidation>
    <dataValidation type="custom" errorStyle="information" showInputMessage="1" promptTitle="B382 Input Cell" prompt="The Plan ID's first 5 positions (ex: H####) should match Worksheet1 cell C6 or can be left blank.  Plan ID cannot be blank if column C (Member Months) has a value and must have the following format (ex: H####-###-##)" sqref="B382" xr:uid="{CFDC8B7C-ABCA-4B7F-A93E-7278879EBA75}">
      <formula1>IF(OR(LEN(TRIM(C382))&gt;0, LEN(B382)&gt;0),AND(MID(B382,1,5)=C6,ISERROR(FIND(MID(B382,6,1)," - ",1))=FALSE,ISNUMBER(VALUE(MID(B382,7,3))),ISERROR(FIND(MID(B382,10,1)," - ",1))=FALSE,ISNUMBER(VALUE(RIGHT(B382,2))),LEN(B382)=12),TRUE)</formula1>
    </dataValidation>
    <dataValidation errorStyle="information" allowBlank="1" promptTitle="D381 Input Cell" prompt="For MA Medical Savings Account (MSA) contracts only: MSA Plan Deductible" sqref="D381" xr:uid="{81F316F0-D115-4C4D-AB6D-8E342DBB389F}"/>
    <dataValidation type="custom" errorStyle="information" showInputMessage="1" promptTitle="C381 Input Cell" prompt="CY2023 Member Months cannot be blank if column B has a value" sqref="C381" xr:uid="{DDF876A9-E02A-46C1-B21D-F23B5627CCF3}">
      <formula1>IF(LEN(B381)&gt;0,LEN(TRIM(C381))&gt;0,TRUE)</formula1>
    </dataValidation>
    <dataValidation type="custom" errorStyle="information" showInputMessage="1" promptTitle="B381 Input Cell" prompt="The Plan ID's first 5 positions (ex: H####) should match Worksheet1 cell C6 or can be left blank.  Plan ID cannot be blank if column C (Member Months) has a value and must have the following format (ex: H####-###-##)" sqref="B381" xr:uid="{F361680E-630E-4CF7-81D5-90A26491BA74}">
      <formula1>IF(OR(LEN(TRIM(C381))&gt;0, LEN(B381)&gt;0),AND(MID(B381,1,5)=C6,ISERROR(FIND(MID(B381,6,1)," - ",1))=FALSE,ISNUMBER(VALUE(MID(B381,7,3))),ISERROR(FIND(MID(B381,10,1)," - ",1))=FALSE,ISNUMBER(VALUE(RIGHT(B381,2))),LEN(B381)=12),TRUE)</formula1>
    </dataValidation>
    <dataValidation errorStyle="information" allowBlank="1" promptTitle="D380 Input Cell" prompt="For MA Medical Savings Account (MSA) contracts only: MSA Plan Deductible" sqref="D380" xr:uid="{53BF0BC3-94AB-499A-B541-2BE4DDF3E7EB}"/>
    <dataValidation type="custom" errorStyle="information" showInputMessage="1" promptTitle="C380 Input Cell" prompt="CY2023 Member Months cannot be blank if column B has a value" sqref="C380" xr:uid="{12E2246D-845D-4506-8F51-82429160B15A}">
      <formula1>IF(LEN(B380)&gt;0,LEN(TRIM(C380))&gt;0,TRUE)</formula1>
    </dataValidation>
    <dataValidation type="custom" errorStyle="information" showInputMessage="1" promptTitle="B380 Input Cell" prompt="The Plan ID's first 5 positions (ex: H####) should match Worksheet1 cell C6 or can be left blank.  Plan ID cannot be blank if column C (Member Months) has a value and must have the following format (ex: H####-###-##)" sqref="B380" xr:uid="{902DD72E-E4A1-4174-8B7B-88DA8C132CA3}">
      <formula1>IF(OR(LEN(TRIM(C380))&gt;0, LEN(B380)&gt;0),AND(MID(B380,1,5)=C6,ISERROR(FIND(MID(B380,6,1)," - ",1))=FALSE,ISNUMBER(VALUE(MID(B380,7,3))),ISERROR(FIND(MID(B380,10,1)," - ",1))=FALSE,ISNUMBER(VALUE(RIGHT(B380,2))),LEN(B380)=12),TRUE)</formula1>
    </dataValidation>
    <dataValidation errorStyle="information" allowBlank="1" promptTitle="D379 Input Cell" prompt="For MA Medical Savings Account (MSA) contracts only: MSA Plan Deductible" sqref="D379" xr:uid="{E53715A5-D7D2-4B63-9746-BB12B0D567BB}"/>
    <dataValidation type="custom" errorStyle="information" showInputMessage="1" promptTitle="C379 Input Cell" prompt="CY2023 Member Months cannot be blank if column B has a value" sqref="C379" xr:uid="{74FA8A1A-D70B-42E7-AC77-CF0838E5E118}">
      <formula1>IF(LEN(B379)&gt;0,LEN(TRIM(C379))&gt;0,TRUE)</formula1>
    </dataValidation>
    <dataValidation type="custom" errorStyle="information" showInputMessage="1" promptTitle="B379 Input Cell" prompt="The Plan ID's first 5 positions (ex: H####) should match Worksheet1 cell C6 or can be left blank.  Plan ID cannot be blank if column C (Member Months) has a value and must have the following format (ex: H####-###-##)" sqref="B379" xr:uid="{942CD9FE-E255-47D6-BAE6-5BC28E492EDF}">
      <formula1>IF(OR(LEN(TRIM(C379))&gt;0, LEN(B379)&gt;0),AND(MID(B379,1,5)=C6,ISERROR(FIND(MID(B379,6,1)," - ",1))=FALSE,ISNUMBER(VALUE(MID(B379,7,3))),ISERROR(FIND(MID(B379,10,1)," - ",1))=FALSE,ISNUMBER(VALUE(RIGHT(B379,2))),LEN(B379)=12),TRUE)</formula1>
    </dataValidation>
    <dataValidation errorStyle="information" allowBlank="1" promptTitle="D378 Input Cell" prompt="For MA Medical Savings Account (MSA) contracts only: MSA Plan Deductible" sqref="D378" xr:uid="{9F405645-1C02-42AD-B56C-4C62161B4360}"/>
    <dataValidation type="custom" errorStyle="information" showInputMessage="1" promptTitle="C378 Input Cell" prompt="CY2023 Member Months cannot be blank if column B has a value" sqref="C378" xr:uid="{4F3B8E76-75AF-4A89-A9B8-A677B3F5C6C0}">
      <formula1>IF(LEN(B378)&gt;0,LEN(TRIM(C378))&gt;0,TRUE)</formula1>
    </dataValidation>
    <dataValidation type="custom" errorStyle="information" showInputMessage="1" promptTitle="B378 Input Cell" prompt="The Plan ID's first 5 positions (ex: H####) should match Worksheet1 cell C6 or can be left blank.  Plan ID cannot be blank if column C (Member Months) has a value and must have the following format (ex: H####-###-##)" sqref="B378" xr:uid="{547656F8-5A03-4C34-AA2B-8EF1F81E530F}">
      <formula1>IF(OR(LEN(TRIM(C378))&gt;0, LEN(B378)&gt;0),AND(MID(B378,1,5)=C6,ISERROR(FIND(MID(B378,6,1)," - ",1))=FALSE,ISNUMBER(VALUE(MID(B378,7,3))),ISERROR(FIND(MID(B378,10,1)," - ",1))=FALSE,ISNUMBER(VALUE(RIGHT(B378,2))),LEN(B378)=12),TRUE)</formula1>
    </dataValidation>
    <dataValidation errorStyle="information" allowBlank="1" promptTitle="D377 Input Cell" prompt="For MA Medical Savings Account (MSA) contracts only: MSA Plan Deductible" sqref="D377" xr:uid="{B27D59DA-7E7F-43D4-A779-64D7DDA03954}"/>
    <dataValidation type="custom" errorStyle="information" showInputMessage="1" promptTitle="C377 Input Cell" prompt="CY2023 Member Months cannot be blank if column B has a value" sqref="C377" xr:uid="{F4F72A02-1C47-4926-BF5A-79EFCB76829F}">
      <formula1>IF(LEN(B377)&gt;0,LEN(TRIM(C377))&gt;0,TRUE)</formula1>
    </dataValidation>
    <dataValidation type="custom" errorStyle="information" showInputMessage="1" promptTitle="B377 Input Cell" prompt="The Plan ID's first 5 positions (ex: H####) should match Worksheet1 cell C6 or can be left blank.  Plan ID cannot be blank if column C (Member Months) has a value and must have the following format (ex: H####-###-##)" sqref="B377" xr:uid="{21B778EE-DD50-4766-BC24-AA8C68756E29}">
      <formula1>IF(OR(LEN(TRIM(C377))&gt;0, LEN(B377)&gt;0),AND(MID(B377,1,5)=C6,ISERROR(FIND(MID(B377,6,1)," - ",1))=FALSE,ISNUMBER(VALUE(MID(B377,7,3))),ISERROR(FIND(MID(B377,10,1)," - ",1))=FALSE,ISNUMBER(VALUE(RIGHT(B377,2))),LEN(B377)=12),TRUE)</formula1>
    </dataValidation>
    <dataValidation errorStyle="information" allowBlank="1" promptTitle="D376 Input Cell" prompt="For MA Medical Savings Account (MSA) contracts only: MSA Plan Deductible" sqref="D376" xr:uid="{62C3A758-D9D1-433C-8018-B4D6911839D3}"/>
    <dataValidation type="custom" errorStyle="information" showInputMessage="1" promptTitle="C376 Input Cell" prompt="CY2023 Member Months cannot be blank if column B has a value" sqref="C376" xr:uid="{48871F5C-9327-48A8-BA6C-5753B03DCEF8}">
      <formula1>IF(LEN(B376)&gt;0,LEN(TRIM(C376))&gt;0,TRUE)</formula1>
    </dataValidation>
    <dataValidation type="custom" errorStyle="information" showInputMessage="1" promptTitle="B376 Input Cell" prompt="The Plan ID's first 5 positions (ex: H####) should match Worksheet1 cell C6 or can be left blank.  Plan ID cannot be blank if column C (Member Months) has a value and must have the following format (ex: H####-###-##)" sqref="B376" xr:uid="{76AEC959-D8D2-4198-B223-B418F7E5118A}">
      <formula1>IF(OR(LEN(TRIM(C376))&gt;0, LEN(B376)&gt;0),AND(MID(B376,1,5)=C6,ISERROR(FIND(MID(B376,6,1)," - ",1))=FALSE,ISNUMBER(VALUE(MID(B376,7,3))),ISERROR(FIND(MID(B376,10,1)," - ",1))=FALSE,ISNUMBER(VALUE(RIGHT(B376,2))),LEN(B376)=12),TRUE)</formula1>
    </dataValidation>
    <dataValidation errorStyle="information" allowBlank="1" promptTitle="D375 Input Cell" prompt="For MA Medical Savings Account (MSA) contracts only: MSA Plan Deductible" sqref="D375" xr:uid="{53093223-0EA7-4B3E-9A54-93E2F75C2FC5}"/>
    <dataValidation type="custom" errorStyle="information" showInputMessage="1" promptTitle="C375 Input Cell" prompt="CY2023 Member Months cannot be blank if column B has a value" sqref="C375" xr:uid="{5B678765-B2C8-4E1D-A933-5AC49F39C484}">
      <formula1>IF(LEN(B375)&gt;0,LEN(TRIM(C375))&gt;0,TRUE)</formula1>
    </dataValidation>
    <dataValidation type="custom" errorStyle="information" showInputMessage="1" promptTitle="B375 Input Cell" prompt="The Plan ID's first 5 positions (ex: H####) should match Worksheet1 cell C6 or can be left blank.  Plan ID cannot be blank if column C (Member Months) has a value and must have the following format (ex: H####-###-##)" sqref="B375" xr:uid="{48DF7F7A-B6A6-465F-9083-05973326F68E}">
      <formula1>IF(OR(LEN(TRIM(C375))&gt;0, LEN(B375)&gt;0),AND(MID(B375,1,5)=C6,ISERROR(FIND(MID(B375,6,1)," - ",1))=FALSE,ISNUMBER(VALUE(MID(B375,7,3))),ISERROR(FIND(MID(B375,10,1)," - ",1))=FALSE,ISNUMBER(VALUE(RIGHT(B375,2))),LEN(B375)=12),TRUE)</formula1>
    </dataValidation>
    <dataValidation errorStyle="information" allowBlank="1" promptTitle="D374 Input Cell" prompt="For MA Medical Savings Account (MSA) contracts only: MSA Plan Deductible" sqref="D374" xr:uid="{3DD5D447-C941-4561-B1B7-BEBC9E414889}"/>
    <dataValidation type="custom" errorStyle="information" showInputMessage="1" promptTitle="C374 Input Cell" prompt="CY2023 Member Months cannot be blank if column B has a value" sqref="C374" xr:uid="{4B6FA2A0-1BBF-491D-8DB4-85B29D4E046E}">
      <formula1>IF(LEN(B374)&gt;0,LEN(TRIM(C374))&gt;0,TRUE)</formula1>
    </dataValidation>
    <dataValidation type="custom" errorStyle="information" showInputMessage="1" promptTitle="B374 Input Cell" prompt="The Plan ID's first 5 positions (ex: H####) should match Worksheet1 cell C6 or can be left blank.  Plan ID cannot be blank if column C (Member Months) has a value and must have the following format (ex: H####-###-##)" sqref="B374" xr:uid="{03DED8EC-8C91-4E3E-9DEE-176321959F7C}">
      <formula1>IF(OR(LEN(TRIM(C374))&gt;0, LEN(B374)&gt;0),AND(MID(B374,1,5)=C6,ISERROR(FIND(MID(B374,6,1)," - ",1))=FALSE,ISNUMBER(VALUE(MID(B374,7,3))),ISERROR(FIND(MID(B374,10,1)," - ",1))=FALSE,ISNUMBER(VALUE(RIGHT(B374,2))),LEN(B374)=12),TRUE)</formula1>
    </dataValidation>
    <dataValidation errorStyle="information" allowBlank="1" promptTitle="D373 Input Cell" prompt="For MA Medical Savings Account (MSA) contracts only: MSA Plan Deductible" sqref="D373" xr:uid="{2E423FEC-4BEE-4D40-954B-169BB41784F1}"/>
    <dataValidation type="custom" errorStyle="information" showInputMessage="1" promptTitle="C373 Input Cell" prompt="CY2023 Member Months cannot be blank if column B has a value" sqref="C373" xr:uid="{DB3D6BE9-90D6-4D6B-864A-1D2470CB22D5}">
      <formula1>IF(LEN(B373)&gt;0,LEN(TRIM(C373))&gt;0,TRUE)</formula1>
    </dataValidation>
    <dataValidation type="custom" errorStyle="information" showInputMessage="1" promptTitle="B373 Input Cell" prompt="The Plan ID's first 5 positions (ex: H####) should match Worksheet1 cell C6 or can be left blank.  Plan ID cannot be blank if column C (Member Months) has a value and must have the following format (ex: H####-###-##)" sqref="B373" xr:uid="{2986D81B-A923-4507-A904-CD79E861EE41}">
      <formula1>IF(OR(LEN(TRIM(C373))&gt;0, LEN(B373)&gt;0),AND(MID(B373,1,5)=C6,ISERROR(FIND(MID(B373,6,1)," - ",1))=FALSE,ISNUMBER(VALUE(MID(B373,7,3))),ISERROR(FIND(MID(B373,10,1)," - ",1))=FALSE,ISNUMBER(VALUE(RIGHT(B373,2))),LEN(B373)=12),TRUE)</formula1>
    </dataValidation>
    <dataValidation errorStyle="information" allowBlank="1" promptTitle="D372 Input Cell" prompt="For MA Medical Savings Account (MSA) contracts only: MSA Plan Deductible" sqref="D372" xr:uid="{10715ACC-DEC6-47F3-97AC-F28DB9877B81}"/>
    <dataValidation type="custom" errorStyle="information" showInputMessage="1" promptTitle="C372 Input Cell" prompt="CY2023 Member Months cannot be blank if column B has a value" sqref="C372" xr:uid="{08CE4144-A59B-4555-A45B-07585269F803}">
      <formula1>IF(LEN(B372)&gt;0,LEN(TRIM(C372))&gt;0,TRUE)</formula1>
    </dataValidation>
    <dataValidation type="custom" errorStyle="information" showInputMessage="1" promptTitle="B372 Input Cell" prompt="The Plan ID's first 5 positions (ex: H####) should match Worksheet1 cell C6 or can be left blank.  Plan ID cannot be blank if column C (Member Months) has a value and must have the following format (ex: H####-###-##)" sqref="B372" xr:uid="{A194636B-10B9-4786-9A37-372E47302B2D}">
      <formula1>IF(OR(LEN(TRIM(C372))&gt;0, LEN(B372)&gt;0),AND(MID(B372,1,5)=C6,ISERROR(FIND(MID(B372,6,1)," - ",1))=FALSE,ISNUMBER(VALUE(MID(B372,7,3))),ISERROR(FIND(MID(B372,10,1)," - ",1))=FALSE,ISNUMBER(VALUE(RIGHT(B372,2))),LEN(B372)=12),TRUE)</formula1>
    </dataValidation>
    <dataValidation errorStyle="information" allowBlank="1" promptTitle="D371 Input Cell" prompt="For MA Medical Savings Account (MSA) contracts only: MSA Plan Deductible" sqref="D371" xr:uid="{B4903D8E-800A-4E83-B2FC-30A91C40DF6D}"/>
    <dataValidation type="custom" errorStyle="information" showInputMessage="1" promptTitle="C371 Input Cell" prompt="CY2023 Member Months cannot be blank if column B has a value" sqref="C371" xr:uid="{68CE99FA-8B12-470D-B08C-4DE68ECFF5D0}">
      <formula1>IF(LEN(B371)&gt;0,LEN(TRIM(C371))&gt;0,TRUE)</formula1>
    </dataValidation>
    <dataValidation type="custom" errorStyle="information" showInputMessage="1" promptTitle="B371 Input Cell" prompt="The Plan ID's first 5 positions (ex: H####) should match Worksheet1 cell C6 or can be left blank.  Plan ID cannot be blank if column C (Member Months) has a value and must have the following format (ex: H####-###-##)" sqref="B371" xr:uid="{4F8937D7-B671-4893-8EB0-A2B62F4AE851}">
      <formula1>IF(OR(LEN(TRIM(C371))&gt;0, LEN(B371)&gt;0),AND(MID(B371,1,5)=C6,ISERROR(FIND(MID(B371,6,1)," - ",1))=FALSE,ISNUMBER(VALUE(MID(B371,7,3))),ISERROR(FIND(MID(B371,10,1)," - ",1))=FALSE,ISNUMBER(VALUE(RIGHT(B371,2))),LEN(B371)=12),TRUE)</formula1>
    </dataValidation>
    <dataValidation errorStyle="information" allowBlank="1" promptTitle="D370 Input Cell" prompt="For MA Medical Savings Account (MSA) contracts only: MSA Plan Deductible" sqref="D370" xr:uid="{E30A6584-9EEC-4082-90AD-00A9A0568564}"/>
    <dataValidation type="custom" errorStyle="information" showInputMessage="1" promptTitle="C370 Input Cell" prompt="CY2023 Member Months cannot be blank if column B has a value" sqref="C370" xr:uid="{72888D2D-1C6D-4B4A-BA0D-001B97DBDF47}">
      <formula1>IF(LEN(B370)&gt;0,LEN(TRIM(C370))&gt;0,TRUE)</formula1>
    </dataValidation>
    <dataValidation type="custom" errorStyle="information" showInputMessage="1" promptTitle="B370 Input Cell" prompt="The Plan ID's first 5 positions (ex: H####) should match Worksheet1 cell C6 or can be left blank.  Plan ID cannot be blank if column C (Member Months) has a value and must have the following format (ex: H####-###-##)" sqref="B370" xr:uid="{2478B168-6987-44A1-88BF-2E3AED428B02}">
      <formula1>IF(OR(LEN(TRIM(C370))&gt;0, LEN(B370)&gt;0),AND(MID(B370,1,5)=C6,ISERROR(FIND(MID(B370,6,1)," - ",1))=FALSE,ISNUMBER(VALUE(MID(B370,7,3))),ISERROR(FIND(MID(B370,10,1)," - ",1))=FALSE,ISNUMBER(VALUE(RIGHT(B370,2))),LEN(B370)=12),TRUE)</formula1>
    </dataValidation>
    <dataValidation errorStyle="information" allowBlank="1" promptTitle="D369 Input Cell" prompt="For MA Medical Savings Account (MSA) contracts only: MSA Plan Deductible" sqref="D369" xr:uid="{5EC8339D-551A-4D65-ABE0-0E20721EE627}"/>
    <dataValidation type="custom" errorStyle="information" showInputMessage="1" promptTitle="C369 Input Cell" prompt="CY2023 Member Months cannot be blank if column B has a value" sqref="C369" xr:uid="{76F51765-3DC9-4700-A843-CB36962D0813}">
      <formula1>IF(LEN(B369)&gt;0,LEN(TRIM(C369))&gt;0,TRUE)</formula1>
    </dataValidation>
    <dataValidation type="custom" errorStyle="information" showInputMessage="1" promptTitle="B369 Input Cell" prompt="The Plan ID's first 5 positions (ex: H####) should match Worksheet1 cell C6 or can be left blank.  Plan ID cannot be blank if column C (Member Months) has a value and must have the following format (ex: H####-###-##)" sqref="B369" xr:uid="{92C50EC2-E4B8-41A7-AF38-066A8167013B}">
      <formula1>IF(OR(LEN(TRIM(C369))&gt;0, LEN(B369)&gt;0),AND(MID(B369,1,5)=C6,ISERROR(FIND(MID(B369,6,1)," - ",1))=FALSE,ISNUMBER(VALUE(MID(B369,7,3))),ISERROR(FIND(MID(B369,10,1)," - ",1))=FALSE,ISNUMBER(VALUE(RIGHT(B369,2))),LEN(B369)=12),TRUE)</formula1>
    </dataValidation>
    <dataValidation errorStyle="information" allowBlank="1" promptTitle="D368 Input Cell" prompt="For MA Medical Savings Account (MSA) contracts only: MSA Plan Deductible" sqref="D368" xr:uid="{DC03D1D5-4399-40E6-BBCC-4DA7BBAF5FCC}"/>
    <dataValidation type="custom" errorStyle="information" showInputMessage="1" promptTitle="C368 Input Cell" prompt="CY2023 Member Months cannot be blank if column B has a value" sqref="C368" xr:uid="{298BCD3D-37A3-4ED3-9FCE-7D900D7C47ED}">
      <formula1>IF(LEN(B368)&gt;0,LEN(TRIM(C368))&gt;0,TRUE)</formula1>
    </dataValidation>
    <dataValidation type="custom" errorStyle="information" showInputMessage="1" promptTitle="B368 Input Cell" prompt="The Plan ID's first 5 positions (ex: H####) should match Worksheet1 cell C6 or can be left blank.  Plan ID cannot be blank if column C (Member Months) has a value and must have the following format (ex: H####-###-##)" sqref="B368" xr:uid="{F9D0C576-C776-4AA4-BAC6-10094D47E262}">
      <formula1>IF(OR(LEN(TRIM(C368))&gt;0, LEN(B368)&gt;0),AND(MID(B368,1,5)=C6,ISERROR(FIND(MID(B368,6,1)," - ",1))=FALSE,ISNUMBER(VALUE(MID(B368,7,3))),ISERROR(FIND(MID(B368,10,1)," - ",1))=FALSE,ISNUMBER(VALUE(RIGHT(B368,2))),LEN(B368)=12),TRUE)</formula1>
    </dataValidation>
    <dataValidation errorStyle="information" allowBlank="1" promptTitle="D367 Input Cell" prompt="For MA Medical Savings Account (MSA) contracts only: MSA Plan Deductible" sqref="D367" xr:uid="{51BBA589-4F21-4532-883A-3F1B951E67A7}"/>
    <dataValidation type="custom" errorStyle="information" showInputMessage="1" promptTitle="C367 Input Cell" prompt="CY2023 Member Months cannot be blank if column B has a value" sqref="C367" xr:uid="{9F759C27-2C70-4BCA-9496-A854BC4FF6CE}">
      <formula1>IF(LEN(B367)&gt;0,LEN(TRIM(C367))&gt;0,TRUE)</formula1>
    </dataValidation>
    <dataValidation type="custom" errorStyle="information" showInputMessage="1" promptTitle="B367 Input Cell" prompt="The Plan ID's first 5 positions (ex: H####) should match Worksheet1 cell C6 or can be left blank.  Plan ID cannot be blank if column C (Member Months) has a value and must have the following format (ex: H####-###-##)" sqref="B367" xr:uid="{3F96BEF9-0CD3-46A3-ADF4-9EF071ACD22A}">
      <formula1>IF(OR(LEN(TRIM(C367))&gt;0, LEN(B367)&gt;0),AND(MID(B367,1,5)=C6,ISERROR(FIND(MID(B367,6,1)," - ",1))=FALSE,ISNUMBER(VALUE(MID(B367,7,3))),ISERROR(FIND(MID(B367,10,1)," - ",1))=FALSE,ISNUMBER(VALUE(RIGHT(B367,2))),LEN(B367)=12),TRUE)</formula1>
    </dataValidation>
    <dataValidation errorStyle="information" allowBlank="1" promptTitle="D366 Input Cell" prompt="For MA Medical Savings Account (MSA) contracts only: MSA Plan Deductible" sqref="D366" xr:uid="{8BBA24C7-08F1-4352-9AF7-FC45EA58ADF3}"/>
    <dataValidation type="custom" errorStyle="information" showInputMessage="1" promptTitle="C366 Input Cell" prompt="CY2023 Member Months cannot be blank if column B has a value" sqref="C366" xr:uid="{356103F6-26EE-4068-9A2B-7D92EF6ABF38}">
      <formula1>IF(LEN(B366)&gt;0,LEN(TRIM(C366))&gt;0,TRUE)</formula1>
    </dataValidation>
    <dataValidation type="custom" errorStyle="information" showInputMessage="1" promptTitle="B366 Input Cell" prompt="The Plan ID's first 5 positions (ex: H####) should match Worksheet1 cell C6 or can be left blank.  Plan ID cannot be blank if column C (Member Months) has a value and must have the following format (ex: H####-###-##)" sqref="B366" xr:uid="{EC2A669D-5FE4-46DF-8F17-622CB5D1ECE7}">
      <formula1>IF(OR(LEN(TRIM(C366))&gt;0, LEN(B366)&gt;0),AND(MID(B366,1,5)=C6,ISERROR(FIND(MID(B366,6,1)," - ",1))=FALSE,ISNUMBER(VALUE(MID(B366,7,3))),ISERROR(FIND(MID(B366,10,1)," - ",1))=FALSE,ISNUMBER(VALUE(RIGHT(B366,2))),LEN(B366)=12),TRUE)</formula1>
    </dataValidation>
    <dataValidation errorStyle="information" allowBlank="1" promptTitle="D365 Input Cell" prompt="For MA Medical Savings Account (MSA) contracts only: MSA Plan Deductible" sqref="D365" xr:uid="{56B7FA46-37B4-4771-9801-C118D8B09B9B}"/>
    <dataValidation type="custom" errorStyle="information" showInputMessage="1" promptTitle="C365 Input Cell" prompt="CY2023 Member Months cannot be blank if column B has a value" sqref="C365" xr:uid="{5099581A-E906-41A1-BE63-0DDFB1915473}">
      <formula1>IF(LEN(B365)&gt;0,LEN(TRIM(C365))&gt;0,TRUE)</formula1>
    </dataValidation>
    <dataValidation type="custom" errorStyle="information" showInputMessage="1" promptTitle="B365 Input Cell" prompt="The Plan ID's first 5 positions (ex: H####) should match Worksheet1 cell C6 or can be left blank.  Plan ID cannot be blank if column C (Member Months) has a value and must have the following format (ex: H####-###-##)" sqref="B365" xr:uid="{99F62B06-357C-4A3A-AD77-7E768F36915C}">
      <formula1>IF(OR(LEN(TRIM(C365))&gt;0, LEN(B365)&gt;0),AND(MID(B365,1,5)=C6,ISERROR(FIND(MID(B365,6,1)," - ",1))=FALSE,ISNUMBER(VALUE(MID(B365,7,3))),ISERROR(FIND(MID(B365,10,1)," - ",1))=FALSE,ISNUMBER(VALUE(RIGHT(B365,2))),LEN(B365)=12),TRUE)</formula1>
    </dataValidation>
    <dataValidation errorStyle="information" allowBlank="1" promptTitle="D364 Input Cell" prompt="For MA Medical Savings Account (MSA) contracts only: MSA Plan Deductible" sqref="D364" xr:uid="{6A2B5582-CAC2-4168-A22B-CC3CC3B41B2A}"/>
    <dataValidation type="custom" errorStyle="information" showInputMessage="1" promptTitle="C364 Input Cell" prompt="CY2023 Member Months cannot be blank if column B has a value" sqref="C364" xr:uid="{5ADBF07A-C9A4-4F18-B4EB-651F8F2169E4}">
      <formula1>IF(LEN(B364)&gt;0,LEN(TRIM(C364))&gt;0,TRUE)</formula1>
    </dataValidation>
    <dataValidation type="custom" errorStyle="information" showInputMessage="1" promptTitle="B364 Input Cell" prompt="The Plan ID's first 5 positions (ex: H####) should match Worksheet1 cell C6 or can be left blank.  Plan ID cannot be blank if column C (Member Months) has a value and must have the following format (ex: H####-###-##)" sqref="B364" xr:uid="{EBBC47D7-859D-4CE0-8A42-206C9A135BED}">
      <formula1>IF(OR(LEN(TRIM(C364))&gt;0, LEN(B364)&gt;0),AND(MID(B364,1,5)=C6,ISERROR(FIND(MID(B364,6,1)," - ",1))=FALSE,ISNUMBER(VALUE(MID(B364,7,3))),ISERROR(FIND(MID(B364,10,1)," - ",1))=FALSE,ISNUMBER(VALUE(RIGHT(B364,2))),LEN(B364)=12),TRUE)</formula1>
    </dataValidation>
    <dataValidation errorStyle="information" allowBlank="1" promptTitle="D363 Input Cell" prompt="For MA Medical Savings Account (MSA) contracts only: MSA Plan Deductible" sqref="D363" xr:uid="{DFEDE1AB-6380-46A4-BB40-482825D950BE}"/>
    <dataValidation type="custom" errorStyle="information" showInputMessage="1" promptTitle="C363 Input Cell" prompt="CY2023 Member Months cannot be blank if column B has a value" sqref="C363" xr:uid="{768DAC76-B5DF-4BA2-8578-29292684D1C1}">
      <formula1>IF(LEN(B363)&gt;0,LEN(TRIM(C363))&gt;0,TRUE)</formula1>
    </dataValidation>
    <dataValidation type="custom" errorStyle="information" showInputMessage="1" promptTitle="B363 Input Cell" prompt="The Plan ID's first 5 positions (ex: H####) should match Worksheet1 cell C6 or can be left blank.  Plan ID cannot be blank if column C (Member Months) has a value and must have the following format (ex: H####-###-##)" sqref="B363" xr:uid="{BB35C448-A25D-4BE6-BFA1-BC2CB9323982}">
      <formula1>IF(OR(LEN(TRIM(C363))&gt;0, LEN(B363)&gt;0),AND(MID(B363,1,5)=C6,ISERROR(FIND(MID(B363,6,1)," - ",1))=FALSE,ISNUMBER(VALUE(MID(B363,7,3))),ISERROR(FIND(MID(B363,10,1)," - ",1))=FALSE,ISNUMBER(VALUE(RIGHT(B363,2))),LEN(B363)=12),TRUE)</formula1>
    </dataValidation>
    <dataValidation errorStyle="information" allowBlank="1" promptTitle="D362 Input Cell" prompt="For MA Medical Savings Account (MSA) contracts only: MSA Plan Deductible" sqref="D362" xr:uid="{6A780422-4EBC-4FA4-8184-16F50C7C235C}"/>
    <dataValidation type="custom" errorStyle="information" showInputMessage="1" promptTitle="C362 Input Cell" prompt="CY2023 Member Months cannot be blank if column B has a value" sqref="C362" xr:uid="{4E2CD413-F4AB-4256-BDFD-29461EDF983F}">
      <formula1>IF(LEN(B362)&gt;0,LEN(TRIM(C362))&gt;0,TRUE)</formula1>
    </dataValidation>
    <dataValidation type="custom" errorStyle="information" showInputMessage="1" promptTitle="B362 Input Cell" prompt="The Plan ID's first 5 positions (ex: H####) should match Worksheet1 cell C6 or can be left blank.  Plan ID cannot be blank if column C (Member Months) has a value and must have the following format (ex: H####-###-##)" sqref="B362" xr:uid="{FEC81B18-9A76-484F-ACC9-4CA83DBED874}">
      <formula1>IF(OR(LEN(TRIM(C362))&gt;0, LEN(B362)&gt;0),AND(MID(B362,1,5)=C6,ISERROR(FIND(MID(B362,6,1)," - ",1))=FALSE,ISNUMBER(VALUE(MID(B362,7,3))),ISERROR(FIND(MID(B362,10,1)," - ",1))=FALSE,ISNUMBER(VALUE(RIGHT(B362,2))),LEN(B362)=12),TRUE)</formula1>
    </dataValidation>
    <dataValidation errorStyle="information" allowBlank="1" promptTitle="D361 Input Cell" prompt="For MA Medical Savings Account (MSA) contracts only: MSA Plan Deductible" sqref="D361" xr:uid="{2FBA071C-4CF0-4778-8133-4FB6B9B61371}"/>
    <dataValidation type="custom" errorStyle="information" showInputMessage="1" promptTitle="C361 Input Cell" prompt="CY2023 Member Months cannot be blank if column B has a value" sqref="C361" xr:uid="{A96A09D5-406D-4AED-957E-D7AEA0A42BEE}">
      <formula1>IF(LEN(B361)&gt;0,LEN(TRIM(C361))&gt;0,TRUE)</formula1>
    </dataValidation>
    <dataValidation type="custom" errorStyle="information" showInputMessage="1" promptTitle="B361 Input Cell" prompt="The Plan ID's first 5 positions (ex: H####) should match Worksheet1 cell C6 or can be left blank.  Plan ID cannot be blank if column C (Member Months) has a value and must have the following format (ex: H####-###-##)" sqref="B361" xr:uid="{0D8A74E7-5413-45BF-BCEB-7345371D2E56}">
      <formula1>IF(OR(LEN(TRIM(C361))&gt;0, LEN(B361)&gt;0),AND(MID(B361,1,5)=C6,ISERROR(FIND(MID(B361,6,1)," - ",1))=FALSE,ISNUMBER(VALUE(MID(B361,7,3))),ISERROR(FIND(MID(B361,10,1)," - ",1))=FALSE,ISNUMBER(VALUE(RIGHT(B361,2))),LEN(B361)=12),TRUE)</formula1>
    </dataValidation>
    <dataValidation errorStyle="information" allowBlank="1" promptTitle="D360 Input Cell" prompt="For MA Medical Savings Account (MSA) contracts only: MSA Plan Deductible" sqref="D360" xr:uid="{2D0FB320-3844-4070-9806-F9E7B4B265FB}"/>
    <dataValidation type="custom" errorStyle="information" showInputMessage="1" promptTitle="C360 Input Cell" prompt="CY2023 Member Months cannot be blank if column B has a value" sqref="C360" xr:uid="{9BBAD494-9C94-475A-B7E5-1BC5B72F2B44}">
      <formula1>IF(LEN(B360)&gt;0,LEN(TRIM(C360))&gt;0,TRUE)</formula1>
    </dataValidation>
    <dataValidation type="custom" errorStyle="information" showInputMessage="1" promptTitle="B360 Input Cell" prompt="The Plan ID's first 5 positions (ex: H####) should match Worksheet1 cell C6 or can be left blank.  Plan ID cannot be blank if column C (Member Months) has a value and must have the following format (ex: H####-###-##)" sqref="B360" xr:uid="{CBBE921C-5F7A-444B-850A-9875E13A5BC4}">
      <formula1>IF(OR(LEN(TRIM(C360))&gt;0, LEN(B360)&gt;0),AND(MID(B360,1,5)=C6,ISERROR(FIND(MID(B360,6,1)," - ",1))=FALSE,ISNUMBER(VALUE(MID(B360,7,3))),ISERROR(FIND(MID(B360,10,1)," - ",1))=FALSE,ISNUMBER(VALUE(RIGHT(B360,2))),LEN(B360)=12),TRUE)</formula1>
    </dataValidation>
    <dataValidation errorStyle="information" allowBlank="1" promptTitle="D359 Input Cell" prompt="For MA Medical Savings Account (MSA) contracts only: MSA Plan Deductible" sqref="D359" xr:uid="{E3BDC4A0-131E-47C0-ACEB-CD1FA6ADD09C}"/>
    <dataValidation type="custom" errorStyle="information" showInputMessage="1" promptTitle="C359 Input Cell" prompt="CY2023 Member Months cannot be blank if column B has a value" sqref="C359" xr:uid="{8D0F7443-2599-4A7F-8E89-A916C05166D7}">
      <formula1>IF(LEN(B359)&gt;0,LEN(TRIM(C359))&gt;0,TRUE)</formula1>
    </dataValidation>
    <dataValidation type="custom" errorStyle="information" showInputMessage="1" promptTitle="B359 Input Cell" prompt="The Plan ID's first 5 positions (ex: H####) should match Worksheet1 cell C6 or can be left blank.  Plan ID cannot be blank if column C (Member Months) has a value and must have the following format (ex: H####-###-##)" sqref="B359" xr:uid="{0DD2999E-A8A4-45E6-B93F-0D864EE58550}">
      <formula1>IF(OR(LEN(TRIM(C359))&gt;0, LEN(B359)&gt;0),AND(MID(B359,1,5)=C6,ISERROR(FIND(MID(B359,6,1)," - ",1))=FALSE,ISNUMBER(VALUE(MID(B359,7,3))),ISERROR(FIND(MID(B359,10,1)," - ",1))=FALSE,ISNUMBER(VALUE(RIGHT(B359,2))),LEN(B359)=12),TRUE)</formula1>
    </dataValidation>
    <dataValidation errorStyle="information" allowBlank="1" promptTitle="D358 Input Cell" prompt="For MA Medical Savings Account (MSA) contracts only: MSA Plan Deductible" sqref="D358" xr:uid="{9B08D8A0-E5F2-4831-85C8-DC182DEA3CC5}"/>
    <dataValidation type="custom" errorStyle="information" showInputMessage="1" promptTitle="C358 Input Cell" prompt="CY2023 Member Months cannot be blank if column B has a value" sqref="C358" xr:uid="{2CC79180-1927-43EC-A95F-DB65E4D97DED}">
      <formula1>IF(LEN(B358)&gt;0,LEN(TRIM(C358))&gt;0,TRUE)</formula1>
    </dataValidation>
    <dataValidation type="custom" errorStyle="information" showInputMessage="1" promptTitle="B358 Input Cell" prompt="The Plan ID's first 5 positions (ex: H####) should match Worksheet1 cell C6 or can be left blank.  Plan ID cannot be blank if column C (Member Months) has a value and must have the following format (ex: H####-###-##)" sqref="B358" xr:uid="{30E2DC63-30F7-4324-A111-CD64431DB5D5}">
      <formula1>IF(OR(LEN(TRIM(C358))&gt;0, LEN(B358)&gt;0),AND(MID(B358,1,5)=C6,ISERROR(FIND(MID(B358,6,1)," - ",1))=FALSE,ISNUMBER(VALUE(MID(B358,7,3))),ISERROR(FIND(MID(B358,10,1)," - ",1))=FALSE,ISNUMBER(VALUE(RIGHT(B358,2))),LEN(B358)=12),TRUE)</formula1>
    </dataValidation>
    <dataValidation errorStyle="information" allowBlank="1" promptTitle="D357 Input Cell" prompt="For MA Medical Savings Account (MSA) contracts only: MSA Plan Deductible" sqref="D357" xr:uid="{6DD2BF3D-EC87-407F-93B8-7C36B37C5E24}"/>
    <dataValidation type="custom" errorStyle="information" showInputMessage="1" promptTitle="C357 Input Cell" prompt="CY2023 Member Months cannot be blank if column B has a value" sqref="C357" xr:uid="{60FC06F9-F62E-4442-84F8-B56DD4532477}">
      <formula1>IF(LEN(B357)&gt;0,LEN(TRIM(C357))&gt;0,TRUE)</formula1>
    </dataValidation>
    <dataValidation type="custom" errorStyle="information" showInputMessage="1" promptTitle="B357 Input Cell" prompt="The Plan ID's first 5 positions (ex: H####) should match Worksheet1 cell C6 or can be left blank.  Plan ID cannot be blank if column C (Member Months) has a value and must have the following format (ex: H####-###-##)" sqref="B357" xr:uid="{1F6BEE2F-F18A-4A27-BB2D-8BDD097FEEA9}">
      <formula1>IF(OR(LEN(TRIM(C357))&gt;0, LEN(B357)&gt;0),AND(MID(B357,1,5)=C6,ISERROR(FIND(MID(B357,6,1)," - ",1))=FALSE,ISNUMBER(VALUE(MID(B357,7,3))),ISERROR(FIND(MID(B357,10,1)," - ",1))=FALSE,ISNUMBER(VALUE(RIGHT(B357,2))),LEN(B357)=12),TRUE)</formula1>
    </dataValidation>
    <dataValidation errorStyle="information" allowBlank="1" promptTitle="D356 Input Cell" prompt="For MA Medical Savings Account (MSA) contracts only: MSA Plan Deductible" sqref="D356" xr:uid="{4CC3213C-CB5A-4762-93C1-AAAF23FDA3CC}"/>
    <dataValidation type="custom" errorStyle="information" showInputMessage="1" promptTitle="C356 Input Cell" prompt="CY2023 Member Months cannot be blank if column B has a value" sqref="C356" xr:uid="{2394A3BA-8E75-4810-B47E-006A78AD4CC0}">
      <formula1>IF(LEN(B356)&gt;0,LEN(TRIM(C356))&gt;0,TRUE)</formula1>
    </dataValidation>
    <dataValidation type="custom" errorStyle="information" showInputMessage="1" promptTitle="B356 Input Cell" prompt="The Plan ID's first 5 positions (ex: H####) should match Worksheet1 cell C6 or can be left blank.  Plan ID cannot be blank if column C (Member Months) has a value and must have the following format (ex: H####-###-##)" sqref="B356" xr:uid="{7A0E3FB3-0D74-4A53-B7B0-A622BFA71DA1}">
      <formula1>IF(OR(LEN(TRIM(C356))&gt;0, LEN(B356)&gt;0),AND(MID(B356,1,5)=C6,ISERROR(FIND(MID(B356,6,1)," - ",1))=FALSE,ISNUMBER(VALUE(MID(B356,7,3))),ISERROR(FIND(MID(B356,10,1)," - ",1))=FALSE,ISNUMBER(VALUE(RIGHT(B356,2))),LEN(B356)=12),TRUE)</formula1>
    </dataValidation>
    <dataValidation errorStyle="information" allowBlank="1" promptTitle="D355 Input Cell" prompt="For MA Medical Savings Account (MSA) contracts only: MSA Plan Deductible" sqref="D355" xr:uid="{2B8F0E59-74DA-48FD-8F98-B42AB59EA0DE}"/>
    <dataValidation type="custom" errorStyle="information" showInputMessage="1" promptTitle="C355 Input Cell" prompt="CY2023 Member Months cannot be blank if column B has a value" sqref="C355" xr:uid="{4F68C96C-1264-4C57-AADD-84C017CE5B62}">
      <formula1>IF(LEN(B355)&gt;0,LEN(TRIM(C355))&gt;0,TRUE)</formula1>
    </dataValidation>
    <dataValidation type="custom" errorStyle="information" showInputMessage="1" promptTitle="B355 Input Cell" prompt="The Plan ID's first 5 positions (ex: H####) should match Worksheet1 cell C6 or can be left blank.  Plan ID cannot be blank if column C (Member Months) has a value and must have the following format (ex: H####-###-##)" sqref="B355" xr:uid="{420E607D-70A2-45A6-B1D1-326EF32BBEDB}">
      <formula1>IF(OR(LEN(TRIM(C355))&gt;0, LEN(B355)&gt;0),AND(MID(B355,1,5)=C6,ISERROR(FIND(MID(B355,6,1)," - ",1))=FALSE,ISNUMBER(VALUE(MID(B355,7,3))),ISERROR(FIND(MID(B355,10,1)," - ",1))=FALSE,ISNUMBER(VALUE(RIGHT(B355,2))),LEN(B355)=12),TRUE)</formula1>
    </dataValidation>
    <dataValidation errorStyle="information" allowBlank="1" promptTitle="D354 Input Cell" prompt="For MA Medical Savings Account (MSA) contracts only: MSA Plan Deductible" sqref="D354" xr:uid="{4D67DFAB-04D7-4C02-BC6A-4A44C5A1FBEF}"/>
    <dataValidation type="custom" errorStyle="information" showInputMessage="1" promptTitle="C354 Input Cell" prompt="CY2023 Member Months cannot be blank if column B has a value" sqref="C354" xr:uid="{9E604396-A401-4CB0-9753-0003A4586D63}">
      <formula1>IF(LEN(B354)&gt;0,LEN(TRIM(C354))&gt;0,TRUE)</formula1>
    </dataValidation>
    <dataValidation type="custom" errorStyle="information" showInputMessage="1" promptTitle="B354 Input Cell" prompt="The Plan ID's first 5 positions (ex: H####) should match Worksheet1 cell C6 or can be left blank.  Plan ID cannot be blank if column C (Member Months) has a value and must have the following format (ex: H####-###-##)" sqref="B354" xr:uid="{36297F78-009C-438D-9DBC-6A097E52052F}">
      <formula1>IF(OR(LEN(TRIM(C354))&gt;0, LEN(B354)&gt;0),AND(MID(B354,1,5)=C6,ISERROR(FIND(MID(B354,6,1)," - ",1))=FALSE,ISNUMBER(VALUE(MID(B354,7,3))),ISERROR(FIND(MID(B354,10,1)," - ",1))=FALSE,ISNUMBER(VALUE(RIGHT(B354,2))),LEN(B354)=12),TRUE)</formula1>
    </dataValidation>
    <dataValidation errorStyle="information" allowBlank="1" promptTitle="D353 Input Cell" prompt="For MA Medical Savings Account (MSA) contracts only: MSA Plan Deductible" sqref="D353" xr:uid="{E8524463-9695-45A0-AE8B-C7BD51B190A5}"/>
    <dataValidation type="custom" errorStyle="information" showInputMessage="1" promptTitle="C353 Input Cell" prompt="CY2023 Member Months cannot be blank if column B has a value" sqref="C353" xr:uid="{FFED1695-A9BF-4FEA-9BBB-8851E2349010}">
      <formula1>IF(LEN(B353)&gt;0,LEN(TRIM(C353))&gt;0,TRUE)</formula1>
    </dataValidation>
    <dataValidation type="custom" errorStyle="information" showInputMessage="1" promptTitle="B353 Input Cell" prompt="The Plan ID's first 5 positions (ex: H####) should match Worksheet1 cell C6 or can be left blank.  Plan ID cannot be blank if column C (Member Months) has a value and must have the following format (ex: H####-###-##)" sqref="B353" xr:uid="{ADE96A98-E031-4B65-8168-7F8E869E1492}">
      <formula1>IF(OR(LEN(TRIM(C353))&gt;0, LEN(B353)&gt;0),AND(MID(B353,1,5)=C6,ISERROR(FIND(MID(B353,6,1)," - ",1))=FALSE,ISNUMBER(VALUE(MID(B353,7,3))),ISERROR(FIND(MID(B353,10,1)," - ",1))=FALSE,ISNUMBER(VALUE(RIGHT(B353,2))),LEN(B353)=12),TRUE)</formula1>
    </dataValidation>
    <dataValidation errorStyle="information" allowBlank="1" promptTitle="D352 Input Cell" prompt="For MA Medical Savings Account (MSA) contracts only: MSA Plan Deductible" sqref="D352" xr:uid="{EAFEC02B-71E0-4935-9BE7-3287AB6BDF4F}"/>
    <dataValidation type="custom" errorStyle="information" showInputMessage="1" promptTitle="C352 Input Cell" prompt="CY2023 Member Months cannot be blank if column B has a value" sqref="C352" xr:uid="{88239C98-C6D8-4305-AA74-AB2992211682}">
      <formula1>IF(LEN(B352)&gt;0,LEN(TRIM(C352))&gt;0,TRUE)</formula1>
    </dataValidation>
    <dataValidation type="custom" errorStyle="information" showInputMessage="1" promptTitle="B352 Input Cell" prompt="The Plan ID's first 5 positions (ex: H####) should match Worksheet1 cell C6 or can be left blank.  Plan ID cannot be blank if column C (Member Months) has a value and must have the following format (ex: H####-###-##)" sqref="B352" xr:uid="{9AEB5C73-E081-48FC-AE1D-5250B61B38A3}">
      <formula1>IF(OR(LEN(TRIM(C352))&gt;0, LEN(B352)&gt;0),AND(MID(B352,1,5)=C6,ISERROR(FIND(MID(B352,6,1)," - ",1))=FALSE,ISNUMBER(VALUE(MID(B352,7,3))),ISERROR(FIND(MID(B352,10,1)," - ",1))=FALSE,ISNUMBER(VALUE(RIGHT(B352,2))),LEN(B352)=12),TRUE)</formula1>
    </dataValidation>
    <dataValidation errorStyle="information" allowBlank="1" promptTitle="D351 Input Cell" prompt="For MA Medical Savings Account (MSA) contracts only: MSA Plan Deductible" sqref="D351" xr:uid="{B84FD585-252E-40AC-B16C-B787613A42DD}"/>
    <dataValidation type="custom" errorStyle="information" showInputMessage="1" promptTitle="C351 Input Cell" prompt="CY2023 Member Months cannot be blank if column B has a value" sqref="C351" xr:uid="{0663C628-A481-456D-BD65-3D962F455D43}">
      <formula1>IF(LEN(B351)&gt;0,LEN(TRIM(C351))&gt;0,TRUE)</formula1>
    </dataValidation>
    <dataValidation type="custom" errorStyle="information" showInputMessage="1" promptTitle="B351 Input Cell" prompt="The Plan ID's first 5 positions (ex: H####) should match Worksheet1 cell C6 or can be left blank.  Plan ID cannot be blank if column C (Member Months) has a value and must have the following format (ex: H####-###-##)" sqref="B351" xr:uid="{A7D0A1D6-F502-4DF6-8CD8-3CAE12E02950}">
      <formula1>IF(OR(LEN(TRIM(C351))&gt;0, LEN(B351)&gt;0),AND(MID(B351,1,5)=C6,ISERROR(FIND(MID(B351,6,1)," - ",1))=FALSE,ISNUMBER(VALUE(MID(B351,7,3))),ISERROR(FIND(MID(B351,10,1)," - ",1))=FALSE,ISNUMBER(VALUE(RIGHT(B351,2))),LEN(B351)=12),TRUE)</formula1>
    </dataValidation>
    <dataValidation errorStyle="information" allowBlank="1" promptTitle="D350 Input Cell" prompt="For MA Medical Savings Account (MSA) contracts only: MSA Plan Deductible" sqref="D350" xr:uid="{6FEE0D6B-8492-4D46-BF3B-983A41BE39DD}"/>
    <dataValidation type="custom" errorStyle="information" showInputMessage="1" promptTitle="C350 Input Cell" prompt="CY2023 Member Months cannot be blank if column B has a value" sqref="C350" xr:uid="{0F08191F-8717-44C7-8AF0-FBCBF118F3F0}">
      <formula1>IF(LEN(B350)&gt;0,LEN(TRIM(C350))&gt;0,TRUE)</formula1>
    </dataValidation>
    <dataValidation type="custom" errorStyle="information" showInputMessage="1" promptTitle="B350 Input Cell" prompt="The Plan ID's first 5 positions (ex: H####) should match Worksheet1 cell C6 or can be left blank.  Plan ID cannot be blank if column C (Member Months) has a value and must have the following format (ex: H####-###-##)" sqref="B350" xr:uid="{5DBF10E8-BCED-4112-BE35-FBDB36F12CC1}">
      <formula1>IF(OR(LEN(TRIM(C350))&gt;0, LEN(B350)&gt;0),AND(MID(B350,1,5)=C6,ISERROR(FIND(MID(B350,6,1)," - ",1))=FALSE,ISNUMBER(VALUE(MID(B350,7,3))),ISERROR(FIND(MID(B350,10,1)," - ",1))=FALSE,ISNUMBER(VALUE(RIGHT(B350,2))),LEN(B350)=12),TRUE)</formula1>
    </dataValidation>
    <dataValidation errorStyle="information" allowBlank="1" promptTitle="D349 Input Cell" prompt="For MA Medical Savings Account (MSA) contracts only: MSA Plan Deductible" sqref="D349" xr:uid="{977AA6B0-CE05-4DC0-8536-46F7A340820E}"/>
    <dataValidation type="custom" errorStyle="information" showInputMessage="1" promptTitle="C349 Input Cell" prompt="CY2023 Member Months cannot be blank if column B has a value" sqref="C349" xr:uid="{F752705F-B4EE-4BBC-A4B0-62ADFA32CB59}">
      <formula1>IF(LEN(B349)&gt;0,LEN(TRIM(C349))&gt;0,TRUE)</formula1>
    </dataValidation>
    <dataValidation type="custom" errorStyle="information" showInputMessage="1" promptTitle="B349 Input Cell" prompt="The Plan ID's first 5 positions (ex: H####) should match Worksheet1 cell C6 or can be left blank.  Plan ID cannot be blank if column C (Member Months) has a value and must have the following format (ex: H####-###-##)" sqref="B349" xr:uid="{70B6054D-5DFE-421B-93C0-CB094E87E25B}">
      <formula1>IF(OR(LEN(TRIM(C349))&gt;0, LEN(B349)&gt;0),AND(MID(B349,1,5)=C6,ISERROR(FIND(MID(B349,6,1)," - ",1))=FALSE,ISNUMBER(VALUE(MID(B349,7,3))),ISERROR(FIND(MID(B349,10,1)," - ",1))=FALSE,ISNUMBER(VALUE(RIGHT(B349,2))),LEN(B349)=12),TRUE)</formula1>
    </dataValidation>
    <dataValidation errorStyle="information" allowBlank="1" promptTitle="D348 Input Cell" prompt="For MA Medical Savings Account (MSA) contracts only: MSA Plan Deductible" sqref="D348" xr:uid="{F7E13B8E-7CF9-4E29-B7F2-38C93887FFEC}"/>
    <dataValidation type="custom" errorStyle="information" showInputMessage="1" promptTitle="C348 Input Cell" prompt="CY2023 Member Months cannot be blank if column B has a value" sqref="C348" xr:uid="{6AA52934-AFD9-4A0B-8ABE-0CB54E15AE3E}">
      <formula1>IF(LEN(B348)&gt;0,LEN(TRIM(C348))&gt;0,TRUE)</formula1>
    </dataValidation>
    <dataValidation type="custom" errorStyle="information" showInputMessage="1" promptTitle="B348 Input Cell" prompt="The Plan ID's first 5 positions (ex: H####) should match Worksheet1 cell C6 or can be left blank.  Plan ID cannot be blank if column C (Member Months) has a value and must have the following format (ex: H####-###-##)" sqref="B348" xr:uid="{0921C8DC-B2BA-428B-99A7-EA07A50A943D}">
      <formula1>IF(OR(LEN(TRIM(C348))&gt;0, LEN(B348)&gt;0),AND(MID(B348,1,5)=C6,ISERROR(FIND(MID(B348,6,1)," - ",1))=FALSE,ISNUMBER(VALUE(MID(B348,7,3))),ISERROR(FIND(MID(B348,10,1)," - ",1))=FALSE,ISNUMBER(VALUE(RIGHT(B348,2))),LEN(B348)=12),TRUE)</formula1>
    </dataValidation>
    <dataValidation errorStyle="information" allowBlank="1" promptTitle="D347 Input Cell" prompt="For MA Medical Savings Account (MSA) contracts only: MSA Plan Deductible" sqref="D347" xr:uid="{2EDF6A2C-EAAA-4E4D-AF64-BA1AC3627C9A}"/>
    <dataValidation type="custom" errorStyle="information" showInputMessage="1" promptTitle="C347 Input Cell" prompt="CY2023 Member Months cannot be blank if column B has a value" sqref="C347" xr:uid="{6C6CA04E-5882-4C80-AB61-5EAB2D1CD3A2}">
      <formula1>IF(LEN(B347)&gt;0,LEN(TRIM(C347))&gt;0,TRUE)</formula1>
    </dataValidation>
    <dataValidation type="custom" errorStyle="information" showInputMessage="1" promptTitle="B347 Input Cell" prompt="The Plan ID's first 5 positions (ex: H####) should match Worksheet1 cell C6 or can be left blank.  Plan ID cannot be blank if column C (Member Months) has a value and must have the following format (ex: H####-###-##)" sqref="B347" xr:uid="{98A7C3F4-0BEA-4584-8249-BE2ED7A6EDA8}">
      <formula1>IF(OR(LEN(TRIM(C347))&gt;0, LEN(B347)&gt;0),AND(MID(B347,1,5)=C6,ISERROR(FIND(MID(B347,6,1)," - ",1))=FALSE,ISNUMBER(VALUE(MID(B347,7,3))),ISERROR(FIND(MID(B347,10,1)," - ",1))=FALSE,ISNUMBER(VALUE(RIGHT(B347,2))),LEN(B347)=12),TRUE)</formula1>
    </dataValidation>
    <dataValidation errorStyle="information" allowBlank="1" promptTitle="D346 Input Cell" prompt="For MA Medical Savings Account (MSA) contracts only: MSA Plan Deductible" sqref="D346" xr:uid="{64818DE7-C702-42EF-AAE1-74F72392A482}"/>
    <dataValidation type="custom" errorStyle="information" showInputMessage="1" promptTitle="C346 Input Cell" prompt="CY2023 Member Months cannot be blank if column B has a value" sqref="C346" xr:uid="{DA2A63F3-20FB-4112-974F-33DFD9D7AAD3}">
      <formula1>IF(LEN(B346)&gt;0,LEN(TRIM(C346))&gt;0,TRUE)</formula1>
    </dataValidation>
    <dataValidation type="custom" errorStyle="information" showInputMessage="1" promptTitle="B346 Input Cell" prompt="The Plan ID's first 5 positions (ex: H####) should match Worksheet1 cell C6 or can be left blank.  Plan ID cannot be blank if column C (Member Months) has a value and must have the following format (ex: H####-###-##)" sqref="B346" xr:uid="{B2AEA4B2-BBDB-4314-9BD0-DF341A72C900}">
      <formula1>IF(OR(LEN(TRIM(C346))&gt;0, LEN(B346)&gt;0),AND(MID(B346,1,5)=C6,ISERROR(FIND(MID(B346,6,1)," - ",1))=FALSE,ISNUMBER(VALUE(MID(B346,7,3))),ISERROR(FIND(MID(B346,10,1)," - ",1))=FALSE,ISNUMBER(VALUE(RIGHT(B346,2))),LEN(B346)=12),TRUE)</formula1>
    </dataValidation>
    <dataValidation errorStyle="information" allowBlank="1" promptTitle="D345 Input Cell" prompt="For MA Medical Savings Account (MSA) contracts only: MSA Plan Deductible" sqref="D345" xr:uid="{42ED1273-F64F-4474-8914-B300E6F0C21D}"/>
    <dataValidation type="custom" errorStyle="information" showInputMessage="1" promptTitle="C345 Input Cell" prompt="CY2023 Member Months cannot be blank if column B has a value" sqref="C345" xr:uid="{B1F97C7B-6019-4C6B-A442-A1C630D3D228}">
      <formula1>IF(LEN(B345)&gt;0,LEN(TRIM(C345))&gt;0,TRUE)</formula1>
    </dataValidation>
    <dataValidation type="custom" errorStyle="information" showInputMessage="1" promptTitle="B345 Input Cell" prompt="The Plan ID's first 5 positions (ex: H####) should match Worksheet1 cell C6 or can be left blank.  Plan ID cannot be blank if column C (Member Months) has a value and must have the following format (ex: H####-###-##)" sqref="B345" xr:uid="{BCF767E2-96BD-4DA6-BF93-59F35C0823F0}">
      <formula1>IF(OR(LEN(TRIM(C345))&gt;0, LEN(B345)&gt;0),AND(MID(B345,1,5)=C6,ISERROR(FIND(MID(B345,6,1)," - ",1))=FALSE,ISNUMBER(VALUE(MID(B345,7,3))),ISERROR(FIND(MID(B345,10,1)," - ",1))=FALSE,ISNUMBER(VALUE(RIGHT(B345,2))),LEN(B345)=12),TRUE)</formula1>
    </dataValidation>
    <dataValidation errorStyle="information" allowBlank="1" promptTitle="D344 Input Cell" prompt="For MA Medical Savings Account (MSA) contracts only: MSA Plan Deductible" sqref="D344" xr:uid="{A39AC55B-0856-4471-803B-64EC9B66FAC3}"/>
    <dataValidation type="custom" errorStyle="information" showInputMessage="1" promptTitle="C344 Input Cell" prompt="CY2023 Member Months cannot be blank if column B has a value" sqref="C344" xr:uid="{CF56C6B3-B4F9-4ABE-851F-646D0000CEBB}">
      <formula1>IF(LEN(B344)&gt;0,LEN(TRIM(C344))&gt;0,TRUE)</formula1>
    </dataValidation>
    <dataValidation type="custom" errorStyle="information" showInputMessage="1" promptTitle="B344 Input Cell" prompt="The Plan ID's first 5 positions (ex: H####) should match Worksheet1 cell C6 or can be left blank.  Plan ID cannot be blank if column C (Member Months) has a value and must have the following format (ex: H####-###-##)" sqref="B344" xr:uid="{7B2CFC85-D81F-4D4F-BDB3-DAC8B1C9D5B0}">
      <formula1>IF(OR(LEN(TRIM(C344))&gt;0, LEN(B344)&gt;0),AND(MID(B344,1,5)=C6,ISERROR(FIND(MID(B344,6,1)," - ",1))=FALSE,ISNUMBER(VALUE(MID(B344,7,3))),ISERROR(FIND(MID(B344,10,1)," - ",1))=FALSE,ISNUMBER(VALUE(RIGHT(B344,2))),LEN(B344)=12),TRUE)</formula1>
    </dataValidation>
    <dataValidation errorStyle="information" allowBlank="1" promptTitle="D343 Input Cell" prompt="For MA Medical Savings Account (MSA) contracts only: MSA Plan Deductible" sqref="D343" xr:uid="{DA57302E-4617-42C2-8504-6ACDBCA9803F}"/>
    <dataValidation type="custom" errorStyle="information" showInputMessage="1" promptTitle="C343 Input Cell" prompt="CY2023 Member Months cannot be blank if column B has a value" sqref="C343" xr:uid="{03769368-0A39-442F-B583-B926C7854A57}">
      <formula1>IF(LEN(B343)&gt;0,LEN(TRIM(C343))&gt;0,TRUE)</formula1>
    </dataValidation>
    <dataValidation type="custom" errorStyle="information" showInputMessage="1" promptTitle="B343 Input Cell" prompt="The Plan ID's first 5 positions (ex: H####) should match Worksheet1 cell C6 or can be left blank.  Plan ID cannot be blank if column C (Member Months) has a value and must have the following format (ex: H####-###-##)" sqref="B343" xr:uid="{04C7B828-27CF-4E19-9011-A01F054EB141}">
      <formula1>IF(OR(LEN(TRIM(C343))&gt;0, LEN(B343)&gt;0),AND(MID(B343,1,5)=C6,ISERROR(FIND(MID(B343,6,1)," - ",1))=FALSE,ISNUMBER(VALUE(MID(B343,7,3))),ISERROR(FIND(MID(B343,10,1)," - ",1))=FALSE,ISNUMBER(VALUE(RIGHT(B343,2))),LEN(B343)=12),TRUE)</formula1>
    </dataValidation>
    <dataValidation errorStyle="information" allowBlank="1" promptTitle="D342 Input Cell" prompt="For MA Medical Savings Account (MSA) contracts only: MSA Plan Deductible" sqref="D342" xr:uid="{92C7380E-37F7-4C2E-A915-64FF193E71BE}"/>
    <dataValidation type="custom" errorStyle="information" showInputMessage="1" promptTitle="C342 Input Cell" prompt="CY2023 Member Months cannot be blank if column B has a value" sqref="C342" xr:uid="{7D366A3F-FC5D-4E26-86DC-1D55D6B9B9BE}">
      <formula1>IF(LEN(B342)&gt;0,LEN(TRIM(C342))&gt;0,TRUE)</formula1>
    </dataValidation>
    <dataValidation type="custom" errorStyle="information" showInputMessage="1" promptTitle="B342 Input Cell" prompt="The Plan ID's first 5 positions (ex: H####) should match Worksheet1 cell C6 or can be left blank.  Plan ID cannot be blank if column C (Member Months) has a value and must have the following format (ex: H####-###-##)" sqref="B342" xr:uid="{BF294D0C-D8D6-48C9-8C3B-AB75B965EDAD}">
      <formula1>IF(OR(LEN(TRIM(C342))&gt;0, LEN(B342)&gt;0),AND(MID(B342,1,5)=C6,ISERROR(FIND(MID(B342,6,1)," - ",1))=FALSE,ISNUMBER(VALUE(MID(B342,7,3))),ISERROR(FIND(MID(B342,10,1)," - ",1))=FALSE,ISNUMBER(VALUE(RIGHT(B342,2))),LEN(B342)=12),TRUE)</formula1>
    </dataValidation>
    <dataValidation errorStyle="information" allowBlank="1" promptTitle="D341 Input Cell" prompt="For MA Medical Savings Account (MSA) contracts only: MSA Plan Deductible" sqref="D341" xr:uid="{4AA0E303-E783-42A0-A8D2-2B8D183AF97F}"/>
    <dataValidation type="custom" errorStyle="information" showInputMessage="1" promptTitle="C341 Input Cell" prompt="CY2023 Member Months cannot be blank if column B has a value" sqref="C341" xr:uid="{09ACDC78-1209-4F6F-BD09-096FF9C1AB29}">
      <formula1>IF(LEN(B341)&gt;0,LEN(TRIM(C341))&gt;0,TRUE)</formula1>
    </dataValidation>
    <dataValidation type="custom" errorStyle="information" showInputMessage="1" promptTitle="B341 Input Cell" prompt="The Plan ID's first 5 positions (ex: H####) should match Worksheet1 cell C6 or can be left blank.  Plan ID cannot be blank if column C (Member Months) has a value and must have the following format (ex: H####-###-##)" sqref="B341" xr:uid="{39B372BA-73FF-42A1-BF9C-D5329C193396}">
      <formula1>IF(OR(LEN(TRIM(C341))&gt;0, LEN(B341)&gt;0),AND(MID(B341,1,5)=C6,ISERROR(FIND(MID(B341,6,1)," - ",1))=FALSE,ISNUMBER(VALUE(MID(B341,7,3))),ISERROR(FIND(MID(B341,10,1)," - ",1))=FALSE,ISNUMBER(VALUE(RIGHT(B341,2))),LEN(B341)=12),TRUE)</formula1>
    </dataValidation>
    <dataValidation errorStyle="information" allowBlank="1" promptTitle="D340 Input Cell" prompt="For MA Medical Savings Account (MSA) contracts only: MSA Plan Deductible" sqref="D340" xr:uid="{DDEB10D1-2022-47AD-9F7F-396387FC6119}"/>
    <dataValidation type="custom" errorStyle="information" showInputMessage="1" promptTitle="C340 Input Cell" prompt="CY2023 Member Months cannot be blank if column B has a value" sqref="C340" xr:uid="{72B8947B-96E7-449D-A12D-2F3A19C2BD71}">
      <formula1>IF(LEN(B340)&gt;0,LEN(TRIM(C340))&gt;0,TRUE)</formula1>
    </dataValidation>
    <dataValidation type="custom" errorStyle="information" showInputMessage="1" promptTitle="B340 Input Cell" prompt="The Plan ID's first 5 positions (ex: H####) should match Worksheet1 cell C6 or can be left blank.  Plan ID cannot be blank if column C (Member Months) has a value and must have the following format (ex: H####-###-##)" sqref="B340" xr:uid="{8D12F720-673E-433C-B393-BF3A385FFB0C}">
      <formula1>IF(OR(LEN(TRIM(C340))&gt;0, LEN(B340)&gt;0),AND(MID(B340,1,5)=C6,ISERROR(FIND(MID(B340,6,1)," - ",1))=FALSE,ISNUMBER(VALUE(MID(B340,7,3))),ISERROR(FIND(MID(B340,10,1)," - ",1))=FALSE,ISNUMBER(VALUE(RIGHT(B340,2))),LEN(B340)=12),TRUE)</formula1>
    </dataValidation>
    <dataValidation errorStyle="information" allowBlank="1" promptTitle="D339 Input Cell" prompt="For MA Medical Savings Account (MSA) contracts only: MSA Plan Deductible" sqref="D339" xr:uid="{5CC07A35-B2C0-4BDA-AAA8-0D98348D85A6}"/>
    <dataValidation type="custom" errorStyle="information" showInputMessage="1" promptTitle="C339 Input Cell" prompt="CY2023 Member Months cannot be blank if column B has a value" sqref="C339" xr:uid="{0DEA48DE-7D8A-4F99-A153-C78B9674A5AC}">
      <formula1>IF(LEN(B339)&gt;0,LEN(TRIM(C339))&gt;0,TRUE)</formula1>
    </dataValidation>
    <dataValidation type="custom" errorStyle="information" showInputMessage="1" promptTitle="B339 Input Cell" prompt="The Plan ID's first 5 positions (ex: H####) should match Worksheet1 cell C6 or can be left blank.  Plan ID cannot be blank if column C (Member Months) has a value and must have the following format (ex: H####-###-##)" sqref="B339" xr:uid="{D529EC8B-A946-44C9-8CAA-2C20944F120B}">
      <formula1>IF(OR(LEN(TRIM(C339))&gt;0, LEN(B339)&gt;0),AND(MID(B339,1,5)=C6,ISERROR(FIND(MID(B339,6,1)," - ",1))=FALSE,ISNUMBER(VALUE(MID(B339,7,3))),ISERROR(FIND(MID(B339,10,1)," - ",1))=FALSE,ISNUMBER(VALUE(RIGHT(B339,2))),LEN(B339)=12),TRUE)</formula1>
    </dataValidation>
    <dataValidation errorStyle="information" allowBlank="1" promptTitle="D338 Input Cell" prompt="For MA Medical Savings Account (MSA) contracts only: MSA Plan Deductible" sqref="D338" xr:uid="{9C7ED6D3-143D-457E-90FC-99D4141D0C76}"/>
    <dataValidation type="custom" errorStyle="information" showInputMessage="1" promptTitle="C338 Input Cell" prompt="CY2023 Member Months cannot be blank if column B has a value" sqref="C338" xr:uid="{D684CA48-22DD-4F84-8A13-BD8FD4F6D78B}">
      <formula1>IF(LEN(B338)&gt;0,LEN(TRIM(C338))&gt;0,TRUE)</formula1>
    </dataValidation>
    <dataValidation type="custom" errorStyle="information" showInputMessage="1" promptTitle="B338 Input Cell" prompt="The Plan ID's first 5 positions (ex: H####) should match Worksheet1 cell C6 or can be left blank.  Plan ID cannot be blank if column C (Member Months) has a value and must have the following format (ex: H####-###-##)" sqref="B338" xr:uid="{14061930-DAAC-420F-9C7E-7798F814BDB4}">
      <formula1>IF(OR(LEN(TRIM(C338))&gt;0, LEN(B338)&gt;0),AND(MID(B338,1,5)=C6,ISERROR(FIND(MID(B338,6,1)," - ",1))=FALSE,ISNUMBER(VALUE(MID(B338,7,3))),ISERROR(FIND(MID(B338,10,1)," - ",1))=FALSE,ISNUMBER(VALUE(RIGHT(B338,2))),LEN(B338)=12),TRUE)</formula1>
    </dataValidation>
    <dataValidation errorStyle="information" allowBlank="1" promptTitle="D337 Input Cell" prompt="For MA Medical Savings Account (MSA) contracts only: MSA Plan Deductible" sqref="D337" xr:uid="{EE72BDE3-43B4-4E07-A27F-149905BBA7DB}"/>
    <dataValidation type="custom" errorStyle="information" showInputMessage="1" promptTitle="C337 Input Cell" prompt="CY2023 Member Months cannot be blank if column B has a value" sqref="C337" xr:uid="{0BA58D2F-3939-4EFC-B903-9C7A0CAA2090}">
      <formula1>IF(LEN(B337)&gt;0,LEN(TRIM(C337))&gt;0,TRUE)</formula1>
    </dataValidation>
    <dataValidation type="custom" errorStyle="information" showInputMessage="1" promptTitle="B337 Input Cell" prompt="The Plan ID's first 5 positions (ex: H####) should match Worksheet1 cell C6 or can be left blank.  Plan ID cannot be blank if column C (Member Months) has a value and must have the following format (ex: H####-###-##)" sqref="B337" xr:uid="{C5C57E25-F56A-4F78-88A4-5039232B8A71}">
      <formula1>IF(OR(LEN(TRIM(C337))&gt;0, LEN(B337)&gt;0),AND(MID(B337,1,5)=C6,ISERROR(FIND(MID(B337,6,1)," - ",1))=FALSE,ISNUMBER(VALUE(MID(B337,7,3))),ISERROR(FIND(MID(B337,10,1)," - ",1))=FALSE,ISNUMBER(VALUE(RIGHT(B337,2))),LEN(B337)=12),TRUE)</formula1>
    </dataValidation>
    <dataValidation errorStyle="information" allowBlank="1" promptTitle="D336 Input Cell" prompt="For MA Medical Savings Account (MSA) contracts only: MSA Plan Deductible" sqref="D336" xr:uid="{792E3433-705A-4C4E-AADE-5C5A55DC451E}"/>
    <dataValidation type="custom" errorStyle="information" showInputMessage="1" promptTitle="C336 Input Cell" prompt="CY2023 Member Months cannot be blank if column B has a value" sqref="C336" xr:uid="{C0115B5D-1362-4736-A3F3-4A80904E3F86}">
      <formula1>IF(LEN(B336)&gt;0,LEN(TRIM(C336))&gt;0,TRUE)</formula1>
    </dataValidation>
    <dataValidation type="custom" errorStyle="information" showInputMessage="1" promptTitle="B336 Input Cell" prompt="The Plan ID's first 5 positions (ex: H####) should match Worksheet1 cell C6 or can be left blank.  Plan ID cannot be blank if column C (Member Months) has a value and must have the following format (ex: H####-###-##)" sqref="B336" xr:uid="{EFD06E9C-9AE1-4298-AB09-542ED5644953}">
      <formula1>IF(OR(LEN(TRIM(C336))&gt;0, LEN(B336)&gt;0),AND(MID(B336,1,5)=C6,ISERROR(FIND(MID(B336,6,1)," - ",1))=FALSE,ISNUMBER(VALUE(MID(B336,7,3))),ISERROR(FIND(MID(B336,10,1)," - ",1))=FALSE,ISNUMBER(VALUE(RIGHT(B336,2))),LEN(B336)=12),TRUE)</formula1>
    </dataValidation>
    <dataValidation errorStyle="information" allowBlank="1" promptTitle="D335 Input Cell" prompt="For MA Medical Savings Account (MSA) contracts only: MSA Plan Deductible" sqref="D335" xr:uid="{0F722722-80BE-43D2-978A-FB8C4DCAB320}"/>
    <dataValidation type="custom" errorStyle="information" showInputMessage="1" promptTitle="C335 Input Cell" prompt="CY2023 Member Months cannot be blank if column B has a value" sqref="C335" xr:uid="{5A58BF34-F164-4705-A56E-DBBFC9F66B27}">
      <formula1>IF(LEN(B335)&gt;0,LEN(TRIM(C335))&gt;0,TRUE)</formula1>
    </dataValidation>
    <dataValidation type="custom" errorStyle="information" showInputMessage="1" promptTitle="B335 Input Cell" prompt="The Plan ID's first 5 positions (ex: H####) should match Worksheet1 cell C6 or can be left blank.  Plan ID cannot be blank if column C (Member Months) has a value and must have the following format (ex: H####-###-##)" sqref="B335" xr:uid="{A6724753-866E-4E80-8B2F-10E84FD763FA}">
      <formula1>IF(OR(LEN(TRIM(C335))&gt;0, LEN(B335)&gt;0),AND(MID(B335,1,5)=C6,ISERROR(FIND(MID(B335,6,1)," - ",1))=FALSE,ISNUMBER(VALUE(MID(B335,7,3))),ISERROR(FIND(MID(B335,10,1)," - ",1))=FALSE,ISNUMBER(VALUE(RIGHT(B335,2))),LEN(B335)=12),TRUE)</formula1>
    </dataValidation>
    <dataValidation errorStyle="information" allowBlank="1" promptTitle="D334 Input Cell" prompt="For MA Medical Savings Account (MSA) contracts only: MSA Plan Deductible" sqref="D334" xr:uid="{3BF2A0E3-080D-4376-A5C0-D2FB40E29D38}"/>
    <dataValidation type="custom" errorStyle="information" showInputMessage="1" promptTitle="C334 Input Cell" prompt="CY2023 Member Months cannot be blank if column B has a value" sqref="C334" xr:uid="{B43FE47C-471C-4ADF-A3FC-BA0EA4C8A7CE}">
      <formula1>IF(LEN(B334)&gt;0,LEN(TRIM(C334))&gt;0,TRUE)</formula1>
    </dataValidation>
    <dataValidation type="custom" errorStyle="information" showInputMessage="1" promptTitle="B334 Input Cell" prompt="The Plan ID's first 5 positions (ex: H####) should match Worksheet1 cell C6 or can be left blank.  Plan ID cannot be blank if column C (Member Months) has a value and must have the following format (ex: H####-###-##)" sqref="B334" xr:uid="{0420BFC2-B560-4ACC-A468-463217AA93DF}">
      <formula1>IF(OR(LEN(TRIM(C334))&gt;0, LEN(B334)&gt;0),AND(MID(B334,1,5)=C6,ISERROR(FIND(MID(B334,6,1)," - ",1))=FALSE,ISNUMBER(VALUE(MID(B334,7,3))),ISERROR(FIND(MID(B334,10,1)," - ",1))=FALSE,ISNUMBER(VALUE(RIGHT(B334,2))),LEN(B334)=12),TRUE)</formula1>
    </dataValidation>
    <dataValidation errorStyle="information" allowBlank="1" promptTitle="D333 Input Cell" prompt="For MA Medical Savings Account (MSA) contracts only: MSA Plan Deductible" sqref="D333" xr:uid="{44F36838-58F0-4602-87E3-8A42877CC07A}"/>
    <dataValidation type="custom" errorStyle="information" showInputMessage="1" promptTitle="C333 Input Cell" prompt="CY2023 Member Months cannot be blank if column B has a value" sqref="C333" xr:uid="{D3331D6F-0FCD-4D45-97D9-D1FA82C82896}">
      <formula1>IF(LEN(B333)&gt;0,LEN(TRIM(C333))&gt;0,TRUE)</formula1>
    </dataValidation>
    <dataValidation type="custom" errorStyle="information" showInputMessage="1" promptTitle="B333 Input Cell" prompt="The Plan ID's first 5 positions (ex: H####) should match Worksheet1 cell C6 or can be left blank.  Plan ID cannot be blank if column C (Member Months) has a value and must have the following format (ex: H####-###-##)" sqref="B333" xr:uid="{78FA44E6-6DE4-4B4C-95D4-289D258F3873}">
      <formula1>IF(OR(LEN(TRIM(C333))&gt;0, LEN(B333)&gt;0),AND(MID(B333,1,5)=C6,ISERROR(FIND(MID(B333,6,1)," - ",1))=FALSE,ISNUMBER(VALUE(MID(B333,7,3))),ISERROR(FIND(MID(B333,10,1)," - ",1))=FALSE,ISNUMBER(VALUE(RIGHT(B333,2))),LEN(B333)=12),TRUE)</formula1>
    </dataValidation>
    <dataValidation errorStyle="information" allowBlank="1" promptTitle="D332 Input Cell" prompt="For MA Medical Savings Account (MSA) contracts only: MSA Plan Deductible" sqref="D332" xr:uid="{B9B111AF-5291-42F0-93EE-33E6B68AD585}"/>
    <dataValidation type="custom" errorStyle="information" showInputMessage="1" promptTitle="C332 Input Cell" prompt="CY2023 Member Months cannot be blank if column B has a value" sqref="C332" xr:uid="{B888755D-8642-4AB2-B959-3CC15A2B03A7}">
      <formula1>IF(LEN(B332)&gt;0,LEN(TRIM(C332))&gt;0,TRUE)</formula1>
    </dataValidation>
    <dataValidation type="custom" errorStyle="information" showInputMessage="1" promptTitle="B332 Input Cell" prompt="The Plan ID's first 5 positions (ex: H####) should match Worksheet1 cell C6 or can be left blank.  Plan ID cannot be blank if column C (Member Months) has a value and must have the following format (ex: H####-###-##)" sqref="B332" xr:uid="{B1426CC9-F06B-4BED-890B-2CB992F26E8E}">
      <formula1>IF(OR(LEN(TRIM(C332))&gt;0, LEN(B332)&gt;0),AND(MID(B332,1,5)=C6,ISERROR(FIND(MID(B332,6,1)," - ",1))=FALSE,ISNUMBER(VALUE(MID(B332,7,3))),ISERROR(FIND(MID(B332,10,1)," - ",1))=FALSE,ISNUMBER(VALUE(RIGHT(B332,2))),LEN(B332)=12),TRUE)</formula1>
    </dataValidation>
    <dataValidation errorStyle="information" allowBlank="1" promptTitle="D331 Input Cell" prompt="For MA Medical Savings Account (MSA) contracts only: MSA Plan Deductible" sqref="D331" xr:uid="{2466DBFC-7816-4795-8967-ECA8F73F868C}"/>
    <dataValidation type="custom" errorStyle="information" showInputMessage="1" promptTitle="C331 Input Cell" prompt="CY2023 Member Months cannot be blank if column B has a value" sqref="C331" xr:uid="{4DA5D080-DA91-47BF-ADE9-F2AF95D140E2}">
      <formula1>IF(LEN(B331)&gt;0,LEN(TRIM(C331))&gt;0,TRUE)</formula1>
    </dataValidation>
    <dataValidation type="custom" errorStyle="information" showInputMessage="1" promptTitle="B331 Input Cell" prompt="The Plan ID's first 5 positions (ex: H####) should match Worksheet1 cell C6 or can be left blank.  Plan ID cannot be blank if column C (Member Months) has a value and must have the following format (ex: H####-###-##)" sqref="B331" xr:uid="{70080EE1-F006-4E30-AD3B-EDAB6791EC4B}">
      <formula1>IF(OR(LEN(TRIM(C331))&gt;0, LEN(B331)&gt;0),AND(MID(B331,1,5)=C6,ISERROR(FIND(MID(B331,6,1)," - ",1))=FALSE,ISNUMBER(VALUE(MID(B331,7,3))),ISERROR(FIND(MID(B331,10,1)," - ",1))=FALSE,ISNUMBER(VALUE(RIGHT(B331,2))),LEN(B331)=12),TRUE)</formula1>
    </dataValidation>
    <dataValidation errorStyle="information" allowBlank="1" promptTitle="D330 Input Cell" prompt="For MA Medical Savings Account (MSA) contracts only: MSA Plan Deductible" sqref="D330" xr:uid="{C4181ABE-8F44-41E8-B780-9A2E0F676091}"/>
    <dataValidation type="custom" errorStyle="information" showInputMessage="1" promptTitle="C330 Input Cell" prompt="CY2023 Member Months cannot be blank if column B has a value" sqref="C330" xr:uid="{04FA9CD1-25B3-4D3D-B490-93381EE7CDA9}">
      <formula1>IF(LEN(B330)&gt;0,LEN(TRIM(C330))&gt;0,TRUE)</formula1>
    </dataValidation>
    <dataValidation type="custom" errorStyle="information" showInputMessage="1" promptTitle="B330 Input Cell" prompt="The Plan ID's first 5 positions (ex: H####) should match Worksheet1 cell C6 or can be left blank.  Plan ID cannot be blank if column C (Member Months) has a value and must have the following format (ex: H####-###-##)" sqref="B330" xr:uid="{EE48B7B2-BADF-4C38-BCB1-99C5F9D8B077}">
      <formula1>IF(OR(LEN(TRIM(C330))&gt;0, LEN(B330)&gt;0),AND(MID(B330,1,5)=C6,ISERROR(FIND(MID(B330,6,1)," - ",1))=FALSE,ISNUMBER(VALUE(MID(B330,7,3))),ISERROR(FIND(MID(B330,10,1)," - ",1))=FALSE,ISNUMBER(VALUE(RIGHT(B330,2))),LEN(B330)=12),TRUE)</formula1>
    </dataValidation>
    <dataValidation errorStyle="information" allowBlank="1" promptTitle="D329 Input Cell" prompt="For MA Medical Savings Account (MSA) contracts only: MSA Plan Deductible" sqref="D329" xr:uid="{6D8A245E-B46E-41FB-B45A-9F6F4F315213}"/>
    <dataValidation type="custom" errorStyle="information" showInputMessage="1" promptTitle="C329 Input Cell" prompt="CY2023 Member Months cannot be blank if column B has a value" sqref="C329" xr:uid="{307AD18D-D3EE-4D7E-ACF9-3C005C64DC62}">
      <formula1>IF(LEN(B329)&gt;0,LEN(TRIM(C329))&gt;0,TRUE)</formula1>
    </dataValidation>
    <dataValidation type="custom" errorStyle="information" showInputMessage="1" promptTitle="B329 Input Cell" prompt="The Plan ID's first 5 positions (ex: H####) should match Worksheet1 cell C6 or can be left blank.  Plan ID cannot be blank if column C (Member Months) has a value and must have the following format (ex: H####-###-##)" sqref="B329" xr:uid="{D6964293-552E-47BC-8190-6B21F2A0AA98}">
      <formula1>IF(OR(LEN(TRIM(C329))&gt;0, LEN(B329)&gt;0),AND(MID(B329,1,5)=C6,ISERROR(FIND(MID(B329,6,1)," - ",1))=FALSE,ISNUMBER(VALUE(MID(B329,7,3))),ISERROR(FIND(MID(B329,10,1)," - ",1))=FALSE,ISNUMBER(VALUE(RIGHT(B329,2))),LEN(B329)=12),TRUE)</formula1>
    </dataValidation>
    <dataValidation errorStyle="information" allowBlank="1" promptTitle="D328 Input Cell" prompt="For MA Medical Savings Account (MSA) contracts only: MSA Plan Deductible" sqref="D328" xr:uid="{46A76C65-AEF9-4220-81F1-55D9DBDD8FBD}"/>
    <dataValidation type="custom" errorStyle="information" showInputMessage="1" promptTitle="C328 Input Cell" prompt="CY2023 Member Months cannot be blank if column B has a value" sqref="C328" xr:uid="{B3F59369-2109-4D3E-991E-5BDC08E065EA}">
      <formula1>IF(LEN(B328)&gt;0,LEN(TRIM(C328))&gt;0,TRUE)</formula1>
    </dataValidation>
    <dataValidation type="custom" errorStyle="information" showInputMessage="1" promptTitle="B328 Input Cell" prompt="The Plan ID's first 5 positions (ex: H####) should match Worksheet1 cell C6 or can be left blank.  Plan ID cannot be blank if column C (Member Months) has a value and must have the following format (ex: H####-###-##)" sqref="B328" xr:uid="{9EEE2AB1-E8DA-4CA2-AAF2-AB6B5F657F58}">
      <formula1>IF(OR(LEN(TRIM(C328))&gt;0, LEN(B328)&gt;0),AND(MID(B328,1,5)=C6,ISERROR(FIND(MID(B328,6,1)," - ",1))=FALSE,ISNUMBER(VALUE(MID(B328,7,3))),ISERROR(FIND(MID(B328,10,1)," - ",1))=FALSE,ISNUMBER(VALUE(RIGHT(B328,2))),LEN(B328)=12),TRUE)</formula1>
    </dataValidation>
    <dataValidation errorStyle="information" allowBlank="1" promptTitle="D327 Input Cell" prompt="For MA Medical Savings Account (MSA) contracts only: MSA Plan Deductible" sqref="D327" xr:uid="{416F235B-7A00-4102-A89A-24A46250ED19}"/>
    <dataValidation type="custom" errorStyle="information" showInputMessage="1" promptTitle="C327 Input Cell" prompt="CY2023 Member Months cannot be blank if column B has a value" sqref="C327" xr:uid="{B808622B-A30A-4ABD-A3A2-7CB79AC46719}">
      <formula1>IF(LEN(B327)&gt;0,LEN(TRIM(C327))&gt;0,TRUE)</formula1>
    </dataValidation>
    <dataValidation type="custom" errorStyle="information" showInputMessage="1" promptTitle="B327 Input Cell" prompt="The Plan ID's first 5 positions (ex: H####) should match Worksheet1 cell C6 or can be left blank.  Plan ID cannot be blank if column C (Member Months) has a value and must have the following format (ex: H####-###-##)" sqref="B327" xr:uid="{0639D3BE-8B37-4BEA-A907-09308ED91F3C}">
      <formula1>IF(OR(LEN(TRIM(C327))&gt;0, LEN(B327)&gt;0),AND(MID(B327,1,5)=C6,ISERROR(FIND(MID(B327,6,1)," - ",1))=FALSE,ISNUMBER(VALUE(MID(B327,7,3))),ISERROR(FIND(MID(B327,10,1)," - ",1))=FALSE,ISNUMBER(VALUE(RIGHT(B327,2))),LEN(B327)=12),TRUE)</formula1>
    </dataValidation>
    <dataValidation errorStyle="information" allowBlank="1" promptTitle="D326 Input Cell" prompt="For MA Medical Savings Account (MSA) contracts only: MSA Plan Deductible" sqref="D326" xr:uid="{56DB89FD-CC6A-429D-A01C-C3370864F986}"/>
    <dataValidation type="custom" errorStyle="information" showInputMessage="1" promptTitle="C326 Input Cell" prompt="CY2023 Member Months cannot be blank if column B has a value" sqref="C326" xr:uid="{F278A4D8-87F3-4E04-84DB-DA0935068AAE}">
      <formula1>IF(LEN(B326)&gt;0,LEN(TRIM(C326))&gt;0,TRUE)</formula1>
    </dataValidation>
    <dataValidation type="custom" errorStyle="information" showInputMessage="1" promptTitle="B326 Input Cell" prompt="The Plan ID's first 5 positions (ex: H####) should match Worksheet1 cell C6 or can be left blank.  Plan ID cannot be blank if column C (Member Months) has a value and must have the following format (ex: H####-###-##)" sqref="B326" xr:uid="{113391F4-484B-4972-93D8-414E51D57156}">
      <formula1>IF(OR(LEN(TRIM(C326))&gt;0, LEN(B326)&gt;0),AND(MID(B326,1,5)=C6,ISERROR(FIND(MID(B326,6,1)," - ",1))=FALSE,ISNUMBER(VALUE(MID(B326,7,3))),ISERROR(FIND(MID(B326,10,1)," - ",1))=FALSE,ISNUMBER(VALUE(RIGHT(B326,2))),LEN(B326)=12),TRUE)</formula1>
    </dataValidation>
    <dataValidation errorStyle="information" allowBlank="1" promptTitle="D325 Input Cell" prompt="For MA Medical Savings Account (MSA) contracts only: MSA Plan Deductible" sqref="D325" xr:uid="{24DD2534-A161-43DA-A397-19923EAA60DD}"/>
    <dataValidation type="custom" errorStyle="information" showInputMessage="1" promptTitle="C325 Input Cell" prompt="CY2023 Member Months cannot be blank if column B has a value" sqref="C325" xr:uid="{4EA63ADB-023A-4790-95DE-48F2F9F650B9}">
      <formula1>IF(LEN(B325)&gt;0,LEN(TRIM(C325))&gt;0,TRUE)</formula1>
    </dataValidation>
    <dataValidation type="custom" errorStyle="information" showInputMessage="1" promptTitle="B325 Input Cell" prompt="The Plan ID's first 5 positions (ex: H####) should match Worksheet1 cell C6 or can be left blank.  Plan ID cannot be blank if column C (Member Months) has a value and must have the following format (ex: H####-###-##)" sqref="B325" xr:uid="{FAAC831E-80C7-408C-BE2B-AB01DED591D5}">
      <formula1>IF(OR(LEN(TRIM(C325))&gt;0, LEN(B325)&gt;0),AND(MID(B325,1,5)=C6,ISERROR(FIND(MID(B325,6,1)," - ",1))=FALSE,ISNUMBER(VALUE(MID(B325,7,3))),ISERROR(FIND(MID(B325,10,1)," - ",1))=FALSE,ISNUMBER(VALUE(RIGHT(B325,2))),LEN(B325)=12),TRUE)</formula1>
    </dataValidation>
    <dataValidation errorStyle="information" allowBlank="1" promptTitle="D324 Input Cell" prompt="For MA Medical Savings Account (MSA) contracts only: MSA Plan Deductible" sqref="D324" xr:uid="{0C3FF78B-2D88-4329-83AA-CDA5C0B7A6CB}"/>
    <dataValidation type="custom" errorStyle="information" showInputMessage="1" promptTitle="C324 Input Cell" prompt="CY2023 Member Months cannot be blank if column B has a value" sqref="C324" xr:uid="{D6F63073-A6BD-4653-B68E-C5E11ABBF743}">
      <formula1>IF(LEN(B324)&gt;0,LEN(TRIM(C324))&gt;0,TRUE)</formula1>
    </dataValidation>
    <dataValidation type="custom" errorStyle="information" showInputMessage="1" promptTitle="B324 Input Cell" prompt="The Plan ID's first 5 positions (ex: H####) should match Worksheet1 cell C6 or can be left blank.  Plan ID cannot be blank if column C (Member Months) has a value and must have the following format (ex: H####-###-##)" sqref="B324" xr:uid="{BF4A0F7E-5785-4DFF-9B3B-6F02056252F2}">
      <formula1>IF(OR(LEN(TRIM(C324))&gt;0, LEN(B324)&gt;0),AND(MID(B324,1,5)=C6,ISERROR(FIND(MID(B324,6,1)," - ",1))=FALSE,ISNUMBER(VALUE(MID(B324,7,3))),ISERROR(FIND(MID(B324,10,1)," - ",1))=FALSE,ISNUMBER(VALUE(RIGHT(B324,2))),LEN(B324)=12),TRUE)</formula1>
    </dataValidation>
    <dataValidation errorStyle="information" allowBlank="1" promptTitle="D323 Input Cell" prompt="For MA Medical Savings Account (MSA) contracts only: MSA Plan Deductible" sqref="D323" xr:uid="{C8362537-BDFA-4115-A88D-3D8166D105B4}"/>
    <dataValidation type="custom" errorStyle="information" showInputMessage="1" promptTitle="C323 Input Cell" prompt="CY2023 Member Months cannot be blank if column B has a value" sqref="C323" xr:uid="{451B91CD-CF2A-40AD-94BF-3732BDBA013A}">
      <formula1>IF(LEN(B323)&gt;0,LEN(TRIM(C323))&gt;0,TRUE)</formula1>
    </dataValidation>
    <dataValidation type="custom" errorStyle="information" showInputMessage="1" promptTitle="B323 Input Cell" prompt="The Plan ID's first 5 positions (ex: H####) should match Worksheet1 cell C6 or can be left blank.  Plan ID cannot be blank if column C (Member Months) has a value and must have the following format (ex: H####-###-##)" sqref="B323" xr:uid="{2A60DBBF-E390-408F-9960-B1FA0F5AA73E}">
      <formula1>IF(OR(LEN(TRIM(C323))&gt;0, LEN(B323)&gt;0),AND(MID(B323,1,5)=C6,ISERROR(FIND(MID(B323,6,1)," - ",1))=FALSE,ISNUMBER(VALUE(MID(B323,7,3))),ISERROR(FIND(MID(B323,10,1)," - ",1))=FALSE,ISNUMBER(VALUE(RIGHT(B323,2))),LEN(B323)=12),TRUE)</formula1>
    </dataValidation>
    <dataValidation errorStyle="information" allowBlank="1" promptTitle="D322 Input Cell" prompt="For MA Medical Savings Account (MSA) contracts only: MSA Plan Deductible" sqref="D322" xr:uid="{E49C7E63-BAF0-44D8-B3D6-A6785A780331}"/>
    <dataValidation type="custom" errorStyle="information" showInputMessage="1" promptTitle="C322 Input Cell" prompt="CY2023 Member Months cannot be blank if column B has a value" sqref="C322" xr:uid="{21A40CA6-BF2A-4D8E-8F5E-4DD1FEABEB99}">
      <formula1>IF(LEN(B322)&gt;0,LEN(TRIM(C322))&gt;0,TRUE)</formula1>
    </dataValidation>
    <dataValidation type="custom" errorStyle="information" showInputMessage="1" promptTitle="B322 Input Cell" prompt="The Plan ID's first 5 positions (ex: H####) should match Worksheet1 cell C6 or can be left blank.  Plan ID cannot be blank if column C (Member Months) has a value and must have the following format (ex: H####-###-##)" sqref="B322" xr:uid="{9FF16D86-07B9-4517-98A3-685AC1E40E5F}">
      <formula1>IF(OR(LEN(TRIM(C322))&gt;0, LEN(B322)&gt;0),AND(MID(B322,1,5)=C6,ISERROR(FIND(MID(B322,6,1)," - ",1))=FALSE,ISNUMBER(VALUE(MID(B322,7,3))),ISERROR(FIND(MID(B322,10,1)," - ",1))=FALSE,ISNUMBER(VALUE(RIGHT(B322,2))),LEN(B322)=12),TRUE)</formula1>
    </dataValidation>
    <dataValidation errorStyle="information" allowBlank="1" promptTitle="D321 Input Cell" prompt="For MA Medical Savings Account (MSA) contracts only: MSA Plan Deductible" sqref="D321" xr:uid="{9644EC12-E15C-4031-ABBE-6AE00C9FAFFF}"/>
    <dataValidation type="custom" errorStyle="information" showInputMessage="1" promptTitle="C321 Input Cell" prompt="CY2023 Member Months cannot be blank if column B has a value" sqref="C321" xr:uid="{BB6FFA49-7605-4C99-8197-FD1B1DC7ADC9}">
      <formula1>IF(LEN(B321)&gt;0,LEN(TRIM(C321))&gt;0,TRUE)</formula1>
    </dataValidation>
    <dataValidation type="custom" errorStyle="information" showInputMessage="1" promptTitle="B321 Input Cell" prompt="The Plan ID's first 5 positions (ex: H####) should match Worksheet1 cell C6 or can be left blank.  Plan ID cannot be blank if column C (Member Months) has a value and must have the following format (ex: H####-###-##)" sqref="B321" xr:uid="{AE378D84-5877-44E8-849C-BDDBA9FE3876}">
      <formula1>IF(OR(LEN(TRIM(C321))&gt;0, LEN(B321)&gt;0),AND(MID(B321,1,5)=C6,ISERROR(FIND(MID(B321,6,1)," - ",1))=FALSE,ISNUMBER(VALUE(MID(B321,7,3))),ISERROR(FIND(MID(B321,10,1)," - ",1))=FALSE,ISNUMBER(VALUE(RIGHT(B321,2))),LEN(B321)=12),TRUE)</formula1>
    </dataValidation>
    <dataValidation errorStyle="information" allowBlank="1" promptTitle="D320 Input Cell" prompt="For MA Medical Savings Account (MSA) contracts only: MSA Plan Deductible" sqref="D320" xr:uid="{2D7F6947-1D5C-44F2-A077-388575E3DCA3}"/>
    <dataValidation type="custom" errorStyle="information" showInputMessage="1" promptTitle="C320 Input Cell" prompt="CY2023 Member Months cannot be blank if column B has a value" sqref="C320" xr:uid="{E107F73A-B463-4B33-8F59-AA04D908F622}">
      <formula1>IF(LEN(B320)&gt;0,LEN(TRIM(C320))&gt;0,TRUE)</formula1>
    </dataValidation>
    <dataValidation type="custom" errorStyle="information" showInputMessage="1" promptTitle="B320 Input Cell" prompt="The Plan ID's first 5 positions (ex: H####) should match Worksheet1 cell C6 or can be left blank.  Plan ID cannot be blank if column C (Member Months) has a value and must have the following format (ex: H####-###-##)" sqref="B320" xr:uid="{C7C20BC0-0640-4FD0-9D31-C704C613444B}">
      <formula1>IF(OR(LEN(TRIM(C320))&gt;0, LEN(B320)&gt;0),AND(MID(B320,1,5)=C6,ISERROR(FIND(MID(B320,6,1)," - ",1))=FALSE,ISNUMBER(VALUE(MID(B320,7,3))),ISERROR(FIND(MID(B320,10,1)," - ",1))=FALSE,ISNUMBER(VALUE(RIGHT(B320,2))),LEN(B320)=12),TRUE)</formula1>
    </dataValidation>
    <dataValidation errorStyle="information" allowBlank="1" promptTitle="D319 Input Cell" prompt="For MA Medical Savings Account (MSA) contracts only: MSA Plan Deductible" sqref="D319" xr:uid="{E4001AB6-868D-41EB-BDD1-531A210D6554}"/>
    <dataValidation type="custom" errorStyle="information" showInputMessage="1" promptTitle="C319 Input Cell" prompt="CY2023 Member Months cannot be blank if column B has a value" sqref="C319" xr:uid="{5B259C1F-46B0-413F-A498-FFB916E5BA16}">
      <formula1>IF(LEN(B319)&gt;0,LEN(TRIM(C319))&gt;0,TRUE)</formula1>
    </dataValidation>
    <dataValidation type="custom" errorStyle="information" showInputMessage="1" promptTitle="B319 Input Cell" prompt="The Plan ID's first 5 positions (ex: H####) should match Worksheet1 cell C6 or can be left blank.  Plan ID cannot be blank if column C (Member Months) has a value and must have the following format (ex: H####-###-##)" sqref="B319" xr:uid="{9878A077-F8D6-462A-B00A-42DE539CD087}">
      <formula1>IF(OR(LEN(TRIM(C319))&gt;0, LEN(B319)&gt;0),AND(MID(B319,1,5)=C6,ISERROR(FIND(MID(B319,6,1)," - ",1))=FALSE,ISNUMBER(VALUE(MID(B319,7,3))),ISERROR(FIND(MID(B319,10,1)," - ",1))=FALSE,ISNUMBER(VALUE(RIGHT(B319,2))),LEN(B319)=12),TRUE)</formula1>
    </dataValidation>
    <dataValidation errorStyle="information" allowBlank="1" promptTitle="D318 Input Cell" prompt="For MA Medical Savings Account (MSA) contracts only: MSA Plan Deductible" sqref="D318" xr:uid="{1E923ED7-7FA3-497A-A8CF-693E0FECC155}"/>
    <dataValidation type="custom" errorStyle="information" showInputMessage="1" promptTitle="C318 Input Cell" prompt="CY2023 Member Months cannot be blank if column B has a value" sqref="C318" xr:uid="{F987A474-4B71-4EFF-8C97-EB1E2C0379DD}">
      <formula1>IF(LEN(B318)&gt;0,LEN(TRIM(C318))&gt;0,TRUE)</formula1>
    </dataValidation>
    <dataValidation type="custom" errorStyle="information" showInputMessage="1" promptTitle="B318 Input Cell" prompt="The Plan ID's first 5 positions (ex: H####) should match Worksheet1 cell C6 or can be left blank.  Plan ID cannot be blank if column C (Member Months) has a value and must have the following format (ex: H####-###-##)" sqref="B318" xr:uid="{57D3FFFA-A9A2-4254-96FE-E47B50F164D7}">
      <formula1>IF(OR(LEN(TRIM(C318))&gt;0, LEN(B318)&gt;0),AND(MID(B318,1,5)=C6,ISERROR(FIND(MID(B318,6,1)," - ",1))=FALSE,ISNUMBER(VALUE(MID(B318,7,3))),ISERROR(FIND(MID(B318,10,1)," - ",1))=FALSE,ISNUMBER(VALUE(RIGHT(B318,2))),LEN(B318)=12),TRUE)</formula1>
    </dataValidation>
    <dataValidation errorStyle="information" allowBlank="1" promptTitle="D317 Input Cell" prompt="For MA Medical Savings Account (MSA) contracts only: MSA Plan Deductible" sqref="D317" xr:uid="{42D9B2AB-4B68-4CD0-B3EA-21B7307FC22D}"/>
    <dataValidation type="custom" errorStyle="information" showInputMessage="1" promptTitle="C317 Input Cell" prompt="CY2023 Member Months cannot be blank if column B has a value" sqref="C317" xr:uid="{260E28AD-20E7-4535-AC25-EEDB3111EFAF}">
      <formula1>IF(LEN(B317)&gt;0,LEN(TRIM(C317))&gt;0,TRUE)</formula1>
    </dataValidation>
    <dataValidation type="custom" errorStyle="information" showInputMessage="1" promptTitle="B317 Input Cell" prompt="The Plan ID's first 5 positions (ex: H####) should match Worksheet1 cell C6 or can be left blank.  Plan ID cannot be blank if column C (Member Months) has a value and must have the following format (ex: H####-###-##)" sqref="B317" xr:uid="{1BAE1C2C-6B8E-486A-83C4-DD8EEEA22523}">
      <formula1>IF(OR(LEN(TRIM(C317))&gt;0, LEN(B317)&gt;0),AND(MID(B317,1,5)=C6,ISERROR(FIND(MID(B317,6,1)," - ",1))=FALSE,ISNUMBER(VALUE(MID(B317,7,3))),ISERROR(FIND(MID(B317,10,1)," - ",1))=FALSE,ISNUMBER(VALUE(RIGHT(B317,2))),LEN(B317)=12),TRUE)</formula1>
    </dataValidation>
    <dataValidation errorStyle="information" allowBlank="1" promptTitle="D316 Input Cell" prompt="For MA Medical Savings Account (MSA) contracts only: MSA Plan Deductible" sqref="D316" xr:uid="{CC850AD4-CF05-4C7D-AD7F-B4B54210A330}"/>
    <dataValidation type="custom" errorStyle="information" showInputMessage="1" promptTitle="C316 Input Cell" prompt="CY2023 Member Months cannot be blank if column B has a value" sqref="C316" xr:uid="{D3F54B55-5352-4209-B275-EEF5583A7977}">
      <formula1>IF(LEN(B316)&gt;0,LEN(TRIM(C316))&gt;0,TRUE)</formula1>
    </dataValidation>
    <dataValidation type="custom" errorStyle="information" showInputMessage="1" promptTitle="B316 Input Cell" prompt="The Plan ID's first 5 positions (ex: H####) should match Worksheet1 cell C6 or can be left blank.  Plan ID cannot be blank if column C (Member Months) has a value and must have the following format (ex: H####-###-##)" sqref="B316" xr:uid="{A5F9C24F-8492-4997-B66D-3CFB886C4FCB}">
      <formula1>IF(OR(LEN(TRIM(C316))&gt;0, LEN(B316)&gt;0),AND(MID(B316,1,5)=C6,ISERROR(FIND(MID(B316,6,1)," - ",1))=FALSE,ISNUMBER(VALUE(MID(B316,7,3))),ISERROR(FIND(MID(B316,10,1)," - ",1))=FALSE,ISNUMBER(VALUE(RIGHT(B316,2))),LEN(B316)=12),TRUE)</formula1>
    </dataValidation>
    <dataValidation errorStyle="information" allowBlank="1" promptTitle="D315 Input Cell" prompt="For MA Medical Savings Account (MSA) contracts only: MSA Plan Deductible" sqref="D315" xr:uid="{1A8495B7-7A19-4FDD-942D-D638C30723A1}"/>
    <dataValidation type="custom" errorStyle="information" showInputMessage="1" promptTitle="C315 Input Cell" prompt="CY2023 Member Months cannot be blank if column B has a value" sqref="C315" xr:uid="{F0EED9AC-3F40-4362-B99B-028B1256A0E0}">
      <formula1>IF(LEN(B315)&gt;0,LEN(TRIM(C315))&gt;0,TRUE)</formula1>
    </dataValidation>
    <dataValidation type="custom" errorStyle="information" showInputMessage="1" promptTitle="B315 Input Cell" prompt="The Plan ID's first 5 positions (ex: H####) should match Worksheet1 cell C6 or can be left blank.  Plan ID cannot be blank if column C (Member Months) has a value and must have the following format (ex: H####-###-##)" sqref="B315" xr:uid="{37E347F5-F9E5-4C1C-9619-BD273AFE43FF}">
      <formula1>IF(OR(LEN(TRIM(C315))&gt;0, LEN(B315)&gt;0),AND(MID(B315,1,5)=C6,ISERROR(FIND(MID(B315,6,1)," - ",1))=FALSE,ISNUMBER(VALUE(MID(B315,7,3))),ISERROR(FIND(MID(B315,10,1)," - ",1))=FALSE,ISNUMBER(VALUE(RIGHT(B315,2))),LEN(B315)=12),TRUE)</formula1>
    </dataValidation>
    <dataValidation errorStyle="information" allowBlank="1" promptTitle="D314 Input Cell" prompt="For MA Medical Savings Account (MSA) contracts only: MSA Plan Deductible" sqref="D314" xr:uid="{F15F0BE2-9CB3-4AEA-B30F-D7D9A29BA25F}"/>
    <dataValidation type="custom" errorStyle="information" showInputMessage="1" promptTitle="C314 Input Cell" prompt="CY2023 Member Months cannot be blank if column B has a value" sqref="C314" xr:uid="{66EB6A99-09E8-4683-9C96-97DA775DA2F9}">
      <formula1>IF(LEN(B314)&gt;0,LEN(TRIM(C314))&gt;0,TRUE)</formula1>
    </dataValidation>
    <dataValidation type="custom" errorStyle="information" showInputMessage="1" promptTitle="B314 Input Cell" prompt="The Plan ID's first 5 positions (ex: H####) should match Worksheet1 cell C6 or can be left blank.  Plan ID cannot be blank if column C (Member Months) has a value and must have the following format (ex: H####-###-##)" sqref="B314" xr:uid="{FC14DF55-E725-4FE7-B843-BB1D34D2F3BA}">
      <formula1>IF(OR(LEN(TRIM(C314))&gt;0, LEN(B314)&gt;0),AND(MID(B314,1,5)=C6,ISERROR(FIND(MID(B314,6,1)," - ",1))=FALSE,ISNUMBER(VALUE(MID(B314,7,3))),ISERROR(FIND(MID(B314,10,1)," - ",1))=FALSE,ISNUMBER(VALUE(RIGHT(B314,2))),LEN(B314)=12),TRUE)</formula1>
    </dataValidation>
    <dataValidation errorStyle="information" allowBlank="1" promptTitle="D313 Input Cell" prompt="For MA Medical Savings Account (MSA) contracts only: MSA Plan Deductible" sqref="D313" xr:uid="{9B1CB50C-77C6-4319-8DE2-ADA0AE8D27E5}"/>
    <dataValidation type="custom" errorStyle="information" showInputMessage="1" promptTitle="C313 Input Cell" prompt="CY2023 Member Months cannot be blank if column B has a value" sqref="C313" xr:uid="{C812FB37-BF1D-445E-B551-C054BBD051BF}">
      <formula1>IF(LEN(B313)&gt;0,LEN(TRIM(C313))&gt;0,TRUE)</formula1>
    </dataValidation>
    <dataValidation type="custom" errorStyle="information" showInputMessage="1" promptTitle="B313 Input Cell" prompt="The Plan ID's first 5 positions (ex: H####) should match Worksheet1 cell C6 or can be left blank.  Plan ID cannot be blank if column C (Member Months) has a value and must have the following format (ex: H####-###-##)" sqref="B313" xr:uid="{5A5F7B16-E56D-49EB-AD5F-D860C55DB78C}">
      <formula1>IF(OR(LEN(TRIM(C313))&gt;0, LEN(B313)&gt;0),AND(MID(B313,1,5)=C6,ISERROR(FIND(MID(B313,6,1)," - ",1))=FALSE,ISNUMBER(VALUE(MID(B313,7,3))),ISERROR(FIND(MID(B313,10,1)," - ",1))=FALSE,ISNUMBER(VALUE(RIGHT(B313,2))),LEN(B313)=12),TRUE)</formula1>
    </dataValidation>
    <dataValidation errorStyle="information" allowBlank="1" promptTitle="D312 Input Cell" prompt="For MA Medical Savings Account (MSA) contracts only: MSA Plan Deductible" sqref="D312" xr:uid="{5CADB90A-933F-4CD3-88AA-9615D497EBCB}"/>
    <dataValidation type="custom" errorStyle="information" showInputMessage="1" promptTitle="C312 Input Cell" prompt="CY2023 Member Months cannot be blank if column B has a value" sqref="C312" xr:uid="{FAE8C83D-94BC-4105-B022-F903F3AFB821}">
      <formula1>IF(LEN(B312)&gt;0,LEN(TRIM(C312))&gt;0,TRUE)</formula1>
    </dataValidation>
    <dataValidation type="custom" errorStyle="information" showInputMessage="1" promptTitle="B312 Input Cell" prompt="The Plan ID's first 5 positions (ex: H####) should match Worksheet1 cell C6 or can be left blank.  Plan ID cannot be blank if column C (Member Months) has a value and must have the following format (ex: H####-###-##)" sqref="B312" xr:uid="{DE89182C-8ABF-4971-A57F-3A8C1DE9558E}">
      <formula1>IF(OR(LEN(TRIM(C312))&gt;0, LEN(B312)&gt;0),AND(MID(B312,1,5)=C6,ISERROR(FIND(MID(B312,6,1)," - ",1))=FALSE,ISNUMBER(VALUE(MID(B312,7,3))),ISERROR(FIND(MID(B312,10,1)," - ",1))=FALSE,ISNUMBER(VALUE(RIGHT(B312,2))),LEN(B312)=12),TRUE)</formula1>
    </dataValidation>
    <dataValidation errorStyle="information" allowBlank="1" promptTitle="D311 Input Cell" prompt="For MA Medical Savings Account (MSA) contracts only: MSA Plan Deductible" sqref="D311" xr:uid="{532AB0B4-8B07-494C-83A0-61B3C9D409C6}"/>
    <dataValidation type="custom" errorStyle="information" showInputMessage="1" promptTitle="C311 Input Cell" prompt="CY2023 Member Months cannot be blank if column B has a value" sqref="C311" xr:uid="{D908396B-BCA0-4302-816F-32EDC2D7BADC}">
      <formula1>IF(LEN(B311)&gt;0,LEN(TRIM(C311))&gt;0,TRUE)</formula1>
    </dataValidation>
    <dataValidation type="custom" errorStyle="information" showInputMessage="1" promptTitle="B311 Input Cell" prompt="The Plan ID's first 5 positions (ex: H####) should match Worksheet1 cell C6 or can be left blank.  Plan ID cannot be blank if column C (Member Months) has a value and must have the following format (ex: H####-###-##)" sqref="B311" xr:uid="{EA981DEB-796F-4F5F-8223-FCE51EEC5621}">
      <formula1>IF(OR(LEN(TRIM(C311))&gt;0, LEN(B311)&gt;0),AND(MID(B311,1,5)=C6,ISERROR(FIND(MID(B311,6,1)," - ",1))=FALSE,ISNUMBER(VALUE(MID(B311,7,3))),ISERROR(FIND(MID(B311,10,1)," - ",1))=FALSE,ISNUMBER(VALUE(RIGHT(B311,2))),LEN(B311)=12),TRUE)</formula1>
    </dataValidation>
    <dataValidation errorStyle="information" allowBlank="1" promptTitle="D310 Input Cell" prompt="For MA Medical Savings Account (MSA) contracts only: MSA Plan Deductible" sqref="D310" xr:uid="{D6383D81-E1D9-4F69-8AB5-AAEF2A30687B}"/>
    <dataValidation type="custom" errorStyle="information" showInputMessage="1" promptTitle="C310 Input Cell" prompt="CY2023 Member Months cannot be blank if column B has a value" sqref="C310" xr:uid="{3AFC10A9-22F3-43A0-9867-89F2E1AD049C}">
      <formula1>IF(LEN(B310)&gt;0,LEN(TRIM(C310))&gt;0,TRUE)</formula1>
    </dataValidation>
    <dataValidation type="custom" errorStyle="information" showInputMessage="1" promptTitle="B310 Input Cell" prompt="The Plan ID's first 5 positions (ex: H####) should match Worksheet1 cell C6 or can be left blank.  Plan ID cannot be blank if column C (Member Months) has a value and must have the following format (ex: H####-###-##)" sqref="B310" xr:uid="{64ABA0A6-596B-43AC-A39B-E3DAFDEEB387}">
      <formula1>IF(OR(LEN(TRIM(C310))&gt;0, LEN(B310)&gt;0),AND(MID(B310,1,5)=C6,ISERROR(FIND(MID(B310,6,1)," - ",1))=FALSE,ISNUMBER(VALUE(MID(B310,7,3))),ISERROR(FIND(MID(B310,10,1)," - ",1))=FALSE,ISNUMBER(VALUE(RIGHT(B310,2))),LEN(B310)=12),TRUE)</formula1>
    </dataValidation>
    <dataValidation errorStyle="information" allowBlank="1" promptTitle="D309 Input Cell" prompt="For MA Medical Savings Account (MSA) contracts only: MSA Plan Deductible" sqref="D309" xr:uid="{6F4D3480-5C8E-4272-AD56-99AF8361B721}"/>
    <dataValidation type="custom" errorStyle="information" showInputMessage="1" promptTitle="C309 Input Cell" prompt="CY2023 Member Months cannot be blank if column B has a value" sqref="C309" xr:uid="{764B6737-FB7C-4A21-AE1D-74805F10E83B}">
      <formula1>IF(LEN(B309)&gt;0,LEN(TRIM(C309))&gt;0,TRUE)</formula1>
    </dataValidation>
    <dataValidation type="custom" errorStyle="information" showInputMessage="1" promptTitle="B309 Input Cell" prompt="The Plan ID's first 5 positions (ex: H####) should match Worksheet1 cell C6 or can be left blank.  Plan ID cannot be blank if column C (Member Months) has a value and must have the following format (ex: H####-###-##)" sqref="B309" xr:uid="{4372536F-6B96-46F6-BC90-5C0817E26291}">
      <formula1>IF(OR(LEN(TRIM(C309))&gt;0, LEN(B309)&gt;0),AND(MID(B309,1,5)=C6,ISERROR(FIND(MID(B309,6,1)," - ",1))=FALSE,ISNUMBER(VALUE(MID(B309,7,3))),ISERROR(FIND(MID(B309,10,1)," - ",1))=FALSE,ISNUMBER(VALUE(RIGHT(B309,2))),LEN(B309)=12),TRUE)</formula1>
    </dataValidation>
    <dataValidation errorStyle="information" allowBlank="1" promptTitle="D308 Input Cell" prompt="For MA Medical Savings Account (MSA) contracts only: MSA Plan Deductible" sqref="D308" xr:uid="{072CD61D-1B8F-4EEF-B73C-E7E3B5C4CB04}"/>
    <dataValidation type="custom" errorStyle="information" showInputMessage="1" promptTitle="C308 Input Cell" prompt="CY2023 Member Months cannot be blank if column B has a value" sqref="C308" xr:uid="{BAB21D8B-C3DD-4B00-9571-B85465DEAD07}">
      <formula1>IF(LEN(B308)&gt;0,LEN(TRIM(C308))&gt;0,TRUE)</formula1>
    </dataValidation>
    <dataValidation type="custom" errorStyle="information" showInputMessage="1" promptTitle="B308 Input Cell" prompt="The Plan ID's first 5 positions (ex: H####) should match Worksheet1 cell C6 or can be left blank.  Plan ID cannot be blank if column C (Member Months) has a value and must have the following format (ex: H####-###-##)" sqref="B308" xr:uid="{1D69534E-1181-4A1D-9BB1-733DA01F62BB}">
      <formula1>IF(OR(LEN(TRIM(C308))&gt;0, LEN(B308)&gt;0),AND(MID(B308,1,5)=C6,ISERROR(FIND(MID(B308,6,1)," - ",1))=FALSE,ISNUMBER(VALUE(MID(B308,7,3))),ISERROR(FIND(MID(B308,10,1)," - ",1))=FALSE,ISNUMBER(VALUE(RIGHT(B308,2))),LEN(B308)=12),TRUE)</formula1>
    </dataValidation>
    <dataValidation errorStyle="information" allowBlank="1" promptTitle="D307 Input Cell" prompt="For MA Medical Savings Account (MSA) contracts only: MSA Plan Deductible" sqref="D307" xr:uid="{9A2558F8-3EAA-4CD6-882A-7CF1B968D455}"/>
    <dataValidation type="custom" errorStyle="information" showInputMessage="1" promptTitle="C307 Input Cell" prompt="CY2023 Member Months cannot be blank if column B has a value" sqref="C307" xr:uid="{4517DDF2-ABD0-49C4-AF54-4E08B6EE0F94}">
      <formula1>IF(LEN(B307)&gt;0,LEN(TRIM(C307))&gt;0,TRUE)</formula1>
    </dataValidation>
    <dataValidation type="custom" errorStyle="information" showInputMessage="1" promptTitle="B307 Input Cell" prompt="The Plan ID's first 5 positions (ex: H####) should match Worksheet1 cell C6 or can be left blank.  Plan ID cannot be blank if column C (Member Months) has a value and must have the following format (ex: H####-###-##)" sqref="B307" xr:uid="{5F3100E9-3657-461F-9818-9F67E4AD98E4}">
      <formula1>IF(OR(LEN(TRIM(C307))&gt;0, LEN(B307)&gt;0),AND(MID(B307,1,5)=C6,ISERROR(FIND(MID(B307,6,1)," - ",1))=FALSE,ISNUMBER(VALUE(MID(B307,7,3))),ISERROR(FIND(MID(B307,10,1)," - ",1))=FALSE,ISNUMBER(VALUE(RIGHT(B307,2))),LEN(B307)=12),TRUE)</formula1>
    </dataValidation>
    <dataValidation errorStyle="information" allowBlank="1" promptTitle="D306 Input Cell" prompt="For MA Medical Savings Account (MSA) contracts only: MSA Plan Deductible" sqref="D306" xr:uid="{5EBFEA12-5669-4FEC-9A7C-5AE17465992C}"/>
    <dataValidation type="custom" errorStyle="information" showInputMessage="1" promptTitle="C306 Input Cell" prompt="CY2023 Member Months cannot be blank if column B has a value" sqref="C306" xr:uid="{8350182E-FFAD-43FE-8C45-976C5EE9159A}">
      <formula1>IF(LEN(B306)&gt;0,LEN(TRIM(C306))&gt;0,TRUE)</formula1>
    </dataValidation>
    <dataValidation type="custom" errorStyle="information" showInputMessage="1" promptTitle="B306 Input Cell" prompt="The Plan ID's first 5 positions (ex: H####) should match Worksheet1 cell C6 or can be left blank.  Plan ID cannot be blank if column C (Member Months) has a value and must have the following format (ex: H####-###-##)" sqref="B306" xr:uid="{6930F5FD-89A0-470B-9DD3-E079849E1383}">
      <formula1>IF(OR(LEN(TRIM(C306))&gt;0, LEN(B306)&gt;0),AND(MID(B306,1,5)=C6,ISERROR(FIND(MID(B306,6,1)," - ",1))=FALSE,ISNUMBER(VALUE(MID(B306,7,3))),ISERROR(FIND(MID(B306,10,1)," - ",1))=FALSE,ISNUMBER(VALUE(RIGHT(B306,2))),LEN(B306)=12),TRUE)</formula1>
    </dataValidation>
    <dataValidation errorStyle="information" allowBlank="1" promptTitle="D305 Input Cell" prompt="For MA Medical Savings Account (MSA) contracts only: MSA Plan Deductible" sqref="D305" xr:uid="{38259179-5465-4AC9-8A90-E13EC70E1427}"/>
    <dataValidation type="custom" errorStyle="information" showInputMessage="1" promptTitle="C305 Input Cell" prompt="CY2023 Member Months cannot be blank if column B has a value" sqref="C305" xr:uid="{126CA066-A489-471E-92A7-D37694A96228}">
      <formula1>IF(LEN(B305)&gt;0,LEN(TRIM(C305))&gt;0,TRUE)</formula1>
    </dataValidation>
    <dataValidation type="custom" errorStyle="information" showInputMessage="1" promptTitle="B305 Input Cell" prompt="The Plan ID's first 5 positions (ex: H####) should match Worksheet1 cell C6 or can be left blank.  Plan ID cannot be blank if column C (Member Months) has a value and must have the following format (ex: H####-###-##)" sqref="B305" xr:uid="{9EA1018E-3F59-4E02-B366-1EB92A80BB4A}">
      <formula1>IF(OR(LEN(TRIM(C305))&gt;0, LEN(B305)&gt;0),AND(MID(B305,1,5)=C6,ISERROR(FIND(MID(B305,6,1)," - ",1))=FALSE,ISNUMBER(VALUE(MID(B305,7,3))),ISERROR(FIND(MID(B305,10,1)," - ",1))=FALSE,ISNUMBER(VALUE(RIGHT(B305,2))),LEN(B305)=12),TRUE)</formula1>
    </dataValidation>
    <dataValidation errorStyle="information" allowBlank="1" promptTitle="D304 Input Cell" prompt="For MA Medical Savings Account (MSA) contracts only: MSA Plan Deductible" sqref="D304" xr:uid="{7699C5F5-235B-4360-819A-586F7C2BB0C8}"/>
    <dataValidation type="custom" errorStyle="information" showInputMessage="1" promptTitle="C304 Input Cell" prompt="CY2023 Member Months cannot be blank if column B has a value" sqref="C304" xr:uid="{62157701-C9B0-4A37-A7A7-88FA7D73F3B4}">
      <formula1>IF(LEN(B304)&gt;0,LEN(TRIM(C304))&gt;0,TRUE)</formula1>
    </dataValidation>
    <dataValidation type="custom" errorStyle="information" showInputMessage="1" promptTitle="B304 Input Cell" prompt="The Plan ID's first 5 positions (ex: H####) should match Worksheet1 cell C6 or can be left blank.  Plan ID cannot be blank if column C (Member Months) has a value and must have the following format (ex: H####-###-##)" sqref="B304" xr:uid="{C14F99B1-A342-44F8-BECA-2853CE7DF4C4}">
      <formula1>IF(OR(LEN(TRIM(C304))&gt;0, LEN(B304)&gt;0),AND(MID(B304,1,5)=C6,ISERROR(FIND(MID(B304,6,1)," - ",1))=FALSE,ISNUMBER(VALUE(MID(B304,7,3))),ISERROR(FIND(MID(B304,10,1)," - ",1))=FALSE,ISNUMBER(VALUE(RIGHT(B304,2))),LEN(B304)=12),TRUE)</formula1>
    </dataValidation>
    <dataValidation errorStyle="information" allowBlank="1" promptTitle="D303 Input Cell" prompt="For MA Medical Savings Account (MSA) contracts only: MSA Plan Deductible" sqref="D303" xr:uid="{46F31702-16A2-4A9B-97A0-41719493E448}"/>
    <dataValidation type="custom" errorStyle="information" showInputMessage="1" promptTitle="C303 Input Cell" prompt="CY2023 Member Months cannot be blank if column B has a value" sqref="C303" xr:uid="{85B8326E-ED4E-4589-98DC-03F088479C1B}">
      <formula1>IF(LEN(B303)&gt;0,LEN(TRIM(C303))&gt;0,TRUE)</formula1>
    </dataValidation>
    <dataValidation type="custom" errorStyle="information" showInputMessage="1" promptTitle="B303 Input Cell" prompt="The Plan ID's first 5 positions (ex: H####) should match Worksheet1 cell C6 or can be left blank.  Plan ID cannot be blank if column C (Member Months) has a value and must have the following format (ex: H####-###-##)" sqref="B303" xr:uid="{D9F2ACBA-593E-42DD-B618-343F28F2A128}">
      <formula1>IF(OR(LEN(TRIM(C303))&gt;0, LEN(B303)&gt;0),AND(MID(B303,1,5)=C6,ISERROR(FIND(MID(B303,6,1)," - ",1))=FALSE,ISNUMBER(VALUE(MID(B303,7,3))),ISERROR(FIND(MID(B303,10,1)," - ",1))=FALSE,ISNUMBER(VALUE(RIGHT(B303,2))),LEN(B303)=12),TRUE)</formula1>
    </dataValidation>
    <dataValidation errorStyle="information" allowBlank="1" promptTitle="D302 Input Cell" prompt="For MA Medical Savings Account (MSA) contracts only: MSA Plan Deductible" sqref="D302" xr:uid="{9762908C-B070-47A4-8BDB-963B49E6076C}"/>
    <dataValidation type="custom" errorStyle="information" showInputMessage="1" promptTitle="C302 Input Cell" prompt="CY2023 Member Months cannot be blank if column B has a value" sqref="C302" xr:uid="{95D26FB6-93DF-4346-9434-D891608820DB}">
      <formula1>IF(LEN(B302)&gt;0,LEN(TRIM(C302))&gt;0,TRUE)</formula1>
    </dataValidation>
    <dataValidation type="custom" errorStyle="information" showInputMessage="1" promptTitle="B302 Input Cell" prompt="The Plan ID's first 5 positions (ex: H####) should match Worksheet1 cell C6 or can be left blank.  Plan ID cannot be blank if column C (Member Months) has a value and must have the following format (ex: H####-###-##)" sqref="B302" xr:uid="{7501A684-630E-4674-8251-DBEFF57775CB}">
      <formula1>IF(OR(LEN(TRIM(C302))&gt;0, LEN(B302)&gt;0),AND(MID(B302,1,5)=C6,ISERROR(FIND(MID(B302,6,1)," - ",1))=FALSE,ISNUMBER(VALUE(MID(B302,7,3))),ISERROR(FIND(MID(B302,10,1)," - ",1))=FALSE,ISNUMBER(VALUE(RIGHT(B302,2))),LEN(B302)=12),TRUE)</formula1>
    </dataValidation>
    <dataValidation errorStyle="information" allowBlank="1" promptTitle="D301 Input Cell" prompt="For MA Medical Savings Account (MSA) contracts only: MSA Plan Deductible" sqref="D301" xr:uid="{04099ADF-CAD3-48EB-BD25-A462D4CED156}"/>
    <dataValidation type="custom" errorStyle="information" showInputMessage="1" promptTitle="C301 Input Cell" prompt="CY2023 Member Months cannot be blank if column B has a value" sqref="C301" xr:uid="{52EDE4EB-130B-4A4C-8276-3A396E50133B}">
      <formula1>IF(LEN(B301)&gt;0,LEN(TRIM(C301))&gt;0,TRUE)</formula1>
    </dataValidation>
    <dataValidation type="custom" errorStyle="information" showInputMessage="1" promptTitle="B301 Input Cell" prompt="The Plan ID's first 5 positions (ex: H####) should match Worksheet1 cell C6 or can be left blank.  Plan ID cannot be blank if column C (Member Months) has a value and must have the following format (ex: H####-###-##)" sqref="B301" xr:uid="{53457E46-A836-442A-B6A0-343719843BE8}">
      <formula1>IF(OR(LEN(TRIM(C301))&gt;0, LEN(B301)&gt;0),AND(MID(B301,1,5)=C6,ISERROR(FIND(MID(B301,6,1)," - ",1))=FALSE,ISNUMBER(VALUE(MID(B301,7,3))),ISERROR(FIND(MID(B301,10,1)," - ",1))=FALSE,ISNUMBER(VALUE(RIGHT(B301,2))),LEN(B301)=12),TRUE)</formula1>
    </dataValidation>
    <dataValidation errorStyle="information" allowBlank="1" promptTitle="D300 Input Cell" prompt="For MA Medical Savings Account (MSA) contracts only: MSA Plan Deductible" sqref="D300" xr:uid="{84898388-82D1-409B-82FD-7F33EA6D4D08}"/>
    <dataValidation type="custom" errorStyle="information" showInputMessage="1" promptTitle="C300 Input Cell" prompt="CY2023 Member Months cannot be blank if column B has a value" sqref="C300" xr:uid="{99183AFD-D77C-4B67-81B5-BCF7433FF2B4}">
      <formula1>IF(LEN(B300)&gt;0,LEN(TRIM(C300))&gt;0,TRUE)</formula1>
    </dataValidation>
    <dataValidation type="custom" errorStyle="information" showInputMessage="1" promptTitle="B300 Input Cell" prompt="The Plan ID's first 5 positions (ex: H####) should match Worksheet1 cell C6 or can be left blank.  Plan ID cannot be blank if column C (Member Months) has a value and must have the following format (ex: H####-###-##)" sqref="B300" xr:uid="{AF71EFC1-371D-4259-9791-F67F4B1A58FD}">
      <formula1>IF(OR(LEN(TRIM(C300))&gt;0, LEN(B300)&gt;0),AND(MID(B300,1,5)=C6,ISERROR(FIND(MID(B300,6,1)," - ",1))=FALSE,ISNUMBER(VALUE(MID(B300,7,3))),ISERROR(FIND(MID(B300,10,1)," - ",1))=FALSE,ISNUMBER(VALUE(RIGHT(B300,2))),LEN(B300)=12),TRUE)</formula1>
    </dataValidation>
    <dataValidation errorStyle="information" allowBlank="1" promptTitle="D299 Input Cell" prompt="For MA Medical Savings Account (MSA) contracts only: MSA Plan Deductible" sqref="D299" xr:uid="{6728A11C-20BF-4F41-9C80-1C0F485470D0}"/>
    <dataValidation type="custom" errorStyle="information" showInputMessage="1" promptTitle="C299 Input Cell" prompt="CY2023 Member Months cannot be blank if column B has a value" sqref="C299" xr:uid="{9C75E346-6DA5-4E0E-BEED-588D34F4E6D3}">
      <formula1>IF(LEN(B299)&gt;0,LEN(TRIM(C299))&gt;0,TRUE)</formula1>
    </dataValidation>
    <dataValidation type="custom" errorStyle="information" showInputMessage="1" promptTitle="B299 Input Cell" prompt="The Plan ID's first 5 positions (ex: H####) should match Worksheet1 cell C6 or can be left blank.  Plan ID cannot be blank if column C (Member Months) has a value and must have the following format (ex: H####-###-##)" sqref="B299" xr:uid="{3BA0F6D2-678F-444C-9D20-AD394C8CE1E3}">
      <formula1>IF(OR(LEN(TRIM(C299))&gt;0, LEN(B299)&gt;0),AND(MID(B299,1,5)=C6,ISERROR(FIND(MID(B299,6,1)," - ",1))=FALSE,ISNUMBER(VALUE(MID(B299,7,3))),ISERROR(FIND(MID(B299,10,1)," - ",1))=FALSE,ISNUMBER(VALUE(RIGHT(B299,2))),LEN(B299)=12),TRUE)</formula1>
    </dataValidation>
    <dataValidation errorStyle="information" allowBlank="1" promptTitle="D298 Input Cell" prompt="For MA Medical Savings Account (MSA) contracts only: MSA Plan Deductible" sqref="D298" xr:uid="{A2A0BEDA-6C45-44CC-AE90-9CA96DBF4B58}"/>
    <dataValidation type="custom" errorStyle="information" showInputMessage="1" promptTitle="C298 Input Cell" prompt="CY2023 Member Months cannot be blank if column B has a value" sqref="C298" xr:uid="{3782EE03-B564-4E4D-AAAC-87494DF1E4DE}">
      <formula1>IF(LEN(B298)&gt;0,LEN(TRIM(C298))&gt;0,TRUE)</formula1>
    </dataValidation>
    <dataValidation type="custom" errorStyle="information" showInputMessage="1" promptTitle="B298 Input Cell" prompt="The Plan ID's first 5 positions (ex: H####) should match Worksheet1 cell C6 or can be left blank.  Plan ID cannot be blank if column C (Member Months) has a value and must have the following format (ex: H####-###-##)" sqref="B298" xr:uid="{025A5BE9-04A4-43F2-8A0C-14103970E89E}">
      <formula1>IF(OR(LEN(TRIM(C298))&gt;0, LEN(B298)&gt;0),AND(MID(B298,1,5)=C6,ISERROR(FIND(MID(B298,6,1)," - ",1))=FALSE,ISNUMBER(VALUE(MID(B298,7,3))),ISERROR(FIND(MID(B298,10,1)," - ",1))=FALSE,ISNUMBER(VALUE(RIGHT(B298,2))),LEN(B298)=12),TRUE)</formula1>
    </dataValidation>
    <dataValidation errorStyle="information" allowBlank="1" promptTitle="D297 Input Cell" prompt="For MA Medical Savings Account (MSA) contracts only: MSA Plan Deductible" sqref="D297" xr:uid="{86943359-64EA-44C4-8E3B-0C7DECF394A4}"/>
    <dataValidation type="custom" errorStyle="information" showInputMessage="1" promptTitle="C297 Input Cell" prompt="CY2023 Member Months cannot be blank if column B has a value" sqref="C297" xr:uid="{3F07528D-0BE7-4D32-AEEB-34E5C6744F18}">
      <formula1>IF(LEN(B297)&gt;0,LEN(TRIM(C297))&gt;0,TRUE)</formula1>
    </dataValidation>
    <dataValidation type="custom" errorStyle="information" showInputMessage="1" promptTitle="B297 Input Cell" prompt="The Plan ID's first 5 positions (ex: H####) should match Worksheet1 cell C6 or can be left blank.  Plan ID cannot be blank if column C (Member Months) has a value and must have the following format (ex: H####-###-##)" sqref="B297" xr:uid="{67E54638-A884-46B2-ADC9-68EF05B26920}">
      <formula1>IF(OR(LEN(TRIM(C297))&gt;0, LEN(B297)&gt;0),AND(MID(B297,1,5)=C6,ISERROR(FIND(MID(B297,6,1)," - ",1))=FALSE,ISNUMBER(VALUE(MID(B297,7,3))),ISERROR(FIND(MID(B297,10,1)," - ",1))=FALSE,ISNUMBER(VALUE(RIGHT(B297,2))),LEN(B297)=12),TRUE)</formula1>
    </dataValidation>
    <dataValidation errorStyle="information" allowBlank="1" promptTitle="D296 Input Cell" prompt="For MA Medical Savings Account (MSA) contracts only: MSA Plan Deductible" sqref="D296" xr:uid="{64E0DC5F-76B7-4E9F-AF3F-A8CA530DF614}"/>
    <dataValidation type="custom" errorStyle="information" showInputMessage="1" promptTitle="C296 Input Cell" prompt="CY2023 Member Months cannot be blank if column B has a value" sqref="C296" xr:uid="{58A1E9C8-DD38-4D96-91A2-B0E313BA861D}">
      <formula1>IF(LEN(B296)&gt;0,LEN(TRIM(C296))&gt;0,TRUE)</formula1>
    </dataValidation>
    <dataValidation type="custom" errorStyle="information" showInputMessage="1" promptTitle="B296 Input Cell" prompt="The Plan ID's first 5 positions (ex: H####) should match Worksheet1 cell C6 or can be left blank.  Plan ID cannot be blank if column C (Member Months) has a value and must have the following format (ex: H####-###-##)" sqref="B296" xr:uid="{59754619-7413-43C3-96C8-A67AF01E5C98}">
      <formula1>IF(OR(LEN(TRIM(C296))&gt;0, LEN(B296)&gt;0),AND(MID(B296,1,5)=C6,ISERROR(FIND(MID(B296,6,1)," - ",1))=FALSE,ISNUMBER(VALUE(MID(B296,7,3))),ISERROR(FIND(MID(B296,10,1)," - ",1))=FALSE,ISNUMBER(VALUE(RIGHT(B296,2))),LEN(B296)=12),TRUE)</formula1>
    </dataValidation>
    <dataValidation errorStyle="information" allowBlank="1" promptTitle="D295 Input Cell" prompt="For MA Medical Savings Account (MSA) contracts only: MSA Plan Deductible" sqref="D295" xr:uid="{FDBC5398-4412-41C3-A29C-EE3177F51328}"/>
    <dataValidation type="custom" errorStyle="information" showInputMessage="1" promptTitle="C295 Input Cell" prompt="CY2023 Member Months cannot be blank if column B has a value" sqref="C295" xr:uid="{BEC6CB90-CDBB-4289-A692-42FD092F7CF2}">
      <formula1>IF(LEN(B295)&gt;0,LEN(TRIM(C295))&gt;0,TRUE)</formula1>
    </dataValidation>
    <dataValidation type="custom" errorStyle="information" showInputMessage="1" promptTitle="B295 Input Cell" prompt="The Plan ID's first 5 positions (ex: H####) should match Worksheet1 cell C6 or can be left blank.  Plan ID cannot be blank if column C (Member Months) has a value and must have the following format (ex: H####-###-##)" sqref="B295" xr:uid="{8D219B80-E4FD-4E13-9973-3CE65FB39141}">
      <formula1>IF(OR(LEN(TRIM(C295))&gt;0, LEN(B295)&gt;0),AND(MID(B295,1,5)=C6,ISERROR(FIND(MID(B295,6,1)," - ",1))=FALSE,ISNUMBER(VALUE(MID(B295,7,3))),ISERROR(FIND(MID(B295,10,1)," - ",1))=FALSE,ISNUMBER(VALUE(RIGHT(B295,2))),LEN(B295)=12),TRUE)</formula1>
    </dataValidation>
    <dataValidation errorStyle="information" allowBlank="1" promptTitle="D294 Input Cell" prompt="For MA Medical Savings Account (MSA) contracts only: MSA Plan Deductible" sqref="D294" xr:uid="{51304A06-8773-4BDE-8FB8-3AD34C6889BD}"/>
    <dataValidation type="custom" errorStyle="information" showInputMessage="1" promptTitle="C294 Input Cell" prompt="CY2023 Member Months cannot be blank if column B has a value" sqref="C294" xr:uid="{77F49B25-96C0-432C-9932-9FE682506B29}">
      <formula1>IF(LEN(B294)&gt;0,LEN(TRIM(C294))&gt;0,TRUE)</formula1>
    </dataValidation>
    <dataValidation type="custom" errorStyle="information" showInputMessage="1" promptTitle="B294 Input Cell" prompt="The Plan ID's first 5 positions (ex: H####) should match Worksheet1 cell C6 or can be left blank.  Plan ID cannot be blank if column C (Member Months) has a value and must have the following format (ex: H####-###-##)" sqref="B294" xr:uid="{938657A4-20B4-42FA-94DC-0B259BF2FB46}">
      <formula1>IF(OR(LEN(TRIM(C294))&gt;0, LEN(B294)&gt;0),AND(MID(B294,1,5)=C6,ISERROR(FIND(MID(B294,6,1)," - ",1))=FALSE,ISNUMBER(VALUE(MID(B294,7,3))),ISERROR(FIND(MID(B294,10,1)," - ",1))=FALSE,ISNUMBER(VALUE(RIGHT(B294,2))),LEN(B294)=12),TRUE)</formula1>
    </dataValidation>
    <dataValidation errorStyle="information" allowBlank="1" promptTitle="D293 Input Cell" prompt="For MA Medical Savings Account (MSA) contracts only: MSA Plan Deductible" sqref="D293" xr:uid="{E9B718EC-E808-4687-ACD6-0253AB4C9A34}"/>
    <dataValidation type="custom" errorStyle="information" showInputMessage="1" promptTitle="C293 Input Cell" prompt="CY2023 Member Months cannot be blank if column B has a value" sqref="C293" xr:uid="{C784F792-DB3B-469F-8810-51009C9A445B}">
      <formula1>IF(LEN(B293)&gt;0,LEN(TRIM(C293))&gt;0,TRUE)</formula1>
    </dataValidation>
    <dataValidation type="custom" errorStyle="information" showInputMessage="1" promptTitle="B293 Input Cell" prompt="The Plan ID's first 5 positions (ex: H####) should match Worksheet1 cell C6 or can be left blank.  Plan ID cannot be blank if column C (Member Months) has a value and must have the following format (ex: H####-###-##)" sqref="B293" xr:uid="{8DC19D19-03C3-445D-B4B6-EDB03D254308}">
      <formula1>IF(OR(LEN(TRIM(C293))&gt;0, LEN(B293)&gt;0),AND(MID(B293,1,5)=C6,ISERROR(FIND(MID(B293,6,1)," - ",1))=FALSE,ISNUMBER(VALUE(MID(B293,7,3))),ISERROR(FIND(MID(B293,10,1)," - ",1))=FALSE,ISNUMBER(VALUE(RIGHT(B293,2))),LEN(B293)=12),TRUE)</formula1>
    </dataValidation>
    <dataValidation errorStyle="information" allowBlank="1" promptTitle="D292 Input Cell" prompt="For MA Medical Savings Account (MSA) contracts only: MSA Plan Deductible" sqref="D292" xr:uid="{1E5340F4-DC7D-437E-822D-03E16442269D}"/>
    <dataValidation type="custom" errorStyle="information" showInputMessage="1" promptTitle="C292 Input Cell" prompt="CY2023 Member Months cannot be blank if column B has a value" sqref="C292" xr:uid="{9401611C-C8DD-4CC7-BCE7-71E5EEB81ECD}">
      <formula1>IF(LEN(B292)&gt;0,LEN(TRIM(C292))&gt;0,TRUE)</formula1>
    </dataValidation>
    <dataValidation type="custom" errorStyle="information" showInputMessage="1" promptTitle="B292 Input Cell" prompt="The Plan ID's first 5 positions (ex: H####) should match Worksheet1 cell C6 or can be left blank.  Plan ID cannot be blank if column C (Member Months) has a value and must have the following format (ex: H####-###-##)" sqref="B292" xr:uid="{26078BAD-AEDA-4A41-BE32-3B5011500070}">
      <formula1>IF(OR(LEN(TRIM(C292))&gt;0, LEN(B292)&gt;0),AND(MID(B292,1,5)=C6,ISERROR(FIND(MID(B292,6,1)," - ",1))=FALSE,ISNUMBER(VALUE(MID(B292,7,3))),ISERROR(FIND(MID(B292,10,1)," - ",1))=FALSE,ISNUMBER(VALUE(RIGHT(B292,2))),LEN(B292)=12),TRUE)</formula1>
    </dataValidation>
    <dataValidation errorStyle="information" allowBlank="1" promptTitle="D291 Input Cell" prompt="For MA Medical Savings Account (MSA) contracts only: MSA Plan Deductible" sqref="D291" xr:uid="{D90682BA-47E6-44D4-94BB-D530DE313BE5}"/>
    <dataValidation type="custom" errorStyle="information" showInputMessage="1" promptTitle="C291 Input Cell" prompt="CY2023 Member Months cannot be blank if column B has a value" sqref="C291" xr:uid="{5C7C564E-6BE2-4AC9-8E6B-6BDBDCDD4677}">
      <formula1>IF(LEN(B291)&gt;0,LEN(TRIM(C291))&gt;0,TRUE)</formula1>
    </dataValidation>
    <dataValidation type="custom" errorStyle="information" showInputMessage="1" promptTitle="B291 Input Cell" prompt="The Plan ID's first 5 positions (ex: H####) should match Worksheet1 cell C6 or can be left blank.  Plan ID cannot be blank if column C (Member Months) has a value and must have the following format (ex: H####-###-##)" sqref="B291" xr:uid="{02BFC6C1-FE6E-4512-9835-879A95D49886}">
      <formula1>IF(OR(LEN(TRIM(C291))&gt;0, LEN(B291)&gt;0),AND(MID(B291,1,5)=C6,ISERROR(FIND(MID(B291,6,1)," - ",1))=FALSE,ISNUMBER(VALUE(MID(B291,7,3))),ISERROR(FIND(MID(B291,10,1)," - ",1))=FALSE,ISNUMBER(VALUE(RIGHT(B291,2))),LEN(B291)=12),TRUE)</formula1>
    </dataValidation>
    <dataValidation errorStyle="information" allowBlank="1" promptTitle="D290 Input Cell" prompt="For MA Medical Savings Account (MSA) contracts only: MSA Plan Deductible" sqref="D290" xr:uid="{E1E07A88-3886-426D-BA98-040E7F3EC2D9}"/>
    <dataValidation type="custom" errorStyle="information" showInputMessage="1" promptTitle="C290 Input Cell" prompt="CY2023 Member Months cannot be blank if column B has a value" sqref="C290" xr:uid="{CF70C9E6-7C87-4391-86CD-055F03C7C9B8}">
      <formula1>IF(LEN(B290)&gt;0,LEN(TRIM(C290))&gt;0,TRUE)</formula1>
    </dataValidation>
    <dataValidation type="custom" errorStyle="information" showInputMessage="1" promptTitle="B290 Input Cell" prompt="The Plan ID's first 5 positions (ex: H####) should match Worksheet1 cell C6 or can be left blank.  Plan ID cannot be blank if column C (Member Months) has a value and must have the following format (ex: H####-###-##)" sqref="B290" xr:uid="{5C480220-B697-4F1B-87B6-692C83777D29}">
      <formula1>IF(OR(LEN(TRIM(C290))&gt;0, LEN(B290)&gt;0),AND(MID(B290,1,5)=C6,ISERROR(FIND(MID(B290,6,1)," - ",1))=FALSE,ISNUMBER(VALUE(MID(B290,7,3))),ISERROR(FIND(MID(B290,10,1)," - ",1))=FALSE,ISNUMBER(VALUE(RIGHT(B290,2))),LEN(B290)=12),TRUE)</formula1>
    </dataValidation>
    <dataValidation errorStyle="information" allowBlank="1" promptTitle="D289 Input Cell" prompt="For MA Medical Savings Account (MSA) contracts only: MSA Plan Deductible" sqref="D289" xr:uid="{25F7D570-C75D-4763-A08B-9E3EF66A2F02}"/>
    <dataValidation type="custom" errorStyle="information" showInputMessage="1" promptTitle="C289 Input Cell" prompt="CY2023 Member Months cannot be blank if column B has a value" sqref="C289" xr:uid="{DD0701C3-2CA3-44C9-AF22-C2A6A599EFCE}">
      <formula1>IF(LEN(B289)&gt;0,LEN(TRIM(C289))&gt;0,TRUE)</formula1>
    </dataValidation>
    <dataValidation type="custom" errorStyle="information" showInputMessage="1" promptTitle="B289 Input Cell" prompt="The Plan ID's first 5 positions (ex: H####) should match Worksheet1 cell C6 or can be left blank.  Plan ID cannot be blank if column C (Member Months) has a value and must have the following format (ex: H####-###-##)" sqref="B289" xr:uid="{ACDD4E48-DC26-4ABB-89AF-A50F4DDC1FD7}">
      <formula1>IF(OR(LEN(TRIM(C289))&gt;0, LEN(B289)&gt;0),AND(MID(B289,1,5)=C6,ISERROR(FIND(MID(B289,6,1)," - ",1))=FALSE,ISNUMBER(VALUE(MID(B289,7,3))),ISERROR(FIND(MID(B289,10,1)," - ",1))=FALSE,ISNUMBER(VALUE(RIGHT(B289,2))),LEN(B289)=12),TRUE)</formula1>
    </dataValidation>
    <dataValidation errorStyle="information" allowBlank="1" promptTitle="D288 Input Cell" prompt="For MA Medical Savings Account (MSA) contracts only: MSA Plan Deductible" sqref="D288" xr:uid="{2DFA6B79-C647-4E38-B223-FA501B3C1C74}"/>
    <dataValidation type="custom" errorStyle="information" showInputMessage="1" promptTitle="C288 Input Cell" prompt="CY2023 Member Months cannot be blank if column B has a value" sqref="C288" xr:uid="{072B8C1B-63C4-4AD3-90CE-D06C51802A18}">
      <formula1>IF(LEN(B288)&gt;0,LEN(TRIM(C288))&gt;0,TRUE)</formula1>
    </dataValidation>
    <dataValidation type="custom" errorStyle="information" showInputMessage="1" promptTitle="B288 Input Cell" prompt="The Plan ID's first 5 positions (ex: H####) should match Worksheet1 cell C6 or can be left blank.  Plan ID cannot be blank if column C (Member Months) has a value and must have the following format (ex: H####-###-##)" sqref="B288" xr:uid="{8BF43F83-7832-4B53-B5C3-748C63D03449}">
      <formula1>IF(OR(LEN(TRIM(C288))&gt;0, LEN(B288)&gt;0),AND(MID(B288,1,5)=C6,ISERROR(FIND(MID(B288,6,1)," - ",1))=FALSE,ISNUMBER(VALUE(MID(B288,7,3))),ISERROR(FIND(MID(B288,10,1)," - ",1))=FALSE,ISNUMBER(VALUE(RIGHT(B288,2))),LEN(B288)=12),TRUE)</formula1>
    </dataValidation>
    <dataValidation errorStyle="information" allowBlank="1" promptTitle="D287 Input Cell" prompt="For MA Medical Savings Account (MSA) contracts only: MSA Plan Deductible" sqref="D287" xr:uid="{01FFB69E-C940-42C9-9EB3-73208AD67332}"/>
    <dataValidation type="custom" errorStyle="information" showInputMessage="1" promptTitle="C287 Input Cell" prompt="CY2023 Member Months cannot be blank if column B has a value" sqref="C287" xr:uid="{008B698D-CD4E-42B1-9464-1D24FBAFD8E3}">
      <formula1>IF(LEN(B287)&gt;0,LEN(TRIM(C287))&gt;0,TRUE)</formula1>
    </dataValidation>
    <dataValidation type="custom" errorStyle="information" showInputMessage="1" promptTitle="B287 Input Cell" prompt="The Plan ID's first 5 positions (ex: H####) should match Worksheet1 cell C6 or can be left blank.  Plan ID cannot be blank if column C (Member Months) has a value and must have the following format (ex: H####-###-##)" sqref="B287" xr:uid="{3736878F-A661-4F72-B62C-570735EDCB5D}">
      <formula1>IF(OR(LEN(TRIM(C287))&gt;0, LEN(B287)&gt;0),AND(MID(B287,1,5)=C6,ISERROR(FIND(MID(B287,6,1)," - ",1))=FALSE,ISNUMBER(VALUE(MID(B287,7,3))),ISERROR(FIND(MID(B287,10,1)," - ",1))=FALSE,ISNUMBER(VALUE(RIGHT(B287,2))),LEN(B287)=12),TRUE)</formula1>
    </dataValidation>
    <dataValidation errorStyle="information" allowBlank="1" promptTitle="D286 Input Cell" prompt="For MA Medical Savings Account (MSA) contracts only: MSA Plan Deductible" sqref="D286" xr:uid="{347AA197-0478-48E5-8D2B-E459278E9D5A}"/>
    <dataValidation type="custom" errorStyle="information" showInputMessage="1" promptTitle="C286 Input Cell" prompt="CY2023 Member Months cannot be blank if column B has a value" sqref="C286" xr:uid="{17C1271E-AE96-44F5-9D00-496DF14F0A55}">
      <formula1>IF(LEN(B286)&gt;0,LEN(TRIM(C286))&gt;0,TRUE)</formula1>
    </dataValidation>
    <dataValidation type="custom" errorStyle="information" showInputMessage="1" promptTitle="B286 Input Cell" prompt="The Plan ID's first 5 positions (ex: H####) should match Worksheet1 cell C6 or can be left blank.  Plan ID cannot be blank if column C (Member Months) has a value and must have the following format (ex: H####-###-##)" sqref="B286" xr:uid="{5B0BAC77-6A13-4F2F-9A1F-5B9A26B9F654}">
      <formula1>IF(OR(LEN(TRIM(C286))&gt;0, LEN(B286)&gt;0),AND(MID(B286,1,5)=C6,ISERROR(FIND(MID(B286,6,1)," - ",1))=FALSE,ISNUMBER(VALUE(MID(B286,7,3))),ISERROR(FIND(MID(B286,10,1)," - ",1))=FALSE,ISNUMBER(VALUE(RIGHT(B286,2))),LEN(B286)=12),TRUE)</formula1>
    </dataValidation>
    <dataValidation errorStyle="information" allowBlank="1" promptTitle="D285 Input Cell" prompt="For MA Medical Savings Account (MSA) contracts only: MSA Plan Deductible" sqref="D285" xr:uid="{DB22D78C-B8A4-4A97-9943-0DBB246ADEB9}"/>
    <dataValidation type="custom" errorStyle="information" showInputMessage="1" promptTitle="C285 Input Cell" prompt="CY2023 Member Months cannot be blank if column B has a value" sqref="C285" xr:uid="{98661888-7532-4D9D-964C-207E4A71E86D}">
      <formula1>IF(LEN(B285)&gt;0,LEN(TRIM(C285))&gt;0,TRUE)</formula1>
    </dataValidation>
    <dataValidation type="custom" errorStyle="information" showInputMessage="1" promptTitle="B285 Input Cell" prompt="The Plan ID's first 5 positions (ex: H####) should match Worksheet1 cell C6 or can be left blank.  Plan ID cannot be blank if column C (Member Months) has a value and must have the following format (ex: H####-###-##)" sqref="B285" xr:uid="{1AF39EF5-0F38-4962-8ABA-75ECDE041270}">
      <formula1>IF(OR(LEN(TRIM(C285))&gt;0, LEN(B285)&gt;0),AND(MID(B285,1,5)=C6,ISERROR(FIND(MID(B285,6,1)," - ",1))=FALSE,ISNUMBER(VALUE(MID(B285,7,3))),ISERROR(FIND(MID(B285,10,1)," - ",1))=FALSE,ISNUMBER(VALUE(RIGHT(B285,2))),LEN(B285)=12),TRUE)</formula1>
    </dataValidation>
    <dataValidation errorStyle="information" allowBlank="1" promptTitle="D284 Input Cell" prompt="For MA Medical Savings Account (MSA) contracts only: MSA Plan Deductible" sqref="D284" xr:uid="{87D734A5-45E7-45AC-AEBE-5C1D04C93AF5}"/>
    <dataValidation type="custom" errorStyle="information" showInputMessage="1" promptTitle="C284 Input Cell" prompt="CY2023 Member Months cannot be blank if column B has a value" sqref="C284" xr:uid="{F34C95F9-D6CD-4924-85A3-1136D9CB4703}">
      <formula1>IF(LEN(B284)&gt;0,LEN(TRIM(C284))&gt;0,TRUE)</formula1>
    </dataValidation>
    <dataValidation type="custom" errorStyle="information" showInputMessage="1" promptTitle="B284 Input Cell" prompt="The Plan ID's first 5 positions (ex: H####) should match Worksheet1 cell C6 or can be left blank.  Plan ID cannot be blank if column C (Member Months) has a value and must have the following format (ex: H####-###-##)" sqref="B284" xr:uid="{E53F23F7-7488-454D-8F51-B8E94BC05C61}">
      <formula1>IF(OR(LEN(TRIM(C284))&gt;0, LEN(B284)&gt;0),AND(MID(B284,1,5)=C6,ISERROR(FIND(MID(B284,6,1)," - ",1))=FALSE,ISNUMBER(VALUE(MID(B284,7,3))),ISERROR(FIND(MID(B284,10,1)," - ",1))=FALSE,ISNUMBER(VALUE(RIGHT(B284,2))),LEN(B284)=12),TRUE)</formula1>
    </dataValidation>
    <dataValidation errorStyle="information" allowBlank="1" promptTitle="D283 Input Cell" prompt="For MA Medical Savings Account (MSA) contracts only: MSA Plan Deductible" sqref="D283" xr:uid="{3692F6C0-DEE6-4C48-BFBD-857C9691CBF6}"/>
    <dataValidation type="custom" errorStyle="information" showInputMessage="1" promptTitle="C283 Input Cell" prompt="CY2023 Member Months cannot be blank if column B has a value" sqref="C283" xr:uid="{1FC8AEC2-4720-4290-B094-35A5EC0C633B}">
      <formula1>IF(LEN(B283)&gt;0,LEN(TRIM(C283))&gt;0,TRUE)</formula1>
    </dataValidation>
    <dataValidation type="custom" errorStyle="information" showInputMessage="1" promptTitle="B283 Input Cell" prompt="The Plan ID's first 5 positions (ex: H####) should match Worksheet1 cell C6 or can be left blank.  Plan ID cannot be blank if column C (Member Months) has a value and must have the following format (ex: H####-###-##)" sqref="B283" xr:uid="{976C4496-E5FA-4EC2-8748-7D5AACE39E50}">
      <formula1>IF(OR(LEN(TRIM(C283))&gt;0, LEN(B283)&gt;0),AND(MID(B283,1,5)=C6,ISERROR(FIND(MID(B283,6,1)," - ",1))=FALSE,ISNUMBER(VALUE(MID(B283,7,3))),ISERROR(FIND(MID(B283,10,1)," - ",1))=FALSE,ISNUMBER(VALUE(RIGHT(B283,2))),LEN(B283)=12),TRUE)</formula1>
    </dataValidation>
    <dataValidation errorStyle="information" allowBlank="1" promptTitle="D282 Input Cell" prompt="For MA Medical Savings Account (MSA) contracts only: MSA Plan Deductible" sqref="D282" xr:uid="{D0A68530-DD93-4A7E-8DCB-533B4A04B30C}"/>
    <dataValidation type="custom" errorStyle="information" showInputMessage="1" promptTitle="C282 Input Cell" prompt="CY2023 Member Months cannot be blank if column B has a value" sqref="C282" xr:uid="{F92D388C-B3E0-4D52-9ABE-2B157A06F9C4}">
      <formula1>IF(LEN(B282)&gt;0,LEN(TRIM(C282))&gt;0,TRUE)</formula1>
    </dataValidation>
    <dataValidation type="custom" errorStyle="information" showInputMessage="1" promptTitle="B282 Input Cell" prompt="The Plan ID's first 5 positions (ex: H####) should match Worksheet1 cell C6 or can be left blank.  Plan ID cannot be blank if column C (Member Months) has a value and must have the following format (ex: H####-###-##)" sqref="B282" xr:uid="{61F0F509-15C5-4A55-B5E3-44698E0EB900}">
      <formula1>IF(OR(LEN(TRIM(C282))&gt;0, LEN(B282)&gt;0),AND(MID(B282,1,5)=C6,ISERROR(FIND(MID(B282,6,1)," - ",1))=FALSE,ISNUMBER(VALUE(MID(B282,7,3))),ISERROR(FIND(MID(B282,10,1)," - ",1))=FALSE,ISNUMBER(VALUE(RIGHT(B282,2))),LEN(B282)=12),TRUE)</formula1>
    </dataValidation>
    <dataValidation errorStyle="information" allowBlank="1" promptTitle="D281 Input Cell" prompt="For MA Medical Savings Account (MSA) contracts only: MSA Plan Deductible" sqref="D281" xr:uid="{06565A82-06D3-41F3-8A4D-41043AE6BAC5}"/>
    <dataValidation type="custom" errorStyle="information" showInputMessage="1" promptTitle="C281 Input Cell" prompt="CY2023 Member Months cannot be blank if column B has a value" sqref="C281" xr:uid="{4B617EE3-551D-453F-84C7-7D971207D758}">
      <formula1>IF(LEN(B281)&gt;0,LEN(TRIM(C281))&gt;0,TRUE)</formula1>
    </dataValidation>
    <dataValidation type="custom" errorStyle="information" showInputMessage="1" promptTitle="B281 Input Cell" prompt="The Plan ID's first 5 positions (ex: H####) should match Worksheet1 cell C6 or can be left blank.  Plan ID cannot be blank if column C (Member Months) has a value and must have the following format (ex: H####-###-##)" sqref="B281" xr:uid="{25ECDFFC-19D0-4208-A371-1C312CBB8D2A}">
      <formula1>IF(OR(LEN(TRIM(C281))&gt;0, LEN(B281)&gt;0),AND(MID(B281,1,5)=C6,ISERROR(FIND(MID(B281,6,1)," - ",1))=FALSE,ISNUMBER(VALUE(MID(B281,7,3))),ISERROR(FIND(MID(B281,10,1)," - ",1))=FALSE,ISNUMBER(VALUE(RIGHT(B281,2))),LEN(B281)=12),TRUE)</formula1>
    </dataValidation>
    <dataValidation errorStyle="information" allowBlank="1" promptTitle="D280 Input Cell" prompt="For MA Medical Savings Account (MSA) contracts only: MSA Plan Deductible" sqref="D280" xr:uid="{A76993E9-D342-4218-A0CF-6F4A624B7E14}"/>
    <dataValidation type="custom" errorStyle="information" showInputMessage="1" promptTitle="C280 Input Cell" prompt="CY2023 Member Months cannot be blank if column B has a value" sqref="C280" xr:uid="{AF92D534-A91B-46E8-851F-10AF1C34AFF7}">
      <formula1>IF(LEN(B280)&gt;0,LEN(TRIM(C280))&gt;0,TRUE)</formula1>
    </dataValidation>
    <dataValidation type="custom" errorStyle="information" showInputMessage="1" promptTitle="B280 Input Cell" prompt="The Plan ID's first 5 positions (ex: H####) should match Worksheet1 cell C6 or can be left blank.  Plan ID cannot be blank if column C (Member Months) has a value and must have the following format (ex: H####-###-##)" sqref="B280" xr:uid="{E57A2D60-4928-4C40-A79F-23A7C2021C39}">
      <formula1>IF(OR(LEN(TRIM(C280))&gt;0, LEN(B280)&gt;0),AND(MID(B280,1,5)=C6,ISERROR(FIND(MID(B280,6,1)," - ",1))=FALSE,ISNUMBER(VALUE(MID(B280,7,3))),ISERROR(FIND(MID(B280,10,1)," - ",1))=FALSE,ISNUMBER(VALUE(RIGHT(B280,2))),LEN(B280)=12),TRUE)</formula1>
    </dataValidation>
    <dataValidation errorStyle="information" allowBlank="1" promptTitle="D279 Input Cell" prompt="For MA Medical Savings Account (MSA) contracts only: MSA Plan Deductible" sqref="D279" xr:uid="{E5E1B8AE-42DC-4F98-B33F-3A3625ECE609}"/>
    <dataValidation type="custom" errorStyle="information" showInputMessage="1" promptTitle="C279 Input Cell" prompt="CY2023 Member Months cannot be blank if column B has a value" sqref="C279" xr:uid="{2C4ADC55-9258-4CCA-A897-604F462AB5D7}">
      <formula1>IF(LEN(B279)&gt;0,LEN(TRIM(C279))&gt;0,TRUE)</formula1>
    </dataValidation>
    <dataValidation type="custom" errorStyle="information" showInputMessage="1" promptTitle="B279 Input Cell" prompt="The Plan ID's first 5 positions (ex: H####) should match Worksheet1 cell C6 or can be left blank.  Plan ID cannot be blank if column C (Member Months) has a value and must have the following format (ex: H####-###-##)" sqref="B279" xr:uid="{050B493E-A189-483D-B2A7-A59162D58C16}">
      <formula1>IF(OR(LEN(TRIM(C279))&gt;0, LEN(B279)&gt;0),AND(MID(B279,1,5)=C6,ISERROR(FIND(MID(B279,6,1)," - ",1))=FALSE,ISNUMBER(VALUE(MID(B279,7,3))),ISERROR(FIND(MID(B279,10,1)," - ",1))=FALSE,ISNUMBER(VALUE(RIGHT(B279,2))),LEN(B279)=12),TRUE)</formula1>
    </dataValidation>
    <dataValidation errorStyle="information" allowBlank="1" promptTitle="D278 Input Cell" prompt="For MA Medical Savings Account (MSA) contracts only: MSA Plan Deductible" sqref="D278" xr:uid="{8DBBD003-6515-40F6-BC32-3D1D20CDF9D6}"/>
    <dataValidation type="custom" errorStyle="information" showInputMessage="1" promptTitle="C278 Input Cell" prompt="CY2023 Member Months cannot be blank if column B has a value" sqref="C278" xr:uid="{8B7C1CF1-898A-461D-BFAF-63E63EFFC8A6}">
      <formula1>IF(LEN(B278)&gt;0,LEN(TRIM(C278))&gt;0,TRUE)</formula1>
    </dataValidation>
    <dataValidation type="custom" errorStyle="information" showInputMessage="1" promptTitle="B278 Input Cell" prompt="The Plan ID's first 5 positions (ex: H####) should match Worksheet1 cell C6 or can be left blank.  Plan ID cannot be blank if column C (Member Months) has a value and must have the following format (ex: H####-###-##)" sqref="B278" xr:uid="{41722345-3F45-4F2A-A179-ABB9D1E48C98}">
      <formula1>IF(OR(LEN(TRIM(C278))&gt;0, LEN(B278)&gt;0),AND(MID(B278,1,5)=C6,ISERROR(FIND(MID(B278,6,1)," - ",1))=FALSE,ISNUMBER(VALUE(MID(B278,7,3))),ISERROR(FIND(MID(B278,10,1)," - ",1))=FALSE,ISNUMBER(VALUE(RIGHT(B278,2))),LEN(B278)=12),TRUE)</formula1>
    </dataValidation>
    <dataValidation errorStyle="information" allowBlank="1" promptTitle="D277 Input Cell" prompt="For MA Medical Savings Account (MSA) contracts only: MSA Plan Deductible" sqref="D277" xr:uid="{68005EEF-6653-426C-8DA9-B8DCD1551A84}"/>
    <dataValidation type="custom" errorStyle="information" showInputMessage="1" promptTitle="C277 Input Cell" prompt="CY2023 Member Months cannot be blank if column B has a value" sqref="C277" xr:uid="{04CFC544-E6C9-42E1-AD5D-4ACB88628E5A}">
      <formula1>IF(LEN(B277)&gt;0,LEN(TRIM(C277))&gt;0,TRUE)</formula1>
    </dataValidation>
    <dataValidation type="custom" errorStyle="information" showInputMessage="1" promptTitle="B277 Input Cell" prompt="The Plan ID's first 5 positions (ex: H####) should match Worksheet1 cell C6 or can be left blank.  Plan ID cannot be blank if column C (Member Months) has a value and must have the following format (ex: H####-###-##)" sqref="B277" xr:uid="{F581C23B-B36D-4929-89BD-12EA4B80DAEA}">
      <formula1>IF(OR(LEN(TRIM(C277))&gt;0, LEN(B277)&gt;0),AND(MID(B277,1,5)=C6,ISERROR(FIND(MID(B277,6,1)," - ",1))=FALSE,ISNUMBER(VALUE(MID(B277,7,3))),ISERROR(FIND(MID(B277,10,1)," - ",1))=FALSE,ISNUMBER(VALUE(RIGHT(B277,2))),LEN(B277)=12),TRUE)</formula1>
    </dataValidation>
    <dataValidation errorStyle="information" allowBlank="1" promptTitle="D276 Input Cell" prompt="For MA Medical Savings Account (MSA) contracts only: MSA Plan Deductible" sqref="D276" xr:uid="{2201060F-4F5F-482F-9DCC-50F27AC8DD62}"/>
    <dataValidation type="custom" errorStyle="information" showInputMessage="1" promptTitle="C276 Input Cell" prompt="CY2023 Member Months cannot be blank if column B has a value" sqref="C276" xr:uid="{87F4ECDF-2B09-4267-9383-2AF16DE8FA7E}">
      <formula1>IF(LEN(B276)&gt;0,LEN(TRIM(C276))&gt;0,TRUE)</formula1>
    </dataValidation>
    <dataValidation type="custom" errorStyle="information" showInputMessage="1" promptTitle="B276 Input Cell" prompt="The Plan ID's first 5 positions (ex: H####) should match Worksheet1 cell C6 or can be left blank.  Plan ID cannot be blank if column C (Member Months) has a value and must have the following format (ex: H####-###-##)" sqref="B276" xr:uid="{0241CA08-2228-4B64-A7B7-8DB1D0D46A1A}">
      <formula1>IF(OR(LEN(TRIM(C276))&gt;0, LEN(B276)&gt;0),AND(MID(B276,1,5)=C6,ISERROR(FIND(MID(B276,6,1)," - ",1))=FALSE,ISNUMBER(VALUE(MID(B276,7,3))),ISERROR(FIND(MID(B276,10,1)," - ",1))=FALSE,ISNUMBER(VALUE(RIGHT(B276,2))),LEN(B276)=12),TRUE)</formula1>
    </dataValidation>
    <dataValidation errorStyle="information" allowBlank="1" promptTitle="D275 Input Cell" prompt="For MA Medical Savings Account (MSA) contracts only: MSA Plan Deductible" sqref="D275" xr:uid="{54FEC811-3ECA-4F9F-8332-4CE49583E5B4}"/>
    <dataValidation type="custom" errorStyle="information" showInputMessage="1" promptTitle="C275 Input Cell" prompt="CY2023 Member Months cannot be blank if column B has a value" sqref="C275" xr:uid="{7564CEAB-B872-49A1-9D33-31983BB01C96}">
      <formula1>IF(LEN(B275)&gt;0,LEN(TRIM(C275))&gt;0,TRUE)</formula1>
    </dataValidation>
    <dataValidation type="custom" errorStyle="information" showInputMessage="1" promptTitle="B275 Input Cell" prompt="The Plan ID's first 5 positions (ex: H####) should match Worksheet1 cell C6 or can be left blank.  Plan ID cannot be blank if column C (Member Months) has a value and must have the following format (ex: H####-###-##)" sqref="B275" xr:uid="{4D472D76-D8A6-46A1-BFA4-3F70BF436BE4}">
      <formula1>IF(OR(LEN(TRIM(C275))&gt;0, LEN(B275)&gt;0),AND(MID(B275,1,5)=C6,ISERROR(FIND(MID(B275,6,1)," - ",1))=FALSE,ISNUMBER(VALUE(MID(B275,7,3))),ISERROR(FIND(MID(B275,10,1)," - ",1))=FALSE,ISNUMBER(VALUE(RIGHT(B275,2))),LEN(B275)=12),TRUE)</formula1>
    </dataValidation>
    <dataValidation errorStyle="information" allowBlank="1" promptTitle="D274 Input Cell" prompt="For MA Medical Savings Account (MSA) contracts only: MSA Plan Deductible" sqref="D274" xr:uid="{3E657AFF-595A-4432-AEAE-EE54943BB66D}"/>
    <dataValidation type="custom" errorStyle="information" showInputMessage="1" promptTitle="C274 Input Cell" prompt="CY2023 Member Months cannot be blank if column B has a value" sqref="C274" xr:uid="{B4F1AC86-6996-4635-8867-8078B9F50C1E}">
      <formula1>IF(LEN(B274)&gt;0,LEN(TRIM(C274))&gt;0,TRUE)</formula1>
    </dataValidation>
    <dataValidation type="custom" errorStyle="information" showInputMessage="1" promptTitle="B274 Input Cell" prompt="The Plan ID's first 5 positions (ex: H####) should match Worksheet1 cell C6 or can be left blank.  Plan ID cannot be blank if column C (Member Months) has a value and must have the following format (ex: H####-###-##)" sqref="B274" xr:uid="{A628A8C0-BE65-4E03-9D19-DABE21BE8E3A}">
      <formula1>IF(OR(LEN(TRIM(C274))&gt;0, LEN(B274)&gt;0),AND(MID(B274,1,5)=C6,ISERROR(FIND(MID(B274,6,1)," - ",1))=FALSE,ISNUMBER(VALUE(MID(B274,7,3))),ISERROR(FIND(MID(B274,10,1)," - ",1))=FALSE,ISNUMBER(VALUE(RIGHT(B274,2))),LEN(B274)=12),TRUE)</formula1>
    </dataValidation>
    <dataValidation errorStyle="information" allowBlank="1" promptTitle="D273 Input Cell" prompt="For MA Medical Savings Account (MSA) contracts only: MSA Plan Deductible" sqref="D273" xr:uid="{1F5665ED-6ACF-4066-BD29-8C41D6940BA3}"/>
    <dataValidation type="custom" errorStyle="information" showInputMessage="1" promptTitle="C273 Input Cell" prompt="CY2023 Member Months cannot be blank if column B has a value" sqref="C273" xr:uid="{1B575610-295C-47E6-9ACF-499309484189}">
      <formula1>IF(LEN(B273)&gt;0,LEN(TRIM(C273))&gt;0,TRUE)</formula1>
    </dataValidation>
    <dataValidation type="custom" errorStyle="information" showInputMessage="1" promptTitle="B273 Input Cell" prompt="The Plan ID's first 5 positions (ex: H####) should match Worksheet1 cell C6 or can be left blank.  Plan ID cannot be blank if column C (Member Months) has a value and must have the following format (ex: H####-###-##)" sqref="B273" xr:uid="{DDF78662-A0E6-4C3D-B8EA-74FD90490889}">
      <formula1>IF(OR(LEN(TRIM(C273))&gt;0, LEN(B273)&gt;0),AND(MID(B273,1,5)=C6,ISERROR(FIND(MID(B273,6,1)," - ",1))=FALSE,ISNUMBER(VALUE(MID(B273,7,3))),ISERROR(FIND(MID(B273,10,1)," - ",1))=FALSE,ISNUMBER(VALUE(RIGHT(B273,2))),LEN(B273)=12),TRUE)</formula1>
    </dataValidation>
    <dataValidation errorStyle="information" allowBlank="1" promptTitle="D272 Input Cell" prompt="For MA Medical Savings Account (MSA) contracts only: MSA Plan Deductible" sqref="D272" xr:uid="{BBF16617-717D-4720-998B-1A4D1EFDAD1A}"/>
    <dataValidation type="custom" errorStyle="information" showInputMessage="1" promptTitle="C272 Input Cell" prompt="CY2023 Member Months cannot be blank if column B has a value" sqref="C272" xr:uid="{8D5292D8-B67F-4B79-A44C-219D19BB7822}">
      <formula1>IF(LEN(B272)&gt;0,LEN(TRIM(C272))&gt;0,TRUE)</formula1>
    </dataValidation>
    <dataValidation type="custom" errorStyle="information" showInputMessage="1" promptTitle="B272 Input Cell" prompt="The Plan ID's first 5 positions (ex: H####) should match Worksheet1 cell C6 or can be left blank.  Plan ID cannot be blank if column C (Member Months) has a value and must have the following format (ex: H####-###-##)" sqref="B272" xr:uid="{7F655275-92A5-4762-88ED-8F4442A1F534}">
      <formula1>IF(OR(LEN(TRIM(C272))&gt;0, LEN(B272)&gt;0),AND(MID(B272,1,5)=C6,ISERROR(FIND(MID(B272,6,1)," - ",1))=FALSE,ISNUMBER(VALUE(MID(B272,7,3))),ISERROR(FIND(MID(B272,10,1)," - ",1))=FALSE,ISNUMBER(VALUE(RIGHT(B272,2))),LEN(B272)=12),TRUE)</formula1>
    </dataValidation>
    <dataValidation errorStyle="information" allowBlank="1" promptTitle="D271 Input Cell" prompt="For MA Medical Savings Account (MSA) contracts only: MSA Plan Deductible" sqref="D271" xr:uid="{A74484E1-C8E2-45DE-BB93-B904F4E0D4BE}"/>
    <dataValidation type="custom" errorStyle="information" showInputMessage="1" promptTitle="C271 Input Cell" prompt="CY2023 Member Months cannot be blank if column B has a value" sqref="C271" xr:uid="{21763C5A-4557-4E05-B7B0-DCB0A11186FB}">
      <formula1>IF(LEN(B271)&gt;0,LEN(TRIM(C271))&gt;0,TRUE)</formula1>
    </dataValidation>
    <dataValidation type="custom" errorStyle="information" showInputMessage="1" promptTitle="B271 Input Cell" prompt="The Plan ID's first 5 positions (ex: H####) should match Worksheet1 cell C6 or can be left blank.  Plan ID cannot be blank if column C (Member Months) has a value and must have the following format (ex: H####-###-##)" sqref="B271" xr:uid="{2997EE59-1A64-49A7-AD11-B5EF4589E2E9}">
      <formula1>IF(OR(LEN(TRIM(C271))&gt;0, LEN(B271)&gt;0),AND(MID(B271,1,5)=C6,ISERROR(FIND(MID(B271,6,1)," - ",1))=FALSE,ISNUMBER(VALUE(MID(B271,7,3))),ISERROR(FIND(MID(B271,10,1)," - ",1))=FALSE,ISNUMBER(VALUE(RIGHT(B271,2))),LEN(B271)=12),TRUE)</formula1>
    </dataValidation>
    <dataValidation errorStyle="information" allowBlank="1" promptTitle="D270 Input Cell" prompt="For MA Medical Savings Account (MSA) contracts only: MSA Plan Deductible" sqref="D270" xr:uid="{7F8DF05A-4828-4F2A-A8C0-5D776004E9E0}"/>
    <dataValidation type="custom" errorStyle="information" showInputMessage="1" promptTitle="C270 Input Cell" prompt="CY2023 Member Months cannot be blank if column B has a value" sqref="C270" xr:uid="{FCE8F430-9388-462F-8CB1-85BDF1540E94}">
      <formula1>IF(LEN(B270)&gt;0,LEN(TRIM(C270))&gt;0,TRUE)</formula1>
    </dataValidation>
    <dataValidation type="custom" errorStyle="information" showInputMessage="1" promptTitle="B270 Input Cell" prompt="The Plan ID's first 5 positions (ex: H####) should match Worksheet1 cell C6 or can be left blank.  Plan ID cannot be blank if column C (Member Months) has a value and must have the following format (ex: H####-###-##)" sqref="B270" xr:uid="{987D41B3-384E-4D5B-A06E-0A15E961D8A2}">
      <formula1>IF(OR(LEN(TRIM(C270))&gt;0, LEN(B270)&gt;0),AND(MID(B270,1,5)=C6,ISERROR(FIND(MID(B270,6,1)," - ",1))=FALSE,ISNUMBER(VALUE(MID(B270,7,3))),ISERROR(FIND(MID(B270,10,1)," - ",1))=FALSE,ISNUMBER(VALUE(RIGHT(B270,2))),LEN(B270)=12),TRUE)</formula1>
    </dataValidation>
    <dataValidation errorStyle="information" allowBlank="1" promptTitle="D269 Input Cell" prompt="For MA Medical Savings Account (MSA) contracts only: MSA Plan Deductible" sqref="D269" xr:uid="{A7974E68-E223-4536-B9A2-578B114C4FF9}"/>
    <dataValidation type="custom" errorStyle="information" showInputMessage="1" promptTitle="C269 Input Cell" prompt="CY2023 Member Months cannot be blank if column B has a value" sqref="C269" xr:uid="{0E23BF4E-2056-495E-9E46-399B52CBE88D}">
      <formula1>IF(LEN(B269)&gt;0,LEN(TRIM(C269))&gt;0,TRUE)</formula1>
    </dataValidation>
    <dataValidation type="custom" errorStyle="information" showInputMessage="1" promptTitle="B269 Input Cell" prompt="The Plan ID's first 5 positions (ex: H####) should match Worksheet1 cell C6 or can be left blank.  Plan ID cannot be blank if column C (Member Months) has a value and must have the following format (ex: H####-###-##)" sqref="B269" xr:uid="{45710A4E-F5E3-4E31-ABAA-BB6FBEE8C898}">
      <formula1>IF(OR(LEN(TRIM(C269))&gt;0, LEN(B269)&gt;0),AND(MID(B269,1,5)=C6,ISERROR(FIND(MID(B269,6,1)," - ",1))=FALSE,ISNUMBER(VALUE(MID(B269,7,3))),ISERROR(FIND(MID(B269,10,1)," - ",1))=FALSE,ISNUMBER(VALUE(RIGHT(B269,2))),LEN(B269)=12),TRUE)</formula1>
    </dataValidation>
    <dataValidation errorStyle="information" allowBlank="1" promptTitle="D268 Input Cell" prompt="For MA Medical Savings Account (MSA) contracts only: MSA Plan Deductible" sqref="D268" xr:uid="{E3826F33-E1FF-4D70-A917-E5212E06D29F}"/>
    <dataValidation type="custom" errorStyle="information" showInputMessage="1" promptTitle="C268 Input Cell" prompt="CY2023 Member Months cannot be blank if column B has a value" sqref="C268" xr:uid="{58C978C3-A306-43DB-9A81-1AB094812D37}">
      <formula1>IF(LEN(B268)&gt;0,LEN(TRIM(C268))&gt;0,TRUE)</formula1>
    </dataValidation>
    <dataValidation type="custom" errorStyle="information" showInputMessage="1" promptTitle="B268 Input Cell" prompt="The Plan ID's first 5 positions (ex: H####) should match Worksheet1 cell C6 or can be left blank.  Plan ID cannot be blank if column C (Member Months) has a value and must have the following format (ex: H####-###-##)" sqref="B268" xr:uid="{0841BDF2-AACF-4120-9090-E5C75BD5C14F}">
      <formula1>IF(OR(LEN(TRIM(C268))&gt;0, LEN(B268)&gt;0),AND(MID(B268,1,5)=C6,ISERROR(FIND(MID(B268,6,1)," - ",1))=FALSE,ISNUMBER(VALUE(MID(B268,7,3))),ISERROR(FIND(MID(B268,10,1)," - ",1))=FALSE,ISNUMBER(VALUE(RIGHT(B268,2))),LEN(B268)=12),TRUE)</formula1>
    </dataValidation>
    <dataValidation errorStyle="information" allowBlank="1" promptTitle="D267 Input Cell" prompt="For MA Medical Savings Account (MSA) contracts only: MSA Plan Deductible" sqref="D267" xr:uid="{C8B52FF2-A2E5-4FED-8B5C-8784109E0D83}"/>
    <dataValidation type="custom" errorStyle="information" showInputMessage="1" promptTitle="C267 Input Cell" prompt="CY2023 Member Months cannot be blank if column B has a value" sqref="C267" xr:uid="{AD12B145-380E-414A-81A3-A2D25EF1BFF9}">
      <formula1>IF(LEN(B267)&gt;0,LEN(TRIM(C267))&gt;0,TRUE)</formula1>
    </dataValidation>
    <dataValidation type="custom" errorStyle="information" showInputMessage="1" promptTitle="B267 Input Cell" prompt="The Plan ID's first 5 positions (ex: H####) should match Worksheet1 cell C6 or can be left blank.  Plan ID cannot be blank if column C (Member Months) has a value and must have the following format (ex: H####-###-##)" sqref="B267" xr:uid="{E8BCC398-9C8D-429F-ACAE-4592C2486525}">
      <formula1>IF(OR(LEN(TRIM(C267))&gt;0, LEN(B267)&gt;0),AND(MID(B267,1,5)=C6,ISERROR(FIND(MID(B267,6,1)," - ",1))=FALSE,ISNUMBER(VALUE(MID(B267,7,3))),ISERROR(FIND(MID(B267,10,1)," - ",1))=FALSE,ISNUMBER(VALUE(RIGHT(B267,2))),LEN(B267)=12),TRUE)</formula1>
    </dataValidation>
    <dataValidation errorStyle="information" allowBlank="1" promptTitle="D266 Input Cell" prompt="For MA Medical Savings Account (MSA) contracts only: MSA Plan Deductible" sqref="D266" xr:uid="{C1985D6A-CE84-455C-A07F-D6628A91C7D8}"/>
    <dataValidation type="custom" errorStyle="information" showInputMessage="1" promptTitle="C266 Input Cell" prompt="CY2023 Member Months cannot be blank if column B has a value" sqref="C266" xr:uid="{DF88EB3F-84B4-4B4A-9887-4D633E6CE6A7}">
      <formula1>IF(LEN(B266)&gt;0,LEN(TRIM(C266))&gt;0,TRUE)</formula1>
    </dataValidation>
    <dataValidation type="custom" errorStyle="information" showInputMessage="1" promptTitle="B266 Input Cell" prompt="The Plan ID's first 5 positions (ex: H####) should match Worksheet1 cell C6 or can be left blank.  Plan ID cannot be blank if column C (Member Months) has a value and must have the following format (ex: H####-###-##)" sqref="B266" xr:uid="{CEE5048B-F411-43D4-B8CC-740AA98E263E}">
      <formula1>IF(OR(LEN(TRIM(C266))&gt;0, LEN(B266)&gt;0),AND(MID(B266,1,5)=C6,ISERROR(FIND(MID(B266,6,1)," - ",1))=FALSE,ISNUMBER(VALUE(MID(B266,7,3))),ISERROR(FIND(MID(B266,10,1)," - ",1))=FALSE,ISNUMBER(VALUE(RIGHT(B266,2))),LEN(B266)=12),TRUE)</formula1>
    </dataValidation>
    <dataValidation errorStyle="information" allowBlank="1" promptTitle="D265 Input Cell" prompt="For MA Medical Savings Account (MSA) contracts only: MSA Plan Deductible" sqref="D265" xr:uid="{2E4CB3E2-047C-43B4-BBD4-D8946C541D81}"/>
    <dataValidation type="custom" errorStyle="information" showInputMessage="1" promptTitle="C265 Input Cell" prompt="CY2023 Member Months cannot be blank if column B has a value" sqref="C265" xr:uid="{5CF5C684-9486-4EE3-9A58-931A6E37095C}">
      <formula1>IF(LEN(B265)&gt;0,LEN(TRIM(C265))&gt;0,TRUE)</formula1>
    </dataValidation>
    <dataValidation type="custom" errorStyle="information" showInputMessage="1" promptTitle="B265 Input Cell" prompt="The Plan ID's first 5 positions (ex: H####) should match Worksheet1 cell C6 or can be left blank.  Plan ID cannot be blank if column C (Member Months) has a value and must have the following format (ex: H####-###-##)" sqref="B265" xr:uid="{8955AE6C-A08B-4AC4-9541-80EA508A69F4}">
      <formula1>IF(OR(LEN(TRIM(C265))&gt;0, LEN(B265)&gt;0),AND(MID(B265,1,5)=C6,ISERROR(FIND(MID(B265,6,1)," - ",1))=FALSE,ISNUMBER(VALUE(MID(B265,7,3))),ISERROR(FIND(MID(B265,10,1)," - ",1))=FALSE,ISNUMBER(VALUE(RIGHT(B265,2))),LEN(B265)=12),TRUE)</formula1>
    </dataValidation>
    <dataValidation errorStyle="information" allowBlank="1" promptTitle="D264 Input Cell" prompt="For MA Medical Savings Account (MSA) contracts only: MSA Plan Deductible" sqref="D264" xr:uid="{326622B8-DA8B-4232-A5F3-AB54A2C7D994}"/>
    <dataValidation type="custom" errorStyle="information" showInputMessage="1" promptTitle="C264 Input Cell" prompt="CY2023 Member Months cannot be blank if column B has a value" sqref="C264" xr:uid="{A47518DE-B294-481E-A9FE-35D76CDC0678}">
      <formula1>IF(LEN(B264)&gt;0,LEN(TRIM(C264))&gt;0,TRUE)</formula1>
    </dataValidation>
    <dataValidation type="custom" errorStyle="information" showInputMessage="1" promptTitle="B264 Input Cell" prompt="The Plan ID's first 5 positions (ex: H####) should match Worksheet1 cell C6 or can be left blank.  Plan ID cannot be blank if column C (Member Months) has a value and must have the following format (ex: H####-###-##)" sqref="B264" xr:uid="{3D1D6F99-6AC8-4C28-AFF3-626CF0650FAD}">
      <formula1>IF(OR(LEN(TRIM(C264))&gt;0, LEN(B264)&gt;0),AND(MID(B264,1,5)=C6,ISERROR(FIND(MID(B264,6,1)," - ",1))=FALSE,ISNUMBER(VALUE(MID(B264,7,3))),ISERROR(FIND(MID(B264,10,1)," - ",1))=FALSE,ISNUMBER(VALUE(RIGHT(B264,2))),LEN(B264)=12),TRUE)</formula1>
    </dataValidation>
    <dataValidation errorStyle="information" allowBlank="1" promptTitle="D263 Input Cell" prompt="For MA Medical Savings Account (MSA) contracts only: MSA Plan Deductible" sqref="D263" xr:uid="{1CA999C4-F7FD-4546-B692-6A9691FB1C13}"/>
    <dataValidation type="custom" errorStyle="information" showInputMessage="1" promptTitle="C263 Input Cell" prompt="CY2023 Member Months cannot be blank if column B has a value" sqref="C263" xr:uid="{1392B1B9-C907-4966-A4FA-4B868AF09273}">
      <formula1>IF(LEN(B263)&gt;0,LEN(TRIM(C263))&gt;0,TRUE)</formula1>
    </dataValidation>
    <dataValidation type="custom" errorStyle="information" showInputMessage="1" promptTitle="B263 Input Cell" prompt="The Plan ID's first 5 positions (ex: H####) should match Worksheet1 cell C6 or can be left blank.  Plan ID cannot be blank if column C (Member Months) has a value and must have the following format (ex: H####-###-##)" sqref="B263" xr:uid="{4F43FE66-A5C1-4F73-A138-D5253A45CEE6}">
      <formula1>IF(OR(LEN(TRIM(C263))&gt;0, LEN(B263)&gt;0),AND(MID(B263,1,5)=C6,ISERROR(FIND(MID(B263,6,1)," - ",1))=FALSE,ISNUMBER(VALUE(MID(B263,7,3))),ISERROR(FIND(MID(B263,10,1)," - ",1))=FALSE,ISNUMBER(VALUE(RIGHT(B263,2))),LEN(B263)=12),TRUE)</formula1>
    </dataValidation>
    <dataValidation errorStyle="information" allowBlank="1" promptTitle="D262 Input Cell" prompt="For MA Medical Savings Account (MSA) contracts only: MSA Plan Deductible" sqref="D262" xr:uid="{4E5F4B15-821D-40E7-B507-CEB9033388B1}"/>
    <dataValidation type="custom" errorStyle="information" showInputMessage="1" promptTitle="C262 Input Cell" prompt="CY2023 Member Months cannot be blank if column B has a value" sqref="C262" xr:uid="{D56B26D3-8D0F-4298-9CE3-B9513EE86414}">
      <formula1>IF(LEN(B262)&gt;0,LEN(TRIM(C262))&gt;0,TRUE)</formula1>
    </dataValidation>
    <dataValidation type="custom" errorStyle="information" showInputMessage="1" promptTitle="B262 Input Cell" prompt="The Plan ID's first 5 positions (ex: H####) should match Worksheet1 cell C6 or can be left blank.  Plan ID cannot be blank if column C (Member Months) has a value and must have the following format (ex: H####-###-##)" sqref="B262" xr:uid="{A4415E78-9C32-4FA0-9F7E-59FF6CD186B1}">
      <formula1>IF(OR(LEN(TRIM(C262))&gt;0, LEN(B262)&gt;0),AND(MID(B262,1,5)=C6,ISERROR(FIND(MID(B262,6,1)," - ",1))=FALSE,ISNUMBER(VALUE(MID(B262,7,3))),ISERROR(FIND(MID(B262,10,1)," - ",1))=FALSE,ISNUMBER(VALUE(RIGHT(B262,2))),LEN(B262)=12),TRUE)</formula1>
    </dataValidation>
    <dataValidation errorStyle="information" allowBlank="1" promptTitle="D261 Input Cell" prompt="For MA Medical Savings Account (MSA) contracts only: MSA Plan Deductible" sqref="D261" xr:uid="{B462FEDD-F9D1-4A14-99E5-ABD0F32A577B}"/>
    <dataValidation type="custom" errorStyle="information" showInputMessage="1" promptTitle="C261 Input Cell" prompt="CY2023 Member Months cannot be blank if column B has a value" sqref="C261" xr:uid="{8DFEA4AB-E52B-4BC6-922A-14A2AC131D32}">
      <formula1>IF(LEN(B261)&gt;0,LEN(TRIM(C261))&gt;0,TRUE)</formula1>
    </dataValidation>
    <dataValidation type="custom" errorStyle="information" showInputMessage="1" promptTitle="B261 Input Cell" prompt="The Plan ID's first 5 positions (ex: H####) should match Worksheet1 cell C6 or can be left blank.  Plan ID cannot be blank if column C (Member Months) has a value and must have the following format (ex: H####-###-##)" sqref="B261" xr:uid="{0F98CF9A-9E96-4593-BD06-9ACC9DF19F0F}">
      <formula1>IF(OR(LEN(TRIM(C261))&gt;0, LEN(B261)&gt;0),AND(MID(B261,1,5)=C6,ISERROR(FIND(MID(B261,6,1)," - ",1))=FALSE,ISNUMBER(VALUE(MID(B261,7,3))),ISERROR(FIND(MID(B261,10,1)," - ",1))=FALSE,ISNUMBER(VALUE(RIGHT(B261,2))),LEN(B261)=12),TRUE)</formula1>
    </dataValidation>
    <dataValidation errorStyle="information" allowBlank="1" promptTitle="D260 Input Cell" prompt="For MA Medical Savings Account (MSA) contracts only: MSA Plan Deductible" sqref="D260" xr:uid="{4463E2E3-1A36-40E4-AFE2-92A8FEB65BA7}"/>
    <dataValidation type="custom" errorStyle="information" showInputMessage="1" promptTitle="C260 Input Cell" prompt="CY2023 Member Months cannot be blank if column B has a value" sqref="C260" xr:uid="{550567A3-A19A-43B8-9553-1D0072FBFD08}">
      <formula1>IF(LEN(B260)&gt;0,LEN(TRIM(C260))&gt;0,TRUE)</formula1>
    </dataValidation>
    <dataValidation type="custom" errorStyle="information" showInputMessage="1" promptTitle="B260 Input Cell" prompt="The Plan ID's first 5 positions (ex: H####) should match Worksheet1 cell C6 or can be left blank.  Plan ID cannot be blank if column C (Member Months) has a value and must have the following format (ex: H####-###-##)" sqref="B260" xr:uid="{25C89D2C-7791-4132-AD68-675D97D064A2}">
      <formula1>IF(OR(LEN(TRIM(C260))&gt;0, LEN(B260)&gt;0),AND(MID(B260,1,5)=C6,ISERROR(FIND(MID(B260,6,1)," - ",1))=FALSE,ISNUMBER(VALUE(MID(B260,7,3))),ISERROR(FIND(MID(B260,10,1)," - ",1))=FALSE,ISNUMBER(VALUE(RIGHT(B260,2))),LEN(B260)=12),TRUE)</formula1>
    </dataValidation>
    <dataValidation errorStyle="information" allowBlank="1" promptTitle="D259 Input Cell" prompt="For MA Medical Savings Account (MSA) contracts only: MSA Plan Deductible" sqref="D259" xr:uid="{6DB93F74-FA20-436D-AE92-30B5A81E6712}"/>
    <dataValidation type="custom" errorStyle="information" showInputMessage="1" promptTitle="C259 Input Cell" prompt="CY2023 Member Months cannot be blank if column B has a value" sqref="C259" xr:uid="{C2B6D975-C0E9-4A39-955B-1CC8E76E53A9}">
      <formula1>IF(LEN(B259)&gt;0,LEN(TRIM(C259))&gt;0,TRUE)</formula1>
    </dataValidation>
    <dataValidation type="custom" errorStyle="information" showInputMessage="1" promptTitle="B259 Input Cell" prompt="The Plan ID's first 5 positions (ex: H####) should match Worksheet1 cell C6 or can be left blank.  Plan ID cannot be blank if column C (Member Months) has a value and must have the following format (ex: H####-###-##)" sqref="B259" xr:uid="{C94563F7-C767-4142-8053-DF0B2651F71F}">
      <formula1>IF(OR(LEN(TRIM(C259))&gt;0, LEN(B259)&gt;0),AND(MID(B259,1,5)=C6,ISERROR(FIND(MID(B259,6,1)," - ",1))=FALSE,ISNUMBER(VALUE(MID(B259,7,3))),ISERROR(FIND(MID(B259,10,1)," - ",1))=FALSE,ISNUMBER(VALUE(RIGHT(B259,2))),LEN(B259)=12),TRUE)</formula1>
    </dataValidation>
    <dataValidation errorStyle="information" allowBlank="1" promptTitle="D258 Input Cell" prompt="For MA Medical Savings Account (MSA) contracts only: MSA Plan Deductible" sqref="D258" xr:uid="{60DFA28B-EF9B-4C8D-9DF3-46344A91C39F}"/>
    <dataValidation type="custom" errorStyle="information" showInputMessage="1" promptTitle="C258 Input Cell" prompt="CY2023 Member Months cannot be blank if column B has a value" sqref="C258" xr:uid="{8BB03E84-CB90-49E9-AB2F-C1D38FF60936}">
      <formula1>IF(LEN(B258)&gt;0,LEN(TRIM(C258))&gt;0,TRUE)</formula1>
    </dataValidation>
    <dataValidation type="custom" errorStyle="information" showInputMessage="1" promptTitle="B258 Input Cell" prompt="The Plan ID's first 5 positions (ex: H####) should match Worksheet1 cell C6 or can be left blank.  Plan ID cannot be blank if column C (Member Months) has a value and must have the following format (ex: H####-###-##)" sqref="B258" xr:uid="{53C9C084-BE4B-4115-87E2-97226C859CB2}">
      <formula1>IF(OR(LEN(TRIM(C258))&gt;0, LEN(B258)&gt;0),AND(MID(B258,1,5)=C6,ISERROR(FIND(MID(B258,6,1)," - ",1))=FALSE,ISNUMBER(VALUE(MID(B258,7,3))),ISERROR(FIND(MID(B258,10,1)," - ",1))=FALSE,ISNUMBER(VALUE(RIGHT(B258,2))),LEN(B258)=12),TRUE)</formula1>
    </dataValidation>
    <dataValidation errorStyle="information" allowBlank="1" promptTitle="D257 Input Cell" prompt="For MA Medical Savings Account (MSA) contracts only: MSA Plan Deductible" sqref="D257" xr:uid="{404FDEC7-0CB1-4D45-AA1E-996C882A7343}"/>
    <dataValidation type="custom" errorStyle="information" showInputMessage="1" promptTitle="C257 Input Cell" prompt="CY2023 Member Months cannot be blank if column B has a value" sqref="C257" xr:uid="{A38708B6-A6CE-472A-9DE4-66041022B534}">
      <formula1>IF(LEN(B257)&gt;0,LEN(TRIM(C257))&gt;0,TRUE)</formula1>
    </dataValidation>
    <dataValidation type="custom" errorStyle="information" showInputMessage="1" promptTitle="B257 Input Cell" prompt="The Plan ID's first 5 positions (ex: H####) should match Worksheet1 cell C6 or can be left blank.  Plan ID cannot be blank if column C (Member Months) has a value and must have the following format (ex: H####-###-##)" sqref="B257" xr:uid="{6DDD35E4-E88C-4568-B133-DCC2EA19C4BE}">
      <formula1>IF(OR(LEN(TRIM(C257))&gt;0, LEN(B257)&gt;0),AND(MID(B257,1,5)=C6,ISERROR(FIND(MID(B257,6,1)," - ",1))=FALSE,ISNUMBER(VALUE(MID(B257,7,3))),ISERROR(FIND(MID(B257,10,1)," - ",1))=FALSE,ISNUMBER(VALUE(RIGHT(B257,2))),LEN(B257)=12),TRUE)</formula1>
    </dataValidation>
    <dataValidation errorStyle="information" allowBlank="1" promptTitle="D256 Input Cell" prompt="For MA Medical Savings Account (MSA) contracts only: MSA Plan Deductible" sqref="D256" xr:uid="{BBB4A346-4616-48BA-B23B-3C135EBE7DD7}"/>
    <dataValidation type="custom" errorStyle="information" showInputMessage="1" promptTitle="C256 Input Cell" prompt="CY2023 Member Months cannot be blank if column B has a value" sqref="C256" xr:uid="{2C1B909F-540F-4DAA-BC33-5C08D8D6D13F}">
      <formula1>IF(LEN(B256)&gt;0,LEN(TRIM(C256))&gt;0,TRUE)</formula1>
    </dataValidation>
    <dataValidation type="custom" errorStyle="information" showInputMessage="1" promptTitle="B256 Input Cell" prompt="The Plan ID's first 5 positions (ex: H####) should match Worksheet1 cell C6 or can be left blank.  Plan ID cannot be blank if column C (Member Months) has a value and must have the following format (ex: H####-###-##)" sqref="B256" xr:uid="{70ED71C5-68E6-49D7-BA6D-5A1AA0542ED7}">
      <formula1>IF(OR(LEN(TRIM(C256))&gt;0, LEN(B256)&gt;0),AND(MID(B256,1,5)=C6,ISERROR(FIND(MID(B256,6,1)," - ",1))=FALSE,ISNUMBER(VALUE(MID(B256,7,3))),ISERROR(FIND(MID(B256,10,1)," - ",1))=FALSE,ISNUMBER(VALUE(RIGHT(B256,2))),LEN(B256)=12),TRUE)</formula1>
    </dataValidation>
    <dataValidation errorStyle="information" allowBlank="1" promptTitle="D255 Input Cell" prompt="For MA Medical Savings Account (MSA) contracts only: MSA Plan Deductible" sqref="D255" xr:uid="{D1C9B73B-D617-4140-9A98-401A1517C142}"/>
    <dataValidation type="custom" errorStyle="information" showInputMessage="1" promptTitle="C255 Input Cell" prompt="CY2023 Member Months cannot be blank if column B has a value" sqref="C255" xr:uid="{B15FA19F-9AED-4AC4-A728-F2C20C6980D5}">
      <formula1>IF(LEN(B255)&gt;0,LEN(TRIM(C255))&gt;0,TRUE)</formula1>
    </dataValidation>
    <dataValidation type="custom" errorStyle="information" showInputMessage="1" promptTitle="B255 Input Cell" prompt="The Plan ID's first 5 positions (ex: H####) should match Worksheet1 cell C6 or can be left blank.  Plan ID cannot be blank if column C (Member Months) has a value and must have the following format (ex: H####-###-##)" sqref="B255" xr:uid="{18A1A347-7148-4B01-96D6-BE18EFEF1A0C}">
      <formula1>IF(OR(LEN(TRIM(C255))&gt;0, LEN(B255)&gt;0),AND(MID(B255,1,5)=C6,ISERROR(FIND(MID(B255,6,1)," - ",1))=FALSE,ISNUMBER(VALUE(MID(B255,7,3))),ISERROR(FIND(MID(B255,10,1)," - ",1))=FALSE,ISNUMBER(VALUE(RIGHT(B255,2))),LEN(B255)=12),TRUE)</formula1>
    </dataValidation>
    <dataValidation errorStyle="information" allowBlank="1" promptTitle="D254 Input Cell" prompt="For MA Medical Savings Account (MSA) contracts only: MSA Plan Deductible" sqref="D254" xr:uid="{81C21630-0129-4519-A94B-78C42F115902}"/>
    <dataValidation type="custom" errorStyle="information" showInputMessage="1" promptTitle="C254 Input Cell" prompt="CY2023 Member Months cannot be blank if column B has a value" sqref="C254" xr:uid="{34581C94-A564-4F74-B7F4-E95F0682CD97}">
      <formula1>IF(LEN(B254)&gt;0,LEN(TRIM(C254))&gt;0,TRUE)</formula1>
    </dataValidation>
    <dataValidation type="custom" errorStyle="information" showInputMessage="1" promptTitle="B254 Input Cell" prompt="The Plan ID's first 5 positions (ex: H####) should match Worksheet1 cell C6 or can be left blank.  Plan ID cannot be blank if column C (Member Months) has a value and must have the following format (ex: H####-###-##)" sqref="B254" xr:uid="{C2EF36D7-FDED-4B1F-9E32-3CC0489BA4C2}">
      <formula1>IF(OR(LEN(TRIM(C254))&gt;0, LEN(B254)&gt;0),AND(MID(B254,1,5)=C6,ISERROR(FIND(MID(B254,6,1)," - ",1))=FALSE,ISNUMBER(VALUE(MID(B254,7,3))),ISERROR(FIND(MID(B254,10,1)," - ",1))=FALSE,ISNUMBER(VALUE(RIGHT(B254,2))),LEN(B254)=12),TRUE)</formula1>
    </dataValidation>
    <dataValidation errorStyle="information" allowBlank="1" promptTitle="D253 Input Cell" prompt="For MA Medical Savings Account (MSA) contracts only: MSA Plan Deductible" sqref="D253" xr:uid="{9D0D4B9B-6C2E-4BF6-ABA1-CFE6F68BED23}"/>
    <dataValidation type="custom" errorStyle="information" showInputMessage="1" promptTitle="C253 Input Cell" prompt="CY2023 Member Months cannot be blank if column B has a value" sqref="C253" xr:uid="{C55218EE-1B25-44C3-A2B0-B82CCD17687D}">
      <formula1>IF(LEN(B253)&gt;0,LEN(TRIM(C253))&gt;0,TRUE)</formula1>
    </dataValidation>
    <dataValidation type="custom" errorStyle="information" showInputMessage="1" promptTitle="B253 Input Cell" prompt="The Plan ID's first 5 positions (ex: H####) should match Worksheet1 cell C6 or can be left blank.  Plan ID cannot be blank if column C (Member Months) has a value and must have the following format (ex: H####-###-##)" sqref="B253" xr:uid="{12119210-A943-4AB5-9970-DF50EC704562}">
      <formula1>IF(OR(LEN(TRIM(C253))&gt;0, LEN(B253)&gt;0),AND(MID(B253,1,5)=C6,ISERROR(FIND(MID(B253,6,1)," - ",1))=FALSE,ISNUMBER(VALUE(MID(B253,7,3))),ISERROR(FIND(MID(B253,10,1)," - ",1))=FALSE,ISNUMBER(VALUE(RIGHT(B253,2))),LEN(B253)=12),TRUE)</formula1>
    </dataValidation>
    <dataValidation errorStyle="information" allowBlank="1" promptTitle="D252 Input Cell" prompt="For MA Medical Savings Account (MSA) contracts only: MSA Plan Deductible" sqref="D252" xr:uid="{047E17CC-70D2-4B5E-BEAD-1A934D0F9D03}"/>
    <dataValidation type="custom" errorStyle="information" showInputMessage="1" promptTitle="C252 Input Cell" prompt="CY2023 Member Months cannot be blank if column B has a value" sqref="C252" xr:uid="{CD9D186E-06EA-4092-B67D-691C6DD6E8E4}">
      <formula1>IF(LEN(B252)&gt;0,LEN(TRIM(C252))&gt;0,TRUE)</formula1>
    </dataValidation>
    <dataValidation type="custom" errorStyle="information" showInputMessage="1" promptTitle="B252 Input Cell" prompt="The Plan ID's first 5 positions (ex: H####) should match Worksheet1 cell C6 or can be left blank.  Plan ID cannot be blank if column C (Member Months) has a value and must have the following format (ex: H####-###-##)" sqref="B252" xr:uid="{56E745B9-1C34-4DD8-90B1-DB1777E62555}">
      <formula1>IF(OR(LEN(TRIM(C252))&gt;0, LEN(B252)&gt;0),AND(MID(B252,1,5)=C6,ISERROR(FIND(MID(B252,6,1)," - ",1))=FALSE,ISNUMBER(VALUE(MID(B252,7,3))),ISERROR(FIND(MID(B252,10,1)," - ",1))=FALSE,ISNUMBER(VALUE(RIGHT(B252,2))),LEN(B252)=12),TRUE)</formula1>
    </dataValidation>
    <dataValidation errorStyle="information" allowBlank="1" promptTitle="D251 Input Cell" prompt="For MA Medical Savings Account (MSA) contracts only: MSA Plan Deductible" sqref="D251" xr:uid="{4F5B0CD8-63AE-4B6F-A5DA-E28D641FE219}"/>
    <dataValidation type="custom" errorStyle="information" showInputMessage="1" promptTitle="C251 Input Cell" prompt="CY2023 Member Months cannot be blank if column B has a value" sqref="C251" xr:uid="{84DFCC3D-5729-4294-BD6E-2D1DF3E9DBD2}">
      <formula1>IF(LEN(B251)&gt;0,LEN(TRIM(C251))&gt;0,TRUE)</formula1>
    </dataValidation>
    <dataValidation type="custom" errorStyle="information" showInputMessage="1" promptTitle="B251 Input Cell" prompt="The Plan ID's first 5 positions (ex: H####) should match Worksheet1 cell C6 or can be left blank.  Plan ID cannot be blank if column C (Member Months) has a value and must have the following format (ex: H####-###-##)" sqref="B251" xr:uid="{AA2477BA-952C-4E36-9E70-67F503E409A0}">
      <formula1>IF(OR(LEN(TRIM(C251))&gt;0, LEN(B251)&gt;0),AND(MID(B251,1,5)=C6,ISERROR(FIND(MID(B251,6,1)," - ",1))=FALSE,ISNUMBER(VALUE(MID(B251,7,3))),ISERROR(FIND(MID(B251,10,1)," - ",1))=FALSE,ISNUMBER(VALUE(RIGHT(B251,2))),LEN(B251)=12),TRUE)</formula1>
    </dataValidation>
    <dataValidation errorStyle="information" allowBlank="1" promptTitle="D250 Input Cell" prompt="For MA Medical Savings Account (MSA) contracts only: MSA Plan Deductible" sqref="D250" xr:uid="{4097C31E-0F1E-4887-AD81-56F011C8ED76}"/>
    <dataValidation type="custom" errorStyle="information" showInputMessage="1" promptTitle="C250 Input Cell" prompt="CY2023 Member Months cannot be blank if column B has a value" sqref="C250" xr:uid="{84414B6E-13DB-43AF-B066-1BE0F8897DCF}">
      <formula1>IF(LEN(B250)&gt;0,LEN(TRIM(C250))&gt;0,TRUE)</formula1>
    </dataValidation>
    <dataValidation type="custom" errorStyle="information" showInputMessage="1" promptTitle="B250 Input Cell" prompt="The Plan ID's first 5 positions (ex: H####) should match Worksheet1 cell C6 or can be left blank.  Plan ID cannot be blank if column C (Member Months) has a value and must have the following format (ex: H####-###-##)" sqref="B250" xr:uid="{CEDCB447-228A-4EA4-BFAA-A2A3DB1876BF}">
      <formula1>IF(OR(LEN(TRIM(C250))&gt;0, LEN(B250)&gt;0),AND(MID(B250,1,5)=C6,ISERROR(FIND(MID(B250,6,1)," - ",1))=FALSE,ISNUMBER(VALUE(MID(B250,7,3))),ISERROR(FIND(MID(B250,10,1)," - ",1))=FALSE,ISNUMBER(VALUE(RIGHT(B250,2))),LEN(B250)=12),TRUE)</formula1>
    </dataValidation>
    <dataValidation errorStyle="information" allowBlank="1" promptTitle="D249 Input Cell" prompt="For MA Medical Savings Account (MSA) contracts only: MSA Plan Deductible" sqref="D249" xr:uid="{101E8F0D-9167-43D7-BCF1-482D9DD5E182}"/>
    <dataValidation type="custom" errorStyle="information" showInputMessage="1" promptTitle="C249 Input Cell" prompt="CY2023 Member Months cannot be blank if column B has a value" sqref="C249" xr:uid="{7F619684-D76B-41CE-BC08-C816727E5D0C}">
      <formula1>IF(LEN(B249)&gt;0,LEN(TRIM(C249))&gt;0,TRUE)</formula1>
    </dataValidation>
    <dataValidation type="custom" errorStyle="information" showInputMessage="1" promptTitle="B249 Input Cell" prompt="The Plan ID's first 5 positions (ex: H####) should match Worksheet1 cell C6 or can be left blank.  Plan ID cannot be blank if column C (Member Months) has a value and must have the following format (ex: H####-###-##)" sqref="B249" xr:uid="{93D35F30-EF6B-48A8-86A0-1924B849DECA}">
      <formula1>IF(OR(LEN(TRIM(C249))&gt;0, LEN(B249)&gt;0),AND(MID(B249,1,5)=C6,ISERROR(FIND(MID(B249,6,1)," - ",1))=FALSE,ISNUMBER(VALUE(MID(B249,7,3))),ISERROR(FIND(MID(B249,10,1)," - ",1))=FALSE,ISNUMBER(VALUE(RIGHT(B249,2))),LEN(B249)=12),TRUE)</formula1>
    </dataValidation>
    <dataValidation errorStyle="information" allowBlank="1" promptTitle="D248 Input Cell" prompt="For MA Medical Savings Account (MSA) contracts only: MSA Plan Deductible" sqref="D248" xr:uid="{E2949850-B416-477C-B760-A5B28A5D0763}"/>
    <dataValidation type="custom" errorStyle="information" showInputMessage="1" promptTitle="C248 Input Cell" prompt="CY2023 Member Months cannot be blank if column B has a value" sqref="C248" xr:uid="{1AFF359E-398F-4958-B794-FE1187ED50B1}">
      <formula1>IF(LEN(B248)&gt;0,LEN(TRIM(C248))&gt;0,TRUE)</formula1>
    </dataValidation>
    <dataValidation type="custom" errorStyle="information" showInputMessage="1" promptTitle="B248 Input Cell" prompt="The Plan ID's first 5 positions (ex: H####) should match Worksheet1 cell C6 or can be left blank.  Plan ID cannot be blank if column C (Member Months) has a value and must have the following format (ex: H####-###-##)" sqref="B248" xr:uid="{E91607F3-14CE-4E03-B0C9-09637458F0CA}">
      <formula1>IF(OR(LEN(TRIM(C248))&gt;0, LEN(B248)&gt;0),AND(MID(B248,1,5)=C6,ISERROR(FIND(MID(B248,6,1)," - ",1))=FALSE,ISNUMBER(VALUE(MID(B248,7,3))),ISERROR(FIND(MID(B248,10,1)," - ",1))=FALSE,ISNUMBER(VALUE(RIGHT(B248,2))),LEN(B248)=12),TRUE)</formula1>
    </dataValidation>
    <dataValidation errorStyle="information" allowBlank="1" promptTitle="D247 Input Cell" prompt="For MA Medical Savings Account (MSA) contracts only: MSA Plan Deductible" sqref="D247" xr:uid="{B65CEDD1-B9A4-4254-8F94-726A2B737CD9}"/>
    <dataValidation type="custom" errorStyle="information" showInputMessage="1" promptTitle="C247 Input Cell" prompt="CY2023 Member Months cannot be blank if column B has a value" sqref="C247" xr:uid="{42022BA1-47A8-4F6D-B2E0-DEBA6877F87E}">
      <formula1>IF(LEN(B247)&gt;0,LEN(TRIM(C247))&gt;0,TRUE)</formula1>
    </dataValidation>
    <dataValidation type="custom" errorStyle="information" showInputMessage="1" promptTitle="B247 Input Cell" prompt="The Plan ID's first 5 positions (ex: H####) should match Worksheet1 cell C6 or can be left blank.  Plan ID cannot be blank if column C (Member Months) has a value and must have the following format (ex: H####-###-##)" sqref="B247" xr:uid="{EBEFB475-88A9-48E4-A4E9-70950101CA0C}">
      <formula1>IF(OR(LEN(TRIM(C247))&gt;0, LEN(B247)&gt;0),AND(MID(B247,1,5)=C6,ISERROR(FIND(MID(B247,6,1)," - ",1))=FALSE,ISNUMBER(VALUE(MID(B247,7,3))),ISERROR(FIND(MID(B247,10,1)," - ",1))=FALSE,ISNUMBER(VALUE(RIGHT(B247,2))),LEN(B247)=12),TRUE)</formula1>
    </dataValidation>
    <dataValidation errorStyle="information" allowBlank="1" promptTitle="D246 Input Cell" prompt="For MA Medical Savings Account (MSA) contracts only: MSA Plan Deductible" sqref="D246" xr:uid="{23821E26-9630-4900-A392-CF8BD80FEAD9}"/>
    <dataValidation type="custom" errorStyle="information" showInputMessage="1" promptTitle="C246 Input Cell" prompt="CY2023 Member Months cannot be blank if column B has a value" sqref="C246" xr:uid="{C9CA10BD-34C1-4DBD-BEAE-E6F66ED463BA}">
      <formula1>IF(LEN(B246)&gt;0,LEN(TRIM(C246))&gt;0,TRUE)</formula1>
    </dataValidation>
    <dataValidation type="custom" errorStyle="information" showInputMessage="1" promptTitle="B246 Input Cell" prompt="The Plan ID's first 5 positions (ex: H####) should match Worksheet1 cell C6 or can be left blank.  Plan ID cannot be blank if column C (Member Months) has a value and must have the following format (ex: H####-###-##)" sqref="B246" xr:uid="{5F6AF87C-B653-4071-AFAA-412172563674}">
      <formula1>IF(OR(LEN(TRIM(C246))&gt;0, LEN(B246)&gt;0),AND(MID(B246,1,5)=C6,ISERROR(FIND(MID(B246,6,1)," - ",1))=FALSE,ISNUMBER(VALUE(MID(B246,7,3))),ISERROR(FIND(MID(B246,10,1)," - ",1))=FALSE,ISNUMBER(VALUE(RIGHT(B246,2))),LEN(B246)=12),TRUE)</formula1>
    </dataValidation>
    <dataValidation errorStyle="information" allowBlank="1" promptTitle="D245 Input Cell" prompt="For MA Medical Savings Account (MSA) contracts only: MSA Plan Deductible" sqref="D245" xr:uid="{D41E04B9-0538-4B86-AC47-BC892372090E}"/>
    <dataValidation type="custom" errorStyle="information" showInputMessage="1" promptTitle="C245 Input Cell" prompt="CY2023 Member Months cannot be blank if column B has a value" sqref="C245" xr:uid="{F8C6CEFD-E55D-4E29-B23E-622ECB207B57}">
      <formula1>IF(LEN(B245)&gt;0,LEN(TRIM(C245))&gt;0,TRUE)</formula1>
    </dataValidation>
    <dataValidation type="custom" errorStyle="information" showInputMessage="1" promptTitle="B245 Input Cell" prompt="The Plan ID's first 5 positions (ex: H####) should match Worksheet1 cell C6 or can be left blank.  Plan ID cannot be blank if column C (Member Months) has a value and must have the following format (ex: H####-###-##)" sqref="B245" xr:uid="{87633E58-48E6-4EE9-8054-B2304D656AF3}">
      <formula1>IF(OR(LEN(TRIM(C245))&gt;0, LEN(B245)&gt;0),AND(MID(B245,1,5)=C6,ISERROR(FIND(MID(B245,6,1)," - ",1))=FALSE,ISNUMBER(VALUE(MID(B245,7,3))),ISERROR(FIND(MID(B245,10,1)," - ",1))=FALSE,ISNUMBER(VALUE(RIGHT(B245,2))),LEN(B245)=12),TRUE)</formula1>
    </dataValidation>
    <dataValidation errorStyle="information" allowBlank="1" promptTitle="D244 Input Cell" prompt="For MA Medical Savings Account (MSA) contracts only: MSA Plan Deductible" sqref="D244" xr:uid="{E57529AD-7D6B-4FC7-A3FC-F156698B0387}"/>
    <dataValidation type="custom" errorStyle="information" showInputMessage="1" promptTitle="C244 Input Cell" prompt="CY2023 Member Months cannot be blank if column B has a value" sqref="C244" xr:uid="{BEC87037-157A-49D3-83E9-A89833A6D39F}">
      <formula1>IF(LEN(B244)&gt;0,LEN(TRIM(C244))&gt;0,TRUE)</formula1>
    </dataValidation>
    <dataValidation type="custom" errorStyle="information" showInputMessage="1" promptTitle="B244 Input Cell" prompt="The Plan ID's first 5 positions (ex: H####) should match Worksheet1 cell C6 or can be left blank.  Plan ID cannot be blank if column C (Member Months) has a value and must have the following format (ex: H####-###-##)" sqref="B244" xr:uid="{809EA9F5-C21B-418F-AC77-58A4174DCF5D}">
      <formula1>IF(OR(LEN(TRIM(C244))&gt;0, LEN(B244)&gt;0),AND(MID(B244,1,5)=C6,ISERROR(FIND(MID(B244,6,1)," - ",1))=FALSE,ISNUMBER(VALUE(MID(B244,7,3))),ISERROR(FIND(MID(B244,10,1)," - ",1))=FALSE,ISNUMBER(VALUE(RIGHT(B244,2))),LEN(B244)=12),TRUE)</formula1>
    </dataValidation>
    <dataValidation errorStyle="information" allowBlank="1" promptTitle="D243 Input Cell" prompt="For MA Medical Savings Account (MSA) contracts only: MSA Plan Deductible" sqref="D243" xr:uid="{C836C6ED-CA64-43E3-A06E-5D303B8F0685}"/>
    <dataValidation type="custom" errorStyle="information" showInputMessage="1" promptTitle="C243 Input Cell" prompt="CY2023 Member Months cannot be blank if column B has a value" sqref="C243" xr:uid="{54E01DFA-0CEB-4AB8-BD6F-1E20AB12C4E8}">
      <formula1>IF(LEN(B243)&gt;0,LEN(TRIM(C243))&gt;0,TRUE)</formula1>
    </dataValidation>
    <dataValidation type="custom" errorStyle="information" showInputMessage="1" promptTitle="B243 Input Cell" prompt="The Plan ID's first 5 positions (ex: H####) should match Worksheet1 cell C6 or can be left blank.  Plan ID cannot be blank if column C (Member Months) has a value and must have the following format (ex: H####-###-##)" sqref="B243" xr:uid="{2B52ECBC-0ADC-4736-BAE3-D8A39A296649}">
      <formula1>IF(OR(LEN(TRIM(C243))&gt;0, LEN(B243)&gt;0),AND(MID(B243,1,5)=C6,ISERROR(FIND(MID(B243,6,1)," - ",1))=FALSE,ISNUMBER(VALUE(MID(B243,7,3))),ISERROR(FIND(MID(B243,10,1)," - ",1))=FALSE,ISNUMBER(VALUE(RIGHT(B243,2))),LEN(B243)=12),TRUE)</formula1>
    </dataValidation>
    <dataValidation errorStyle="information" allowBlank="1" promptTitle="D242 Input Cell" prompt="For MA Medical Savings Account (MSA) contracts only: MSA Plan Deductible" sqref="D242" xr:uid="{A3FA6D8D-1275-43A7-AAEC-E4EACBE7B03B}"/>
    <dataValidation type="custom" errorStyle="information" showInputMessage="1" promptTitle="C242 Input Cell" prompt="CY2023 Member Months cannot be blank if column B has a value" sqref="C242" xr:uid="{85F67FB0-5E70-4A1A-90B9-A720EC775819}">
      <formula1>IF(LEN(B242)&gt;0,LEN(TRIM(C242))&gt;0,TRUE)</formula1>
    </dataValidation>
    <dataValidation type="custom" errorStyle="information" showInputMessage="1" promptTitle="B242 Input Cell" prompt="The Plan ID's first 5 positions (ex: H####) should match Worksheet1 cell C6 or can be left blank.  Plan ID cannot be blank if column C (Member Months) has a value and must have the following format (ex: H####-###-##)" sqref="B242" xr:uid="{B55B4488-C42F-48D9-AD4F-CDB02C328720}">
      <formula1>IF(OR(LEN(TRIM(C242))&gt;0, LEN(B242)&gt;0),AND(MID(B242,1,5)=C6,ISERROR(FIND(MID(B242,6,1)," - ",1))=FALSE,ISNUMBER(VALUE(MID(B242,7,3))),ISERROR(FIND(MID(B242,10,1)," - ",1))=FALSE,ISNUMBER(VALUE(RIGHT(B242,2))),LEN(B242)=12),TRUE)</formula1>
    </dataValidation>
    <dataValidation errorStyle="information" allowBlank="1" promptTitle="D241 Input Cell" prompt="For MA Medical Savings Account (MSA) contracts only: MSA Plan Deductible" sqref="D241" xr:uid="{D6ACC8D7-EF7B-4433-A211-1D6822377440}"/>
    <dataValidation type="custom" errorStyle="information" showInputMessage="1" promptTitle="C241 Input Cell" prompt="CY2023 Member Months cannot be blank if column B has a value" sqref="C241" xr:uid="{4E5C07CE-20D3-4506-BAE8-1D8D53AD04D0}">
      <formula1>IF(LEN(B241)&gt;0,LEN(TRIM(C241))&gt;0,TRUE)</formula1>
    </dataValidation>
    <dataValidation type="custom" errorStyle="information" showInputMessage="1" promptTitle="B241 Input Cell" prompt="The Plan ID's first 5 positions (ex: H####) should match Worksheet1 cell C6 or can be left blank.  Plan ID cannot be blank if column C (Member Months) has a value and must have the following format (ex: H####-###-##)" sqref="B241" xr:uid="{741FDC95-D8C3-403D-8E40-B3C5EC73C12C}">
      <formula1>IF(OR(LEN(TRIM(C241))&gt;0, LEN(B241)&gt;0),AND(MID(B241,1,5)=C6,ISERROR(FIND(MID(B241,6,1)," - ",1))=FALSE,ISNUMBER(VALUE(MID(B241,7,3))),ISERROR(FIND(MID(B241,10,1)," - ",1))=FALSE,ISNUMBER(VALUE(RIGHT(B241,2))),LEN(B241)=12),TRUE)</formula1>
    </dataValidation>
    <dataValidation errorStyle="information" allowBlank="1" promptTitle="D240 Input Cell" prompt="For MA Medical Savings Account (MSA) contracts only: MSA Plan Deductible" sqref="D240" xr:uid="{A145B7A6-8B75-4EFD-90A4-065BCA712BB3}"/>
    <dataValidation type="custom" errorStyle="information" showInputMessage="1" promptTitle="C240 Input Cell" prompt="CY2023 Member Months cannot be blank if column B has a value" sqref="C240" xr:uid="{33557FFA-DD48-41C9-BF81-FBB29083142F}">
      <formula1>IF(LEN(B240)&gt;0,LEN(TRIM(C240))&gt;0,TRUE)</formula1>
    </dataValidation>
    <dataValidation type="custom" errorStyle="information" showInputMessage="1" promptTitle="B240 Input Cell" prompt="The Plan ID's first 5 positions (ex: H####) should match Worksheet1 cell C6 or can be left blank.  Plan ID cannot be blank if column C (Member Months) has a value and must have the following format (ex: H####-###-##)" sqref="B240" xr:uid="{CA21C518-2097-402B-8250-FD87D3478170}">
      <formula1>IF(OR(LEN(TRIM(C240))&gt;0, LEN(B240)&gt;0),AND(MID(B240,1,5)=C6,ISERROR(FIND(MID(B240,6,1)," - ",1))=FALSE,ISNUMBER(VALUE(MID(B240,7,3))),ISERROR(FIND(MID(B240,10,1)," - ",1))=FALSE,ISNUMBER(VALUE(RIGHT(B240,2))),LEN(B240)=12),TRUE)</formula1>
    </dataValidation>
    <dataValidation errorStyle="information" allowBlank="1" promptTitle="D239 Input Cell" prompt="For MA Medical Savings Account (MSA) contracts only: MSA Plan Deductible" sqref="D239" xr:uid="{CA59C0B1-EB9E-4519-8917-567DD5A7174C}"/>
    <dataValidation type="custom" errorStyle="information" showInputMessage="1" promptTitle="C239 Input Cell" prompt="CY2023 Member Months cannot be blank if column B has a value" sqref="C239" xr:uid="{775747D3-FE36-4488-83C2-352B8D9C420C}">
      <formula1>IF(LEN(B239)&gt;0,LEN(TRIM(C239))&gt;0,TRUE)</formula1>
    </dataValidation>
    <dataValidation type="custom" errorStyle="information" showInputMessage="1" promptTitle="B239 Input Cell" prompt="The Plan ID's first 5 positions (ex: H####) should match Worksheet1 cell C6 or can be left blank.  Plan ID cannot be blank if column C (Member Months) has a value and must have the following format (ex: H####-###-##)" sqref="B239" xr:uid="{6E3A4FEC-416C-41F9-954E-478F65EAE28E}">
      <formula1>IF(OR(LEN(TRIM(C239))&gt;0, LEN(B239)&gt;0),AND(MID(B239,1,5)=C6,ISERROR(FIND(MID(B239,6,1)," - ",1))=FALSE,ISNUMBER(VALUE(MID(B239,7,3))),ISERROR(FIND(MID(B239,10,1)," - ",1))=FALSE,ISNUMBER(VALUE(RIGHT(B239,2))),LEN(B239)=12),TRUE)</formula1>
    </dataValidation>
    <dataValidation errorStyle="information" allowBlank="1" promptTitle="D238 Input Cell" prompt="For MA Medical Savings Account (MSA) contracts only: MSA Plan Deductible" sqref="D238" xr:uid="{B97EA809-0817-4F53-84C5-1C91B874CFD9}"/>
    <dataValidation type="custom" errorStyle="information" showInputMessage="1" promptTitle="C238 Input Cell" prompt="CY2023 Member Months cannot be blank if column B has a value" sqref="C238" xr:uid="{829A046E-6739-4533-89D8-38BBD91079BC}">
      <formula1>IF(LEN(B238)&gt;0,LEN(TRIM(C238))&gt;0,TRUE)</formula1>
    </dataValidation>
    <dataValidation type="custom" errorStyle="information" showInputMessage="1" promptTitle="B238 Input Cell" prompt="The Plan ID's first 5 positions (ex: H####) should match Worksheet1 cell C6 or can be left blank.  Plan ID cannot be blank if column C (Member Months) has a value and must have the following format (ex: H####-###-##)" sqref="B238" xr:uid="{F58ED797-3410-4058-A2C7-A916DE7CD55A}">
      <formula1>IF(OR(LEN(TRIM(C238))&gt;0, LEN(B238)&gt;0),AND(MID(B238,1,5)=C6,ISERROR(FIND(MID(B238,6,1)," - ",1))=FALSE,ISNUMBER(VALUE(MID(B238,7,3))),ISERROR(FIND(MID(B238,10,1)," - ",1))=FALSE,ISNUMBER(VALUE(RIGHT(B238,2))),LEN(B238)=12),TRUE)</formula1>
    </dataValidation>
    <dataValidation errorStyle="information" allowBlank="1" promptTitle="D237 Input Cell" prompt="For MA Medical Savings Account (MSA) contracts only: MSA Plan Deductible" sqref="D237" xr:uid="{2E287D28-A769-492B-8336-1BB718737161}"/>
    <dataValidation type="custom" errorStyle="information" showInputMessage="1" promptTitle="C237 Input Cell" prompt="CY2023 Member Months cannot be blank if column B has a value" sqref="C237" xr:uid="{85655C84-38D9-41F2-AB46-9CE2E7F6BD81}">
      <formula1>IF(LEN(B237)&gt;0,LEN(TRIM(C237))&gt;0,TRUE)</formula1>
    </dataValidation>
    <dataValidation type="custom" errorStyle="information" showInputMessage="1" promptTitle="B237 Input Cell" prompt="The Plan ID's first 5 positions (ex: H####) should match Worksheet1 cell C6 or can be left blank.  Plan ID cannot be blank if column C (Member Months) has a value and must have the following format (ex: H####-###-##)" sqref="B237" xr:uid="{08FDCA67-ADC0-4EE8-9C54-BC45B6BEDE3E}">
      <formula1>IF(OR(LEN(TRIM(C237))&gt;0, LEN(B237)&gt;0),AND(MID(B237,1,5)=C6,ISERROR(FIND(MID(B237,6,1)," - ",1))=FALSE,ISNUMBER(VALUE(MID(B237,7,3))),ISERROR(FIND(MID(B237,10,1)," - ",1))=FALSE,ISNUMBER(VALUE(RIGHT(B237,2))),LEN(B237)=12),TRUE)</formula1>
    </dataValidation>
    <dataValidation errorStyle="information" allowBlank="1" promptTitle="D236 Input Cell" prompt="For MA Medical Savings Account (MSA) contracts only: MSA Plan Deductible" sqref="D236" xr:uid="{CD17910D-5401-41A7-B9F2-C660F47B798D}"/>
    <dataValidation type="custom" errorStyle="information" showInputMessage="1" promptTitle="C236 Input Cell" prompt="CY2023 Member Months cannot be blank if column B has a value" sqref="C236" xr:uid="{E86A4CD4-E546-4895-B8D9-F1A4450D4613}">
      <formula1>IF(LEN(B236)&gt;0,LEN(TRIM(C236))&gt;0,TRUE)</formula1>
    </dataValidation>
    <dataValidation type="custom" errorStyle="information" showInputMessage="1" promptTitle="B236 Input Cell" prompt="The Plan ID's first 5 positions (ex: H####) should match Worksheet1 cell C6 or can be left blank.  Plan ID cannot be blank if column C (Member Months) has a value and must have the following format (ex: H####-###-##)" sqref="B236" xr:uid="{0001853B-974A-4D73-84A7-0F41894AE74A}">
      <formula1>IF(OR(LEN(TRIM(C236))&gt;0, LEN(B236)&gt;0),AND(MID(B236,1,5)=C6,ISERROR(FIND(MID(B236,6,1)," - ",1))=FALSE,ISNUMBER(VALUE(MID(B236,7,3))),ISERROR(FIND(MID(B236,10,1)," - ",1))=FALSE,ISNUMBER(VALUE(RIGHT(B236,2))),LEN(B236)=12),TRUE)</formula1>
    </dataValidation>
    <dataValidation errorStyle="information" allowBlank="1" promptTitle="D235 Input Cell" prompt="For MA Medical Savings Account (MSA) contracts only: MSA Plan Deductible" sqref="D235" xr:uid="{5CACDAE7-F9D0-4301-B8F0-8349C17B9CCC}"/>
    <dataValidation type="custom" errorStyle="information" showInputMessage="1" promptTitle="C235 Input Cell" prompt="CY2023 Member Months cannot be blank if column B has a value" sqref="C235" xr:uid="{D6C9CA04-BCB1-4276-8C33-347097DFBC6A}">
      <formula1>IF(LEN(B235)&gt;0,LEN(TRIM(C235))&gt;0,TRUE)</formula1>
    </dataValidation>
    <dataValidation type="custom" errorStyle="information" showInputMessage="1" promptTitle="B235 Input Cell" prompt="The Plan ID's first 5 positions (ex: H####) should match Worksheet1 cell C6 or can be left blank.  Plan ID cannot be blank if column C (Member Months) has a value and must have the following format (ex: H####-###-##)" sqref="B235" xr:uid="{619EC36E-CBF2-45CE-84BB-93C1543D3840}">
      <formula1>IF(OR(LEN(TRIM(C235))&gt;0, LEN(B235)&gt;0),AND(MID(B235,1,5)=C6,ISERROR(FIND(MID(B235,6,1)," - ",1))=FALSE,ISNUMBER(VALUE(MID(B235,7,3))),ISERROR(FIND(MID(B235,10,1)," - ",1))=FALSE,ISNUMBER(VALUE(RIGHT(B235,2))),LEN(B235)=12),TRUE)</formula1>
    </dataValidation>
    <dataValidation errorStyle="information" allowBlank="1" promptTitle="D234 Input Cell" prompt="For MA Medical Savings Account (MSA) contracts only: MSA Plan Deductible" sqref="D234" xr:uid="{FF62BC68-928B-4C8A-A8B1-6D9EB1FD6EF3}"/>
    <dataValidation type="custom" errorStyle="information" showInputMessage="1" promptTitle="C234 Input Cell" prompt="CY2023 Member Months cannot be blank if column B has a value" sqref="C234" xr:uid="{BA48FB1A-8ADE-43D2-8151-0DED9CB10247}">
      <formula1>IF(LEN(B234)&gt;0,LEN(TRIM(C234))&gt;0,TRUE)</formula1>
    </dataValidation>
    <dataValidation type="custom" errorStyle="information" showInputMessage="1" promptTitle="B234 Input Cell" prompt="The Plan ID's first 5 positions (ex: H####) should match Worksheet1 cell C6 or can be left blank.  Plan ID cannot be blank if column C (Member Months) has a value and must have the following format (ex: H####-###-##)" sqref="B234" xr:uid="{66AAB777-EACF-4AED-BEA3-AE28627E100F}">
      <formula1>IF(OR(LEN(TRIM(C234))&gt;0, LEN(B234)&gt;0),AND(MID(B234,1,5)=C6,ISERROR(FIND(MID(B234,6,1)," - ",1))=FALSE,ISNUMBER(VALUE(MID(B234,7,3))),ISERROR(FIND(MID(B234,10,1)," - ",1))=FALSE,ISNUMBER(VALUE(RIGHT(B234,2))),LEN(B234)=12),TRUE)</formula1>
    </dataValidation>
    <dataValidation errorStyle="information" allowBlank="1" promptTitle="D233 Input Cell" prompt="For MA Medical Savings Account (MSA) contracts only: MSA Plan Deductible" sqref="D233" xr:uid="{C5E67222-47C2-4E68-B540-F592DCA31053}"/>
    <dataValidation type="custom" errorStyle="information" showInputMessage="1" promptTitle="C233 Input Cell" prompt="CY2023 Member Months cannot be blank if column B has a value" sqref="C233" xr:uid="{9BDE5051-1319-4CBD-8275-FD7C213AA8EB}">
      <formula1>IF(LEN(B233)&gt;0,LEN(TRIM(C233))&gt;0,TRUE)</formula1>
    </dataValidation>
    <dataValidation type="custom" errorStyle="information" showInputMessage="1" promptTitle="B233 Input Cell" prompt="The Plan ID's first 5 positions (ex: H####) should match Worksheet1 cell C6 or can be left blank.  Plan ID cannot be blank if column C (Member Months) has a value and must have the following format (ex: H####-###-##)" sqref="B233" xr:uid="{56AC7263-9E33-44E1-81BD-CE4CE88C0E2C}">
      <formula1>IF(OR(LEN(TRIM(C233))&gt;0, LEN(B233)&gt;0),AND(MID(B233,1,5)=C6,ISERROR(FIND(MID(B233,6,1)," - ",1))=FALSE,ISNUMBER(VALUE(MID(B233,7,3))),ISERROR(FIND(MID(B233,10,1)," - ",1))=FALSE,ISNUMBER(VALUE(RIGHT(B233,2))),LEN(B233)=12),TRUE)</formula1>
    </dataValidation>
    <dataValidation errorStyle="information" allowBlank="1" promptTitle="D232 Input Cell" prompt="For MA Medical Savings Account (MSA) contracts only: MSA Plan Deductible" sqref="D232" xr:uid="{BB5BFB52-315B-4C0A-AF4E-61159666E6AD}"/>
    <dataValidation type="custom" errorStyle="information" showInputMessage="1" promptTitle="C232 Input Cell" prompt="CY2023 Member Months cannot be blank if column B has a value" sqref="C232" xr:uid="{517EDC25-FE21-43ED-8C5A-6FF93F4D8D82}">
      <formula1>IF(LEN(B232)&gt;0,LEN(TRIM(C232))&gt;0,TRUE)</formula1>
    </dataValidation>
    <dataValidation type="custom" errorStyle="information" showInputMessage="1" promptTitle="B232 Input Cell" prompt="The Plan ID's first 5 positions (ex: H####) should match Worksheet1 cell C6 or can be left blank.  Plan ID cannot be blank if column C (Member Months) has a value and must have the following format (ex: H####-###-##)" sqref="B232" xr:uid="{52AC46BC-311D-48BE-B996-09F144970317}">
      <formula1>IF(OR(LEN(TRIM(C232))&gt;0, LEN(B232)&gt;0),AND(MID(B232,1,5)=C6,ISERROR(FIND(MID(B232,6,1)," - ",1))=FALSE,ISNUMBER(VALUE(MID(B232,7,3))),ISERROR(FIND(MID(B232,10,1)," - ",1))=FALSE,ISNUMBER(VALUE(RIGHT(B232,2))),LEN(B232)=12),TRUE)</formula1>
    </dataValidation>
    <dataValidation errorStyle="information" allowBlank="1" promptTitle="D231 Input Cell" prompt="For MA Medical Savings Account (MSA) contracts only: MSA Plan Deductible" sqref="D231" xr:uid="{20B0BA7E-AB2C-4814-9A95-02A807D4251B}"/>
    <dataValidation type="custom" errorStyle="information" showInputMessage="1" promptTitle="C231 Input Cell" prompt="CY2023 Member Months cannot be blank if column B has a value" sqref="C231" xr:uid="{5F7824BB-83DB-4DFD-BC1F-4612A1ACCEDD}">
      <formula1>IF(LEN(B231)&gt;0,LEN(TRIM(C231))&gt;0,TRUE)</formula1>
    </dataValidation>
    <dataValidation type="custom" errorStyle="information" showInputMessage="1" promptTitle="B231 Input Cell" prompt="The Plan ID's first 5 positions (ex: H####) should match Worksheet1 cell C6 or can be left blank.  Plan ID cannot be blank if column C (Member Months) has a value and must have the following format (ex: H####-###-##)" sqref="B231" xr:uid="{2757F89D-785F-4E25-B917-C18DB749FD23}">
      <formula1>IF(OR(LEN(TRIM(C231))&gt;0, LEN(B231)&gt;0),AND(MID(B231,1,5)=C6,ISERROR(FIND(MID(B231,6,1)," - ",1))=FALSE,ISNUMBER(VALUE(MID(B231,7,3))),ISERROR(FIND(MID(B231,10,1)," - ",1))=FALSE,ISNUMBER(VALUE(RIGHT(B231,2))),LEN(B231)=12),TRUE)</formula1>
    </dataValidation>
    <dataValidation errorStyle="information" allowBlank="1" promptTitle="D230 Input Cell" prompt="For MA Medical Savings Account (MSA) contracts only: MSA Plan Deductible" sqref="D230" xr:uid="{23A10EBA-F69C-4FEC-ADB3-1715C2FC5DD4}"/>
    <dataValidation type="custom" errorStyle="information" showInputMessage="1" promptTitle="C230 Input Cell" prompt="CY2023 Member Months cannot be blank if column B has a value" sqref="C230" xr:uid="{CB183277-88E2-4CD1-8C16-EC3EA4FCE118}">
      <formula1>IF(LEN(B230)&gt;0,LEN(TRIM(C230))&gt;0,TRUE)</formula1>
    </dataValidation>
    <dataValidation type="custom" errorStyle="information" showInputMessage="1" promptTitle="B230 Input Cell" prompt="The Plan ID's first 5 positions (ex: H####) should match Worksheet1 cell C6 or can be left blank.  Plan ID cannot be blank if column C (Member Months) has a value and must have the following format (ex: H####-###-##)" sqref="B230" xr:uid="{76D5DEAC-5738-47F3-A142-B5D809C9D4CA}">
      <formula1>IF(OR(LEN(TRIM(C230))&gt;0, LEN(B230)&gt;0),AND(MID(B230,1,5)=C6,ISERROR(FIND(MID(B230,6,1)," - ",1))=FALSE,ISNUMBER(VALUE(MID(B230,7,3))),ISERROR(FIND(MID(B230,10,1)," - ",1))=FALSE,ISNUMBER(VALUE(RIGHT(B230,2))),LEN(B230)=12),TRUE)</formula1>
    </dataValidation>
    <dataValidation errorStyle="information" allowBlank="1" promptTitle="D229 Input Cell" prompt="For MA Medical Savings Account (MSA) contracts only: MSA Plan Deductible" sqref="D229" xr:uid="{EFF939B8-E87B-43AB-8CB2-4D4B21DD2F62}"/>
    <dataValidation type="custom" errorStyle="information" showInputMessage="1" promptTitle="C229 Input Cell" prompt="CY2023 Member Months cannot be blank if column B has a value" sqref="C229" xr:uid="{A1F95A41-F039-4A50-8968-FBA77E795BF9}">
      <formula1>IF(LEN(B229)&gt;0,LEN(TRIM(C229))&gt;0,TRUE)</formula1>
    </dataValidation>
    <dataValidation type="custom" errorStyle="information" showInputMessage="1" promptTitle="B229 Input Cell" prompt="The Plan ID's first 5 positions (ex: H####) should match Worksheet1 cell C6 or can be left blank.  Plan ID cannot be blank if column C (Member Months) has a value and must have the following format (ex: H####-###-##)" sqref="B229" xr:uid="{9076E7BA-FD4E-476C-9622-4DA66C1EF2B7}">
      <formula1>IF(OR(LEN(TRIM(C229))&gt;0, LEN(B229)&gt;0),AND(MID(B229,1,5)=C6,ISERROR(FIND(MID(B229,6,1)," - ",1))=FALSE,ISNUMBER(VALUE(MID(B229,7,3))),ISERROR(FIND(MID(B229,10,1)," - ",1))=FALSE,ISNUMBER(VALUE(RIGHT(B229,2))),LEN(B229)=12),TRUE)</formula1>
    </dataValidation>
    <dataValidation errorStyle="information" allowBlank="1" promptTitle="D228 Input Cell" prompt="For MA Medical Savings Account (MSA) contracts only: MSA Plan Deductible" sqref="D228" xr:uid="{03CF9D31-4C43-4EB8-B72F-9A12C63AF8CE}"/>
    <dataValidation type="custom" errorStyle="information" showInputMessage="1" promptTitle="C228 Input Cell" prompt="CY2023 Member Months cannot be blank if column B has a value" sqref="C228" xr:uid="{E33592C5-B41A-4768-9C3C-D3DA75B3014B}">
      <formula1>IF(LEN(B228)&gt;0,LEN(TRIM(C228))&gt;0,TRUE)</formula1>
    </dataValidation>
    <dataValidation type="custom" errorStyle="information" showInputMessage="1" promptTitle="B228 Input Cell" prompt="The Plan ID's first 5 positions (ex: H####) should match Worksheet1 cell C6 or can be left blank.  Plan ID cannot be blank if column C (Member Months) has a value and must have the following format (ex: H####-###-##)" sqref="B228" xr:uid="{17B005BD-0D01-46B2-991B-8FE01FCDC763}">
      <formula1>IF(OR(LEN(TRIM(C228))&gt;0, LEN(B228)&gt;0),AND(MID(B228,1,5)=C6,ISERROR(FIND(MID(B228,6,1)," - ",1))=FALSE,ISNUMBER(VALUE(MID(B228,7,3))),ISERROR(FIND(MID(B228,10,1)," - ",1))=FALSE,ISNUMBER(VALUE(RIGHT(B228,2))),LEN(B228)=12),TRUE)</formula1>
    </dataValidation>
    <dataValidation errorStyle="information" allowBlank="1" promptTitle="D227 Input Cell" prompt="For MA Medical Savings Account (MSA) contracts only: MSA Plan Deductible" sqref="D227" xr:uid="{F3B5DB64-8AD2-4743-A53E-B576FE596D26}"/>
    <dataValidation type="custom" errorStyle="information" showInputMessage="1" promptTitle="C227 Input Cell" prompt="CY2023 Member Months cannot be blank if column B has a value" sqref="C227" xr:uid="{C4B204F0-FAF2-4AD0-8D1F-AB7170C0DF0F}">
      <formula1>IF(LEN(B227)&gt;0,LEN(TRIM(C227))&gt;0,TRUE)</formula1>
    </dataValidation>
    <dataValidation type="custom" errorStyle="information" showInputMessage="1" promptTitle="B227 Input Cell" prompt="The Plan ID's first 5 positions (ex: H####) should match Worksheet1 cell C6 or can be left blank.  Plan ID cannot be blank if column C (Member Months) has a value and must have the following format (ex: H####-###-##)" sqref="B227" xr:uid="{77778F2C-FA5C-422F-A148-EF566E9F93FA}">
      <formula1>IF(OR(LEN(TRIM(C227))&gt;0, LEN(B227)&gt;0),AND(MID(B227,1,5)=C6,ISERROR(FIND(MID(B227,6,1)," - ",1))=FALSE,ISNUMBER(VALUE(MID(B227,7,3))),ISERROR(FIND(MID(B227,10,1)," - ",1))=FALSE,ISNUMBER(VALUE(RIGHT(B227,2))),LEN(B227)=12),TRUE)</formula1>
    </dataValidation>
    <dataValidation errorStyle="information" allowBlank="1" promptTitle="D226 Input Cell" prompt="For MA Medical Savings Account (MSA) contracts only: MSA Plan Deductible" sqref="D226" xr:uid="{973513A1-7D7E-4631-B81A-2F823A3F33A4}"/>
    <dataValidation type="custom" errorStyle="information" showInputMessage="1" promptTitle="C226 Input Cell" prompt="CY2023 Member Months cannot be blank if column B has a value" sqref="C226" xr:uid="{379744F3-CF7E-4CA9-A3B9-4672A9831EA4}">
      <formula1>IF(LEN(B226)&gt;0,LEN(TRIM(C226))&gt;0,TRUE)</formula1>
    </dataValidation>
    <dataValidation type="custom" errorStyle="information" showInputMessage="1" promptTitle="B226 Input Cell" prompt="The Plan ID's first 5 positions (ex: H####) should match Worksheet1 cell C6 or can be left blank.  Plan ID cannot be blank if column C (Member Months) has a value and must have the following format (ex: H####-###-##)" sqref="B226" xr:uid="{9A716F5D-ED1F-4A6C-B57A-D6F9B5D9FB31}">
      <formula1>IF(OR(LEN(TRIM(C226))&gt;0, LEN(B226)&gt;0),AND(MID(B226,1,5)=C6,ISERROR(FIND(MID(B226,6,1)," - ",1))=FALSE,ISNUMBER(VALUE(MID(B226,7,3))),ISERROR(FIND(MID(B226,10,1)," - ",1))=FALSE,ISNUMBER(VALUE(RIGHT(B226,2))),LEN(B226)=12),TRUE)</formula1>
    </dataValidation>
    <dataValidation errorStyle="information" allowBlank="1" promptTitle="D225 Input Cell" prompt="For MA Medical Savings Account (MSA) contracts only: MSA Plan Deductible" sqref="D225" xr:uid="{96FE4625-D9F9-4941-A701-482AE1A658AB}"/>
    <dataValidation type="custom" errorStyle="information" showInputMessage="1" promptTitle="C225 Input Cell" prompt="CY2023 Member Months cannot be blank if column B has a value" sqref="C225" xr:uid="{836C7F54-B2E4-462E-B454-707E85B481A8}">
      <formula1>IF(LEN(B225)&gt;0,LEN(TRIM(C225))&gt;0,TRUE)</formula1>
    </dataValidation>
    <dataValidation type="custom" errorStyle="information" showInputMessage="1" promptTitle="B225 Input Cell" prompt="The Plan ID's first 5 positions (ex: H####) should match Worksheet1 cell C6 or can be left blank.  Plan ID cannot be blank if column C (Member Months) has a value and must have the following format (ex: H####-###-##)" sqref="B225" xr:uid="{47186B83-20BE-417A-96BC-775A66A3A4B5}">
      <formula1>IF(OR(LEN(TRIM(C225))&gt;0, LEN(B225)&gt;0),AND(MID(B225,1,5)=C6,ISERROR(FIND(MID(B225,6,1)," - ",1))=FALSE,ISNUMBER(VALUE(MID(B225,7,3))),ISERROR(FIND(MID(B225,10,1)," - ",1))=FALSE,ISNUMBER(VALUE(RIGHT(B225,2))),LEN(B225)=12),TRUE)</formula1>
    </dataValidation>
    <dataValidation errorStyle="information" allowBlank="1" promptTitle="D224 Input Cell" prompt="For MA Medical Savings Account (MSA) contracts only: MSA Plan Deductible" sqref="D224" xr:uid="{E43BAB17-3B82-4E2F-87E6-ACB9C503D508}"/>
    <dataValidation type="custom" errorStyle="information" showInputMessage="1" promptTitle="C224 Input Cell" prompt="CY2023 Member Months cannot be blank if column B has a value" sqref="C224" xr:uid="{D222BBCB-F8E7-43EA-A778-F58FC55E0060}">
      <formula1>IF(LEN(B224)&gt;0,LEN(TRIM(C224))&gt;0,TRUE)</formula1>
    </dataValidation>
    <dataValidation type="custom" errorStyle="information" showInputMessage="1" promptTitle="B224 Input Cell" prompt="The Plan ID's first 5 positions (ex: H####) should match Worksheet1 cell C6 or can be left blank.  Plan ID cannot be blank if column C (Member Months) has a value and must have the following format (ex: H####-###-##)" sqref="B224" xr:uid="{FF696DC6-4F1B-4E64-9529-653259B70F58}">
      <formula1>IF(OR(LEN(TRIM(C224))&gt;0, LEN(B224)&gt;0),AND(MID(B224,1,5)=C6,ISERROR(FIND(MID(B224,6,1)," - ",1))=FALSE,ISNUMBER(VALUE(MID(B224,7,3))),ISERROR(FIND(MID(B224,10,1)," - ",1))=FALSE,ISNUMBER(VALUE(RIGHT(B224,2))),LEN(B224)=12),TRUE)</formula1>
    </dataValidation>
    <dataValidation errorStyle="information" allowBlank="1" promptTitle="D223 Input Cell" prompt="For MA Medical Savings Account (MSA) contracts only: MSA Plan Deductible" sqref="D223" xr:uid="{606CE34D-7294-487C-A537-CA9930891C54}"/>
    <dataValidation type="custom" errorStyle="information" showInputMessage="1" promptTitle="C223 Input Cell" prompt="CY2023 Member Months cannot be blank if column B has a value" sqref="C223" xr:uid="{30B971BD-9470-4259-AFCA-B5AAF7A8193A}">
      <formula1>IF(LEN(B223)&gt;0,LEN(TRIM(C223))&gt;0,TRUE)</formula1>
    </dataValidation>
    <dataValidation type="custom" errorStyle="information" showInputMessage="1" promptTitle="B223 Input Cell" prompt="The Plan ID's first 5 positions (ex: H####) should match Worksheet1 cell C6 or can be left blank.  Plan ID cannot be blank if column C (Member Months) has a value and must have the following format (ex: H####-###-##)" sqref="B223" xr:uid="{AE0E3F55-685D-42AC-9FC1-0BB2D22FEA11}">
      <formula1>IF(OR(LEN(TRIM(C223))&gt;0, LEN(B223)&gt;0),AND(MID(B223,1,5)=C6,ISERROR(FIND(MID(B223,6,1)," - ",1))=FALSE,ISNUMBER(VALUE(MID(B223,7,3))),ISERROR(FIND(MID(B223,10,1)," - ",1))=FALSE,ISNUMBER(VALUE(RIGHT(B223,2))),LEN(B223)=12),TRUE)</formula1>
    </dataValidation>
    <dataValidation errorStyle="information" allowBlank="1" promptTitle="D222 Input Cell" prompt="For MA Medical Savings Account (MSA) contracts only: MSA Plan Deductible" sqref="D222" xr:uid="{20847E8E-19A1-48E4-94A6-6A38781DFA01}"/>
    <dataValidation type="custom" errorStyle="information" showInputMessage="1" promptTitle="C222 Input Cell" prompt="CY2023 Member Months cannot be blank if column B has a value" sqref="C222" xr:uid="{986184A8-37F4-4C78-AC44-ACBC37F60AAF}">
      <formula1>IF(LEN(B222)&gt;0,LEN(TRIM(C222))&gt;0,TRUE)</formula1>
    </dataValidation>
    <dataValidation type="custom" errorStyle="information" showInputMessage="1" promptTitle="B222 Input Cell" prompt="The Plan ID's first 5 positions (ex: H####) should match Worksheet1 cell C6 or can be left blank.  Plan ID cannot be blank if column C (Member Months) has a value and must have the following format (ex: H####-###-##)" sqref="B222" xr:uid="{C66F8E87-122C-4466-9201-1D7340D0AC32}">
      <formula1>IF(OR(LEN(TRIM(C222))&gt;0, LEN(B222)&gt;0),AND(MID(B222,1,5)=C6,ISERROR(FIND(MID(B222,6,1)," - ",1))=FALSE,ISNUMBER(VALUE(MID(B222,7,3))),ISERROR(FIND(MID(B222,10,1)," - ",1))=FALSE,ISNUMBER(VALUE(RIGHT(B222,2))),LEN(B222)=12),TRUE)</formula1>
    </dataValidation>
    <dataValidation errorStyle="information" allowBlank="1" promptTitle="D221 Input Cell" prompt="For MA Medical Savings Account (MSA) contracts only: MSA Plan Deductible" sqref="D221" xr:uid="{01E18C4F-5C7E-4595-AA1A-2C2E281A636C}"/>
    <dataValidation type="custom" errorStyle="information" showInputMessage="1" promptTitle="C221 Input Cell" prompt="CY2023 Member Months cannot be blank if column B has a value" sqref="C221" xr:uid="{CF9DD80F-2852-475C-8FDA-CD857D704FE7}">
      <formula1>IF(LEN(B221)&gt;0,LEN(TRIM(C221))&gt;0,TRUE)</formula1>
    </dataValidation>
    <dataValidation type="custom" errorStyle="information" showInputMessage="1" promptTitle="B221 Input Cell" prompt="The Plan ID's first 5 positions (ex: H####) should match Worksheet1 cell C6 or can be left blank.  Plan ID cannot be blank if column C (Member Months) has a value and must have the following format (ex: H####-###-##)" sqref="B221" xr:uid="{B86AACB6-0DBC-4DFA-8838-EFF4B460B19D}">
      <formula1>IF(OR(LEN(TRIM(C221))&gt;0, LEN(B221)&gt;0),AND(MID(B221,1,5)=C6,ISERROR(FIND(MID(B221,6,1)," - ",1))=FALSE,ISNUMBER(VALUE(MID(B221,7,3))),ISERROR(FIND(MID(B221,10,1)," - ",1))=FALSE,ISNUMBER(VALUE(RIGHT(B221,2))),LEN(B221)=12),TRUE)</formula1>
    </dataValidation>
    <dataValidation errorStyle="information" allowBlank="1" promptTitle="D220 Input Cell" prompt="For MA Medical Savings Account (MSA) contracts only: MSA Plan Deductible" sqref="D220" xr:uid="{DFD43D74-4A72-42E0-9EE2-2A173A1D5ACB}"/>
    <dataValidation type="custom" errorStyle="information" showInputMessage="1" promptTitle="C220 Input Cell" prompt="CY2023 Member Months cannot be blank if column B has a value" sqref="C220" xr:uid="{A74799F5-969A-4ABE-906D-4B690A4BEB20}">
      <formula1>IF(LEN(B220)&gt;0,LEN(TRIM(C220))&gt;0,TRUE)</formula1>
    </dataValidation>
    <dataValidation type="custom" errorStyle="information" showInputMessage="1" promptTitle="B220 Input Cell" prompt="The Plan ID's first 5 positions (ex: H####) should match Worksheet1 cell C6 or can be left blank.  Plan ID cannot be blank if column C (Member Months) has a value and must have the following format (ex: H####-###-##)" sqref="B220" xr:uid="{EF8EDE37-90E2-484D-923F-90AECD9D67E7}">
      <formula1>IF(OR(LEN(TRIM(C220))&gt;0, LEN(B220)&gt;0),AND(MID(B220,1,5)=C6,ISERROR(FIND(MID(B220,6,1)," - ",1))=FALSE,ISNUMBER(VALUE(MID(B220,7,3))),ISERROR(FIND(MID(B220,10,1)," - ",1))=FALSE,ISNUMBER(VALUE(RIGHT(B220,2))),LEN(B220)=12),TRUE)</formula1>
    </dataValidation>
    <dataValidation errorStyle="information" allowBlank="1" promptTitle="D219 Input Cell" prompt="For MA Medical Savings Account (MSA) contracts only: MSA Plan Deductible" sqref="D219" xr:uid="{02F552BF-7B86-478A-8958-C09D165CAA39}"/>
    <dataValidation type="custom" errorStyle="information" showInputMessage="1" promptTitle="C219 Input Cell" prompt="CY2023 Member Months cannot be blank if column B has a value" sqref="C219" xr:uid="{188CC992-7CA3-429B-830D-9BABBFCAE60B}">
      <formula1>IF(LEN(B219)&gt;0,LEN(TRIM(C219))&gt;0,TRUE)</formula1>
    </dataValidation>
    <dataValidation type="custom" errorStyle="information" showInputMessage="1" promptTitle="B219 Input Cell" prompt="The Plan ID's first 5 positions (ex: H####) should match Worksheet1 cell C6 or can be left blank.  Plan ID cannot be blank if column C (Member Months) has a value and must have the following format (ex: H####-###-##)" sqref="B219" xr:uid="{4DA9D8D2-90AF-45A5-880A-3BA2B9E97A31}">
      <formula1>IF(OR(LEN(TRIM(C219))&gt;0, LEN(B219)&gt;0),AND(MID(B219,1,5)=C6,ISERROR(FIND(MID(B219,6,1)," - ",1))=FALSE,ISNUMBER(VALUE(MID(B219,7,3))),ISERROR(FIND(MID(B219,10,1)," - ",1))=FALSE,ISNUMBER(VALUE(RIGHT(B219,2))),LEN(B219)=12),TRUE)</formula1>
    </dataValidation>
    <dataValidation errorStyle="information" allowBlank="1" promptTitle="D218 Input Cell" prompt="For MA Medical Savings Account (MSA) contracts only: MSA Plan Deductible" sqref="D218" xr:uid="{2ADA11A6-0829-433C-A7CE-7CB821486C8C}"/>
    <dataValidation type="custom" errorStyle="information" showInputMessage="1" promptTitle="C218 Input Cell" prompt="CY2023 Member Months cannot be blank if column B has a value" sqref="C218" xr:uid="{6EF08F22-13D7-40A1-8047-B1D64DD26DE4}">
      <formula1>IF(LEN(B218)&gt;0,LEN(TRIM(C218))&gt;0,TRUE)</formula1>
    </dataValidation>
    <dataValidation type="custom" errorStyle="information" showInputMessage="1" promptTitle="B218 Input Cell" prompt="The Plan ID's first 5 positions (ex: H####) should match Worksheet1 cell C6 or can be left blank.  Plan ID cannot be blank if column C (Member Months) has a value and must have the following format (ex: H####-###-##)" sqref="B218" xr:uid="{E1DA525C-9D40-4DF3-8F42-869474ADAF8A}">
      <formula1>IF(OR(LEN(TRIM(C218))&gt;0, LEN(B218)&gt;0),AND(MID(B218,1,5)=C6,ISERROR(FIND(MID(B218,6,1)," - ",1))=FALSE,ISNUMBER(VALUE(MID(B218,7,3))),ISERROR(FIND(MID(B218,10,1)," - ",1))=FALSE,ISNUMBER(VALUE(RIGHT(B218,2))),LEN(B218)=12),TRUE)</formula1>
    </dataValidation>
    <dataValidation errorStyle="information" allowBlank="1" promptTitle="D217 Input Cell" prompt="For MA Medical Savings Account (MSA) contracts only: MSA Plan Deductible" sqref="D217" xr:uid="{AF1A5C29-A8C9-43E5-AB95-F49CD63A9197}"/>
    <dataValidation type="custom" errorStyle="information" showInputMessage="1" promptTitle="C217 Input Cell" prompt="CY2023 Member Months cannot be blank if column B has a value" sqref="C217" xr:uid="{46EEAD89-210A-4B11-B899-EEC1E8B1EB45}">
      <formula1>IF(LEN(B217)&gt;0,LEN(TRIM(C217))&gt;0,TRUE)</formula1>
    </dataValidation>
    <dataValidation type="custom" errorStyle="information" showInputMessage="1" promptTitle="B217 Input Cell" prompt="The Plan ID's first 5 positions (ex: H####) should match Worksheet1 cell C6 or can be left blank.  Plan ID cannot be blank if column C (Member Months) has a value and must have the following format (ex: H####-###-##)" sqref="B217" xr:uid="{97BA6A10-0963-43D8-807E-D0DF91B3EA5E}">
      <formula1>IF(OR(LEN(TRIM(C217))&gt;0, LEN(B217)&gt;0),AND(MID(B217,1,5)=C6,ISERROR(FIND(MID(B217,6,1)," - ",1))=FALSE,ISNUMBER(VALUE(MID(B217,7,3))),ISERROR(FIND(MID(B217,10,1)," - ",1))=FALSE,ISNUMBER(VALUE(RIGHT(B217,2))),LEN(B217)=12),TRUE)</formula1>
    </dataValidation>
    <dataValidation errorStyle="information" allowBlank="1" promptTitle="D216 Input Cell" prompt="For MA Medical Savings Account (MSA) contracts only: MSA Plan Deductible" sqref="D216" xr:uid="{005F0252-9BDC-4B82-B259-32035DB042C3}"/>
    <dataValidation type="custom" errorStyle="information" showInputMessage="1" promptTitle="C216 Input Cell" prompt="CY2023 Member Months cannot be blank if column B has a value" sqref="C216" xr:uid="{3634A31F-1FEB-4296-875B-44C05AC8F36E}">
      <formula1>IF(LEN(B216)&gt;0,LEN(TRIM(C216))&gt;0,TRUE)</formula1>
    </dataValidation>
    <dataValidation type="custom" errorStyle="information" showInputMessage="1" promptTitle="B216 Input Cell" prompt="The Plan ID's first 5 positions (ex: H####) should match Worksheet1 cell C6 or can be left blank.  Plan ID cannot be blank if column C (Member Months) has a value and must have the following format (ex: H####-###-##)" sqref="B216" xr:uid="{5DE0D128-5A60-4FDE-A416-DF3C9CDD29CF}">
      <formula1>IF(OR(LEN(TRIM(C216))&gt;0, LEN(B216)&gt;0),AND(MID(B216,1,5)=C6,ISERROR(FIND(MID(B216,6,1)," - ",1))=FALSE,ISNUMBER(VALUE(MID(B216,7,3))),ISERROR(FIND(MID(B216,10,1)," - ",1))=FALSE,ISNUMBER(VALUE(RIGHT(B216,2))),LEN(B216)=12),TRUE)</formula1>
    </dataValidation>
    <dataValidation errorStyle="information" allowBlank="1" promptTitle="D215 Input Cell" prompt="For MA Medical Savings Account (MSA) contracts only: MSA Plan Deductible" sqref="D215" xr:uid="{033D8747-FAF4-4CEF-9AC9-8BF219B5D8EE}"/>
    <dataValidation type="custom" errorStyle="information" showInputMessage="1" promptTitle="C215 Input Cell" prompt="CY2023 Member Months cannot be blank if column B has a value" sqref="C215" xr:uid="{17224527-D1E0-4F5A-847A-A29E6E6EC257}">
      <formula1>IF(LEN(B215)&gt;0,LEN(TRIM(C215))&gt;0,TRUE)</formula1>
    </dataValidation>
    <dataValidation type="custom" errorStyle="information" showInputMessage="1" promptTitle="B215 Input Cell" prompt="The Plan ID's first 5 positions (ex: H####) should match Worksheet1 cell C6 or can be left blank.  Plan ID cannot be blank if column C (Member Months) has a value and must have the following format (ex: H####-###-##)" sqref="B215" xr:uid="{A7E4A359-7E26-4D44-AFD2-E7D1707C321B}">
      <formula1>IF(OR(LEN(TRIM(C215))&gt;0, LEN(B215)&gt;0),AND(MID(B215,1,5)=C6,ISERROR(FIND(MID(B215,6,1)," - ",1))=FALSE,ISNUMBER(VALUE(MID(B215,7,3))),ISERROR(FIND(MID(B215,10,1)," - ",1))=FALSE,ISNUMBER(VALUE(RIGHT(B215,2))),LEN(B215)=12),TRUE)</formula1>
    </dataValidation>
    <dataValidation errorStyle="information" allowBlank="1" promptTitle="D214 Input Cell" prompt="For MA Medical Savings Account (MSA) contracts only: MSA Plan Deductible" sqref="D214" xr:uid="{95556344-73F5-446E-A5FE-E16A6A929234}"/>
    <dataValidation type="custom" errorStyle="information" showInputMessage="1" promptTitle="C214 Input Cell" prompt="CY2023 Member Months cannot be blank if column B has a value" sqref="C214" xr:uid="{A4804089-833F-4324-B1BA-814F228B602D}">
      <formula1>IF(LEN(B214)&gt;0,LEN(TRIM(C214))&gt;0,TRUE)</formula1>
    </dataValidation>
    <dataValidation type="custom" errorStyle="information" showInputMessage="1" promptTitle="B214 Input Cell" prompt="The Plan ID's first 5 positions (ex: H####) should match Worksheet1 cell C6 or can be left blank.  Plan ID cannot be blank if column C (Member Months) has a value and must have the following format (ex: H####-###-##)" sqref="B214" xr:uid="{EB4A8BDA-B91E-457D-9783-C32C06640B42}">
      <formula1>IF(OR(LEN(TRIM(C214))&gt;0, LEN(B214)&gt;0),AND(MID(B214,1,5)=C6,ISERROR(FIND(MID(B214,6,1)," - ",1))=FALSE,ISNUMBER(VALUE(MID(B214,7,3))),ISERROR(FIND(MID(B214,10,1)," - ",1))=FALSE,ISNUMBER(VALUE(RIGHT(B214,2))),LEN(B214)=12),TRUE)</formula1>
    </dataValidation>
    <dataValidation errorStyle="information" allowBlank="1" promptTitle="D213 Input Cell" prompt="For MA Medical Savings Account (MSA) contracts only: MSA Plan Deductible" sqref="D213" xr:uid="{8153FADA-5919-4307-8977-76F3440BDFC7}"/>
    <dataValidation type="custom" errorStyle="information" showInputMessage="1" promptTitle="C213 Input Cell" prompt="CY2023 Member Months cannot be blank if column B has a value" sqref="C213" xr:uid="{F3927685-2A40-40E9-8B03-E01ABF8CB887}">
      <formula1>IF(LEN(B213)&gt;0,LEN(TRIM(C213))&gt;0,TRUE)</formula1>
    </dataValidation>
    <dataValidation type="custom" errorStyle="information" showInputMessage="1" promptTitle="B213 Input Cell" prompt="The Plan ID's first 5 positions (ex: H####) should match Worksheet1 cell C6 or can be left blank.  Plan ID cannot be blank if column C (Member Months) has a value and must have the following format (ex: H####-###-##)" sqref="B213" xr:uid="{D3C539BA-19E1-4553-AEAC-CA679B53C35D}">
      <formula1>IF(OR(LEN(TRIM(C213))&gt;0, LEN(B213)&gt;0),AND(MID(B213,1,5)=C6,ISERROR(FIND(MID(B213,6,1)," - ",1))=FALSE,ISNUMBER(VALUE(MID(B213,7,3))),ISERROR(FIND(MID(B213,10,1)," - ",1))=FALSE,ISNUMBER(VALUE(RIGHT(B213,2))),LEN(B213)=12),TRUE)</formula1>
    </dataValidation>
    <dataValidation errorStyle="information" allowBlank="1" promptTitle="D212 Input Cell" prompt="For MA Medical Savings Account (MSA) contracts only: MSA Plan Deductible" sqref="D212" xr:uid="{2D3EEC9A-6B94-47FD-9A00-D646C740E9FA}"/>
    <dataValidation type="custom" errorStyle="information" showInputMessage="1" promptTitle="C212 Input Cell" prompt="CY2023 Member Months cannot be blank if column B has a value" sqref="C212" xr:uid="{53507F2F-AD33-4551-8E2D-8760A44E6BA9}">
      <formula1>IF(LEN(B212)&gt;0,LEN(TRIM(C212))&gt;0,TRUE)</formula1>
    </dataValidation>
    <dataValidation type="custom" errorStyle="information" showInputMessage="1" promptTitle="B212 Input Cell" prompt="The Plan ID's first 5 positions (ex: H####) should match Worksheet1 cell C6 or can be left blank.  Plan ID cannot be blank if column C (Member Months) has a value and must have the following format (ex: H####-###-##)" sqref="B212" xr:uid="{CA54681A-454E-480B-8F03-3DF709043890}">
      <formula1>IF(OR(LEN(TRIM(C212))&gt;0, LEN(B212)&gt;0),AND(MID(B212,1,5)=C6,ISERROR(FIND(MID(B212,6,1)," - ",1))=FALSE,ISNUMBER(VALUE(MID(B212,7,3))),ISERROR(FIND(MID(B212,10,1)," - ",1))=FALSE,ISNUMBER(VALUE(RIGHT(B212,2))),LEN(B212)=12),TRUE)</formula1>
    </dataValidation>
    <dataValidation errorStyle="information" allowBlank="1" promptTitle="D211 Input Cell" prompt="For MA Medical Savings Account (MSA) contracts only: MSA Plan Deductible" sqref="D211" xr:uid="{6B5BA26F-4D93-4009-8546-A6B1BB0B5622}"/>
    <dataValidation type="custom" errorStyle="information" showInputMessage="1" promptTitle="C211 Input Cell" prompt="CY2023 Member Months cannot be blank if column B has a value" sqref="C211" xr:uid="{73AC9EA5-3BA1-4730-8504-A3E1E03B4265}">
      <formula1>IF(LEN(B211)&gt;0,LEN(TRIM(C211))&gt;0,TRUE)</formula1>
    </dataValidation>
    <dataValidation type="custom" errorStyle="information" showInputMessage="1" promptTitle="B211 Input Cell" prompt="The Plan ID's first 5 positions (ex: H####) should match Worksheet1 cell C6 or can be left blank.  Plan ID cannot be blank if column C (Member Months) has a value and must have the following format (ex: H####-###-##)" sqref="B211" xr:uid="{89926DD6-3A0B-4328-BF1D-C8E20F6FA752}">
      <formula1>IF(OR(LEN(TRIM(C211))&gt;0, LEN(B211)&gt;0),AND(MID(B211,1,5)=C6,ISERROR(FIND(MID(B211,6,1)," - ",1))=FALSE,ISNUMBER(VALUE(MID(B211,7,3))),ISERROR(FIND(MID(B211,10,1)," - ",1))=FALSE,ISNUMBER(VALUE(RIGHT(B211,2))),LEN(B211)=12),TRUE)</formula1>
    </dataValidation>
    <dataValidation errorStyle="information" allowBlank="1" promptTitle="D210 Input Cell" prompt="For MA Medical Savings Account (MSA) contracts only: MSA Plan Deductible" sqref="D210" xr:uid="{F111354F-36F3-42A9-B54B-B3A1C9D08963}"/>
    <dataValidation type="custom" errorStyle="information" showInputMessage="1" promptTitle="C210 Input Cell" prompt="CY2023 Member Months cannot be blank if column B has a value" sqref="C210" xr:uid="{93D4B9C9-9F0A-40E6-B52D-06AE4E82BAA6}">
      <formula1>IF(LEN(B210)&gt;0,LEN(TRIM(C210))&gt;0,TRUE)</formula1>
    </dataValidation>
    <dataValidation type="custom" errorStyle="information" showInputMessage="1" promptTitle="B210 Input Cell" prompt="The Plan ID's first 5 positions (ex: H####) should match Worksheet1 cell C6 or can be left blank.  Plan ID cannot be blank if column C (Member Months) has a value and must have the following format (ex: H####-###-##)" sqref="B210" xr:uid="{125DD77F-7497-4513-A9FC-34773D3B607C}">
      <formula1>IF(OR(LEN(TRIM(C210))&gt;0, LEN(B210)&gt;0),AND(MID(B210,1,5)=C6,ISERROR(FIND(MID(B210,6,1)," - ",1))=FALSE,ISNUMBER(VALUE(MID(B210,7,3))),ISERROR(FIND(MID(B210,10,1)," - ",1))=FALSE,ISNUMBER(VALUE(RIGHT(B210,2))),LEN(B210)=12),TRUE)</formula1>
    </dataValidation>
    <dataValidation errorStyle="information" allowBlank="1" promptTitle="D209 Input Cell" prompt="For MA Medical Savings Account (MSA) contracts only: MSA Plan Deductible" sqref="D209" xr:uid="{80C8557A-90D1-40D1-B4AE-565DDF9E1B2A}"/>
    <dataValidation type="custom" errorStyle="information" showInputMessage="1" promptTitle="C209 Input Cell" prompt="CY2023 Member Months cannot be blank if column B has a value" sqref="C209" xr:uid="{9D514362-792D-4165-9208-2F7CBB3E6F5E}">
      <formula1>IF(LEN(B209)&gt;0,LEN(TRIM(C209))&gt;0,TRUE)</formula1>
    </dataValidation>
    <dataValidation type="custom" errorStyle="information" showInputMessage="1" promptTitle="B209 Input Cell" prompt="The Plan ID's first 5 positions (ex: H####) should match Worksheet1 cell C6 or can be left blank.  Plan ID cannot be blank if column C (Member Months) has a value and must have the following format (ex: H####-###-##)" sqref="B209" xr:uid="{53C48F0E-1F6A-4012-A410-6B0DB5636D7A}">
      <formula1>IF(OR(LEN(TRIM(C209))&gt;0, LEN(B209)&gt;0),AND(MID(B209,1,5)=C6,ISERROR(FIND(MID(B209,6,1)," - ",1))=FALSE,ISNUMBER(VALUE(MID(B209,7,3))),ISERROR(FIND(MID(B209,10,1)," - ",1))=FALSE,ISNUMBER(VALUE(RIGHT(B209,2))),LEN(B209)=12),TRUE)</formula1>
    </dataValidation>
    <dataValidation errorStyle="information" allowBlank="1" promptTitle="D208 Input Cell" prompt="For MA Medical Savings Account (MSA) contracts only: MSA Plan Deductible" sqref="D208" xr:uid="{38AABF21-C1AB-4060-92FE-00B8E84728D6}"/>
    <dataValidation type="custom" errorStyle="information" showInputMessage="1" promptTitle="C208 Input Cell" prompt="CY2023 Member Months cannot be blank if column B has a value" sqref="C208" xr:uid="{F4626443-9C27-43D4-A621-1CE2FD15A40A}">
      <formula1>IF(LEN(B208)&gt;0,LEN(TRIM(C208))&gt;0,TRUE)</formula1>
    </dataValidation>
    <dataValidation type="custom" errorStyle="information" showInputMessage="1" promptTitle="B208 Input Cell" prompt="The Plan ID's first 5 positions (ex: H####) should match Worksheet1 cell C6 or can be left blank.  Plan ID cannot be blank if column C (Member Months) has a value and must have the following format (ex: H####-###-##)" sqref="B208" xr:uid="{22D0F191-E35B-4A9B-BE2E-6DE34A72E290}">
      <formula1>IF(OR(LEN(TRIM(C208))&gt;0, LEN(B208)&gt;0),AND(MID(B208,1,5)=C6,ISERROR(FIND(MID(B208,6,1)," - ",1))=FALSE,ISNUMBER(VALUE(MID(B208,7,3))),ISERROR(FIND(MID(B208,10,1)," - ",1))=FALSE,ISNUMBER(VALUE(RIGHT(B208,2))),LEN(B208)=12),TRUE)</formula1>
    </dataValidation>
    <dataValidation errorStyle="information" allowBlank="1" promptTitle="D207 Input Cell" prompt="For MA Medical Savings Account (MSA) contracts only: MSA Plan Deductible" sqref="D207" xr:uid="{3270154C-577B-4A7A-928C-C8EED98CE5DC}"/>
    <dataValidation type="custom" errorStyle="information" showInputMessage="1" promptTitle="C207 Input Cell" prompt="CY2023 Member Months cannot be blank if column B has a value" sqref="C207" xr:uid="{40AD84A2-E485-4CF7-BFB4-860389251404}">
      <formula1>IF(LEN(B207)&gt;0,LEN(TRIM(C207))&gt;0,TRUE)</formula1>
    </dataValidation>
    <dataValidation type="custom" errorStyle="information" showInputMessage="1" promptTitle="B207 Input Cell" prompt="The Plan ID's first 5 positions (ex: H####) should match Worksheet1 cell C6 or can be left blank.  Plan ID cannot be blank if column C (Member Months) has a value and must have the following format (ex: H####-###-##)" sqref="B207" xr:uid="{793B7BEA-DDE9-46E4-B636-92DEA70BD941}">
      <formula1>IF(OR(LEN(TRIM(C207))&gt;0, LEN(B207)&gt;0),AND(MID(B207,1,5)=C6,ISERROR(FIND(MID(B207,6,1)," - ",1))=FALSE,ISNUMBER(VALUE(MID(B207,7,3))),ISERROR(FIND(MID(B207,10,1)," - ",1))=FALSE,ISNUMBER(VALUE(RIGHT(B207,2))),LEN(B207)=12),TRUE)</formula1>
    </dataValidation>
    <dataValidation errorStyle="information" allowBlank="1" promptTitle="D206 Input Cell" prompt="For MA Medical Savings Account (MSA) contracts only: MSA Plan Deductible" sqref="D206" xr:uid="{4648D366-938E-4117-B874-09EB3B85DE50}"/>
    <dataValidation type="custom" errorStyle="information" showInputMessage="1" promptTitle="C206 Input Cell" prompt="CY2023 Member Months cannot be blank if column B has a value" sqref="C206" xr:uid="{F6882F8D-C6B1-4E31-9D3B-DDB42533DFD5}">
      <formula1>IF(LEN(B206)&gt;0,LEN(TRIM(C206))&gt;0,TRUE)</formula1>
    </dataValidation>
    <dataValidation type="custom" errorStyle="information" showInputMessage="1" promptTitle="B206 Input Cell" prompt="The Plan ID's first 5 positions (ex: H####) should match Worksheet1 cell C6 or can be left blank.  Plan ID cannot be blank if column C (Member Months) has a value and must have the following format (ex: H####-###-##)" sqref="B206" xr:uid="{A1F54A65-7625-4A8D-B228-AAF213653873}">
      <formula1>IF(OR(LEN(TRIM(C206))&gt;0, LEN(B206)&gt;0),AND(MID(B206,1,5)=C6,ISERROR(FIND(MID(B206,6,1)," - ",1))=FALSE,ISNUMBER(VALUE(MID(B206,7,3))),ISERROR(FIND(MID(B206,10,1)," - ",1))=FALSE,ISNUMBER(VALUE(RIGHT(B206,2))),LEN(B206)=12),TRUE)</formula1>
    </dataValidation>
    <dataValidation errorStyle="information" allowBlank="1" promptTitle="D205 Input Cell" prompt="For MA Medical Savings Account (MSA) contracts only: MSA Plan Deductible" sqref="D205" xr:uid="{F203319B-BE09-4CB0-B7C3-6ABBDAB82A9A}"/>
    <dataValidation type="custom" errorStyle="information" showInputMessage="1" promptTitle="C205 Input Cell" prompt="CY2023 Member Months cannot be blank if column B has a value" sqref="C205" xr:uid="{B920C5CC-0404-4542-A9F4-08179475F0CC}">
      <formula1>IF(LEN(B205)&gt;0,LEN(TRIM(C205))&gt;0,TRUE)</formula1>
    </dataValidation>
    <dataValidation type="custom" errorStyle="information" showInputMessage="1" promptTitle="B205 Input Cell" prompt="The Plan ID's first 5 positions (ex: H####) should match Worksheet1 cell C6 or can be left blank.  Plan ID cannot be blank if column C (Member Months) has a value and must have the following format (ex: H####-###-##)" sqref="B205" xr:uid="{B27EE148-47C2-436A-BF2E-DEEF724BE26C}">
      <formula1>IF(OR(LEN(TRIM(C205))&gt;0, LEN(B205)&gt;0),AND(MID(B205,1,5)=C6,ISERROR(FIND(MID(B205,6,1)," - ",1))=FALSE,ISNUMBER(VALUE(MID(B205,7,3))),ISERROR(FIND(MID(B205,10,1)," - ",1))=FALSE,ISNUMBER(VALUE(RIGHT(B205,2))),LEN(B205)=12),TRUE)</formula1>
    </dataValidation>
    <dataValidation errorStyle="information" allowBlank="1" promptTitle="D204 Input Cell" prompt="For MA Medical Savings Account (MSA) contracts only: MSA Plan Deductible" sqref="D204" xr:uid="{1A32DDCC-569E-4986-91A9-EE74B3F39773}"/>
    <dataValidation type="custom" errorStyle="information" showInputMessage="1" promptTitle="C204 Input Cell" prompt="CY2023 Member Months cannot be blank if column B has a value" sqref="C204" xr:uid="{78F3791A-1045-4C08-811A-DC813BA03D98}">
      <formula1>IF(LEN(B204)&gt;0,LEN(TRIM(C204))&gt;0,TRUE)</formula1>
    </dataValidation>
    <dataValidation type="custom" errorStyle="information" showInputMessage="1" promptTitle="B204 Input Cell" prompt="The Plan ID's first 5 positions (ex: H####) should match Worksheet1 cell C6 or can be left blank.  Plan ID cannot be blank if column C (Member Months) has a value and must have the following format (ex: H####-###-##)" sqref="B204" xr:uid="{6FF1F786-18A7-45CE-B53F-583A2A85FC6D}">
      <formula1>IF(OR(LEN(TRIM(C204))&gt;0, LEN(B204)&gt;0),AND(MID(B204,1,5)=C6,ISERROR(FIND(MID(B204,6,1)," - ",1))=FALSE,ISNUMBER(VALUE(MID(B204,7,3))),ISERROR(FIND(MID(B204,10,1)," - ",1))=FALSE,ISNUMBER(VALUE(RIGHT(B204,2))),LEN(B204)=12),TRUE)</formula1>
    </dataValidation>
    <dataValidation errorStyle="information" allowBlank="1" promptTitle="D203 Input Cell" prompt="For MA Medical Savings Account (MSA) contracts only: MSA Plan Deductible" sqref="D203" xr:uid="{DCD1BF93-6EA6-4151-9905-17C74E158C1D}"/>
    <dataValidation type="custom" errorStyle="information" showInputMessage="1" promptTitle="C203 Input Cell" prompt="CY2023 Member Months cannot be blank if column B has a value" sqref="C203" xr:uid="{A5B6EA45-9732-410D-A4A9-DE15B33D1FDC}">
      <formula1>IF(LEN(B203)&gt;0,LEN(TRIM(C203))&gt;0,TRUE)</formula1>
    </dataValidation>
    <dataValidation type="custom" errorStyle="information" showInputMessage="1" promptTitle="B203 Input Cell" prompt="The Plan ID's first 5 positions (ex: H####) should match Worksheet1 cell C6 or can be left blank.  Plan ID cannot be blank if column C (Member Months) has a value and must have the following format (ex: H####-###-##)" sqref="B203" xr:uid="{B3E42C6F-F13E-4074-8AFA-4A97DCD424ED}">
      <formula1>IF(OR(LEN(TRIM(C203))&gt;0, LEN(B203)&gt;0),AND(MID(B203,1,5)=C6,ISERROR(FIND(MID(B203,6,1)," - ",1))=FALSE,ISNUMBER(VALUE(MID(B203,7,3))),ISERROR(FIND(MID(B203,10,1)," - ",1))=FALSE,ISNUMBER(VALUE(RIGHT(B203,2))),LEN(B203)=12),TRUE)</formula1>
    </dataValidation>
    <dataValidation errorStyle="information" allowBlank="1" promptTitle="D202 Input Cell" prompt="For MA Medical Savings Account (MSA) contracts only: MSA Plan Deductible" sqref="D202" xr:uid="{7305BE06-2910-4EC8-9F02-BC3E47F596FF}"/>
    <dataValidation type="custom" errorStyle="information" showInputMessage="1" promptTitle="C202 Input Cell" prompt="CY2023 Member Months cannot be blank if column B has a value" sqref="C202" xr:uid="{CDB8BD41-63D8-4A51-B5E9-C06B586100EA}">
      <formula1>IF(LEN(B202)&gt;0,LEN(TRIM(C202))&gt;0,TRUE)</formula1>
    </dataValidation>
    <dataValidation type="custom" errorStyle="information" showInputMessage="1" promptTitle="B202 Input Cell" prompt="The Plan ID's first 5 positions (ex: H####) should match Worksheet1 cell C6 or can be left blank.  Plan ID cannot be blank if column C (Member Months) has a value and must have the following format (ex: H####-###-##)" sqref="B202" xr:uid="{5BE5FDE3-009A-4D5B-90BC-BD9CC79015A1}">
      <formula1>IF(OR(LEN(TRIM(C202))&gt;0, LEN(B202)&gt;0),AND(MID(B202,1,5)=C6,ISERROR(FIND(MID(B202,6,1)," - ",1))=FALSE,ISNUMBER(VALUE(MID(B202,7,3))),ISERROR(FIND(MID(B202,10,1)," - ",1))=FALSE,ISNUMBER(VALUE(RIGHT(B202,2))),LEN(B202)=12),TRUE)</formula1>
    </dataValidation>
    <dataValidation errorStyle="information" allowBlank="1" promptTitle="D201 Input Cell" prompt="For MA Medical Savings Account (MSA) contracts only: MSA Plan Deductible" sqref="D201" xr:uid="{9F9AA57D-9C57-4271-AF0A-0A352B81C084}"/>
    <dataValidation type="custom" errorStyle="information" showInputMessage="1" promptTitle="C201 Input Cell" prompt="CY2023 Member Months cannot be blank if column B has a value" sqref="C201" xr:uid="{2A9481F8-8C31-4EC1-BECA-EE0F900593F6}">
      <formula1>IF(LEN(B201)&gt;0,LEN(TRIM(C201))&gt;0,TRUE)</formula1>
    </dataValidation>
    <dataValidation type="custom" errorStyle="information" showInputMessage="1" promptTitle="B201 Input Cell" prompt="The Plan ID's first 5 positions (ex: H####) should match Worksheet1 cell C6 or can be left blank.  Plan ID cannot be blank if column C (Member Months) has a value and must have the following format (ex: H####-###-##)" sqref="B201" xr:uid="{6CEECABE-5FA9-4DBE-93DA-4F08B5AFA3B2}">
      <formula1>IF(OR(LEN(TRIM(C201))&gt;0, LEN(B201)&gt;0),AND(MID(B201,1,5)=C6,ISERROR(FIND(MID(B201,6,1)," - ",1))=FALSE,ISNUMBER(VALUE(MID(B201,7,3))),ISERROR(FIND(MID(B201,10,1)," - ",1))=FALSE,ISNUMBER(VALUE(RIGHT(B201,2))),LEN(B201)=12),TRUE)</formula1>
    </dataValidation>
    <dataValidation errorStyle="information" allowBlank="1" promptTitle="D200 Input Cell" prompt="For MA Medical Savings Account (MSA) contracts only: MSA Plan Deductible" sqref="D200" xr:uid="{ABE20D9E-1E6D-41CB-B70E-E93EB0BE7727}"/>
    <dataValidation type="custom" errorStyle="information" showInputMessage="1" promptTitle="C200 Input Cell" prompt="CY2023 Member Months cannot be blank if column B has a value" sqref="C200" xr:uid="{D6365A28-53D0-41AF-BEF1-8EDA4D00CCA0}">
      <formula1>IF(LEN(B200)&gt;0,LEN(TRIM(C200))&gt;0,TRUE)</formula1>
    </dataValidation>
    <dataValidation type="custom" errorStyle="information" showInputMessage="1" promptTitle="B200 Input Cell" prompt="The Plan ID's first 5 positions (ex: H####) should match Worksheet1 cell C6 or can be left blank.  Plan ID cannot be blank if column C (Member Months) has a value and must have the following format (ex: H####-###-##)" sqref="B200" xr:uid="{FBA0D484-D304-4897-9D01-74C89B721365}">
      <formula1>IF(OR(LEN(TRIM(C200))&gt;0, LEN(B200)&gt;0),AND(MID(B200,1,5)=C6,ISERROR(FIND(MID(B200,6,1)," - ",1))=FALSE,ISNUMBER(VALUE(MID(B200,7,3))),ISERROR(FIND(MID(B200,10,1)," - ",1))=FALSE,ISNUMBER(VALUE(RIGHT(B200,2))),LEN(B200)=12),TRUE)</formula1>
    </dataValidation>
    <dataValidation errorStyle="information" allowBlank="1" promptTitle="D199 Input Cell" prompt="For MA Medical Savings Account (MSA) contracts only: MSA Plan Deductible" sqref="D199" xr:uid="{C1A9D55B-8907-4702-8EB7-B0FF9FE8F250}"/>
    <dataValidation type="custom" errorStyle="information" showInputMessage="1" promptTitle="C199 Input Cell" prompt="CY2023 Member Months cannot be blank if column B has a value" sqref="C199" xr:uid="{D2AD8304-547E-4BC0-B101-50724E6A01E1}">
      <formula1>IF(LEN(B199)&gt;0,LEN(TRIM(C199))&gt;0,TRUE)</formula1>
    </dataValidation>
    <dataValidation type="custom" errorStyle="information" showInputMessage="1" promptTitle="B199 Input Cell" prompt="The Plan ID's first 5 positions (ex: H####) should match Worksheet1 cell C6 or can be left blank.  Plan ID cannot be blank if column C (Member Months) has a value and must have the following format (ex: H####-###-##)" sqref="B199" xr:uid="{EB73206B-0608-4144-9786-66D98F6B96BF}">
      <formula1>IF(OR(LEN(TRIM(C199))&gt;0, LEN(B199)&gt;0),AND(MID(B199,1,5)=C6,ISERROR(FIND(MID(B199,6,1)," - ",1))=FALSE,ISNUMBER(VALUE(MID(B199,7,3))),ISERROR(FIND(MID(B199,10,1)," - ",1))=FALSE,ISNUMBER(VALUE(RIGHT(B199,2))),LEN(B199)=12),TRUE)</formula1>
    </dataValidation>
    <dataValidation errorStyle="information" allowBlank="1" promptTitle="D198 Input Cell" prompt="For MA Medical Savings Account (MSA) contracts only: MSA Plan Deductible" sqref="D198" xr:uid="{7EBD6395-DAAE-4049-B471-92AE134085D7}"/>
    <dataValidation type="custom" errorStyle="information" showInputMessage="1" promptTitle="C198 Input Cell" prompt="CY2023 Member Months cannot be blank if column B has a value" sqref="C198" xr:uid="{C2BCC8E8-C5A0-40F8-AE10-B2AC4D401753}">
      <formula1>IF(LEN(B198)&gt;0,LEN(TRIM(C198))&gt;0,TRUE)</formula1>
    </dataValidation>
    <dataValidation type="custom" errorStyle="information" showInputMessage="1" promptTitle="B198 Input Cell" prompt="The Plan ID's first 5 positions (ex: H####) should match Worksheet1 cell C6 or can be left blank.  Plan ID cannot be blank if column C (Member Months) has a value and must have the following format (ex: H####-###-##)" sqref="B198" xr:uid="{18616AF1-839E-464F-AC02-996D405EBDB2}">
      <formula1>IF(OR(LEN(TRIM(C198))&gt;0, LEN(B198)&gt;0),AND(MID(B198,1,5)=C6,ISERROR(FIND(MID(B198,6,1)," - ",1))=FALSE,ISNUMBER(VALUE(MID(B198,7,3))),ISERROR(FIND(MID(B198,10,1)," - ",1))=FALSE,ISNUMBER(VALUE(RIGHT(B198,2))),LEN(B198)=12),TRUE)</formula1>
    </dataValidation>
    <dataValidation errorStyle="information" allowBlank="1" promptTitle="D197 Input Cell" prompt="For MA Medical Savings Account (MSA) contracts only: MSA Plan Deductible" sqref="D197" xr:uid="{5838C77C-D83C-43C9-A147-1705A78E5767}"/>
    <dataValidation type="custom" errorStyle="information" showInputMessage="1" promptTitle="C197 Input Cell" prompt="CY2023 Member Months cannot be blank if column B has a value" sqref="C197" xr:uid="{756632C8-C1F4-4598-BFC5-12E9EDED6040}">
      <formula1>IF(LEN(B197)&gt;0,LEN(TRIM(C197))&gt;0,TRUE)</formula1>
    </dataValidation>
    <dataValidation type="custom" errorStyle="information" showInputMessage="1" promptTitle="B197 Input Cell" prompt="The Plan ID's first 5 positions (ex: H####) should match Worksheet1 cell C6 or can be left blank.  Plan ID cannot be blank if column C (Member Months) has a value and must have the following format (ex: H####-###-##)" sqref="B197" xr:uid="{082EF389-ED48-4CB6-B4F6-9D5D15605B20}">
      <formula1>IF(OR(LEN(TRIM(C197))&gt;0, LEN(B197)&gt;0),AND(MID(B197,1,5)=C6,ISERROR(FIND(MID(B197,6,1)," - ",1))=FALSE,ISNUMBER(VALUE(MID(B197,7,3))),ISERROR(FIND(MID(B197,10,1)," - ",1))=FALSE,ISNUMBER(VALUE(RIGHT(B197,2))),LEN(B197)=12),TRUE)</formula1>
    </dataValidation>
    <dataValidation errorStyle="information" allowBlank="1" promptTitle="D196 Input Cell" prompt="For MA Medical Savings Account (MSA) contracts only: MSA Plan Deductible" sqref="D196" xr:uid="{1A450AB6-AF49-42E1-81C7-B5C184A6ABE8}"/>
    <dataValidation type="custom" errorStyle="information" showInputMessage="1" promptTitle="C196 Input Cell" prompt="CY2023 Member Months cannot be blank if column B has a value" sqref="C196" xr:uid="{14E73D20-F182-402F-967C-A3C66DC9A58F}">
      <formula1>IF(LEN(B196)&gt;0,LEN(TRIM(C196))&gt;0,TRUE)</formula1>
    </dataValidation>
    <dataValidation type="custom" errorStyle="information" showInputMessage="1" promptTitle="B196 Input Cell" prompt="The Plan ID's first 5 positions (ex: H####) should match Worksheet1 cell C6 or can be left blank.  Plan ID cannot be blank if column C (Member Months) has a value and must have the following format (ex: H####-###-##)" sqref="B196" xr:uid="{B86C912E-B2E5-49B6-9FDD-69A2CACA10AA}">
      <formula1>IF(OR(LEN(TRIM(C196))&gt;0, LEN(B196)&gt;0),AND(MID(B196,1,5)=C6,ISERROR(FIND(MID(B196,6,1)," - ",1))=FALSE,ISNUMBER(VALUE(MID(B196,7,3))),ISERROR(FIND(MID(B196,10,1)," - ",1))=FALSE,ISNUMBER(VALUE(RIGHT(B196,2))),LEN(B196)=12),TRUE)</formula1>
    </dataValidation>
    <dataValidation errorStyle="information" allowBlank="1" promptTitle="D195 Input Cell" prompt="For MA Medical Savings Account (MSA) contracts only: MSA Plan Deductible" sqref="D195" xr:uid="{7DF8770C-5981-4383-9C9C-EA785E734C20}"/>
    <dataValidation type="custom" errorStyle="information" showInputMessage="1" promptTitle="C195 Input Cell" prompt="CY2023 Member Months cannot be blank if column B has a value" sqref="C195" xr:uid="{5A0B0E07-F067-4DA5-98AE-1A34507B73A9}">
      <formula1>IF(LEN(B195)&gt;0,LEN(TRIM(C195))&gt;0,TRUE)</formula1>
    </dataValidation>
    <dataValidation type="custom" errorStyle="information" showInputMessage="1" promptTitle="B195 Input Cell" prompt="The Plan ID's first 5 positions (ex: H####) should match Worksheet1 cell C6 or can be left blank.  Plan ID cannot be blank if column C (Member Months) has a value and must have the following format (ex: H####-###-##)" sqref="B195" xr:uid="{FE0BF45E-B507-4651-8603-A06C5C42F0E5}">
      <formula1>IF(OR(LEN(TRIM(C195))&gt;0, LEN(B195)&gt;0),AND(MID(B195,1,5)=C6,ISERROR(FIND(MID(B195,6,1)," - ",1))=FALSE,ISNUMBER(VALUE(MID(B195,7,3))),ISERROR(FIND(MID(B195,10,1)," - ",1))=FALSE,ISNUMBER(VALUE(RIGHT(B195,2))),LEN(B195)=12),TRUE)</formula1>
    </dataValidation>
    <dataValidation errorStyle="information" allowBlank="1" promptTitle="D194 Input Cell" prompt="For MA Medical Savings Account (MSA) contracts only: MSA Plan Deductible" sqref="D194" xr:uid="{4468A44D-8359-4AD0-B6C0-A8D55B9BE900}"/>
    <dataValidation type="custom" errorStyle="information" showInputMessage="1" promptTitle="C194 Input Cell" prompt="CY2023 Member Months cannot be blank if column B has a value" sqref="C194" xr:uid="{B69EED4D-BE70-4544-B6CE-41D02402EA91}">
      <formula1>IF(LEN(B194)&gt;0,LEN(TRIM(C194))&gt;0,TRUE)</formula1>
    </dataValidation>
    <dataValidation type="custom" errorStyle="information" showInputMessage="1" promptTitle="B194 Input Cell" prompt="The Plan ID's first 5 positions (ex: H####) should match Worksheet1 cell C6 or can be left blank.  Plan ID cannot be blank if column C (Member Months) has a value and must have the following format (ex: H####-###-##)" sqref="B194" xr:uid="{0E757BD8-F7C1-4273-B58F-7BCC799F16E9}">
      <formula1>IF(OR(LEN(TRIM(C194))&gt;0, LEN(B194)&gt;0),AND(MID(B194,1,5)=C6,ISERROR(FIND(MID(B194,6,1)," - ",1))=FALSE,ISNUMBER(VALUE(MID(B194,7,3))),ISERROR(FIND(MID(B194,10,1)," - ",1))=FALSE,ISNUMBER(VALUE(RIGHT(B194,2))),LEN(B194)=12),TRUE)</formula1>
    </dataValidation>
    <dataValidation errorStyle="information" allowBlank="1" promptTitle="D193 Input Cell" prompt="For MA Medical Savings Account (MSA) contracts only: MSA Plan Deductible" sqref="D193" xr:uid="{36FF4470-7A33-43B2-9FD1-8D7E2E70AA25}"/>
    <dataValidation type="custom" errorStyle="information" showInputMessage="1" promptTitle="C193 Input Cell" prompt="CY2023 Member Months cannot be blank if column B has a value" sqref="C193" xr:uid="{49588427-2F1A-4517-9046-8C7A5EC4FB41}">
      <formula1>IF(LEN(B193)&gt;0,LEN(TRIM(C193))&gt;0,TRUE)</formula1>
    </dataValidation>
    <dataValidation type="custom" errorStyle="information" showInputMessage="1" promptTitle="B193 Input Cell" prompt="The Plan ID's first 5 positions (ex: H####) should match Worksheet1 cell C6 or can be left blank.  Plan ID cannot be blank if column C (Member Months) has a value and must have the following format (ex: H####-###-##)" sqref="B193" xr:uid="{F5F7AC29-5A39-4D2D-B95B-6BDF94D06168}">
      <formula1>IF(OR(LEN(TRIM(C193))&gt;0, LEN(B193)&gt;0),AND(MID(B193,1,5)=C6,ISERROR(FIND(MID(B193,6,1)," - ",1))=FALSE,ISNUMBER(VALUE(MID(B193,7,3))),ISERROR(FIND(MID(B193,10,1)," - ",1))=FALSE,ISNUMBER(VALUE(RIGHT(B193,2))),LEN(B193)=12),TRUE)</formula1>
    </dataValidation>
    <dataValidation errorStyle="information" allowBlank="1" promptTitle="D192 Input Cell" prompt="For MA Medical Savings Account (MSA) contracts only: MSA Plan Deductible" sqref="D192" xr:uid="{B41B3C08-F367-4770-A918-41A5DE39FEEC}"/>
    <dataValidation type="custom" errorStyle="information" showInputMessage="1" promptTitle="C192 Input Cell" prompt="CY2023 Member Months cannot be blank if column B has a value" sqref="C192" xr:uid="{D104FB20-818D-4122-87EE-BA6804ECB7FC}">
      <formula1>IF(LEN(B192)&gt;0,LEN(TRIM(C192))&gt;0,TRUE)</formula1>
    </dataValidation>
    <dataValidation type="custom" errorStyle="information" showInputMessage="1" promptTitle="B192 Input Cell" prompt="The Plan ID's first 5 positions (ex: H####) should match Worksheet1 cell C6 or can be left blank.  Plan ID cannot be blank if column C (Member Months) has a value and must have the following format (ex: H####-###-##)" sqref="B192" xr:uid="{A0706A4E-8E91-4B61-A930-0C220BFB40B6}">
      <formula1>IF(OR(LEN(TRIM(C192))&gt;0, LEN(B192)&gt;0),AND(MID(B192,1,5)=C6,ISERROR(FIND(MID(B192,6,1)," - ",1))=FALSE,ISNUMBER(VALUE(MID(B192,7,3))),ISERROR(FIND(MID(B192,10,1)," - ",1))=FALSE,ISNUMBER(VALUE(RIGHT(B192,2))),LEN(B192)=12),TRUE)</formula1>
    </dataValidation>
    <dataValidation errorStyle="information" allowBlank="1" promptTitle="D191 Input Cell" prompt="For MA Medical Savings Account (MSA) contracts only: MSA Plan Deductible" sqref="D191" xr:uid="{236F3F0B-569F-4A02-B57F-DD17F844F065}"/>
    <dataValidation type="custom" errorStyle="information" showInputMessage="1" promptTitle="C191 Input Cell" prompt="CY2023 Member Months cannot be blank if column B has a value" sqref="C191" xr:uid="{0941601A-37D4-463D-9E73-B4F7BC6B3A09}">
      <formula1>IF(LEN(B191)&gt;0,LEN(TRIM(C191))&gt;0,TRUE)</formula1>
    </dataValidation>
    <dataValidation type="custom" errorStyle="information" showInputMessage="1" promptTitle="B191 Input Cell" prompt="The Plan ID's first 5 positions (ex: H####) should match Worksheet1 cell C6 or can be left blank.  Plan ID cannot be blank if column C (Member Months) has a value and must have the following format (ex: H####-###-##)" sqref="B191" xr:uid="{3F32D46F-559F-4070-80E8-3E10C1AAD3C9}">
      <formula1>IF(OR(LEN(TRIM(C191))&gt;0, LEN(B191)&gt;0),AND(MID(B191,1,5)=C6,ISERROR(FIND(MID(B191,6,1)," - ",1))=FALSE,ISNUMBER(VALUE(MID(B191,7,3))),ISERROR(FIND(MID(B191,10,1)," - ",1))=FALSE,ISNUMBER(VALUE(RIGHT(B191,2))),LEN(B191)=12),TRUE)</formula1>
    </dataValidation>
    <dataValidation errorStyle="information" allowBlank="1" promptTitle="D190 Input Cell" prompt="For MA Medical Savings Account (MSA) contracts only: MSA Plan Deductible" sqref="D190" xr:uid="{3B1548B9-67DE-4F4D-B1B2-40B18D7971B2}"/>
    <dataValidation type="custom" errorStyle="information" showInputMessage="1" promptTitle="C190 Input Cell" prompt="CY2023 Member Months cannot be blank if column B has a value" sqref="C190" xr:uid="{2C9526F1-238B-4745-807B-8440280B277A}">
      <formula1>IF(LEN(B190)&gt;0,LEN(TRIM(C190))&gt;0,TRUE)</formula1>
    </dataValidation>
    <dataValidation type="custom" errorStyle="information" showInputMessage="1" promptTitle="B190 Input Cell" prompt="The Plan ID's first 5 positions (ex: H####) should match Worksheet1 cell C6 or can be left blank.  Plan ID cannot be blank if column C (Member Months) has a value and must have the following format (ex: H####-###-##)" sqref="B190" xr:uid="{56B6AAD8-B15B-4049-B424-E4606389B877}">
      <formula1>IF(OR(LEN(TRIM(C190))&gt;0, LEN(B190)&gt;0),AND(MID(B190,1,5)=C6,ISERROR(FIND(MID(B190,6,1)," - ",1))=FALSE,ISNUMBER(VALUE(MID(B190,7,3))),ISERROR(FIND(MID(B190,10,1)," - ",1))=FALSE,ISNUMBER(VALUE(RIGHT(B190,2))),LEN(B190)=12),TRUE)</formula1>
    </dataValidation>
    <dataValidation errorStyle="information" allowBlank="1" promptTitle="D189 Input Cell" prompt="For MA Medical Savings Account (MSA) contracts only: MSA Plan Deductible" sqref="D189" xr:uid="{3EFD3135-19E7-462F-8053-F6C8535050CC}"/>
    <dataValidation type="custom" errorStyle="information" showInputMessage="1" promptTitle="C189 Input Cell" prompt="CY2023 Member Months cannot be blank if column B has a value" sqref="C189" xr:uid="{988C0964-097B-4C76-B27E-D42E7E756762}">
      <formula1>IF(LEN(B189)&gt;0,LEN(TRIM(C189))&gt;0,TRUE)</formula1>
    </dataValidation>
    <dataValidation type="custom" errorStyle="information" showInputMessage="1" promptTitle="B189 Input Cell" prompt="The Plan ID's first 5 positions (ex: H####) should match Worksheet1 cell C6 or can be left blank.  Plan ID cannot be blank if column C (Member Months) has a value and must have the following format (ex: H####-###-##)" sqref="B189" xr:uid="{1A8C72E1-B628-452A-BB35-0FF25920F7B8}">
      <formula1>IF(OR(LEN(TRIM(C189))&gt;0, LEN(B189)&gt;0),AND(MID(B189,1,5)=C6,ISERROR(FIND(MID(B189,6,1)," - ",1))=FALSE,ISNUMBER(VALUE(MID(B189,7,3))),ISERROR(FIND(MID(B189,10,1)," - ",1))=FALSE,ISNUMBER(VALUE(RIGHT(B189,2))),LEN(B189)=12),TRUE)</formula1>
    </dataValidation>
    <dataValidation errorStyle="information" allowBlank="1" promptTitle="D188 Input Cell" prompt="For MA Medical Savings Account (MSA) contracts only: MSA Plan Deductible" sqref="D188" xr:uid="{C02E4A7F-BCBF-4F5E-B9DD-14A20FA2C5AF}"/>
    <dataValidation type="custom" errorStyle="information" showInputMessage="1" promptTitle="C188 Input Cell" prompt="CY2023 Member Months cannot be blank if column B has a value" sqref="C188" xr:uid="{67A10222-88BC-4E78-883E-E580BE10B6CB}">
      <formula1>IF(LEN(B188)&gt;0,LEN(TRIM(C188))&gt;0,TRUE)</formula1>
    </dataValidation>
    <dataValidation type="custom" errorStyle="information" showInputMessage="1" promptTitle="B188 Input Cell" prompt="The Plan ID's first 5 positions (ex: H####) should match Worksheet1 cell C6 or can be left blank.  Plan ID cannot be blank if column C (Member Months) has a value and must have the following format (ex: H####-###-##)" sqref="B188" xr:uid="{7548C27B-EE2E-4CA4-9F03-E82F6A65ED0C}">
      <formula1>IF(OR(LEN(TRIM(C188))&gt;0, LEN(B188)&gt;0),AND(MID(B188,1,5)=C6,ISERROR(FIND(MID(B188,6,1)," - ",1))=FALSE,ISNUMBER(VALUE(MID(B188,7,3))),ISERROR(FIND(MID(B188,10,1)," - ",1))=FALSE,ISNUMBER(VALUE(RIGHT(B188,2))),LEN(B188)=12),TRUE)</formula1>
    </dataValidation>
    <dataValidation errorStyle="information" allowBlank="1" promptTitle="D187 Input Cell" prompt="For MA Medical Savings Account (MSA) contracts only: MSA Plan Deductible" sqref="D187" xr:uid="{8FFCCF2E-90E6-4B95-A052-6DD0A64755E8}"/>
    <dataValidation type="custom" errorStyle="information" showInputMessage="1" promptTitle="C187 Input Cell" prompt="CY2023 Member Months cannot be blank if column B has a value" sqref="C187" xr:uid="{D367EBB0-655C-4BD2-BA07-555FBAA085EF}">
      <formula1>IF(LEN(B187)&gt;0,LEN(TRIM(C187))&gt;0,TRUE)</formula1>
    </dataValidation>
    <dataValidation type="custom" errorStyle="information" showInputMessage="1" promptTitle="B187 Input Cell" prompt="The Plan ID's first 5 positions (ex: H####) should match Worksheet1 cell C6 or can be left blank.  Plan ID cannot be blank if column C (Member Months) has a value and must have the following format (ex: H####-###-##)" sqref="B187" xr:uid="{5547BBF5-470F-4FA5-84E0-427D09B33740}">
      <formula1>IF(OR(LEN(TRIM(C187))&gt;0, LEN(B187)&gt;0),AND(MID(B187,1,5)=C6,ISERROR(FIND(MID(B187,6,1)," - ",1))=FALSE,ISNUMBER(VALUE(MID(B187,7,3))),ISERROR(FIND(MID(B187,10,1)," - ",1))=FALSE,ISNUMBER(VALUE(RIGHT(B187,2))),LEN(B187)=12),TRUE)</formula1>
    </dataValidation>
    <dataValidation errorStyle="information" allowBlank="1" promptTitle="D186 Input Cell" prompt="For MA Medical Savings Account (MSA) contracts only: MSA Plan Deductible" sqref="D186" xr:uid="{3A92163F-083E-4F64-9F3C-8DD8C418829D}"/>
    <dataValidation type="custom" errorStyle="information" showInputMessage="1" promptTitle="C186 Input Cell" prompt="CY2023 Member Months cannot be blank if column B has a value" sqref="C186" xr:uid="{56E7C73C-32A3-400F-921F-C6DC8863668E}">
      <formula1>IF(LEN(B186)&gt;0,LEN(TRIM(C186))&gt;0,TRUE)</formula1>
    </dataValidation>
    <dataValidation type="custom" errorStyle="information" showInputMessage="1" promptTitle="B186 Input Cell" prompt="The Plan ID's first 5 positions (ex: H####) should match Worksheet1 cell C6 or can be left blank.  Plan ID cannot be blank if column C (Member Months) has a value and must have the following format (ex: H####-###-##)" sqref="B186" xr:uid="{23412B18-5895-4C84-97C6-95A76C2A18AF}">
      <formula1>IF(OR(LEN(TRIM(C186))&gt;0, LEN(B186)&gt;0),AND(MID(B186,1,5)=C6,ISERROR(FIND(MID(B186,6,1)," - ",1))=FALSE,ISNUMBER(VALUE(MID(B186,7,3))),ISERROR(FIND(MID(B186,10,1)," - ",1))=FALSE,ISNUMBER(VALUE(RIGHT(B186,2))),LEN(B186)=12),TRUE)</formula1>
    </dataValidation>
    <dataValidation errorStyle="information" allowBlank="1" promptTitle="D185 Input Cell" prompt="For MA Medical Savings Account (MSA) contracts only: MSA Plan Deductible" sqref="D185" xr:uid="{41740F54-9B6A-4C9E-BE87-8BB3F751F315}"/>
    <dataValidation type="custom" errorStyle="information" showInputMessage="1" promptTitle="C185 Input Cell" prompt="CY2023 Member Months cannot be blank if column B has a value" sqref="C185" xr:uid="{146553AC-994D-46CD-9282-A5A12441CA00}">
      <formula1>IF(LEN(B185)&gt;0,LEN(TRIM(C185))&gt;0,TRUE)</formula1>
    </dataValidation>
    <dataValidation type="custom" errorStyle="information" showInputMessage="1" promptTitle="B185 Input Cell" prompt="The Plan ID's first 5 positions (ex: H####) should match Worksheet1 cell C6 or can be left blank.  Plan ID cannot be blank if column C (Member Months) has a value and must have the following format (ex: H####-###-##)" sqref="B185" xr:uid="{E9A96FA4-E440-4248-91A2-D50152B2DA70}">
      <formula1>IF(OR(LEN(TRIM(C185))&gt;0, LEN(B185)&gt;0),AND(MID(B185,1,5)=C6,ISERROR(FIND(MID(B185,6,1)," - ",1))=FALSE,ISNUMBER(VALUE(MID(B185,7,3))),ISERROR(FIND(MID(B185,10,1)," - ",1))=FALSE,ISNUMBER(VALUE(RIGHT(B185,2))),LEN(B185)=12),TRUE)</formula1>
    </dataValidation>
    <dataValidation errorStyle="information" allowBlank="1" promptTitle="D184 Input Cell" prompt="For MA Medical Savings Account (MSA) contracts only: MSA Plan Deductible" sqref="D184" xr:uid="{CA8BD709-4B86-4505-B35E-4069C481CE0B}"/>
    <dataValidation type="custom" errorStyle="information" showInputMessage="1" promptTitle="C184 Input Cell" prompt="CY2023 Member Months cannot be blank if column B has a value" sqref="C184" xr:uid="{6B54B84A-A497-48E0-A4F6-7A16533D0730}">
      <formula1>IF(LEN(B184)&gt;0,LEN(TRIM(C184))&gt;0,TRUE)</formula1>
    </dataValidation>
    <dataValidation type="custom" errorStyle="information" showInputMessage="1" promptTitle="B184 Input Cell" prompt="The Plan ID's first 5 positions (ex: H####) should match Worksheet1 cell C6 or can be left blank.  Plan ID cannot be blank if column C (Member Months) has a value and must have the following format (ex: H####-###-##)" sqref="B184" xr:uid="{AF7AA324-7C3F-4AF8-9A12-B07209831FCE}">
      <formula1>IF(OR(LEN(TRIM(C184))&gt;0, LEN(B184)&gt;0),AND(MID(B184,1,5)=C6,ISERROR(FIND(MID(B184,6,1)," - ",1))=FALSE,ISNUMBER(VALUE(MID(B184,7,3))),ISERROR(FIND(MID(B184,10,1)," - ",1))=FALSE,ISNUMBER(VALUE(RIGHT(B184,2))),LEN(B184)=12),TRUE)</formula1>
    </dataValidation>
    <dataValidation errorStyle="information" allowBlank="1" promptTitle="D183 Input Cell" prompt="For MA Medical Savings Account (MSA) contracts only: MSA Plan Deductible" sqref="D183" xr:uid="{B0623E4A-E4A9-4A27-868F-758159110810}"/>
    <dataValidation type="custom" errorStyle="information" showInputMessage="1" promptTitle="C183 Input Cell" prompt="CY2023 Member Months cannot be blank if column B has a value" sqref="C183" xr:uid="{3FCB3128-0EA5-404E-874D-BD9EC24A70C9}">
      <formula1>IF(LEN(B183)&gt;0,LEN(TRIM(C183))&gt;0,TRUE)</formula1>
    </dataValidation>
    <dataValidation type="custom" errorStyle="information" showInputMessage="1" promptTitle="B183 Input Cell" prompt="The Plan ID's first 5 positions (ex: H####) should match Worksheet1 cell C6 or can be left blank.  Plan ID cannot be blank if column C (Member Months) has a value and must have the following format (ex: H####-###-##)" sqref="B183" xr:uid="{66A133A4-D111-4D71-8065-21836B1FF900}">
      <formula1>IF(OR(LEN(TRIM(C183))&gt;0, LEN(B183)&gt;0),AND(MID(B183,1,5)=C6,ISERROR(FIND(MID(B183,6,1)," - ",1))=FALSE,ISNUMBER(VALUE(MID(B183,7,3))),ISERROR(FIND(MID(B183,10,1)," - ",1))=FALSE,ISNUMBER(VALUE(RIGHT(B183,2))),LEN(B183)=12),TRUE)</formula1>
    </dataValidation>
    <dataValidation errorStyle="information" allowBlank="1" promptTitle="D182 Input Cell" prompt="For MA Medical Savings Account (MSA) contracts only: MSA Plan Deductible" sqref="D182" xr:uid="{92CC968F-15E1-4F41-9DBD-6932B719DB93}"/>
    <dataValidation type="custom" errorStyle="information" showInputMessage="1" promptTitle="C182 Input Cell" prompt="CY2023 Member Months cannot be blank if column B has a value" sqref="C182" xr:uid="{001B7867-600B-4503-B704-8DCBBCCBFCC8}">
      <formula1>IF(LEN(B182)&gt;0,LEN(TRIM(C182))&gt;0,TRUE)</formula1>
    </dataValidation>
    <dataValidation type="custom" errorStyle="information" showInputMessage="1" promptTitle="B182 Input Cell" prompt="The Plan ID's first 5 positions (ex: H####) should match Worksheet1 cell C6 or can be left blank.  Plan ID cannot be blank if column C (Member Months) has a value and must have the following format (ex: H####-###-##)" sqref="B182" xr:uid="{AA91A0A6-3FF0-43AC-A0C1-F6CAD442864B}">
      <formula1>IF(OR(LEN(TRIM(C182))&gt;0, LEN(B182)&gt;0),AND(MID(B182,1,5)=C6,ISERROR(FIND(MID(B182,6,1)," - ",1))=FALSE,ISNUMBER(VALUE(MID(B182,7,3))),ISERROR(FIND(MID(B182,10,1)," - ",1))=FALSE,ISNUMBER(VALUE(RIGHT(B182,2))),LEN(B182)=12),TRUE)</formula1>
    </dataValidation>
    <dataValidation errorStyle="information" allowBlank="1" promptTitle="D181 Input Cell" prompt="For MA Medical Savings Account (MSA) contracts only: MSA Plan Deductible" sqref="D181" xr:uid="{67E2DDAF-6BFE-429C-96DB-A1E82516E190}"/>
    <dataValidation type="custom" errorStyle="information" showInputMessage="1" promptTitle="C181 Input Cell" prompt="CY2023 Member Months cannot be blank if column B has a value" sqref="C181" xr:uid="{3E7D0118-6B5D-4698-A2C3-B335021C9FE5}">
      <formula1>IF(LEN(B181)&gt;0,LEN(TRIM(C181))&gt;0,TRUE)</formula1>
    </dataValidation>
    <dataValidation type="custom" errorStyle="information" showInputMessage="1" promptTitle="B181 Input Cell" prompt="The Plan ID's first 5 positions (ex: H####) should match Worksheet1 cell C6 or can be left blank.  Plan ID cannot be blank if column C (Member Months) has a value and must have the following format (ex: H####-###-##)" sqref="B181" xr:uid="{6BCC8B6B-5D65-45CE-9979-CD62AFC1B5D0}">
      <formula1>IF(OR(LEN(TRIM(C181))&gt;0, LEN(B181)&gt;0),AND(MID(B181,1,5)=C6,ISERROR(FIND(MID(B181,6,1)," - ",1))=FALSE,ISNUMBER(VALUE(MID(B181,7,3))),ISERROR(FIND(MID(B181,10,1)," - ",1))=FALSE,ISNUMBER(VALUE(RIGHT(B181,2))),LEN(B181)=12),TRUE)</formula1>
    </dataValidation>
    <dataValidation errorStyle="information" allowBlank="1" promptTitle="D180 Input Cell" prompt="For MA Medical Savings Account (MSA) contracts only: MSA Plan Deductible" sqref="D180" xr:uid="{E0E88661-A835-496F-A454-FBF72FB53FFF}"/>
    <dataValidation type="custom" errorStyle="information" showInputMessage="1" promptTitle="C180 Input Cell" prompt="CY2023 Member Months cannot be blank if column B has a value" sqref="C180" xr:uid="{0A0A7CE8-94B4-4757-AFEE-E99CBD07CEC7}">
      <formula1>IF(LEN(B180)&gt;0,LEN(TRIM(C180))&gt;0,TRUE)</formula1>
    </dataValidation>
    <dataValidation type="custom" errorStyle="information" showInputMessage="1" promptTitle="B180 Input Cell" prompt="The Plan ID's first 5 positions (ex: H####) should match Worksheet1 cell C6 or can be left blank.  Plan ID cannot be blank if column C (Member Months) has a value and must have the following format (ex: H####-###-##)" sqref="B180" xr:uid="{2E375CD4-686A-4E42-A6AA-672A1A02381A}">
      <formula1>IF(OR(LEN(TRIM(C180))&gt;0, LEN(B180)&gt;0),AND(MID(B180,1,5)=C6,ISERROR(FIND(MID(B180,6,1)," - ",1))=FALSE,ISNUMBER(VALUE(MID(B180,7,3))),ISERROR(FIND(MID(B180,10,1)," - ",1))=FALSE,ISNUMBER(VALUE(RIGHT(B180,2))),LEN(B180)=12),TRUE)</formula1>
    </dataValidation>
    <dataValidation errorStyle="information" allowBlank="1" promptTitle="D179 Input Cell" prompt="For MA Medical Savings Account (MSA) contracts only: MSA Plan Deductible" sqref="D179" xr:uid="{4C9F73AE-281C-4EB4-A750-FEB61DC806B3}"/>
    <dataValidation type="custom" errorStyle="information" showInputMessage="1" promptTitle="C179 Input Cell" prompt="CY2023 Member Months cannot be blank if column B has a value" sqref="C179" xr:uid="{06A961B1-A113-4B49-ACF3-610259335497}">
      <formula1>IF(LEN(B179)&gt;0,LEN(TRIM(C179))&gt;0,TRUE)</formula1>
    </dataValidation>
    <dataValidation type="custom" errorStyle="information" showInputMessage="1" promptTitle="B179 Input Cell" prompt="The Plan ID's first 5 positions (ex: H####) should match Worksheet1 cell C6 or can be left blank.  Plan ID cannot be blank if column C (Member Months) has a value and must have the following format (ex: H####-###-##)" sqref="B179" xr:uid="{6C479236-EB9F-4E6A-ABBA-B7B20C054663}">
      <formula1>IF(OR(LEN(TRIM(C179))&gt;0, LEN(B179)&gt;0),AND(MID(B179,1,5)=C6,ISERROR(FIND(MID(B179,6,1)," - ",1))=FALSE,ISNUMBER(VALUE(MID(B179,7,3))),ISERROR(FIND(MID(B179,10,1)," - ",1))=FALSE,ISNUMBER(VALUE(RIGHT(B179,2))),LEN(B179)=12),TRUE)</formula1>
    </dataValidation>
    <dataValidation errorStyle="information" allowBlank="1" promptTitle="D178 Input Cell" prompt="For MA Medical Savings Account (MSA) contracts only: MSA Plan Deductible" sqref="D178" xr:uid="{B5899712-359B-413B-9E64-E8ADCDEC4F84}"/>
    <dataValidation type="custom" errorStyle="information" showInputMessage="1" promptTitle="C178 Input Cell" prompt="CY2023 Member Months cannot be blank if column B has a value" sqref="C178" xr:uid="{059E5CF5-D17F-4CD6-A31D-78AB7D1C79ED}">
      <formula1>IF(LEN(B178)&gt;0,LEN(TRIM(C178))&gt;0,TRUE)</formula1>
    </dataValidation>
    <dataValidation type="custom" errorStyle="information" showInputMessage="1" promptTitle="B178 Input Cell" prompt="The Plan ID's first 5 positions (ex: H####) should match Worksheet1 cell C6 or can be left blank.  Plan ID cannot be blank if column C (Member Months) has a value and must have the following format (ex: H####-###-##)" sqref="B178" xr:uid="{DE63B98C-6D04-481B-A207-D3B2AF8883AE}">
      <formula1>IF(OR(LEN(TRIM(C178))&gt;0, LEN(B178)&gt;0),AND(MID(B178,1,5)=C6,ISERROR(FIND(MID(B178,6,1)," - ",1))=FALSE,ISNUMBER(VALUE(MID(B178,7,3))),ISERROR(FIND(MID(B178,10,1)," - ",1))=FALSE,ISNUMBER(VALUE(RIGHT(B178,2))),LEN(B178)=12),TRUE)</formula1>
    </dataValidation>
    <dataValidation errorStyle="information" allowBlank="1" promptTitle="D177 Input Cell" prompt="For MA Medical Savings Account (MSA) contracts only: MSA Plan Deductible" sqref="D177" xr:uid="{02788713-844E-4995-B872-DE7D7DC11CFF}"/>
    <dataValidation type="custom" errorStyle="information" showInputMessage="1" promptTitle="C177 Input Cell" prompt="CY2023 Member Months cannot be blank if column B has a value" sqref="C177" xr:uid="{499534E8-A6E5-43F4-918A-847F2F575C05}">
      <formula1>IF(LEN(B177)&gt;0,LEN(TRIM(C177))&gt;0,TRUE)</formula1>
    </dataValidation>
    <dataValidation type="custom" errorStyle="information" showInputMessage="1" promptTitle="B177 Input Cell" prompt="The Plan ID's first 5 positions (ex: H####) should match Worksheet1 cell C6 or can be left blank.  Plan ID cannot be blank if column C (Member Months) has a value and must have the following format (ex: H####-###-##)" sqref="B177" xr:uid="{18520B23-2A4E-47EF-AF66-EB3C9BCC931C}">
      <formula1>IF(OR(LEN(TRIM(C177))&gt;0, LEN(B177)&gt;0),AND(MID(B177,1,5)=C6,ISERROR(FIND(MID(B177,6,1)," - ",1))=FALSE,ISNUMBER(VALUE(MID(B177,7,3))),ISERROR(FIND(MID(B177,10,1)," - ",1))=FALSE,ISNUMBER(VALUE(RIGHT(B177,2))),LEN(B177)=12),TRUE)</formula1>
    </dataValidation>
    <dataValidation errorStyle="information" allowBlank="1" promptTitle="D176 Input Cell" prompt="For MA Medical Savings Account (MSA) contracts only: MSA Plan Deductible" sqref="D176" xr:uid="{0234538A-5D6E-499B-B064-DC23BE9DA56D}"/>
    <dataValidation type="custom" errorStyle="information" showInputMessage="1" promptTitle="C176 Input Cell" prompt="CY2023 Member Months cannot be blank if column B has a value" sqref="C176" xr:uid="{F8DEF95F-D6E0-4D1A-8EA6-1205C60FA851}">
      <formula1>IF(LEN(B176)&gt;0,LEN(TRIM(C176))&gt;0,TRUE)</formula1>
    </dataValidation>
    <dataValidation type="custom" errorStyle="information" showInputMessage="1" promptTitle="B176 Input Cell" prompt="The Plan ID's first 5 positions (ex: H####) should match Worksheet1 cell C6 or can be left blank.  Plan ID cannot be blank if column C (Member Months) has a value and must have the following format (ex: H####-###-##)" sqref="B176" xr:uid="{7C010A78-7ACF-4D0F-B7B3-DD98835E7FF6}">
      <formula1>IF(OR(LEN(TRIM(C176))&gt;0, LEN(B176)&gt;0),AND(MID(B176,1,5)=C6,ISERROR(FIND(MID(B176,6,1)," - ",1))=FALSE,ISNUMBER(VALUE(MID(B176,7,3))),ISERROR(FIND(MID(B176,10,1)," - ",1))=FALSE,ISNUMBER(VALUE(RIGHT(B176,2))),LEN(B176)=12),TRUE)</formula1>
    </dataValidation>
    <dataValidation errorStyle="information" allowBlank="1" promptTitle="D175 Input Cell" prompt="For MA Medical Savings Account (MSA) contracts only: MSA Plan Deductible" sqref="D175" xr:uid="{A426747F-226C-441B-83FA-A4A66166AA3D}"/>
    <dataValidation type="custom" errorStyle="information" showInputMessage="1" promptTitle="C175 Input Cell" prompt="CY2023 Member Months cannot be blank if column B has a value" sqref="C175" xr:uid="{FDEEC71F-89CE-433C-A839-73F833EE3035}">
      <formula1>IF(LEN(B175)&gt;0,LEN(TRIM(C175))&gt;0,TRUE)</formula1>
    </dataValidation>
    <dataValidation type="custom" errorStyle="information" showInputMessage="1" promptTitle="B175 Input Cell" prompt="The Plan ID's first 5 positions (ex: H####) should match Worksheet1 cell C6 or can be left blank.  Plan ID cannot be blank if column C (Member Months) has a value and must have the following format (ex: H####-###-##)" sqref="B175" xr:uid="{BC67C2B6-DA23-421B-900C-221641500326}">
      <formula1>IF(OR(LEN(TRIM(C175))&gt;0, LEN(B175)&gt;0),AND(MID(B175,1,5)=C6,ISERROR(FIND(MID(B175,6,1)," - ",1))=FALSE,ISNUMBER(VALUE(MID(B175,7,3))),ISERROR(FIND(MID(B175,10,1)," - ",1))=FALSE,ISNUMBER(VALUE(RIGHT(B175,2))),LEN(B175)=12),TRUE)</formula1>
    </dataValidation>
    <dataValidation errorStyle="information" allowBlank="1" promptTitle="D174 Input Cell" prompt="For MA Medical Savings Account (MSA) contracts only: MSA Plan Deductible" sqref="D174" xr:uid="{0C7ED355-72EA-4F25-85C2-0F92A2FB5282}"/>
    <dataValidation type="custom" errorStyle="information" showInputMessage="1" promptTitle="C174 Input Cell" prompt="CY2023 Member Months cannot be blank if column B has a value" sqref="C174" xr:uid="{CB913EF3-4B9B-4335-BCEF-99C89FB6BB05}">
      <formula1>IF(LEN(B174)&gt;0,LEN(TRIM(C174))&gt;0,TRUE)</formula1>
    </dataValidation>
    <dataValidation type="custom" errorStyle="information" showInputMessage="1" promptTitle="B174 Input Cell" prompt="The Plan ID's first 5 positions (ex: H####) should match Worksheet1 cell C6 or can be left blank.  Plan ID cannot be blank if column C (Member Months) has a value and must have the following format (ex: H####-###-##)" sqref="B174" xr:uid="{06E4AE94-8683-4BE4-B8C6-954CB3AF5527}">
      <formula1>IF(OR(LEN(TRIM(C174))&gt;0, LEN(B174)&gt;0),AND(MID(B174,1,5)=C6,ISERROR(FIND(MID(B174,6,1)," - ",1))=FALSE,ISNUMBER(VALUE(MID(B174,7,3))),ISERROR(FIND(MID(B174,10,1)," - ",1))=FALSE,ISNUMBER(VALUE(RIGHT(B174,2))),LEN(B174)=12),TRUE)</formula1>
    </dataValidation>
    <dataValidation errorStyle="information" allowBlank="1" promptTitle="D173 Input Cell" prompt="For MA Medical Savings Account (MSA) contracts only: MSA Plan Deductible" sqref="D173" xr:uid="{8BEC99A3-150F-436C-885D-0AE6F15A97D6}"/>
    <dataValidation type="custom" errorStyle="information" showInputMessage="1" promptTitle="C173 Input Cell" prompt="CY2023 Member Months cannot be blank if column B has a value" sqref="C173" xr:uid="{6EBCA832-C10D-4AD0-91DC-0F709625DAE4}">
      <formula1>IF(LEN(B173)&gt;0,LEN(TRIM(C173))&gt;0,TRUE)</formula1>
    </dataValidation>
    <dataValidation type="custom" errorStyle="information" showInputMessage="1" promptTitle="B173 Input Cell" prompt="The Plan ID's first 5 positions (ex: H####) should match Worksheet1 cell C6 or can be left blank.  Plan ID cannot be blank if column C (Member Months) has a value and must have the following format (ex: H####-###-##)" sqref="B173" xr:uid="{8BFB0E2E-BCCE-425A-8A4F-487F6ACB9C88}">
      <formula1>IF(OR(LEN(TRIM(C173))&gt;0, LEN(B173)&gt;0),AND(MID(B173,1,5)=C6,ISERROR(FIND(MID(B173,6,1)," - ",1))=FALSE,ISNUMBER(VALUE(MID(B173,7,3))),ISERROR(FIND(MID(B173,10,1)," - ",1))=FALSE,ISNUMBER(VALUE(RIGHT(B173,2))),LEN(B173)=12),TRUE)</formula1>
    </dataValidation>
    <dataValidation errorStyle="information" allowBlank="1" promptTitle="D172 Input Cell" prompt="For MA Medical Savings Account (MSA) contracts only: MSA Plan Deductible" sqref="D172" xr:uid="{3FA15F7F-6ACA-4C7C-B2F4-3C6864125536}"/>
    <dataValidation type="custom" errorStyle="information" showInputMessage="1" promptTitle="C172 Input Cell" prompt="CY2023 Member Months cannot be blank if column B has a value" sqref="C172" xr:uid="{6BB50704-B35B-44E1-9E56-150387553803}">
      <formula1>IF(LEN(B172)&gt;0,LEN(TRIM(C172))&gt;0,TRUE)</formula1>
    </dataValidation>
    <dataValidation type="custom" errorStyle="information" showInputMessage="1" promptTitle="B172 Input Cell" prompt="The Plan ID's first 5 positions (ex: H####) should match Worksheet1 cell C6 or can be left blank.  Plan ID cannot be blank if column C (Member Months) has a value and must have the following format (ex: H####-###-##)" sqref="B172" xr:uid="{DB8A1B29-9BEE-4726-8425-05AC72DA3915}">
      <formula1>IF(OR(LEN(TRIM(C172))&gt;0, LEN(B172)&gt;0),AND(MID(B172,1,5)=C6,ISERROR(FIND(MID(B172,6,1)," - ",1))=FALSE,ISNUMBER(VALUE(MID(B172,7,3))),ISERROR(FIND(MID(B172,10,1)," - ",1))=FALSE,ISNUMBER(VALUE(RIGHT(B172,2))),LEN(B172)=12),TRUE)</formula1>
    </dataValidation>
    <dataValidation errorStyle="information" allowBlank="1" promptTitle="D171 Input Cell" prompt="For MA Medical Savings Account (MSA) contracts only: MSA Plan Deductible" sqref="D171" xr:uid="{FA025E2B-4A31-4FAF-9EE9-C0E270FFDBD7}"/>
    <dataValidation type="custom" errorStyle="information" showInputMessage="1" promptTitle="C171 Input Cell" prompt="CY2023 Member Months cannot be blank if column B has a value" sqref="C171" xr:uid="{2DACAF07-27FA-446D-93B2-867B2B355DC8}">
      <formula1>IF(LEN(B171)&gt;0,LEN(TRIM(C171))&gt;0,TRUE)</formula1>
    </dataValidation>
    <dataValidation type="custom" errorStyle="information" showInputMessage="1" promptTitle="B171 Input Cell" prompt="The Plan ID's first 5 positions (ex: H####) should match Worksheet1 cell C6 or can be left blank.  Plan ID cannot be blank if column C (Member Months) has a value and must have the following format (ex: H####-###-##)" sqref="B171" xr:uid="{A7A9DD64-5C4A-403B-AA0D-AB0B0B6C098F}">
      <formula1>IF(OR(LEN(TRIM(C171))&gt;0, LEN(B171)&gt;0),AND(MID(B171,1,5)=C6,ISERROR(FIND(MID(B171,6,1)," - ",1))=FALSE,ISNUMBER(VALUE(MID(B171,7,3))),ISERROR(FIND(MID(B171,10,1)," - ",1))=FALSE,ISNUMBER(VALUE(RIGHT(B171,2))),LEN(B171)=12),TRUE)</formula1>
    </dataValidation>
    <dataValidation errorStyle="information" allowBlank="1" promptTitle="D170 Input Cell" prompt="For MA Medical Savings Account (MSA) contracts only: MSA Plan Deductible" sqref="D170" xr:uid="{72DB7E74-855E-4C36-8F33-35C67408C123}"/>
    <dataValidation type="custom" errorStyle="information" showInputMessage="1" promptTitle="C170 Input Cell" prompt="CY2023 Member Months cannot be blank if column B has a value" sqref="C170" xr:uid="{DCC8A8C9-FEF2-4CF4-B813-E9B24268200E}">
      <formula1>IF(LEN(B170)&gt;0,LEN(TRIM(C170))&gt;0,TRUE)</formula1>
    </dataValidation>
    <dataValidation type="custom" errorStyle="information" showInputMessage="1" promptTitle="B170 Input Cell" prompt="The Plan ID's first 5 positions (ex: H####) should match Worksheet1 cell C6 or can be left blank.  Plan ID cannot be blank if column C (Member Months) has a value and must have the following format (ex: H####-###-##)" sqref="B170" xr:uid="{0FAF51CC-8859-424E-A99D-2E9A22160D62}">
      <formula1>IF(OR(LEN(TRIM(C170))&gt;0, LEN(B170)&gt;0),AND(MID(B170,1,5)=C6,ISERROR(FIND(MID(B170,6,1)," - ",1))=FALSE,ISNUMBER(VALUE(MID(B170,7,3))),ISERROR(FIND(MID(B170,10,1)," - ",1))=FALSE,ISNUMBER(VALUE(RIGHT(B170,2))),LEN(B170)=12),TRUE)</formula1>
    </dataValidation>
    <dataValidation errorStyle="information" allowBlank="1" promptTitle="D169 Input Cell" prompt="For MA Medical Savings Account (MSA) contracts only: MSA Plan Deductible" sqref="D169" xr:uid="{A55BCEFF-6BCC-4989-A969-AB9A511173C2}"/>
    <dataValidation type="custom" errorStyle="information" showInputMessage="1" promptTitle="C169 Input Cell" prompt="CY2023 Member Months cannot be blank if column B has a value" sqref="C169" xr:uid="{82725FB6-1B1C-41F4-98D5-35CCA487A24F}">
      <formula1>IF(LEN(B169)&gt;0,LEN(TRIM(C169))&gt;0,TRUE)</formula1>
    </dataValidation>
    <dataValidation type="custom" errorStyle="information" showInputMessage="1" promptTitle="B169 Input Cell" prompt="The Plan ID's first 5 positions (ex: H####) should match Worksheet1 cell C6 or can be left blank.  Plan ID cannot be blank if column C (Member Months) has a value and must have the following format (ex: H####-###-##)" sqref="B169" xr:uid="{60E7D177-5837-472B-9BD9-24F35A8BD282}">
      <formula1>IF(OR(LEN(TRIM(C169))&gt;0, LEN(B169)&gt;0),AND(MID(B169,1,5)=C6,ISERROR(FIND(MID(B169,6,1)," - ",1))=FALSE,ISNUMBER(VALUE(MID(B169,7,3))),ISERROR(FIND(MID(B169,10,1)," - ",1))=FALSE,ISNUMBER(VALUE(RIGHT(B169,2))),LEN(B169)=12),TRUE)</formula1>
    </dataValidation>
    <dataValidation errorStyle="information" allowBlank="1" promptTitle="D168 Input Cell" prompt="For MA Medical Savings Account (MSA) contracts only: MSA Plan Deductible" sqref="D168" xr:uid="{E90AF2E6-83DA-46E9-B4E9-F396E91A4B55}"/>
    <dataValidation type="custom" errorStyle="information" showInputMessage="1" promptTitle="C168 Input Cell" prompt="CY2023 Member Months cannot be blank if column B has a value" sqref="C168" xr:uid="{FA2DAFE7-4930-4370-8777-A097AC591A4D}">
      <formula1>IF(LEN(B168)&gt;0,LEN(TRIM(C168))&gt;0,TRUE)</formula1>
    </dataValidation>
    <dataValidation type="custom" errorStyle="information" showInputMessage="1" promptTitle="B168 Input Cell" prompt="The Plan ID's first 5 positions (ex: H####) should match Worksheet1 cell C6 or can be left blank.  Plan ID cannot be blank if column C (Member Months) has a value and must have the following format (ex: H####-###-##)" sqref="B168" xr:uid="{83A83C44-8038-4A73-9529-56D703CE75C1}">
      <formula1>IF(OR(LEN(TRIM(C168))&gt;0, LEN(B168)&gt;0),AND(MID(B168,1,5)=C6,ISERROR(FIND(MID(B168,6,1)," - ",1))=FALSE,ISNUMBER(VALUE(MID(B168,7,3))),ISERROR(FIND(MID(B168,10,1)," - ",1))=FALSE,ISNUMBER(VALUE(RIGHT(B168,2))),LEN(B168)=12),TRUE)</formula1>
    </dataValidation>
    <dataValidation errorStyle="information" allowBlank="1" promptTitle="D167 Input Cell" prompt="For MA Medical Savings Account (MSA) contracts only: MSA Plan Deductible" sqref="D167" xr:uid="{28D7851E-BC0D-4B87-8F46-117560703068}"/>
    <dataValidation type="custom" errorStyle="information" showInputMessage="1" promptTitle="C167 Input Cell" prompt="CY2023 Member Months cannot be blank if column B has a value" sqref="C167" xr:uid="{125AB118-0878-4A07-9C89-CC893B9DCB03}">
      <formula1>IF(LEN(B167)&gt;0,LEN(TRIM(C167))&gt;0,TRUE)</formula1>
    </dataValidation>
    <dataValidation type="custom" errorStyle="information" showInputMessage="1" promptTitle="B167 Input Cell" prompt="The Plan ID's first 5 positions (ex: H####) should match Worksheet1 cell C6 or can be left blank.  Plan ID cannot be blank if column C (Member Months) has a value and must have the following format (ex: H####-###-##)" sqref="B167" xr:uid="{D85C28DA-B7FF-48EB-B618-D249EC341A4B}">
      <formula1>IF(OR(LEN(TRIM(C167))&gt;0, LEN(B167)&gt;0),AND(MID(B167,1,5)=C6,ISERROR(FIND(MID(B167,6,1)," - ",1))=FALSE,ISNUMBER(VALUE(MID(B167,7,3))),ISERROR(FIND(MID(B167,10,1)," - ",1))=FALSE,ISNUMBER(VALUE(RIGHT(B167,2))),LEN(B167)=12),TRUE)</formula1>
    </dataValidation>
    <dataValidation errorStyle="information" allowBlank="1" promptTitle="D166 Input Cell" prompt="For MA Medical Savings Account (MSA) contracts only: MSA Plan Deductible" sqref="D166" xr:uid="{BAEC3A2F-8C49-4FF6-B464-125ECE57786D}"/>
    <dataValidation type="custom" errorStyle="information" showInputMessage="1" promptTitle="C166 Input Cell" prompt="CY2023 Member Months cannot be blank if column B has a value" sqref="C166" xr:uid="{8171EA8E-26A7-4208-B827-948424D1EAAC}">
      <formula1>IF(LEN(B166)&gt;0,LEN(TRIM(C166))&gt;0,TRUE)</formula1>
    </dataValidation>
    <dataValidation type="custom" errorStyle="information" showInputMessage="1" promptTitle="B166 Input Cell" prompt="The Plan ID's first 5 positions (ex: H####) should match Worksheet1 cell C6 or can be left blank.  Plan ID cannot be blank if column C (Member Months) has a value and must have the following format (ex: H####-###-##)" sqref="B166" xr:uid="{19D44347-B3D4-445E-9B18-60C4B1E0ACA4}">
      <formula1>IF(OR(LEN(TRIM(C166))&gt;0, LEN(B166)&gt;0),AND(MID(B166,1,5)=C6,ISERROR(FIND(MID(B166,6,1)," - ",1))=FALSE,ISNUMBER(VALUE(MID(B166,7,3))),ISERROR(FIND(MID(B166,10,1)," - ",1))=FALSE,ISNUMBER(VALUE(RIGHT(B166,2))),LEN(B166)=12),TRUE)</formula1>
    </dataValidation>
    <dataValidation errorStyle="information" allowBlank="1" promptTitle="D165 Input Cell" prompt="For MA Medical Savings Account (MSA) contracts only: MSA Plan Deductible" sqref="D165" xr:uid="{C1AD6461-847A-4499-8B0C-A0C18F763352}"/>
    <dataValidation type="custom" errorStyle="information" showInputMessage="1" promptTitle="C165 Input Cell" prompt="CY2023 Member Months cannot be blank if column B has a value" sqref="C165" xr:uid="{3AB45BF5-6408-44BD-8CD0-19B5C9A80B3E}">
      <formula1>IF(LEN(B165)&gt;0,LEN(TRIM(C165))&gt;0,TRUE)</formula1>
    </dataValidation>
    <dataValidation type="custom" errorStyle="information" showInputMessage="1" promptTitle="B165 Input Cell" prompt="The Plan ID's first 5 positions (ex: H####) should match Worksheet1 cell C6 or can be left blank.  Plan ID cannot be blank if column C (Member Months) has a value and must have the following format (ex: H####-###-##)" sqref="B165" xr:uid="{C611DEF1-8076-41FC-8F4E-6F47950AF946}">
      <formula1>IF(OR(LEN(TRIM(C165))&gt;0, LEN(B165)&gt;0),AND(MID(B165,1,5)=C6,ISERROR(FIND(MID(B165,6,1)," - ",1))=FALSE,ISNUMBER(VALUE(MID(B165,7,3))),ISERROR(FIND(MID(B165,10,1)," - ",1))=FALSE,ISNUMBER(VALUE(RIGHT(B165,2))),LEN(B165)=12),TRUE)</formula1>
    </dataValidation>
    <dataValidation errorStyle="information" allowBlank="1" promptTitle="D164 Input Cell" prompt="For MA Medical Savings Account (MSA) contracts only: MSA Plan Deductible" sqref="D164" xr:uid="{776CAFEC-85C2-41CE-9DCD-0CAA32524A06}"/>
    <dataValidation type="custom" errorStyle="information" showInputMessage="1" promptTitle="C164 Input Cell" prompt="CY2023 Member Months cannot be blank if column B has a value" sqref="C164" xr:uid="{CED0C9C5-ABEF-47B1-865F-5DB04B905BE1}">
      <formula1>IF(LEN(B164)&gt;0,LEN(TRIM(C164))&gt;0,TRUE)</formula1>
    </dataValidation>
    <dataValidation type="custom" errorStyle="information" showInputMessage="1" promptTitle="B164 Input Cell" prompt="The Plan ID's first 5 positions (ex: H####) should match Worksheet1 cell C6 or can be left blank.  Plan ID cannot be blank if column C (Member Months) has a value and must have the following format (ex: H####-###-##)" sqref="B164" xr:uid="{8C5EA81D-1CEC-4499-8D0A-95869DBD7EF8}">
      <formula1>IF(OR(LEN(TRIM(C164))&gt;0, LEN(B164)&gt;0),AND(MID(B164,1,5)=C6,ISERROR(FIND(MID(B164,6,1)," - ",1))=FALSE,ISNUMBER(VALUE(MID(B164,7,3))),ISERROR(FIND(MID(B164,10,1)," - ",1))=FALSE,ISNUMBER(VALUE(RIGHT(B164,2))),LEN(B164)=12),TRUE)</formula1>
    </dataValidation>
    <dataValidation errorStyle="information" allowBlank="1" promptTitle="D163 Input Cell" prompt="For MA Medical Savings Account (MSA) contracts only: MSA Plan Deductible" sqref="D163" xr:uid="{334612ED-9212-4E2E-A74A-62FD8EDB1F5D}"/>
    <dataValidation type="custom" errorStyle="information" showInputMessage="1" promptTitle="C163 Input Cell" prompt="CY2023 Member Months cannot be blank if column B has a value" sqref="C163" xr:uid="{0DB89B5D-1B49-4658-AFBF-38B92E4E3995}">
      <formula1>IF(LEN(B163)&gt;0,LEN(TRIM(C163))&gt;0,TRUE)</formula1>
    </dataValidation>
    <dataValidation type="custom" errorStyle="information" showInputMessage="1" promptTitle="B163 Input Cell" prompt="The Plan ID's first 5 positions (ex: H####) should match Worksheet1 cell C6 or can be left blank.  Plan ID cannot be blank if column C (Member Months) has a value and must have the following format (ex: H####-###-##)" sqref="B163" xr:uid="{F89E4C69-09C8-4483-AA13-135A81408BA8}">
      <formula1>IF(OR(LEN(TRIM(C163))&gt;0, LEN(B163)&gt;0),AND(MID(B163,1,5)=C6,ISERROR(FIND(MID(B163,6,1)," - ",1))=FALSE,ISNUMBER(VALUE(MID(B163,7,3))),ISERROR(FIND(MID(B163,10,1)," - ",1))=FALSE,ISNUMBER(VALUE(RIGHT(B163,2))),LEN(B163)=12),TRUE)</formula1>
    </dataValidation>
    <dataValidation errorStyle="information" allowBlank="1" promptTitle="D162 Input Cell" prompt="For MA Medical Savings Account (MSA) contracts only: MSA Plan Deductible" sqref="D162" xr:uid="{B91C1EF5-ABF4-40E8-BBAE-D0AF32988D5A}"/>
    <dataValidation type="custom" errorStyle="information" showInputMessage="1" promptTitle="C162 Input Cell" prompt="CY2023 Member Months cannot be blank if column B has a value" sqref="C162" xr:uid="{536B4C8C-ABE5-4C77-9FCE-DDF4E38AF14F}">
      <formula1>IF(LEN(B162)&gt;0,LEN(TRIM(C162))&gt;0,TRUE)</formula1>
    </dataValidation>
    <dataValidation type="custom" errorStyle="information" showInputMessage="1" promptTitle="B162 Input Cell" prompt="The Plan ID's first 5 positions (ex: H####) should match Worksheet1 cell C6 or can be left blank.  Plan ID cannot be blank if column C (Member Months) has a value and must have the following format (ex: H####-###-##)" sqref="B162" xr:uid="{19334CF1-1485-4D63-8D97-B75F0E0E4C96}">
      <formula1>IF(OR(LEN(TRIM(C162))&gt;0, LEN(B162)&gt;0),AND(MID(B162,1,5)=C6,ISERROR(FIND(MID(B162,6,1)," - ",1))=FALSE,ISNUMBER(VALUE(MID(B162,7,3))),ISERROR(FIND(MID(B162,10,1)," - ",1))=FALSE,ISNUMBER(VALUE(RIGHT(B162,2))),LEN(B162)=12),TRUE)</formula1>
    </dataValidation>
    <dataValidation errorStyle="information" allowBlank="1" promptTitle="D161 Input Cell" prompt="For MA Medical Savings Account (MSA) contracts only: MSA Plan Deductible" sqref="D161" xr:uid="{E6BA10E0-66ED-4A80-84F6-EC624B9ACB3F}"/>
    <dataValidation type="custom" errorStyle="information" showInputMessage="1" promptTitle="C161 Input Cell" prompt="CY2023 Member Months cannot be blank if column B has a value" sqref="C161" xr:uid="{FFB179FB-7EA3-4E7F-9FB5-8A079E2B9998}">
      <formula1>IF(LEN(B161)&gt;0,LEN(TRIM(C161))&gt;0,TRUE)</formula1>
    </dataValidation>
    <dataValidation type="custom" errorStyle="information" showInputMessage="1" promptTitle="B161 Input Cell" prompt="The Plan ID's first 5 positions (ex: H####) should match Worksheet1 cell C6 or can be left blank.  Plan ID cannot be blank if column C (Member Months) has a value and must have the following format (ex: H####-###-##)" sqref="B161" xr:uid="{9D739A5F-8D4B-4927-8CB5-51ACDD6CFE5E}">
      <formula1>IF(OR(LEN(TRIM(C161))&gt;0, LEN(B161)&gt;0),AND(MID(B161,1,5)=C6,ISERROR(FIND(MID(B161,6,1)," - ",1))=FALSE,ISNUMBER(VALUE(MID(B161,7,3))),ISERROR(FIND(MID(B161,10,1)," - ",1))=FALSE,ISNUMBER(VALUE(RIGHT(B161,2))),LEN(B161)=12),TRUE)</formula1>
    </dataValidation>
    <dataValidation errorStyle="information" allowBlank="1" promptTitle="D160 Input Cell" prompt="For MA Medical Savings Account (MSA) contracts only: MSA Plan Deductible" sqref="D160" xr:uid="{531F1D71-48B5-43AA-85CA-14BE9DD57D9B}"/>
    <dataValidation type="custom" errorStyle="information" showInputMessage="1" promptTitle="C160 Input Cell" prompt="CY2023 Member Months cannot be blank if column B has a value" sqref="C160" xr:uid="{BB5B07D4-F216-43D9-963A-F317F890B559}">
      <formula1>IF(LEN(B160)&gt;0,LEN(TRIM(C160))&gt;0,TRUE)</formula1>
    </dataValidation>
    <dataValidation type="custom" errorStyle="information" showInputMessage="1" promptTitle="B160 Input Cell" prompt="The Plan ID's first 5 positions (ex: H####) should match Worksheet1 cell C6 or can be left blank.  Plan ID cannot be blank if column C (Member Months) has a value and must have the following format (ex: H####-###-##)" sqref="B160" xr:uid="{FE6AA837-2322-4305-9410-642A56CDF35D}">
      <formula1>IF(OR(LEN(TRIM(C160))&gt;0, LEN(B160)&gt;0),AND(MID(B160,1,5)=C6,ISERROR(FIND(MID(B160,6,1)," - ",1))=FALSE,ISNUMBER(VALUE(MID(B160,7,3))),ISERROR(FIND(MID(B160,10,1)," - ",1))=FALSE,ISNUMBER(VALUE(RIGHT(B160,2))),LEN(B160)=12),TRUE)</formula1>
    </dataValidation>
    <dataValidation errorStyle="information" allowBlank="1" promptTitle="D159 Input Cell" prompt="For MA Medical Savings Account (MSA) contracts only: MSA Plan Deductible" sqref="D159" xr:uid="{FFB5A50B-629F-47C0-A0D6-ED8C8F8DD85D}"/>
    <dataValidation type="custom" errorStyle="information" showInputMessage="1" promptTitle="C159 Input Cell" prompt="CY2023 Member Months cannot be blank if column B has a value" sqref="C159" xr:uid="{1BDA189E-D570-4E8A-A74F-07CDB54A1FAD}">
      <formula1>IF(LEN(B159)&gt;0,LEN(TRIM(C159))&gt;0,TRUE)</formula1>
    </dataValidation>
    <dataValidation type="custom" errorStyle="information" showInputMessage="1" promptTitle="B159 Input Cell" prompt="The Plan ID's first 5 positions (ex: H####) should match Worksheet1 cell C6 or can be left blank.  Plan ID cannot be blank if column C (Member Months) has a value and must have the following format (ex: H####-###-##)" sqref="B159" xr:uid="{419BC7F0-2517-469D-BCAC-2A8603916323}">
      <formula1>IF(OR(LEN(TRIM(C159))&gt;0, LEN(B159)&gt;0),AND(MID(B159,1,5)=C6,ISERROR(FIND(MID(B159,6,1)," - ",1))=FALSE,ISNUMBER(VALUE(MID(B159,7,3))),ISERROR(FIND(MID(B159,10,1)," - ",1))=FALSE,ISNUMBER(VALUE(RIGHT(B159,2))),LEN(B159)=12),TRUE)</formula1>
    </dataValidation>
    <dataValidation errorStyle="information" allowBlank="1" promptTitle="D158 Input Cell" prompt="For MA Medical Savings Account (MSA) contracts only: MSA Plan Deductible" sqref="D158" xr:uid="{433B4345-EC72-47C2-881F-C8F89BBA9757}"/>
    <dataValidation type="custom" errorStyle="information" showInputMessage="1" promptTitle="C158 Input Cell" prompt="CY2023 Member Months cannot be blank if column B has a value" sqref="C158" xr:uid="{1CFC6EFD-793C-4FA6-BA24-4E1FFF4E35E0}">
      <formula1>IF(LEN(B158)&gt;0,LEN(TRIM(C158))&gt;0,TRUE)</formula1>
    </dataValidation>
    <dataValidation type="custom" errorStyle="information" showInputMessage="1" promptTitle="B158 Input Cell" prompt="The Plan ID's first 5 positions (ex: H####) should match Worksheet1 cell C6 or can be left blank.  Plan ID cannot be blank if column C (Member Months) has a value and must have the following format (ex: H####-###-##)" sqref="B158" xr:uid="{11A862AE-350E-432C-94A7-F83501AF2ADB}">
      <formula1>IF(OR(LEN(TRIM(C158))&gt;0, LEN(B158)&gt;0),AND(MID(B158,1,5)=C6,ISERROR(FIND(MID(B158,6,1)," - ",1))=FALSE,ISNUMBER(VALUE(MID(B158,7,3))),ISERROR(FIND(MID(B158,10,1)," - ",1))=FALSE,ISNUMBER(VALUE(RIGHT(B158,2))),LEN(B158)=12),TRUE)</formula1>
    </dataValidation>
    <dataValidation errorStyle="information" allowBlank="1" promptTitle="D157 Input Cell" prompt="For MA Medical Savings Account (MSA) contracts only: MSA Plan Deductible" sqref="D157" xr:uid="{F7FDD200-5D50-46C9-A6C1-22B2CED05B8B}"/>
    <dataValidation type="custom" errorStyle="information" showInputMessage="1" promptTitle="C157 Input Cell" prompt="CY2023 Member Months cannot be blank if column B has a value" sqref="C157" xr:uid="{8DA7D17E-D641-4D53-B65A-E3EDED724B0C}">
      <formula1>IF(LEN(B157)&gt;0,LEN(TRIM(C157))&gt;0,TRUE)</formula1>
    </dataValidation>
    <dataValidation type="custom" errorStyle="information" showInputMessage="1" promptTitle="B157 Input Cell" prompt="The Plan ID's first 5 positions (ex: H####) should match Worksheet1 cell C6 or can be left blank.  Plan ID cannot be blank if column C (Member Months) has a value and must have the following format (ex: H####-###-##)" sqref="B157" xr:uid="{3AB43D91-59FF-42C0-BBB0-351137F97721}">
      <formula1>IF(OR(LEN(TRIM(C157))&gt;0, LEN(B157)&gt;0),AND(MID(B157,1,5)=C6,ISERROR(FIND(MID(B157,6,1)," - ",1))=FALSE,ISNUMBER(VALUE(MID(B157,7,3))),ISERROR(FIND(MID(B157,10,1)," - ",1))=FALSE,ISNUMBER(VALUE(RIGHT(B157,2))),LEN(B157)=12),TRUE)</formula1>
    </dataValidation>
    <dataValidation errorStyle="information" allowBlank="1" promptTitle="D156 Input Cell" prompt="For MA Medical Savings Account (MSA) contracts only: MSA Plan Deductible" sqref="D156" xr:uid="{1626B710-833E-4887-AC24-722025E0F8D1}"/>
    <dataValidation type="custom" errorStyle="information" showInputMessage="1" promptTitle="C156 Input Cell" prompt="CY2023 Member Months cannot be blank if column B has a value" sqref="C156" xr:uid="{13500A18-5B78-4700-A95D-F6D7485445EA}">
      <formula1>IF(LEN(B156)&gt;0,LEN(TRIM(C156))&gt;0,TRUE)</formula1>
    </dataValidation>
    <dataValidation type="custom" errorStyle="information" showInputMessage="1" promptTitle="B156 Input Cell" prompt="The Plan ID's first 5 positions (ex: H####) should match Worksheet1 cell C6 or can be left blank.  Plan ID cannot be blank if column C (Member Months) has a value and must have the following format (ex: H####-###-##)" sqref="B156" xr:uid="{61E1A069-3DBB-46A0-BE98-4E5FD7B0DC53}">
      <formula1>IF(OR(LEN(TRIM(C156))&gt;0, LEN(B156)&gt;0),AND(MID(B156,1,5)=C6,ISERROR(FIND(MID(B156,6,1)," - ",1))=FALSE,ISNUMBER(VALUE(MID(B156,7,3))),ISERROR(FIND(MID(B156,10,1)," - ",1))=FALSE,ISNUMBER(VALUE(RIGHT(B156,2))),LEN(B156)=12),TRUE)</formula1>
    </dataValidation>
    <dataValidation errorStyle="information" allowBlank="1" promptTitle="D155 Input Cell" prompt="For MA Medical Savings Account (MSA) contracts only: MSA Plan Deductible" sqref="D155" xr:uid="{44C3D570-4C09-48F8-8621-9841DF287A46}"/>
    <dataValidation type="custom" errorStyle="information" showInputMessage="1" promptTitle="C155 Input Cell" prompt="CY2023 Member Months cannot be blank if column B has a value" sqref="C155" xr:uid="{7EE24482-F00A-427C-A284-2EC5327660AE}">
      <formula1>IF(LEN(B155)&gt;0,LEN(TRIM(C155))&gt;0,TRUE)</formula1>
    </dataValidation>
    <dataValidation type="custom" errorStyle="information" showInputMessage="1" promptTitle="B155 Input Cell" prompt="The Plan ID's first 5 positions (ex: H####) should match Worksheet1 cell C6 or can be left blank.  Plan ID cannot be blank if column C (Member Months) has a value and must have the following format (ex: H####-###-##)" sqref="B155" xr:uid="{BE221AA1-ACFA-4A32-AABD-066D3E84E907}">
      <formula1>IF(OR(LEN(TRIM(C155))&gt;0, LEN(B155)&gt;0),AND(MID(B155,1,5)=C6,ISERROR(FIND(MID(B155,6,1)," - ",1))=FALSE,ISNUMBER(VALUE(MID(B155,7,3))),ISERROR(FIND(MID(B155,10,1)," - ",1))=FALSE,ISNUMBER(VALUE(RIGHT(B155,2))),LEN(B155)=12),TRUE)</formula1>
    </dataValidation>
    <dataValidation errorStyle="information" allowBlank="1" promptTitle="D154 Input Cell" prompt="For MA Medical Savings Account (MSA) contracts only: MSA Plan Deductible" sqref="D154" xr:uid="{E5FE3949-7853-4801-88F1-EDBE0E3C1243}"/>
    <dataValidation type="custom" errorStyle="information" showInputMessage="1" promptTitle="C154 Input Cell" prompt="CY2023 Member Months cannot be blank if column B has a value" sqref="C154" xr:uid="{E70E89DD-7A0C-4533-80A9-FB35D8BDBD3B}">
      <formula1>IF(LEN(B154)&gt;0,LEN(TRIM(C154))&gt;0,TRUE)</formula1>
    </dataValidation>
    <dataValidation type="custom" errorStyle="information" showInputMessage="1" promptTitle="B154 Input Cell" prompt="The Plan ID's first 5 positions (ex: H####) should match Worksheet1 cell C6 or can be left blank.  Plan ID cannot be blank if column C (Member Months) has a value and must have the following format (ex: H####-###-##)" sqref="B154" xr:uid="{4724A3E8-6F63-4F80-A223-F209B4E1F515}">
      <formula1>IF(OR(LEN(TRIM(C154))&gt;0, LEN(B154)&gt;0),AND(MID(B154,1,5)=C6,ISERROR(FIND(MID(B154,6,1)," - ",1))=FALSE,ISNUMBER(VALUE(MID(B154,7,3))),ISERROR(FIND(MID(B154,10,1)," - ",1))=FALSE,ISNUMBER(VALUE(RIGHT(B154,2))),LEN(B154)=12),TRUE)</formula1>
    </dataValidation>
    <dataValidation errorStyle="information" allowBlank="1" promptTitle="D153 Input Cell" prompt="For MA Medical Savings Account (MSA) contracts only: MSA Plan Deductible" sqref="D153" xr:uid="{C5414E42-5EA0-4001-A1A9-39B4DBC7A1A5}"/>
    <dataValidation type="custom" errorStyle="information" showInputMessage="1" promptTitle="C153 Input Cell" prompt="CY2023 Member Months cannot be blank if column B has a value" sqref="C153" xr:uid="{96137CCD-36B8-4ADF-8FF5-236311051376}">
      <formula1>IF(LEN(B153)&gt;0,LEN(TRIM(C153))&gt;0,TRUE)</formula1>
    </dataValidation>
    <dataValidation type="custom" errorStyle="information" showInputMessage="1" promptTitle="B153 Input Cell" prompt="The Plan ID's first 5 positions (ex: H####) should match Worksheet1 cell C6 or can be left blank.  Plan ID cannot be blank if column C (Member Months) has a value and must have the following format (ex: H####-###-##)" sqref="B153" xr:uid="{0EB606E6-8C27-4E9A-A292-98774D547979}">
      <formula1>IF(OR(LEN(TRIM(C153))&gt;0, LEN(B153)&gt;0),AND(MID(B153,1,5)=C6,ISERROR(FIND(MID(B153,6,1)," - ",1))=FALSE,ISNUMBER(VALUE(MID(B153,7,3))),ISERROR(FIND(MID(B153,10,1)," - ",1))=FALSE,ISNUMBER(VALUE(RIGHT(B153,2))),LEN(B153)=12),TRUE)</formula1>
    </dataValidation>
    <dataValidation errorStyle="information" allowBlank="1" promptTitle="D152 Input Cell" prompt="For MA Medical Savings Account (MSA) contracts only: MSA Plan Deductible" sqref="D152" xr:uid="{5D74B2B3-59F9-4E60-B1FB-9DEA81721FC3}"/>
    <dataValidation type="custom" errorStyle="information" showInputMessage="1" promptTitle="C152 Input Cell" prompt="CY2023 Member Months cannot be blank if column B has a value" sqref="C152" xr:uid="{FE53A6A7-FA7A-4AF8-A8D9-919C57B3E2BB}">
      <formula1>IF(LEN(B152)&gt;0,LEN(TRIM(C152))&gt;0,TRUE)</formula1>
    </dataValidation>
    <dataValidation type="custom" errorStyle="information" showInputMessage="1" promptTitle="B152 Input Cell" prompt="The Plan ID's first 5 positions (ex: H####) should match Worksheet1 cell C6 or can be left blank.  Plan ID cannot be blank if column C (Member Months) has a value and must have the following format (ex: H####-###-##)" sqref="B152" xr:uid="{7E0E543E-A42C-4C43-93EC-EA0F8AB0EFE8}">
      <formula1>IF(OR(LEN(TRIM(C152))&gt;0, LEN(B152)&gt;0),AND(MID(B152,1,5)=C6,ISERROR(FIND(MID(B152,6,1)," - ",1))=FALSE,ISNUMBER(VALUE(MID(B152,7,3))),ISERROR(FIND(MID(B152,10,1)," - ",1))=FALSE,ISNUMBER(VALUE(RIGHT(B152,2))),LEN(B152)=12),TRUE)</formula1>
    </dataValidation>
    <dataValidation errorStyle="information" allowBlank="1" promptTitle="D151 Input Cell" prompt="For MA Medical Savings Account (MSA) contracts only: MSA Plan Deductible" sqref="D151" xr:uid="{40FB01DE-94B2-40DF-8C60-44119686E1F6}"/>
    <dataValidation type="custom" errorStyle="information" showInputMessage="1" promptTitle="C151 Input Cell" prompt="CY2023 Member Months cannot be blank if column B has a value" sqref="C151" xr:uid="{0D67C3B5-C2AD-4B74-A7A8-848D9223179C}">
      <formula1>IF(LEN(B151)&gt;0,LEN(TRIM(C151))&gt;0,TRUE)</formula1>
    </dataValidation>
    <dataValidation type="custom" errorStyle="information" showInputMessage="1" promptTitle="B151 Input Cell" prompt="The Plan ID's first 5 positions (ex: H####) should match Worksheet1 cell C6 or can be left blank.  Plan ID cannot be blank if column C (Member Months) has a value and must have the following format (ex: H####-###-##)" sqref="B151" xr:uid="{B74EF73A-517E-4281-BF12-CEF65759B756}">
      <formula1>IF(OR(LEN(TRIM(C151))&gt;0, LEN(B151)&gt;0),AND(MID(B151,1,5)=C6,ISERROR(FIND(MID(B151,6,1)," - ",1))=FALSE,ISNUMBER(VALUE(MID(B151,7,3))),ISERROR(FIND(MID(B151,10,1)," - ",1))=FALSE,ISNUMBER(VALUE(RIGHT(B151,2))),LEN(B151)=12),TRUE)</formula1>
    </dataValidation>
    <dataValidation errorStyle="information" allowBlank="1" promptTitle="D150 Input Cell" prompt="For MA Medical Savings Account (MSA) contracts only: MSA Plan Deductible" sqref="D150" xr:uid="{8F15277D-993E-4BC3-A954-6EDD47688DEE}"/>
    <dataValidation type="custom" errorStyle="information" showInputMessage="1" promptTitle="C150 Input Cell" prompt="CY2023 Member Months cannot be blank if column B has a value" sqref="C150" xr:uid="{97EB39F0-6885-4086-844A-72FD871A5D27}">
      <formula1>IF(LEN(B150)&gt;0,LEN(TRIM(C150))&gt;0,TRUE)</formula1>
    </dataValidation>
    <dataValidation type="custom" errorStyle="information" showInputMessage="1" promptTitle="B150 Input Cell" prompt="The Plan ID's first 5 positions (ex: H####) should match Worksheet1 cell C6 or can be left blank.  Plan ID cannot be blank if column C (Member Months) has a value and must have the following format (ex: H####-###-##)" sqref="B150" xr:uid="{DC89B054-28FB-48EC-9914-9432FB7B9097}">
      <formula1>IF(OR(LEN(TRIM(C150))&gt;0, LEN(B150)&gt;0),AND(MID(B150,1,5)=C6,ISERROR(FIND(MID(B150,6,1)," - ",1))=FALSE,ISNUMBER(VALUE(MID(B150,7,3))),ISERROR(FIND(MID(B150,10,1)," - ",1))=FALSE,ISNUMBER(VALUE(RIGHT(B150,2))),LEN(B150)=12),TRUE)</formula1>
    </dataValidation>
    <dataValidation errorStyle="information" allowBlank="1" promptTitle="D149 Input Cell" prompt="For MA Medical Savings Account (MSA) contracts only: MSA Plan Deductible" sqref="D149" xr:uid="{D2C298B4-51E9-4A5B-8366-C7E2C1BA0D44}"/>
    <dataValidation type="custom" errorStyle="information" showInputMessage="1" promptTitle="C149 Input Cell" prompt="CY2023 Member Months cannot be blank if column B has a value" sqref="C149" xr:uid="{7BFE2A10-100D-40FF-B64D-BEA8474A13B3}">
      <formula1>IF(LEN(B149)&gt;0,LEN(TRIM(C149))&gt;0,TRUE)</formula1>
    </dataValidation>
    <dataValidation type="custom" errorStyle="information" showInputMessage="1" promptTitle="B149 Input Cell" prompt="The Plan ID's first 5 positions (ex: H####) should match Worksheet1 cell C6 or can be left blank.  Plan ID cannot be blank if column C (Member Months) has a value and must have the following format (ex: H####-###-##)" sqref="B149" xr:uid="{68E70276-D494-4798-836E-35F85D03AB40}">
      <formula1>IF(OR(LEN(TRIM(C149))&gt;0, LEN(B149)&gt;0),AND(MID(B149,1,5)=C6,ISERROR(FIND(MID(B149,6,1)," - ",1))=FALSE,ISNUMBER(VALUE(MID(B149,7,3))),ISERROR(FIND(MID(B149,10,1)," - ",1))=FALSE,ISNUMBER(VALUE(RIGHT(B149,2))),LEN(B149)=12),TRUE)</formula1>
    </dataValidation>
    <dataValidation errorStyle="information" allowBlank="1" promptTitle="D148 Input Cell" prompt="For MA Medical Savings Account (MSA) contracts only: MSA Plan Deductible" sqref="D148" xr:uid="{E8E6B74D-7695-4124-87EE-C1B2786D737D}"/>
    <dataValidation type="custom" errorStyle="information" showInputMessage="1" promptTitle="C148 Input Cell" prompt="CY2023 Member Months cannot be blank if column B has a value" sqref="C148" xr:uid="{47804314-5B11-4FDA-ABC3-88B42F60987A}">
      <formula1>IF(LEN(B148)&gt;0,LEN(TRIM(C148))&gt;0,TRUE)</formula1>
    </dataValidation>
    <dataValidation type="custom" errorStyle="information" showInputMessage="1" promptTitle="B148 Input Cell" prompt="The Plan ID's first 5 positions (ex: H####) should match Worksheet1 cell C6 or can be left blank.  Plan ID cannot be blank if column C (Member Months) has a value and must have the following format (ex: H####-###-##)" sqref="B148" xr:uid="{E21153AA-3683-4424-8472-00FDFA4DC00C}">
      <formula1>IF(OR(LEN(TRIM(C148))&gt;0, LEN(B148)&gt;0),AND(MID(B148,1,5)=C6,ISERROR(FIND(MID(B148,6,1)," - ",1))=FALSE,ISNUMBER(VALUE(MID(B148,7,3))),ISERROR(FIND(MID(B148,10,1)," - ",1))=FALSE,ISNUMBER(VALUE(RIGHT(B148,2))),LEN(B148)=12),TRUE)</formula1>
    </dataValidation>
    <dataValidation errorStyle="information" allowBlank="1" promptTitle="D147 Input Cell" prompt="For MA Medical Savings Account (MSA) contracts only: MSA Plan Deductible" sqref="D147" xr:uid="{F2B00939-1E7B-4B01-946F-5452AD472711}"/>
    <dataValidation type="custom" errorStyle="information" showInputMessage="1" promptTitle="C147 Input Cell" prompt="CY2023 Member Months cannot be blank if column B has a value" sqref="C147" xr:uid="{36CB5ACB-BC79-47CB-BA77-493A8F98CA44}">
      <formula1>IF(LEN(B147)&gt;0,LEN(TRIM(C147))&gt;0,TRUE)</formula1>
    </dataValidation>
    <dataValidation type="custom" errorStyle="information" showInputMessage="1" promptTitle="B147 Input Cell" prompt="The Plan ID's first 5 positions (ex: H####) should match Worksheet1 cell C6 or can be left blank.  Plan ID cannot be blank if column C (Member Months) has a value and must have the following format (ex: H####-###-##)" sqref="B147" xr:uid="{55DE38D0-C2BF-4CD2-BC9E-BB31191AD24D}">
      <formula1>IF(OR(LEN(TRIM(C147))&gt;0, LEN(B147)&gt;0),AND(MID(B147,1,5)=C6,ISERROR(FIND(MID(B147,6,1)," - ",1))=FALSE,ISNUMBER(VALUE(MID(B147,7,3))),ISERROR(FIND(MID(B147,10,1)," - ",1))=FALSE,ISNUMBER(VALUE(RIGHT(B147,2))),LEN(B147)=12),TRUE)</formula1>
    </dataValidation>
    <dataValidation errorStyle="information" allowBlank="1" promptTitle="D146 Input Cell" prompt="For MA Medical Savings Account (MSA) contracts only: MSA Plan Deductible" sqref="D146" xr:uid="{A12D2C59-7913-4DCF-B69E-27813847A189}"/>
    <dataValidation type="custom" errorStyle="information" showInputMessage="1" promptTitle="C146 Input Cell" prompt="CY2023 Member Months cannot be blank if column B has a value" sqref="C146" xr:uid="{DBFF3745-4619-4BC5-88BF-87EA7496802C}">
      <formula1>IF(LEN(B146)&gt;0,LEN(TRIM(C146))&gt;0,TRUE)</formula1>
    </dataValidation>
    <dataValidation type="custom" errorStyle="information" showInputMessage="1" promptTitle="B146 Input Cell" prompt="The Plan ID's first 5 positions (ex: H####) should match Worksheet1 cell C6 or can be left blank.  Plan ID cannot be blank if column C (Member Months) has a value and must have the following format (ex: H####-###-##)" sqref="B146" xr:uid="{D76047BF-94F9-4630-9A53-50B8BD1DCB61}">
      <formula1>IF(OR(LEN(TRIM(C146))&gt;0, LEN(B146)&gt;0),AND(MID(B146,1,5)=C6,ISERROR(FIND(MID(B146,6,1)," - ",1))=FALSE,ISNUMBER(VALUE(MID(B146,7,3))),ISERROR(FIND(MID(B146,10,1)," - ",1))=FALSE,ISNUMBER(VALUE(RIGHT(B146,2))),LEN(B146)=12),TRUE)</formula1>
    </dataValidation>
    <dataValidation errorStyle="information" allowBlank="1" promptTitle="D145 Input Cell" prompt="For MA Medical Savings Account (MSA) contracts only: MSA Plan Deductible" sqref="D145" xr:uid="{C44FD96F-335D-4274-A43B-E00BA3873360}"/>
    <dataValidation type="custom" errorStyle="information" showInputMessage="1" promptTitle="C145 Input Cell" prompt="CY2023 Member Months cannot be blank if column B has a value" sqref="C145" xr:uid="{02321955-933C-4995-9693-097F899663D4}">
      <formula1>IF(LEN(B145)&gt;0,LEN(TRIM(C145))&gt;0,TRUE)</formula1>
    </dataValidation>
    <dataValidation type="custom" errorStyle="information" showInputMessage="1" promptTitle="B145 Input Cell" prompt="The Plan ID's first 5 positions (ex: H####) should match Worksheet1 cell C6 or can be left blank.  Plan ID cannot be blank if column C (Member Months) has a value and must have the following format (ex: H####-###-##)" sqref="B145" xr:uid="{10F4B1F7-B5ED-4970-9FAD-1F61167536E4}">
      <formula1>IF(OR(LEN(TRIM(C145))&gt;0, LEN(B145)&gt;0),AND(MID(B145,1,5)=C6,ISERROR(FIND(MID(B145,6,1)," - ",1))=FALSE,ISNUMBER(VALUE(MID(B145,7,3))),ISERROR(FIND(MID(B145,10,1)," - ",1))=FALSE,ISNUMBER(VALUE(RIGHT(B145,2))),LEN(B145)=12),TRUE)</formula1>
    </dataValidation>
    <dataValidation errorStyle="information" allowBlank="1" promptTitle="D144 Input Cell" prompt="For MA Medical Savings Account (MSA) contracts only: MSA Plan Deductible" sqref="D144" xr:uid="{9C9420F3-AA3D-497A-9A66-FB5D43C20A23}"/>
    <dataValidation type="custom" errorStyle="information" showInputMessage="1" promptTitle="C144 Input Cell" prompt="CY2023 Member Months cannot be blank if column B has a value" sqref="C144" xr:uid="{45020218-05C4-4D39-BBFC-4E8F734F22DC}">
      <formula1>IF(LEN(B144)&gt;0,LEN(TRIM(C144))&gt;0,TRUE)</formula1>
    </dataValidation>
    <dataValidation type="custom" errorStyle="information" showInputMessage="1" promptTitle="B144 Input Cell" prompt="The Plan ID's first 5 positions (ex: H####) should match Worksheet1 cell C6 or can be left blank.  Plan ID cannot be blank if column C (Member Months) has a value and must have the following format (ex: H####-###-##)" sqref="B144" xr:uid="{06317448-0E2A-478B-ABD0-B42A3ED5810B}">
      <formula1>IF(OR(LEN(TRIM(C144))&gt;0, LEN(B144)&gt;0),AND(MID(B144,1,5)=C6,ISERROR(FIND(MID(B144,6,1)," - ",1))=FALSE,ISNUMBER(VALUE(MID(B144,7,3))),ISERROR(FIND(MID(B144,10,1)," - ",1))=FALSE,ISNUMBER(VALUE(RIGHT(B144,2))),LEN(B144)=12),TRUE)</formula1>
    </dataValidation>
    <dataValidation errorStyle="information" allowBlank="1" promptTitle="D143 Input Cell" prompt="For MA Medical Savings Account (MSA) contracts only: MSA Plan Deductible" sqref="D143" xr:uid="{87518216-8DC8-4323-9D60-A708957DCD4D}"/>
    <dataValidation type="custom" errorStyle="information" showInputMessage="1" promptTitle="C143 Input Cell" prompt="CY2023 Member Months cannot be blank if column B has a value" sqref="C143" xr:uid="{1A5E72E0-2958-4D91-800B-4F05B9D84720}">
      <formula1>IF(LEN(B143)&gt;0,LEN(TRIM(C143))&gt;0,TRUE)</formula1>
    </dataValidation>
    <dataValidation type="custom" errorStyle="information" showInputMessage="1" promptTitle="B143 Input Cell" prompt="The Plan ID's first 5 positions (ex: H####) should match Worksheet1 cell C6 or can be left blank.  Plan ID cannot be blank if column C (Member Months) has a value and must have the following format (ex: H####-###-##)" sqref="B143" xr:uid="{A1783DC0-304D-4393-A130-82029174EF68}">
      <formula1>IF(OR(LEN(TRIM(C143))&gt;0, LEN(B143)&gt;0),AND(MID(B143,1,5)=C6,ISERROR(FIND(MID(B143,6,1)," - ",1))=FALSE,ISNUMBER(VALUE(MID(B143,7,3))),ISERROR(FIND(MID(B143,10,1)," - ",1))=FALSE,ISNUMBER(VALUE(RIGHT(B143,2))),LEN(B143)=12),TRUE)</formula1>
    </dataValidation>
    <dataValidation errorStyle="information" allowBlank="1" promptTitle="D142 Input Cell" prompt="For MA Medical Savings Account (MSA) contracts only: MSA Plan Deductible" sqref="D142" xr:uid="{BEAA6341-A5C6-4BDF-B30F-EF53A832EAA0}"/>
    <dataValidation type="custom" errorStyle="information" showInputMessage="1" promptTitle="C142 Input Cell" prompt="CY2023 Member Months cannot be blank if column B has a value" sqref="C142" xr:uid="{4A7266C5-9FEC-4679-9A73-F288BD27E1AA}">
      <formula1>IF(LEN(B142)&gt;0,LEN(TRIM(C142))&gt;0,TRUE)</formula1>
    </dataValidation>
    <dataValidation type="custom" errorStyle="information" showInputMessage="1" promptTitle="B142 Input Cell" prompt="The Plan ID's first 5 positions (ex: H####) should match Worksheet1 cell C6 or can be left blank.  Plan ID cannot be blank if column C (Member Months) has a value and must have the following format (ex: H####-###-##)" sqref="B142" xr:uid="{B23AEDCB-92AE-4FF2-849E-D52598AAF842}">
      <formula1>IF(OR(LEN(TRIM(C142))&gt;0, LEN(B142)&gt;0),AND(MID(B142,1,5)=C6,ISERROR(FIND(MID(B142,6,1)," - ",1))=FALSE,ISNUMBER(VALUE(MID(B142,7,3))),ISERROR(FIND(MID(B142,10,1)," - ",1))=FALSE,ISNUMBER(VALUE(RIGHT(B142,2))),LEN(B142)=12),TRUE)</formula1>
    </dataValidation>
    <dataValidation errorStyle="information" allowBlank="1" promptTitle="D141 Input Cell" prompt="For MA Medical Savings Account (MSA) contracts only: MSA Plan Deductible" sqref="D141" xr:uid="{B208D1B7-4AFD-46CE-9AD9-DD8DE4CAEAE1}"/>
    <dataValidation type="custom" errorStyle="information" showInputMessage="1" promptTitle="C141 Input Cell" prompt="CY2023 Member Months cannot be blank if column B has a value" sqref="C141" xr:uid="{E7C93E18-B049-4C22-978F-6DE3B1F34E8A}">
      <formula1>IF(LEN(B141)&gt;0,LEN(TRIM(C141))&gt;0,TRUE)</formula1>
    </dataValidation>
    <dataValidation type="custom" errorStyle="information" showInputMessage="1" promptTitle="B141 Input Cell" prompt="The Plan ID's first 5 positions (ex: H####) should match Worksheet1 cell C6 or can be left blank.  Plan ID cannot be blank if column C (Member Months) has a value and must have the following format (ex: H####-###-##)" sqref="B141" xr:uid="{92A8183F-4F51-47EC-9BF6-A6AF1F0254FB}">
      <formula1>IF(OR(LEN(TRIM(C141))&gt;0, LEN(B141)&gt;0),AND(MID(B141,1,5)=C6,ISERROR(FIND(MID(B141,6,1)," - ",1))=FALSE,ISNUMBER(VALUE(MID(B141,7,3))),ISERROR(FIND(MID(B141,10,1)," - ",1))=FALSE,ISNUMBER(VALUE(RIGHT(B141,2))),LEN(B141)=12),TRUE)</formula1>
    </dataValidation>
    <dataValidation errorStyle="information" allowBlank="1" promptTitle="D140 Input Cell" prompt="For MA Medical Savings Account (MSA) contracts only: MSA Plan Deductible" sqref="D140" xr:uid="{E0DDCCCA-30D2-4748-ADB8-F8ED61E319E1}"/>
    <dataValidation type="custom" errorStyle="information" showInputMessage="1" promptTitle="C140 Input Cell" prompt="CY2023 Member Months cannot be blank if column B has a value" sqref="C140" xr:uid="{11520FA1-F1F9-4DF8-AB6E-21501A159CCA}">
      <formula1>IF(LEN(B140)&gt;0,LEN(TRIM(C140))&gt;0,TRUE)</formula1>
    </dataValidation>
    <dataValidation type="custom" errorStyle="information" showInputMessage="1" promptTitle="B140 Input Cell" prompt="The Plan ID's first 5 positions (ex: H####) should match Worksheet1 cell C6 or can be left blank.  Plan ID cannot be blank if column C (Member Months) has a value and must have the following format (ex: H####-###-##)" sqref="B140" xr:uid="{D3BE66C0-2EC2-4E3A-AADE-6C0ABB524BF5}">
      <formula1>IF(OR(LEN(TRIM(C140))&gt;0, LEN(B140)&gt;0),AND(MID(B140,1,5)=C6,ISERROR(FIND(MID(B140,6,1)," - ",1))=FALSE,ISNUMBER(VALUE(MID(B140,7,3))),ISERROR(FIND(MID(B140,10,1)," - ",1))=FALSE,ISNUMBER(VALUE(RIGHT(B140,2))),LEN(B140)=12),TRUE)</formula1>
    </dataValidation>
    <dataValidation errorStyle="information" allowBlank="1" promptTitle="D139 Input Cell" prompt="For MA Medical Savings Account (MSA) contracts only: MSA Plan Deductible" sqref="D139" xr:uid="{A1E86B8F-2B94-4CDB-9BE3-D16AA49134F0}"/>
    <dataValidation type="custom" errorStyle="information" showInputMessage="1" promptTitle="C139 Input Cell" prompt="CY2023 Member Months cannot be blank if column B has a value" sqref="C139" xr:uid="{6C59119D-E359-4A62-98E1-CC33DF177472}">
      <formula1>IF(LEN(B139)&gt;0,LEN(TRIM(C139))&gt;0,TRUE)</formula1>
    </dataValidation>
    <dataValidation type="custom" errorStyle="information" showInputMessage="1" promptTitle="B139 Input Cell" prompt="The Plan ID's first 5 positions (ex: H####) should match Worksheet1 cell C6 or can be left blank.  Plan ID cannot be blank if column C (Member Months) has a value and must have the following format (ex: H####-###-##)" sqref="B139" xr:uid="{4DBE1605-3473-49D6-864D-79F4DB839DD4}">
      <formula1>IF(OR(LEN(TRIM(C139))&gt;0, LEN(B139)&gt;0),AND(MID(B139,1,5)=C6,ISERROR(FIND(MID(B139,6,1)," - ",1))=FALSE,ISNUMBER(VALUE(MID(B139,7,3))),ISERROR(FIND(MID(B139,10,1)," - ",1))=FALSE,ISNUMBER(VALUE(RIGHT(B139,2))),LEN(B139)=12),TRUE)</formula1>
    </dataValidation>
    <dataValidation errorStyle="information" allowBlank="1" promptTitle="D138 Input Cell" prompt="For MA Medical Savings Account (MSA) contracts only: MSA Plan Deductible" sqref="D138" xr:uid="{D861F898-F4E9-4F0D-B064-20952D0E9758}"/>
    <dataValidation type="custom" errorStyle="information" showInputMessage="1" promptTitle="C138 Input Cell" prompt="CY2023 Member Months cannot be blank if column B has a value" sqref="C138" xr:uid="{9A80946C-C662-4530-9131-21BE2241312E}">
      <formula1>IF(LEN(B138)&gt;0,LEN(TRIM(C138))&gt;0,TRUE)</formula1>
    </dataValidation>
    <dataValidation type="custom" errorStyle="information" showInputMessage="1" promptTitle="B138 Input Cell" prompt="The Plan ID's first 5 positions (ex: H####) should match Worksheet1 cell C6 or can be left blank.  Plan ID cannot be blank if column C (Member Months) has a value and must have the following format (ex: H####-###-##)" sqref="B138" xr:uid="{9EA94342-3F06-4602-8FED-5CA16BC0DB4C}">
      <formula1>IF(OR(LEN(TRIM(C138))&gt;0, LEN(B138)&gt;0),AND(MID(B138,1,5)=C6,ISERROR(FIND(MID(B138,6,1)," - ",1))=FALSE,ISNUMBER(VALUE(MID(B138,7,3))),ISERROR(FIND(MID(B138,10,1)," - ",1))=FALSE,ISNUMBER(VALUE(RIGHT(B138,2))),LEN(B138)=12),TRUE)</formula1>
    </dataValidation>
    <dataValidation errorStyle="information" allowBlank="1" promptTitle="D137 Input Cell" prompt="For MA Medical Savings Account (MSA) contracts only: MSA Plan Deductible" sqref="D137" xr:uid="{4307B0D7-F1D1-4A17-BA4D-0B1DBCF31784}"/>
    <dataValidation type="custom" errorStyle="information" showInputMessage="1" promptTitle="C137 Input Cell" prompt="CY2023 Member Months cannot be blank if column B has a value" sqref="C137" xr:uid="{B205A46D-E1ED-417E-8D1A-64561A3FCF1C}">
      <formula1>IF(LEN(B137)&gt;0,LEN(TRIM(C137))&gt;0,TRUE)</formula1>
    </dataValidation>
    <dataValidation type="custom" errorStyle="information" showInputMessage="1" promptTitle="B137 Input Cell" prompt="The Plan ID's first 5 positions (ex: H####) should match Worksheet1 cell C6 or can be left blank.  Plan ID cannot be blank if column C (Member Months) has a value and must have the following format (ex: H####-###-##)" sqref="B137" xr:uid="{6420CEC5-D151-444B-AF20-6FD3FE35C546}">
      <formula1>IF(OR(LEN(TRIM(C137))&gt;0, LEN(B137)&gt;0),AND(MID(B137,1,5)=C6,ISERROR(FIND(MID(B137,6,1)," - ",1))=FALSE,ISNUMBER(VALUE(MID(B137,7,3))),ISERROR(FIND(MID(B137,10,1)," - ",1))=FALSE,ISNUMBER(VALUE(RIGHT(B137,2))),LEN(B137)=12),TRUE)</formula1>
    </dataValidation>
    <dataValidation errorStyle="information" allowBlank="1" promptTitle="D136 Input Cell" prompt="For MA Medical Savings Account (MSA) contracts only: MSA Plan Deductible" sqref="D136" xr:uid="{03DEF7AB-DB06-42AC-B584-3B1225E74341}"/>
    <dataValidation type="custom" errorStyle="information" showInputMessage="1" promptTitle="C136 Input Cell" prompt="CY2023 Member Months cannot be blank if column B has a value" sqref="C136" xr:uid="{A12CC72E-18E4-4D6B-AC03-05DECE2D038A}">
      <formula1>IF(LEN(B136)&gt;0,LEN(TRIM(C136))&gt;0,TRUE)</formula1>
    </dataValidation>
    <dataValidation type="custom" errorStyle="information" showInputMessage="1" promptTitle="B136 Input Cell" prompt="The Plan ID's first 5 positions (ex: H####) should match Worksheet1 cell C6 or can be left blank.  Plan ID cannot be blank if column C (Member Months) has a value and must have the following format (ex: H####-###-##)" sqref="B136" xr:uid="{1E6D0564-0A6D-482F-BBB9-AFB1291ED319}">
      <formula1>IF(OR(LEN(TRIM(C136))&gt;0, LEN(B136)&gt;0),AND(MID(B136,1,5)=C6,ISERROR(FIND(MID(B136,6,1)," - ",1))=FALSE,ISNUMBER(VALUE(MID(B136,7,3))),ISERROR(FIND(MID(B136,10,1)," - ",1))=FALSE,ISNUMBER(VALUE(RIGHT(B136,2))),LEN(B136)=12),TRUE)</formula1>
    </dataValidation>
    <dataValidation errorStyle="information" allowBlank="1" promptTitle="D135 Input Cell" prompt="For MA Medical Savings Account (MSA) contracts only: MSA Plan Deductible" sqref="D135" xr:uid="{14838814-ED92-44D2-9176-DEF967198028}"/>
    <dataValidation type="custom" errorStyle="information" showInputMessage="1" promptTitle="C135 Input Cell" prompt="CY2023 Member Months cannot be blank if column B has a value" sqref="C135" xr:uid="{88D57A5C-FBCC-4CC9-AB14-9BD607F4CDDD}">
      <formula1>IF(LEN(B135)&gt;0,LEN(TRIM(C135))&gt;0,TRUE)</formula1>
    </dataValidation>
    <dataValidation type="custom" errorStyle="information" showInputMessage="1" promptTitle="B135 Input Cell" prompt="The Plan ID's first 5 positions (ex: H####) should match Worksheet1 cell C6 or can be left blank.  Plan ID cannot be blank if column C (Member Months) has a value and must have the following format (ex: H####-###-##)" sqref="B135" xr:uid="{B75AA204-A644-4543-B62C-CEFC7E7EFF62}">
      <formula1>IF(OR(LEN(TRIM(C135))&gt;0, LEN(B135)&gt;0),AND(MID(B135,1,5)=C6,ISERROR(FIND(MID(B135,6,1)," - ",1))=FALSE,ISNUMBER(VALUE(MID(B135,7,3))),ISERROR(FIND(MID(B135,10,1)," - ",1))=FALSE,ISNUMBER(VALUE(RIGHT(B135,2))),LEN(B135)=12),TRUE)</formula1>
    </dataValidation>
    <dataValidation errorStyle="information" allowBlank="1" promptTitle="D134 Input Cell" prompt="For MA Medical Savings Account (MSA) contracts only: MSA Plan Deductible" sqref="D134" xr:uid="{070567AF-A626-4361-853A-67736FC9C24A}"/>
    <dataValidation type="custom" errorStyle="information" showInputMessage="1" promptTitle="C134 Input Cell" prompt="CY2023 Member Months cannot be blank if column B has a value" sqref="C134" xr:uid="{F50792DE-F840-4DBB-96C6-A20677FC7E4B}">
      <formula1>IF(LEN(B134)&gt;0,LEN(TRIM(C134))&gt;0,TRUE)</formula1>
    </dataValidation>
    <dataValidation type="custom" errorStyle="information" showInputMessage="1" promptTitle="B134 Input Cell" prompt="The Plan ID's first 5 positions (ex: H####) should match Worksheet1 cell C6 or can be left blank.  Plan ID cannot be blank if column C (Member Months) has a value and must have the following format (ex: H####-###-##)" sqref="B134" xr:uid="{A212F558-557F-425E-A75B-E43651233D99}">
      <formula1>IF(OR(LEN(TRIM(C134))&gt;0, LEN(B134)&gt;0),AND(MID(B134,1,5)=C6,ISERROR(FIND(MID(B134,6,1)," - ",1))=FALSE,ISNUMBER(VALUE(MID(B134,7,3))),ISERROR(FIND(MID(B134,10,1)," - ",1))=FALSE,ISNUMBER(VALUE(RIGHT(B134,2))),LEN(B134)=12),TRUE)</formula1>
    </dataValidation>
    <dataValidation errorStyle="information" allowBlank="1" promptTitle="D133 Input Cell" prompt="For MA Medical Savings Account (MSA) contracts only: MSA Plan Deductible" sqref="D133" xr:uid="{707CB710-7BD6-4289-80E8-FF5EC4173314}"/>
    <dataValidation type="custom" errorStyle="information" showInputMessage="1" promptTitle="C133 Input Cell" prompt="CY2023 Member Months cannot be blank if column B has a value" sqref="C133" xr:uid="{FAFEFAD4-05BF-4837-8C3A-AB6D9E997CA2}">
      <formula1>IF(LEN(B133)&gt;0,LEN(TRIM(C133))&gt;0,TRUE)</formula1>
    </dataValidation>
    <dataValidation type="custom" errorStyle="information" showInputMessage="1" promptTitle="B133 Input Cell" prompt="The Plan ID's first 5 positions (ex: H####) should match Worksheet1 cell C6 or can be left blank.  Plan ID cannot be blank if column C (Member Months) has a value and must have the following format (ex: H####-###-##)" sqref="B133" xr:uid="{AE3DEE46-2E44-4C02-AD8E-A651F2DD24BB}">
      <formula1>IF(OR(LEN(TRIM(C133))&gt;0, LEN(B133)&gt;0),AND(MID(B133,1,5)=C6,ISERROR(FIND(MID(B133,6,1)," - ",1))=FALSE,ISNUMBER(VALUE(MID(B133,7,3))),ISERROR(FIND(MID(B133,10,1)," - ",1))=FALSE,ISNUMBER(VALUE(RIGHT(B133,2))),LEN(B133)=12),TRUE)</formula1>
    </dataValidation>
    <dataValidation errorStyle="information" allowBlank="1" promptTitle="D132 Input Cell" prompt="For MA Medical Savings Account (MSA) contracts only: MSA Plan Deductible" sqref="D132" xr:uid="{A13E4F18-97FF-4A94-A0EC-55B58B7C1AE1}"/>
    <dataValidation type="custom" errorStyle="information" showInputMessage="1" promptTitle="C132 Input Cell" prompt="CY2023 Member Months cannot be blank if column B has a value" sqref="C132" xr:uid="{C8623420-5E76-4A9A-A4B5-74170E121540}">
      <formula1>IF(LEN(B132)&gt;0,LEN(TRIM(C132))&gt;0,TRUE)</formula1>
    </dataValidation>
    <dataValidation type="custom" errorStyle="information" showInputMessage="1" promptTitle="B132 Input Cell" prompt="The Plan ID's first 5 positions (ex: H####) should match Worksheet1 cell C6 or can be left blank.  Plan ID cannot be blank if column C (Member Months) has a value and must have the following format (ex: H####-###-##)" sqref="B132" xr:uid="{330C8DE9-BB17-4A7C-9927-9166BAA13935}">
      <formula1>IF(OR(LEN(TRIM(C132))&gt;0, LEN(B132)&gt;0),AND(MID(B132,1,5)=C6,ISERROR(FIND(MID(B132,6,1)," - ",1))=FALSE,ISNUMBER(VALUE(MID(B132,7,3))),ISERROR(FIND(MID(B132,10,1)," - ",1))=FALSE,ISNUMBER(VALUE(RIGHT(B132,2))),LEN(B132)=12),TRUE)</formula1>
    </dataValidation>
    <dataValidation errorStyle="information" allowBlank="1" promptTitle="D131 Input Cell" prompt="For MA Medical Savings Account (MSA) contracts only: MSA Plan Deductible" sqref="D131" xr:uid="{08E69525-3D2F-4C64-9733-0BFF93601698}"/>
    <dataValidation type="custom" errorStyle="information" showInputMessage="1" promptTitle="C131 Input Cell" prompt="CY2023 Member Months cannot be blank if column B has a value" sqref="C131" xr:uid="{4E703B3C-B208-4354-A33C-226A0BD1E3A9}">
      <formula1>IF(LEN(B131)&gt;0,LEN(TRIM(C131))&gt;0,TRUE)</formula1>
    </dataValidation>
    <dataValidation type="custom" errorStyle="information" showInputMessage="1" promptTitle="B131 Input Cell" prompt="The Plan ID's first 5 positions (ex: H####) should match Worksheet1 cell C6 or can be left blank.  Plan ID cannot be blank if column C (Member Months) has a value and must have the following format (ex: H####-###-##)" sqref="B131" xr:uid="{D960D3E5-E549-4E32-A29C-B9105BC66DB5}">
      <formula1>IF(OR(LEN(TRIM(C131))&gt;0, LEN(B131)&gt;0),AND(MID(B131,1,5)=C6,ISERROR(FIND(MID(B131,6,1)," - ",1))=FALSE,ISNUMBER(VALUE(MID(B131,7,3))),ISERROR(FIND(MID(B131,10,1)," - ",1))=FALSE,ISNUMBER(VALUE(RIGHT(B131,2))),LEN(B131)=12),TRUE)</formula1>
    </dataValidation>
    <dataValidation errorStyle="information" allowBlank="1" promptTitle="D130 Input Cell" prompt="For MA Medical Savings Account (MSA) contracts only: MSA Plan Deductible" sqref="D130" xr:uid="{AEB6DB63-E483-448A-9E76-F04A8EF51E77}"/>
    <dataValidation type="custom" errorStyle="information" showInputMessage="1" promptTitle="C130 Input Cell" prompt="CY2023 Member Months cannot be blank if column B has a value" sqref="C130" xr:uid="{8AA1E047-A843-462C-988B-B78FCDEB56A1}">
      <formula1>IF(LEN(B130)&gt;0,LEN(TRIM(C130))&gt;0,TRUE)</formula1>
    </dataValidation>
    <dataValidation type="custom" errorStyle="information" showInputMessage="1" promptTitle="B130 Input Cell" prompt="The Plan ID's first 5 positions (ex: H####) should match Worksheet1 cell C6 or can be left blank.  Plan ID cannot be blank if column C (Member Months) has a value and must have the following format (ex: H####-###-##)" sqref="B130" xr:uid="{108578DF-B323-475B-AD5E-5F36F1521E73}">
      <formula1>IF(OR(LEN(TRIM(C130))&gt;0, LEN(B130)&gt;0),AND(MID(B130,1,5)=C6,ISERROR(FIND(MID(B130,6,1)," - ",1))=FALSE,ISNUMBER(VALUE(MID(B130,7,3))),ISERROR(FIND(MID(B130,10,1)," - ",1))=FALSE,ISNUMBER(VALUE(RIGHT(B130,2))),LEN(B130)=12),TRUE)</formula1>
    </dataValidation>
    <dataValidation errorStyle="information" allowBlank="1" promptTitle="D129 Input Cell" prompt="For MA Medical Savings Account (MSA) contracts only: MSA Plan Deductible" sqref="D129" xr:uid="{43F80D4E-C2BF-4892-AD9C-76151674F573}"/>
    <dataValidation type="custom" errorStyle="information" showInputMessage="1" promptTitle="C129 Input Cell" prompt="CY2023 Member Months cannot be blank if column B has a value" sqref="C129" xr:uid="{CE1085B7-9CDD-4F36-BFE3-69B9DEEFF76D}">
      <formula1>IF(LEN(B129)&gt;0,LEN(TRIM(C129))&gt;0,TRUE)</formula1>
    </dataValidation>
    <dataValidation type="custom" errorStyle="information" showInputMessage="1" promptTitle="B129 Input Cell" prompt="The Plan ID's first 5 positions (ex: H####) should match Worksheet1 cell C6 or can be left blank.  Plan ID cannot be blank if column C (Member Months) has a value and must have the following format (ex: H####-###-##)" sqref="B129" xr:uid="{D6D76D18-800A-4C9F-ABBE-512AB0E8E7C4}">
      <formula1>IF(OR(LEN(TRIM(C129))&gt;0, LEN(B129)&gt;0),AND(MID(B129,1,5)=C6,ISERROR(FIND(MID(B129,6,1)," - ",1))=FALSE,ISNUMBER(VALUE(MID(B129,7,3))),ISERROR(FIND(MID(B129,10,1)," - ",1))=FALSE,ISNUMBER(VALUE(RIGHT(B129,2))),LEN(B129)=12),TRUE)</formula1>
    </dataValidation>
    <dataValidation errorStyle="information" allowBlank="1" promptTitle="D128 Input Cell" prompt="For MA Medical Savings Account (MSA) contracts only: MSA Plan Deductible" sqref="D128" xr:uid="{B93EA8BE-A443-4A08-9761-DDD6C1B04BEF}"/>
    <dataValidation type="custom" errorStyle="information" showInputMessage="1" promptTitle="C128 Input Cell" prompt="CY2023 Member Months cannot be blank if column B has a value" sqref="C128" xr:uid="{F33B790D-D197-4602-82A5-D319F9A9B722}">
      <formula1>IF(LEN(B128)&gt;0,LEN(TRIM(C128))&gt;0,TRUE)</formula1>
    </dataValidation>
    <dataValidation type="custom" errorStyle="information" showInputMessage="1" promptTitle="B128 Input Cell" prompt="The Plan ID's first 5 positions (ex: H####) should match Worksheet1 cell C6 or can be left blank.  Plan ID cannot be blank if column C (Member Months) has a value and must have the following format (ex: H####-###-##)" sqref="B128" xr:uid="{EF24C3CB-2D13-4E02-952F-A71F1AF401D1}">
      <formula1>IF(OR(LEN(TRIM(C128))&gt;0, LEN(B128)&gt;0),AND(MID(B128,1,5)=C6,ISERROR(FIND(MID(B128,6,1)," - ",1))=FALSE,ISNUMBER(VALUE(MID(B128,7,3))),ISERROR(FIND(MID(B128,10,1)," - ",1))=FALSE,ISNUMBER(VALUE(RIGHT(B128,2))),LEN(B128)=12),TRUE)</formula1>
    </dataValidation>
    <dataValidation errorStyle="information" allowBlank="1" promptTitle="D127 Input Cell" prompt="For MA Medical Savings Account (MSA) contracts only: MSA Plan Deductible" sqref="D127" xr:uid="{9770135B-CE85-431E-BA0F-3ED046C33ABE}"/>
    <dataValidation type="custom" errorStyle="information" showInputMessage="1" promptTitle="C127 Input Cell" prompt="CY2023 Member Months cannot be blank if column B has a value" sqref="C127" xr:uid="{89B3EB98-7C95-42D2-A9EF-81F55A14C278}">
      <formula1>IF(LEN(B127)&gt;0,LEN(TRIM(C127))&gt;0,TRUE)</formula1>
    </dataValidation>
    <dataValidation type="custom" errorStyle="information" showInputMessage="1" promptTitle="B127 Input Cell" prompt="The Plan ID's first 5 positions (ex: H####) should match Worksheet1 cell C6 or can be left blank.  Plan ID cannot be blank if column C (Member Months) has a value and must have the following format (ex: H####-###-##)" sqref="B127" xr:uid="{449DA1EF-E315-400E-AE3D-DCE95839C9A3}">
      <formula1>IF(OR(LEN(TRIM(C127))&gt;0, LEN(B127)&gt;0),AND(MID(B127,1,5)=C6,ISERROR(FIND(MID(B127,6,1)," - ",1))=FALSE,ISNUMBER(VALUE(MID(B127,7,3))),ISERROR(FIND(MID(B127,10,1)," - ",1))=FALSE,ISNUMBER(VALUE(RIGHT(B127,2))),LEN(B127)=12),TRUE)</formula1>
    </dataValidation>
    <dataValidation errorStyle="information" allowBlank="1" promptTitle="D126 Input Cell" prompt="For MA Medical Savings Account (MSA) contracts only: MSA Plan Deductible" sqref="D126" xr:uid="{487BD5ED-15AD-4698-BA7F-2E645F2272BA}"/>
    <dataValidation type="custom" errorStyle="information" showInputMessage="1" promptTitle="C126 Input Cell" prompt="CY2023 Member Months cannot be blank if column B has a value" sqref="C126" xr:uid="{7B8D5334-015E-4C94-896A-C0D6EA67CF3C}">
      <formula1>IF(LEN(B126)&gt;0,LEN(TRIM(C126))&gt;0,TRUE)</formula1>
    </dataValidation>
    <dataValidation type="custom" errorStyle="information" showInputMessage="1" promptTitle="B126 Input Cell" prompt="The Plan ID's first 5 positions (ex: H####) should match Worksheet1 cell C6 or can be left blank.  Plan ID cannot be blank if column C (Member Months) has a value and must have the following format (ex: H####-###-##)" sqref="B126" xr:uid="{CD3507CF-FDAD-43B1-AB55-12A2F1B5D9C7}">
      <formula1>IF(OR(LEN(TRIM(C126))&gt;0, LEN(B126)&gt;0),AND(MID(B126,1,5)=C6,ISERROR(FIND(MID(B126,6,1)," - ",1))=FALSE,ISNUMBER(VALUE(MID(B126,7,3))),ISERROR(FIND(MID(B126,10,1)," - ",1))=FALSE,ISNUMBER(VALUE(RIGHT(B126,2))),LEN(B126)=12),TRUE)</formula1>
    </dataValidation>
    <dataValidation errorStyle="information" allowBlank="1" promptTitle="D125 Input Cell" prompt="For MA Medical Savings Account (MSA) contracts only: MSA Plan Deductible" sqref="D125" xr:uid="{5D4030A8-A185-4537-A01A-8618B0ACD1B3}"/>
    <dataValidation type="custom" errorStyle="information" showInputMessage="1" promptTitle="C125 Input Cell" prompt="CY2023 Member Months cannot be blank if column B has a value" sqref="C125" xr:uid="{1E1B3DF5-8C4A-4175-AE14-ED68FDDC2DAD}">
      <formula1>IF(LEN(B125)&gt;0,LEN(TRIM(C125))&gt;0,TRUE)</formula1>
    </dataValidation>
    <dataValidation type="custom" errorStyle="information" showInputMessage="1" promptTitle="B125 Input Cell" prompt="The Plan ID's first 5 positions (ex: H####) should match Worksheet1 cell C6 or can be left blank.  Plan ID cannot be blank if column C (Member Months) has a value and must have the following format (ex: H####-###-##)" sqref="B125" xr:uid="{C43FA3EF-EE02-4345-AF9E-AD3A6B7BD27D}">
      <formula1>IF(OR(LEN(TRIM(C125))&gt;0, LEN(B125)&gt;0),AND(MID(B125,1,5)=C6,ISERROR(FIND(MID(B125,6,1)," - ",1))=FALSE,ISNUMBER(VALUE(MID(B125,7,3))),ISERROR(FIND(MID(B125,10,1)," - ",1))=FALSE,ISNUMBER(VALUE(RIGHT(B125,2))),LEN(B125)=12),TRUE)</formula1>
    </dataValidation>
    <dataValidation errorStyle="information" allowBlank="1" promptTitle="D124 Input Cell" prompt="For MA Medical Savings Account (MSA) contracts only: MSA Plan Deductible" sqref="D124" xr:uid="{7B2017CE-C4CD-4E2E-B8BE-4DAF0067015B}"/>
    <dataValidation type="custom" errorStyle="information" showInputMessage="1" promptTitle="C124 Input Cell" prompt="CY2023 Member Months cannot be blank if column B has a value" sqref="C124" xr:uid="{EA19B457-E176-4E69-B204-84292784CA64}">
      <formula1>IF(LEN(B124)&gt;0,LEN(TRIM(C124))&gt;0,TRUE)</formula1>
    </dataValidation>
    <dataValidation type="custom" errorStyle="information" showInputMessage="1" promptTitle="B124 Input Cell" prompt="The Plan ID's first 5 positions (ex: H####) should match Worksheet1 cell C6 or can be left blank.  Plan ID cannot be blank if column C (Member Months) has a value and must have the following format (ex: H####-###-##)" sqref="B124" xr:uid="{563A4B2C-AB9C-458C-9747-95CBE0A9520E}">
      <formula1>IF(OR(LEN(TRIM(C124))&gt;0, LEN(B124)&gt;0),AND(MID(B124,1,5)=C6,ISERROR(FIND(MID(B124,6,1)," - ",1))=FALSE,ISNUMBER(VALUE(MID(B124,7,3))),ISERROR(FIND(MID(B124,10,1)," - ",1))=FALSE,ISNUMBER(VALUE(RIGHT(B124,2))),LEN(B124)=12),TRUE)</formula1>
    </dataValidation>
    <dataValidation errorStyle="information" allowBlank="1" promptTitle="D123 Input Cell" prompt="For MA Medical Savings Account (MSA) contracts only: MSA Plan Deductible" sqref="D123" xr:uid="{B269FD51-2BDD-4EEE-9A3F-360D3C70F7BD}"/>
    <dataValidation type="custom" errorStyle="information" showInputMessage="1" promptTitle="C123 Input Cell" prompt="CY2023 Member Months cannot be blank if column B has a value" sqref="C123" xr:uid="{43E43CBF-774A-47A8-86F3-444178BB7D2D}">
      <formula1>IF(LEN(B123)&gt;0,LEN(TRIM(C123))&gt;0,TRUE)</formula1>
    </dataValidation>
    <dataValidation type="custom" errorStyle="information" showInputMessage="1" promptTitle="B123 Input Cell" prompt="The Plan ID's first 5 positions (ex: H####) should match Worksheet1 cell C6 or can be left blank.  Plan ID cannot be blank if column C (Member Months) has a value and must have the following format (ex: H####-###-##)" sqref="B123" xr:uid="{6567124C-EE4B-41E3-8489-4F103D966719}">
      <formula1>IF(OR(LEN(TRIM(C123))&gt;0, LEN(B123)&gt;0),AND(MID(B123,1,5)=C6,ISERROR(FIND(MID(B123,6,1)," - ",1))=FALSE,ISNUMBER(VALUE(MID(B123,7,3))),ISERROR(FIND(MID(B123,10,1)," - ",1))=FALSE,ISNUMBER(VALUE(RIGHT(B123,2))),LEN(B123)=12),TRUE)</formula1>
    </dataValidation>
    <dataValidation errorStyle="information" allowBlank="1" promptTitle="D122 Input Cell" prompt="For MA Medical Savings Account (MSA) contracts only: MSA Plan Deductible" sqref="D122" xr:uid="{EFF6599B-DA9C-4805-8E1E-4C49360EEA51}"/>
    <dataValidation type="custom" errorStyle="information" showInputMessage="1" promptTitle="C122 Input Cell" prompt="CY2023 Member Months cannot be blank if column B has a value" sqref="C122" xr:uid="{FB88E0B0-FD07-4F66-A681-260DBFDAA42E}">
      <formula1>IF(LEN(B122)&gt;0,LEN(TRIM(C122))&gt;0,TRUE)</formula1>
    </dataValidation>
    <dataValidation type="custom" errorStyle="information" showInputMessage="1" promptTitle="B122 Input Cell" prompt="The Plan ID's first 5 positions (ex: H####) should match Worksheet1 cell C6 or can be left blank.  Plan ID cannot be blank if column C (Member Months) has a value and must have the following format (ex: H####-###-##)" sqref="B122" xr:uid="{B2206D83-6407-4494-8104-43650BA2385F}">
      <formula1>IF(OR(LEN(TRIM(C122))&gt;0, LEN(B122)&gt;0),AND(MID(B122,1,5)=C6,ISERROR(FIND(MID(B122,6,1)," - ",1))=FALSE,ISNUMBER(VALUE(MID(B122,7,3))),ISERROR(FIND(MID(B122,10,1)," - ",1))=FALSE,ISNUMBER(VALUE(RIGHT(B122,2))),LEN(B122)=12),TRUE)</formula1>
    </dataValidation>
    <dataValidation errorStyle="information" allowBlank="1" promptTitle="D121 Input Cell" prompt="For MA Medical Savings Account (MSA) contracts only: MSA Plan Deductible" sqref="D121" xr:uid="{E248D52D-9D93-4031-BFC6-2283892A7635}"/>
    <dataValidation type="custom" errorStyle="information" showInputMessage="1" promptTitle="C121 Input Cell" prompt="CY2023 Member Months cannot be blank if column B has a value" sqref="C121" xr:uid="{AEDD345E-F225-41BA-9E05-945624188439}">
      <formula1>IF(LEN(B121)&gt;0,LEN(TRIM(C121))&gt;0,TRUE)</formula1>
    </dataValidation>
    <dataValidation type="custom" errorStyle="information" showInputMessage="1" promptTitle="B121 Input Cell" prompt="The Plan ID's first 5 positions (ex: H####) should match Worksheet1 cell C6 or can be left blank.  Plan ID cannot be blank if column C (Member Months) has a value and must have the following format (ex: H####-###-##)" sqref="B121" xr:uid="{936905A7-A011-404C-BD3D-50F81B2105BA}">
      <formula1>IF(OR(LEN(TRIM(C121))&gt;0, LEN(B121)&gt;0),AND(MID(B121,1,5)=C6,ISERROR(FIND(MID(B121,6,1)," - ",1))=FALSE,ISNUMBER(VALUE(MID(B121,7,3))),ISERROR(FIND(MID(B121,10,1)," - ",1))=FALSE,ISNUMBER(VALUE(RIGHT(B121,2))),LEN(B121)=12),TRUE)</formula1>
    </dataValidation>
    <dataValidation errorStyle="information" allowBlank="1" promptTitle="D120 Input Cell" prompt="For MA Medical Savings Account (MSA) contracts only: MSA Plan Deductible" sqref="D120" xr:uid="{B76BB5EA-4260-4833-96A8-1FCB61EAB183}"/>
    <dataValidation type="custom" errorStyle="information" showInputMessage="1" promptTitle="C120 Input Cell" prompt="CY2023 Member Months cannot be blank if column B has a value" sqref="C120" xr:uid="{D0669F11-3661-4069-91B9-463374CE9731}">
      <formula1>IF(LEN(B120)&gt;0,LEN(TRIM(C120))&gt;0,TRUE)</formula1>
    </dataValidation>
    <dataValidation type="custom" errorStyle="information" showInputMessage="1" promptTitle="B120 Input Cell" prompt="The Plan ID's first 5 positions (ex: H####) should match Worksheet1 cell C6 or can be left blank.  Plan ID cannot be blank if column C (Member Months) has a value and must have the following format (ex: H####-###-##)" sqref="B120" xr:uid="{B4839E9E-6831-45ED-9FC1-F4FCEEE86CEE}">
      <formula1>IF(OR(LEN(TRIM(C120))&gt;0, LEN(B120)&gt;0),AND(MID(B120,1,5)=C6,ISERROR(FIND(MID(B120,6,1)," - ",1))=FALSE,ISNUMBER(VALUE(MID(B120,7,3))),ISERROR(FIND(MID(B120,10,1)," - ",1))=FALSE,ISNUMBER(VALUE(RIGHT(B120,2))),LEN(B120)=12),TRUE)</formula1>
    </dataValidation>
    <dataValidation type="custom" errorStyle="information" allowBlank="1" showInputMessage="1" promptTitle="J60 Input Cell" prompt="If a nonzero $ amount is entered in line item, then a “Yes” or “No” must be entered in the yes/no field for that line (cannot leave yes/no field blank).  If the $ amount for the line item is zero or blank, then the yes/no field must be left blank." sqref="J60" xr:uid="{7DF52F88-3649-4397-805D-01C3E226DBD9}">
      <formula1>IF(ISBLANK(J60),TRUE, FALSE)</formula1>
    </dataValidation>
    <dataValidation type="custom" errorStyle="information" allowBlank="1" showInputMessage="1" promptTitle="J59 Input Cell" prompt="If a nonzero $ amount is entered in line item, then a “Yes” or “No” must be entered in the yes/no field for that line (cannot leave yes/no field blank).  If the $ amount for the line item is zero or blank, then the yes/no field must be left blank." sqref="J59" xr:uid="{2B42A305-0EEA-4868-B477-37512988DF51}">
      <formula1>IF(ISBLANK(J59),TRUE, FALSE)</formula1>
    </dataValidation>
    <dataValidation type="custom" errorStyle="information" allowBlank="1" showInputMessage="1" promptTitle="J58 Input Cell" prompt="If a nonzero $ amount is entered in line item, then a “Yes” or “No” must be entered in the yes/no field for that line (cannot leave yes/no field blank).  If the $ amount for the line item is zero or blank, then the yes/no field must be left blank." sqref="J58" xr:uid="{3BE38B86-8E01-4CC7-9EF8-890B51BD1D40}">
      <formula1>IF(ISBLANK(J58),TRUE, FALSE)</formula1>
    </dataValidation>
    <dataValidation type="custom" errorStyle="information" allowBlank="1" showInputMessage="1" promptTitle="J57 Input Cell" prompt="If a nonzero $ amount is entered in line item, then a “Yes” or “No” must be entered in the yes/no field for that line (cannot leave yes/no field blank).  If the $ amount for the line item is zero or blank, then the yes/no field must be left blank." sqref="J57" xr:uid="{5267A103-E3EA-486E-B36C-99BC01EF92C1}">
      <formula1>IF(ISBLANK(J57),TRUE, FALSE)</formula1>
    </dataValidation>
    <dataValidation type="custom" errorStyle="information" allowBlank="1" showInputMessage="1" promptTitle="J56 Input Cell" prompt="If a nonzero $ amount is entered in line item, then a “Yes” or “No” must be entered in the yes/no field for that line (cannot leave yes/no field blank).  If the $ amount for the line item is zero or blank, then the yes/no field must be left blank." sqref="J56" xr:uid="{AB324310-C0D0-490D-BF3D-0E39B934E275}">
      <formula1>IF(ISBLANK(J56),TRUE, FALSE)</formula1>
    </dataValidation>
    <dataValidation type="custom" errorStyle="information" allowBlank="1" showInputMessage="1" promptTitle="J55 Input Cell" prompt="If a nonzero $ amount is entered in line item, then a “Yes” or “No” must be entered in the yes/no field for that line (cannot leave yes/no field blank).  If the $ amount for the line item is zero or blank, then the yes/no field must be left blank." sqref="J55" xr:uid="{B4775E63-1EA5-4275-812E-089D4078848C}">
      <formula1>IF(ISBLANK(J55),TRUE, FALSE)</formula1>
    </dataValidation>
    <dataValidation type="custom" errorStyle="information" allowBlank="1" showInputMessage="1" promptTitle="J54 Input Cell" prompt="If a nonzero $ amount is entered in line item, then a “Yes” or “No” must be entered in the yes/no field for that line (cannot leave yes/no field blank).  If the $ amount for the line item is zero or blank, then the yes/no field must be left blank." sqref="J54" xr:uid="{81C9074C-1675-4153-A7EF-EC233559DB4A}">
      <formula1>IF(ISBLANK(J54),TRUE, FALSE)</formula1>
    </dataValidation>
    <dataValidation type="custom" errorStyle="information" allowBlank="1" showInputMessage="1" promptTitle="J53 Input Cell" prompt="If a nonzero $ amount is entered in line item, then a “Yes” or “No” must be entered in the yes/no field for that line (cannot leave yes/no field blank).  If the $ amount for the line item is zero or blank, then the yes/no field must be left blank." sqref="J53" xr:uid="{CA5078E6-C8A4-4CA5-BC21-C7EC4A61DBD9}">
      <formula1>IF(ISBLANK(J53),TRUE, FALSE)</formula1>
    </dataValidation>
    <dataValidation type="custom" errorStyle="information" allowBlank="1" showInputMessage="1" promptTitle="J52 Input Cell" prompt="If a nonzero $ amount is entered in line item, then a “Yes” or “No” must be entered in the yes/no field for that line (cannot leave yes/no field blank).  If the $ amount for the line item is zero or blank, then the yes/no field must be left blank." sqref="J52" xr:uid="{75B9210D-BEA0-43ED-8F5E-94226C73C38A}">
      <formula1>IF(ISBLANK(J52),TRUE, FALSE)</formula1>
    </dataValidation>
    <dataValidation type="custom" errorStyle="information" allowBlank="1" showInputMessage="1" promptTitle="J51 Input Cell" prompt="If a nonzero $ amount is entered in line item, then a “Yes” or “No” must be entered in the yes/no field for that line (cannot leave yes/no field blank).  If the $ amount for the line item is zero or blank, then the yes/no field must be left blank." sqref="J51" xr:uid="{2190E136-7816-4169-B973-7E6ADA4F95DE}">
      <formula1>IF(ISBLANK(J51),TRUE, FALSE)</formula1>
    </dataValidation>
    <dataValidation type="custom" errorStyle="information" allowBlank="1" showInputMessage="1" promptTitle="J50 Input Cell" prompt="If a nonzero $ amount is entered in line item, then a “Yes” or “No” must be entered in the yes/no field for that line (cannot leave yes/no field blank).  If the $ amount for the line item is zero or blank, then the yes/no field must be left blank." sqref="J50" xr:uid="{F565252E-217E-4A0A-97FB-DA9AD1059E3F}">
      <formula1>IF(ISBLANK(J50),TRUE, FALSE)</formula1>
    </dataValidation>
    <dataValidation type="custom" errorStyle="information" allowBlank="1" showInputMessage="1" promptTitle="J49 Input Cell" prompt="If a nonzero $ amount is entered in line item, then a “Yes” or “No” must be entered in the yes/no field for that line (cannot leave yes/no field blank).  If the $ amount for the line item is zero or blank, then the yes/no field must be left blank." sqref="J49" xr:uid="{0C1C62C3-B148-46C1-BBD5-DEFC74A62AAE}">
      <formula1>IF(ISBLANK(J49),TRUE, FALSE)</formula1>
    </dataValidation>
    <dataValidation type="custom" errorStyle="information" allowBlank="1" showInputMessage="1" promptTitle="J48 Input Cell" prompt="If a nonzero $ amount is entered in line item, then a “Yes” or “No” must be entered in the yes/no field for that line (cannot leave yes/no field blank).  If the $ amount for the line item is zero or blank, then the yes/no field must be left blank." sqref="J48" xr:uid="{14250B4C-FCD9-4062-B1AF-971C47767ED4}">
      <formula1>IF(ISBLANK(J48),TRUE, FALSE)</formula1>
    </dataValidation>
    <dataValidation type="custom" errorStyle="information" allowBlank="1" showInputMessage="1" promptTitle="J47 Input Cell" prompt="If a nonzero $ amount is entered in line item, then a “Yes” or “No” must be entered in the yes/no field for that line (cannot leave yes/no field blank).  If the $ amount for the line item is zero or blank, then the yes/no field must be left blank." sqref="J47" xr:uid="{7C5CBFE3-2FCB-46A2-8602-26215FE8050C}">
      <formula1>IF(ISBLANK(J47),TRUE, FALSE)</formula1>
    </dataValidation>
    <dataValidation type="custom" errorStyle="information" allowBlank="1" showInputMessage="1" promptTitle="J46 Input Cell" prompt="If a nonzero $ amount is entered in line item, then a “Yes” or “No” must be entered in the yes/no field for that line (cannot leave yes/no field blank).  If the $ amount for the line item is zero or blank, then the yes/no field must be left blank." sqref="J46" xr:uid="{821B6104-B28E-440C-9848-27B94252C44F}">
      <formula1>IF(ISBLANK(J46),TRUE, FALSE)</formula1>
    </dataValidation>
    <dataValidation type="custom" errorStyle="information" allowBlank="1" showInputMessage="1" promptTitle="J45 Input Cell" prompt="If a nonzero $ amount is entered in line item, then a “Yes” or “No” must be entered in the yes/no field for that line (cannot leave yes/no field blank).  If the $ amount for the line item is zero or blank, then the yes/no field must be left blank." sqref="J45" xr:uid="{C20BE57B-D95E-453C-99AD-5CA98A062FD5}">
      <formula1>IF(ISBLANK(J45),TRUE, FALSE)</formula1>
    </dataValidation>
    <dataValidation type="custom" errorStyle="information" allowBlank="1" showInputMessage="1" promptTitle="J44 Input Cell" prompt="If a nonzero $ amount is entered in line item, then a “Yes” or “No” must be entered in the yes/no field for that line (cannot leave yes/no field blank).  If the $ amount for the line item is zero or blank, then the yes/no field must be left blank." sqref="J44" xr:uid="{992E5548-F39C-49FA-9DFE-13AA194051C1}">
      <formula1>IF(ISBLANK(J44),TRUE, FALSE)</formula1>
    </dataValidation>
    <dataValidation type="custom" errorStyle="information" allowBlank="1" showInputMessage="1" promptTitle="J43 Input Cell" prompt="If a nonzero $ amount is entered in line item, then a “Yes” or “No” must be entered in the yes/no field for that line (cannot leave yes/no field blank).  If the $ amount for the line item is zero or blank, then the yes/no field must be left blank." sqref="J43" xr:uid="{3E6B9D08-350C-4EDC-AF9E-AD2F272E8BE6}">
      <formula1>IF(ISBLANK(J43),TRUE, FALSE)</formula1>
    </dataValidation>
    <dataValidation errorStyle="information" allowBlank="1" promptTitle="H107 Input Cell" prompt="ICD-10 implementation exp. (informational only; incl. amts. reported in 4 &amp; 5)" sqref="H107" xr:uid="{0BA78E39-1947-49A9-951A-5CD2BD54E141}"/>
    <dataValidation errorStyle="information" allowBlank="1" promptTitle="H106 Input Cell" prompt="Community benefit expend. (informational only; incl. amts. reported in 3 &amp; 5)" sqref="H106" xr:uid="{001FC44B-5162-47DD-A7FC-B6E848F8C4EA}"/>
    <dataValidation errorStyle="information" allowBlank="1" promptTitle="H104 Input Cell" prompt="Other general and administrative expenses" sqref="H104" xr:uid="{CFA25B0A-586A-407F-949C-9F881FB20BEF}"/>
    <dataValidation errorStyle="information" allowBlank="1" promptTitle="H103 Input Cell" prompt="Fines and penalties of regulatory authorities (not reported in Line 3.3)" sqref="H103" xr:uid="{0B750AA5-FB69-4070-886B-62E3B4C1F6F6}"/>
    <dataValidation errorStyle="information" allowBlank="1" promptTitle="H102 Input Cell" prompt="Taxes and assessments not excl. from revenue (not reported in Section 3)" sqref="H102" xr:uid="{6E42F2EE-B9BE-4FB9-B9E9-531AB7E30138}"/>
    <dataValidation errorStyle="information" allowBlank="1" promptTitle="H100 Input Cell" prompt="Agents and brokers fees and commissions" sqref="H100" xr:uid="{4F0CBC71-EF49-4F3D-803F-802D31F37226}"/>
    <dataValidation errorStyle="information" allowBlank="1" promptTitle="H99 Input Cell" prompt="Direct sales salaries and benefits" sqref="H99" xr:uid="{54F0DF81-D7AE-41E3-A770-0A0330AFECDB}"/>
    <dataValidation errorStyle="information" allowBlank="1" promptTitle="H98 Input Cell" prompt="All other claims adjustment expenses" sqref="H98" xr:uid="{E673DAC5-9F4C-4661-AA79-639F57B1E764}"/>
    <dataValidation errorStyle="information" allowBlank="1" promptTitle="H97 Input Cell" prompt="Cost containment expenses not included in QI expenses in Section 4" sqref="H97" xr:uid="{37077392-714C-465C-8846-77C4CA8EE7C3}"/>
    <dataValidation errorStyle="information" allowBlank="1" promptTitle="H93 Input Cell" prompt="Fraud reduction activities" sqref="H93" xr:uid="{02C63279-B466-4CAF-B1B6-085DD932DD8A}"/>
    <dataValidation errorStyle="information" allowBlank="1" promptTitle="H92 Input Cell" prompt="Medication Therapy Management program expenses" sqref="H92" xr:uid="{2A1AD665-6199-46E4-B8D7-AB05AF17EC3B}"/>
    <dataValidation errorStyle="information" allowBlank="1" promptTitle="H91 Input Cell" prompt="Allowable ICD-10 expenses" sqref="H91" xr:uid="{0E79E9CE-58A9-41F3-96F2-5A1E1A207F9B}"/>
    <dataValidation errorStyle="information" allowBlank="1" promptTitle="H90 Input Cell" prompt="Health information technology expenses related to improving healthcare quality" sqref="H90" xr:uid="{2F09ED50-27BA-467B-BDB6-4B4641BC06CB}"/>
    <dataValidation errorStyle="information" allowBlank="1" promptTitle="H89 Input Cell" prompt="Wellness and health promotion activities" sqref="H89" xr:uid="{821AFDA2-1393-4E6E-BF82-ED9F0C852132}"/>
    <dataValidation errorStyle="information" allowBlank="1" promptTitle="H88 Input Cell" prompt="Improve patient safety and reduce medical errors" sqref="H88" xr:uid="{5390C7EE-D31D-4967-9C42-62A97C9F2EA9}"/>
    <dataValidation errorStyle="information" allowBlank="1" promptTitle="H87 Input Cell" prompt="Activities to prevent hospital readmission" sqref="H87" xr:uid="{9FE2DD10-57DB-4CEA-AEAD-D58E9C5B4569}"/>
    <dataValidation errorStyle="information" allowBlank="1" promptTitle="H86 Input Cell" prompt="Improve health outcomes" sqref="H86" xr:uid="{C316FEB3-2D43-4F26-90CF-4246C83F87EC}"/>
    <dataValidation errorStyle="information" allowBlank="1" promptTitle="H82 Input Cell" prompt="Regulatory authority licenses and fees" sqref="H82" xr:uid="{6383A73B-2067-40E3-A02F-3EC9237DC3AC}"/>
    <dataValidation errorStyle="information" allowBlank="1" promptTitle="H81 Input Cell" prompt="Community benefit expenditures" sqref="H81" xr:uid="{09B30B8D-9360-4C9A-8BB8-A39500634911}"/>
    <dataValidation errorStyle="information" allowBlank="1" promptTitle="H79 Input Cell" prompt="State income, excise, business, and other taxes" sqref="H79" xr:uid="{485A2B13-4746-439B-B763-21492876F6B1}"/>
    <dataValidation errorStyle="information" allowBlank="1" promptTitle="H77 Input Cell" prompt="Other Federal Taxes (other than income tax) and assessments" sqref="H77" xr:uid="{F4B5EFEF-9B29-47E6-B879-9FED65DFA0F4}"/>
    <dataValidation errorStyle="information" allowBlank="1" promptTitle="H76 Input Cell" prompt="Federal income taxes" sqref="H76" xr:uid="{8E63C223-2612-4314-AEB8-CA8004F85069}"/>
    <dataValidation errorStyle="information" allowBlank="1" promptTitle="H72 Input Cell" prompt="Direct and Indirect Remuneration (DIR) (informational only; amount must be excl. from Line 2.1c)" sqref="H72" xr:uid="{AD4E8FE5-A2B2-4CF4-8105-1AF4FB93F4A4}"/>
    <dataValidation errorStyle="information" allowBlank="1" promptTitle="H71 Input Cell" prompt="Low Income Cost Sharing Subsidy Amount (informational only; amount must be excl. from Line 2.1c)" sqref="H71" xr:uid="{ECB0857F-CB8D-44BA-B19F-FC5121124E9B}"/>
    <dataValidation errorStyle="information" allowBlank="1" promptTitle="H67 Input Cell" prompt="Contingent benefit and lawsuit reserves" sqref="H67" xr:uid="{E07B3C4D-4EAD-4B02-920D-9B1BA89EA0A0}"/>
    <dataValidation errorStyle="information" allowBlank="1" promptTitle="H66 Input Cell" prompt="Accrued medical incentive pools and bonuses MLR Reporting year" sqref="H66" xr:uid="{76CD01FF-A9C1-4A4B-B392-261741A8DCE4}"/>
    <dataValidation errorStyle="information" allowBlank="1" promptTitle="H65 Input Cell" prompt="Paid medical incentive pools and bonuses MLR Reporting year" sqref="H65" xr:uid="{03E83B6B-A6EE-480D-869B-9383897DFC87}"/>
    <dataValidation errorStyle="information" allowBlank="1" promptTitle="H63 Input Cell" prompt="Liability and reserves for claims incurred only during CY 2023, calc'd as of 9/30/2024" sqref="H63" xr:uid="{66428377-BCEA-4D2A-93B5-D781D1E2F928}"/>
    <dataValidation errorStyle="information" allowBlank="1" promptTitle="H62 Input Cell" prompt="Claims incurred for Part D prescription drugs" sqref="H62" xr:uid="{63B532BE-3335-40DA-9230-EE63BC5BA5B5}"/>
    <dataValidation errorStyle="information" allowBlank="1" promptTitle="H61 Input Cell" prompt="Out-of-network Services (informational only; amount already incl. in Lines 2.1a through 2.1b.1-2.1b.18)" sqref="H61" xr:uid="{044C907C-EDF6-4522-B738-AD7CF56C9662}"/>
    <dataValidation errorStyle="information" allowBlank="1" promptTitle="H60 Input Cell" prompt="Non-Primarily Health Related Supplemental Benefits – Other" sqref="H60" xr:uid="{31F2580D-9D74-489C-BE8D-832769924245}"/>
    <dataValidation errorStyle="information" allowBlank="1" promptTitle="H59 Input Cell" prompt="Non-Primarily Health Related SSBCI" sqref="H59" xr:uid="{AB59A1BF-0AB0-4389-A941-418D2D8ECF74}"/>
    <dataValidation errorStyle="information" allowBlank="1" promptTitle="H58 Input Cell" prompt="All Other Primarily Health Related Supplemental Benefits" sqref="H58" xr:uid="{D9DEEFA7-123E-4B8A-B21D-2819B11866BB}"/>
    <dataValidation errorStyle="information" allowBlank="1" promptTitle="H57 Input Cell" prompt="Smoking and Tobacco Cessation Counseling" sqref="H57" xr:uid="{FDBF9F43-0964-4C10-9092-F7648E5A7915}"/>
    <dataValidation errorStyle="information" allowBlank="1" promptTitle="H56 Input Cell" prompt="Health Education" sqref="H56" xr:uid="{DFE69FE4-DEB5-46F8-ADB3-BADD2D96F69E}"/>
    <dataValidation errorStyle="information" allowBlank="1" promptTitle="H55 Input Cell" prompt="Personal Emergency Response System (PERS)" sqref="H55" xr:uid="{4F262314-9285-4A41-9246-CC325FAC8544}"/>
    <dataValidation errorStyle="information" allowBlank="1" promptTitle="H54 Input Cell" prompt="Chiropractic Care" sqref="H54" xr:uid="{373FCB12-3E0F-4F5B-9693-5A248D241803}"/>
    <dataValidation errorStyle="information" allowBlank="1" promptTitle="H53 Input Cell" prompt="Acupuncture Treatments" sqref="H53" xr:uid="{7EAE58EB-352B-4B4B-ACD0-29F0F1544777}"/>
    <dataValidation errorStyle="information" allowBlank="1" promptTitle="H52 Input Cell" prompt="Routine Foot Care" sqref="H52" xr:uid="{BB9D91B9-3804-4F9C-BD71-6927CEF7A3A5}"/>
    <dataValidation errorStyle="information" allowBlank="1" promptTitle="H51 Input Cell" prompt="Meals" sqref="H51" xr:uid="{5E48C31B-25BA-4DBF-B98A-EB5BB1BDF206}"/>
    <dataValidation errorStyle="information" allowBlank="1" promptTitle="H50 Input Cell" prompt="Remote Access Technologies" sqref="H50" xr:uid="{843CAC4E-0440-44B6-B382-9C40CF70C544}"/>
    <dataValidation errorStyle="information" allowBlank="1" promptTitle="H49 Input Cell" prompt="Over the Counter (OTC) Items" sqref="H49" xr:uid="{D4C491E6-98B7-44FE-9E9B-6C6BE4D155B8}"/>
    <dataValidation errorStyle="information" allowBlank="1" promptTitle="H48 Input Cell" prompt="Worldwide Coverage / Visitor Travel" sqref="H48" xr:uid="{21A2AD35-6DEB-4101-99A7-F2424A46A651}"/>
    <dataValidation errorStyle="information" allowBlank="1" promptTitle="H47 Input Cell" prompt="Fitness Benefit" sqref="H47" xr:uid="{E7A8637C-4303-4830-9199-F2103C094CAC}"/>
    <dataValidation errorStyle="information" allowBlank="1" promptTitle="H46 Input Cell" prompt="Transportation" sqref="H46" xr:uid="{82DE13A2-AC2A-4B01-AB83-587FE0EE599E}"/>
    <dataValidation errorStyle="information" allowBlank="1" promptTitle="H45 Input Cell" prompt="Hearing" sqref="H45" xr:uid="{613EF6BD-60F8-474F-B243-35C81140E0B9}"/>
    <dataValidation errorStyle="information" allowBlank="1" promptTitle="H44 Input Cell" prompt="Vision" sqref="H44" xr:uid="{67781124-ECCD-417F-B4B8-02D4C2FC98F8}"/>
    <dataValidation errorStyle="information" allowBlank="1" promptTitle="H43 Input Cell" prompt="Dental" sqref="H43" xr:uid="{A0F7DD6A-A897-4E4E-8F4E-72E099FB6154}"/>
    <dataValidation errorStyle="information" allowBlank="1" promptTitle="H41 Input Cell" prompt="Claims incurred for benefits covered under Parts A &amp; B (incl. supp. benefits that extend or reduce cost sharing for A/B benefits)" sqref="H41" xr:uid="{F6A07778-080F-43DE-8EAA-3995A04ABCCA}"/>
    <dataValidation errorStyle="information" allowBlank="1" promptTitle="H36 Input Cell" prompt="Part D risk corridor payments" sqref="H36" xr:uid="{4B8FB7AE-C0ED-41B0-AF92-A5564D69F49C}"/>
    <dataValidation errorStyle="information" allowBlank="1" promptTitle="H35 Input Cell" prompt="Part D Low Income Premium Subsidy Amount (LIPSA)" sqref="H35" xr:uid="{0FAAFAA9-58C4-4225-8FC4-556084F35345}"/>
    <dataValidation errorStyle="information" allowBlank="1" promptTitle="H34 Input Cell" prompt="Part D federal reinsurance subsidy (prospective and reconciliation adjustments)" sqref="H34" xr:uid="{FBD3BC24-F5E1-4685-A26A-B21B74BA72C8}"/>
    <dataValidation errorStyle="information" allowBlank="1" promptTitle="H33 Input Cell" prompt="Part D direct subsidy, using final risk scores" sqref="H33" xr:uid="{A99D5110-B247-4B7E-972B-603B214CF4B4}"/>
    <dataValidation errorStyle="information" allowBlank="1" promptTitle="H28 Input Cell" prompt="Part D Beneficiary Premium (Basic + Supplemental)" sqref="H28" xr:uid="{744FE833-2FA2-412F-827A-B9119007AF3C}"/>
    <dataValidation errorStyle="information" allowBlank="1" promptTitle="H25 Input Cell" prompt="Part D Sequestration Adjustment (enter as negative amount)" sqref="H25" xr:uid="{8DB62C49-C109-401E-BB47-3F4EE8395F5A}"/>
    <dataValidation type="custom" showInputMessage="1" promptTitle="H70 White Cell" prompt="Total Claims must be greater than zero." sqref="H70" xr:uid="{621B690C-61FF-4773-BCCC-2256706B9B35}">
      <formula1>H70&gt;0</formula1>
    </dataValidation>
    <dataValidation type="custom" showInputMessage="1" promptTitle="H24 Input Cell" prompt="If contract number (in cell C6) begins with “S” in the first position (i.e., for an “S####” contract) then cell H24 should be zero._x000a_" sqref="H24" xr:uid="{B150E4BA-BC6A-4A17-A6B5-D7E039D00BE6}">
      <formula1>IF(LEFT(C6,1)="S", AND(H24=0, H24&lt;&gt;""), TRUE)</formula1>
    </dataValidation>
    <dataValidation type="custom" showInputMessage="1" promptTitle="H32 Input Cell" prompt="If contract number (in cell C6) begins with “S” in the first position (i.e., for an “S####” contract) then cell H32 should be zero." sqref="H32" xr:uid="{4E36E72D-9A3A-4F85-8023-639898D89635}">
      <formula1>IF(LEFT(C6,1)="S", AND(H32=0, H32&lt;&gt;""), TRUE)</formula1>
    </dataValidation>
    <dataValidation type="custom" showInputMessage="1" promptTitle="H31 Input Cell" prompt="If contract number (in cell C6) begins with “S” in the first position (i.e., for an “S####” contract) then cell H31 should be zero." sqref="H31" xr:uid="{0193A42C-39D1-43A9-821A-51BF835BEF37}">
      <formula1>IF(LEFT(C6,1)="S", AND(H31=0, H31&lt;&gt;""), TRUE)</formula1>
    </dataValidation>
    <dataValidation type="custom" showInputMessage="1" promptTitle="H30 Input Cell" prompt="If contract number (in cell C6) begins with “S” in the first position (i.e., for an “S####” contract) then cell H30 should be zero." sqref="H30" xr:uid="{2042E4FB-8668-4630-A080-48A6C9363D7B}">
      <formula1>IF(LEFT(C6,1)="S", AND(H30=0, H30&lt;&gt;""), TRUE)</formula1>
    </dataValidation>
    <dataValidation type="custom" showInputMessage="1" promptTitle="H29 Input Cell" prompt="If contract number (in cell C6) begins with “S” in the first position (i.e., for an “S####” contract) then cell H29 should be zero." sqref="H29" xr:uid="{E121FB6F-C6E7-475D-A4D3-4E34B70F298C}">
      <formula1>IF(LEFT(C6,1)="S", AND(H29=0, H29&lt;&gt;""), TRUE)</formula1>
    </dataValidation>
    <dataValidation type="custom" showInputMessage="1" promptTitle="H27 Input Cell" prompt="If contract number (in cell C6) begins with “S” in the first position (i.e., for an “S####” contract) then cell H27 should be zero." sqref="H27" xr:uid="{91D8D576-F469-4BA7-9D41-670731B5E5CF}">
      <formula1>IF(LEFT(C6,1)="S", AND(H27=0, H27&lt;&gt;""), TRUE)</formula1>
    </dataValidation>
    <dataValidation type="list" errorStyle="information" allowBlank="1" showInputMessage="1" promptTitle="H110  Input Cell" prompt="Select &quot;Actual EGWP costs&quot; OR &quot;Allocated based on revenue&quot; from the dropdown list." sqref="H110" xr:uid="{DC841C8F-60D7-47CE-A892-265429E37823}">
      <formula1>"Actual EGWP costs, Allocated based on revenue"</formula1>
    </dataValidation>
    <dataValidation type="custom" showInputMessage="1" promptTitle="H105 White Cell" prompt="Total Admin must be greater than zero" sqref="H105" xr:uid="{C6DC6E12-6FE0-4BB6-ABFD-2E90CDCE843E}">
      <formula1>H105&gt;0</formula1>
    </dataValidation>
    <dataValidation type="custom" showInputMessage="1" promptTitle="H37 White Cell" prompt="Total Revenue must be greater than zero" sqref="H37" xr:uid="{760E81E9-2804-4DA2-8C62-7E9D97EC5619}">
      <formula1>H37&gt;0</formula1>
    </dataValidation>
    <dataValidation type="custom" showInputMessage="1" promptTitle="C19 Input Cell" prompt="#2 Contact Email Address cannot be blank and must be a valid email address._x000a_" sqref="C19" xr:uid="{7D0C95EE-6904-44F4-8F9E-BD1DB3BDFCD7}">
      <formula1>AND(ISERROR(SEARCH("@", C19))=FALSE, ISERROR(SEARCH(".", C19))=FALSE, ISERROR(SEARCH(".@", C19))=TRUE, ISERROR(SEARCH("@.", C19))=TRUE, ISERR(FIND("&lt;",C19))+ISERR(FIND("&gt;",C19))+ISERR(FIND(";",C19))=3)</formula1>
    </dataValidation>
    <dataValidation type="custom" showInputMessage="1" promptTitle="C18 Input Cell" prompt="#2 Contact Phone Number cannot be blank and parenthesis cannot be entered, only numbers." sqref="C18" xr:uid="{BC841C44-0F48-4977-BF5A-AA81E2EF2F51}">
      <formula1>AND(LEN(TRIM(C18))&gt;0, ISNUMBER(SUMPRODUCT(SEARCH(MID(C18,ROW(INDIRECT("1:"&amp;LEN(C18))),1),"0123456789- "))))</formula1>
    </dataValidation>
    <dataValidation type="custom" showInputMessage="1" promptTitle="C17 Input Cell" prompt="#2 Contact Name and Position cannot be blank." sqref="C17" xr:uid="{78D8EA8C-9FF8-4727-84C2-82D9DD9EC0DC}">
      <formula1>AND(LEN(TRIM(C17))&gt;0, ISERR(FIND("&lt;",C17))+ISERR(FIND("&gt;",C17))+ISERR(FIND(";",C17))=3)</formula1>
    </dataValidation>
    <dataValidation type="custom" showInputMessage="1" promptTitle="C14 Input Cell" prompt="#1 Contact Email Address cannot be blank and must be a valid email address._x000a_" sqref="C14" xr:uid="{3EC4E3A3-6D91-438C-83A7-D5BA2F8E70EC}">
      <formula1>AND(ISERROR(SEARCH("@", C14))=FALSE, ISERROR(SEARCH(".", C14))=FALSE, ISERROR(SEARCH(".@", C14))=TRUE, ISERROR(SEARCH("@.", C14))=TRUE, ISERR(FIND("&lt;",C14))+ISERR(FIND("&gt;",C14))+ISERR(FIND(";",C14))=3)</formula1>
    </dataValidation>
    <dataValidation type="custom" showInputMessage="1" promptTitle="C13 Input Cell" prompt="#1 Contact Phone Number cannot be blank and parenthesis cannot be entered, only numbers." sqref="C13" xr:uid="{69CA4D8E-535D-40C0-AF4D-8B5529B5F518}">
      <formula1>AND(LEN(TRIM(C13))&gt;0, ISNUMBER(SUMPRODUCT(SEARCH(MID(C13,ROW(INDIRECT("1:"&amp;LEN(C13))),1),"0123456789- "))))</formula1>
    </dataValidation>
    <dataValidation type="custom" showInputMessage="1" promptTitle="C12 Input Cell" prompt="#1 Contact Name and Position cannot be blank." sqref="C12" xr:uid="{FDB42107-7554-413A-9CAE-EE82C5E174C3}">
      <formula1>AND(LEN(TRIM(C12))&gt;0, ISERR(FIND("&lt;",C12))+ISERR(FIND("&gt;",C12))+ISERR(FIND(";",C12))=3)</formula1>
    </dataValidation>
    <dataValidation type="custom" showInputMessage="1" promptTitle="C7 Input Cell" prompt="The Organization Name cannot be blank and text length must be between 1 and 200." sqref="C7" xr:uid="{9D70DFD8-DA33-45CE-9848-6C5D6C0CBBDD}">
      <formula1>AND(LEN(TRIM(C7))&gt;0,LEN(TRIM(C7))&lt;200, ISERR(FIND("&lt;",C7))+ISERR(FIND("&gt;",C7))+ISERR(FIND(";",C7))=3)</formula1>
    </dataValidation>
    <dataValidation type="custom" showInputMessage="1" promptTitle="C6 Input Cell" prompt="The Contract Number cannot be blank and should be 5 characters in length with the first character being the Capital letter E, H, R or S and the last 4 characters a numeric._x000a_" sqref="C6" xr:uid="{4F8AD640-E614-4CE7-BCD5-41F344215E1A}">
      <formula1>AND(ISERROR(FIND(LEFT(C6,1),"EHRS",1))=FALSE, ISNUMBER(VALUE(RIGHT(C6,4))),LEN(C6)=5)</formula1>
    </dataValidation>
    <dataValidation type="custom" allowBlank="1" showInputMessage="1" showErrorMessage="1" errorTitle="Invalid Entry" error="Accepts only a dollar value with up to 15 decimals and up to 10T." sqref="H73" xr:uid="{81A35E95-AFF6-4898-BC26-99FA52D3B323}">
      <formula1>AND(ISNUMBER(H73),IF((H73&gt;10000000000000),FALSE,TRUE),IF((LEN(H73)-LEN(INT(H73))-1)&lt;=15,TRUE,FALSE))</formula1>
    </dataValidation>
    <dataValidation type="custom" showInputMessage="1" promptTitle="H111  Input Cell" prompt="If cell H87 contains “Allocated based on revenue”, then cell H88 should not be blank." sqref="H111" xr:uid="{6FC60A18-C352-4759-B12F-0AFCAC590750}">
      <formula1>IF(H110="Allocated based on revenue", AND(LEN(H111)&gt;0, ISNUMBER(VALUE(H111))), TRUE)</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9354E-E076-43F1-BC1D-276CBE79AEE5}">
  <dimension ref="A1:E62"/>
  <sheetViews>
    <sheetView workbookViewId="0">
      <selection activeCell="H9" sqref="H9"/>
    </sheetView>
  </sheetViews>
  <sheetFormatPr defaultColWidth="9.1796875" defaultRowHeight="14" x14ac:dyDescent="0.3"/>
  <cols>
    <col min="1" max="1" width="13.453125" style="2" customWidth="1"/>
    <col min="2" max="2" width="11.26953125" style="2" customWidth="1"/>
    <col min="3" max="3" width="49.453125" style="2" customWidth="1"/>
    <col min="4" max="4" width="21.453125" style="2" customWidth="1"/>
    <col min="5" max="16384" width="9.1796875" style="2"/>
  </cols>
  <sheetData>
    <row r="1" spans="1:4" x14ac:dyDescent="0.3">
      <c r="A1" s="1" t="str">
        <f>"MLR Report for Contract Year "&amp;Data!C5</f>
        <v>MLR Report for Contract Year 2025</v>
      </c>
    </row>
    <row r="2" spans="1:4" x14ac:dyDescent="0.3">
      <c r="A2" s="4" t="s">
        <v>464</v>
      </c>
      <c r="B2" s="5"/>
      <c r="C2" s="5"/>
      <c r="D2" s="5"/>
    </row>
    <row r="3" spans="1:4" x14ac:dyDescent="0.3">
      <c r="A3" s="5"/>
      <c r="B3" s="5"/>
      <c r="C3" s="5"/>
      <c r="D3" s="5"/>
    </row>
    <row r="4" spans="1:4" x14ac:dyDescent="0.3">
      <c r="A4" s="55" t="str">
        <f>"Contract Year: "&amp;Data!C5</f>
        <v>Contract Year: 2025</v>
      </c>
      <c r="B4" s="5"/>
      <c r="C4" s="5"/>
      <c r="D4" s="5"/>
    </row>
    <row r="5" spans="1:4" x14ac:dyDescent="0.3">
      <c r="A5" s="55" t="str">
        <f>"Contract Number: "&amp;Data!C6</f>
        <v xml:space="preserve">Contract Number: </v>
      </c>
      <c r="B5" s="5"/>
      <c r="C5" s="5"/>
      <c r="D5" s="5"/>
    </row>
    <row r="6" spans="1:4" x14ac:dyDescent="0.3">
      <c r="A6" s="4" t="str">
        <f>"Org Name: "&amp;Data!C7</f>
        <v xml:space="preserve">Org Name: </v>
      </c>
      <c r="B6" s="5"/>
      <c r="C6" s="5"/>
      <c r="D6" s="5"/>
    </row>
    <row r="7" spans="1:4" x14ac:dyDescent="0.3">
      <c r="A7" s="4" t="str">
        <f ca="1">"Date MLR Report finalized: "&amp;TEXT(Data!C8,"mm/dd/yyyy")</f>
        <v>Date MLR Report finalized: 05/04/2026</v>
      </c>
      <c r="B7" s="5"/>
      <c r="C7" s="5"/>
      <c r="D7" s="5"/>
    </row>
    <row r="8" spans="1:4" x14ac:dyDescent="0.3">
      <c r="A8" s="5"/>
      <c r="B8" s="5"/>
      <c r="C8" s="5"/>
      <c r="D8" s="5"/>
    </row>
    <row r="9" spans="1:4" x14ac:dyDescent="0.3">
      <c r="A9" s="15" t="s">
        <v>465</v>
      </c>
      <c r="B9" s="5"/>
      <c r="C9" s="5"/>
      <c r="D9" s="5"/>
    </row>
    <row r="10" spans="1:4" x14ac:dyDescent="0.3">
      <c r="A10" s="5"/>
      <c r="B10" s="5"/>
      <c r="C10" s="5"/>
      <c r="D10" s="5"/>
    </row>
    <row r="11" spans="1:4" x14ac:dyDescent="0.3">
      <c r="A11" s="56" t="s">
        <v>18</v>
      </c>
      <c r="B11" s="57" t="s">
        <v>466</v>
      </c>
      <c r="C11" s="58"/>
      <c r="D11" s="58"/>
    </row>
    <row r="12" spans="1:4" x14ac:dyDescent="0.3">
      <c r="A12" s="56"/>
      <c r="B12" s="22">
        <v>1.1000000000000001</v>
      </c>
      <c r="C12" s="59" t="s">
        <v>38</v>
      </c>
      <c r="D12" s="24">
        <f>+Data!H70</f>
        <v>0</v>
      </c>
    </row>
    <row r="13" spans="1:4" x14ac:dyDescent="0.3">
      <c r="A13" s="56"/>
      <c r="B13" s="22">
        <v>1.2</v>
      </c>
      <c r="C13" s="59" t="s">
        <v>467</v>
      </c>
      <c r="D13" s="24">
        <f>+Data!H94</f>
        <v>0</v>
      </c>
    </row>
    <row r="14" spans="1:4" x14ac:dyDescent="0.3">
      <c r="A14" s="56"/>
      <c r="B14" s="22">
        <v>1.3</v>
      </c>
      <c r="C14" s="59" t="s">
        <v>468</v>
      </c>
      <c r="D14" s="24">
        <f>+D12+D13</f>
        <v>0</v>
      </c>
    </row>
    <row r="15" spans="1:4" x14ac:dyDescent="0.3">
      <c r="A15" s="56"/>
      <c r="B15" s="22"/>
      <c r="C15" s="59" t="s">
        <v>469</v>
      </c>
      <c r="D15" s="24"/>
    </row>
    <row r="16" spans="1:4" x14ac:dyDescent="0.3">
      <c r="A16" s="56" t="s">
        <v>37</v>
      </c>
      <c r="B16" s="21" t="s">
        <v>470</v>
      </c>
      <c r="C16" s="59"/>
      <c r="D16" s="24"/>
    </row>
    <row r="17" spans="1:5" x14ac:dyDescent="0.3">
      <c r="A17" s="56"/>
      <c r="B17" s="22">
        <v>2.1</v>
      </c>
      <c r="C17" s="59" t="s">
        <v>19</v>
      </c>
      <c r="D17" s="24">
        <f>+Data!H37</f>
        <v>0</v>
      </c>
    </row>
    <row r="18" spans="1:5" x14ac:dyDescent="0.3">
      <c r="A18" s="56"/>
      <c r="B18" s="22">
        <v>2.2000000000000002</v>
      </c>
      <c r="C18" s="59" t="s">
        <v>471</v>
      </c>
      <c r="D18" s="24">
        <f>+Data!H83</f>
        <v>0</v>
      </c>
    </row>
    <row r="19" spans="1:5" x14ac:dyDescent="0.3">
      <c r="A19" s="56"/>
      <c r="B19" s="22">
        <v>2.2999999999999998</v>
      </c>
      <c r="C19" s="59" t="s">
        <v>472</v>
      </c>
      <c r="D19" s="24">
        <f>D17-D18</f>
        <v>0</v>
      </c>
    </row>
    <row r="20" spans="1:5" x14ac:dyDescent="0.3">
      <c r="A20" s="56"/>
      <c r="B20" s="22"/>
      <c r="C20" s="59"/>
      <c r="D20" s="5"/>
    </row>
    <row r="21" spans="1:5" x14ac:dyDescent="0.3">
      <c r="A21" s="56" t="s">
        <v>71</v>
      </c>
      <c r="B21" s="59" t="s">
        <v>473</v>
      </c>
      <c r="C21" s="58"/>
      <c r="D21" s="5"/>
    </row>
    <row r="22" spans="1:5" x14ac:dyDescent="0.3">
      <c r="A22" s="56"/>
      <c r="B22" s="22">
        <v>3.1</v>
      </c>
      <c r="C22" s="59" t="s">
        <v>474</v>
      </c>
      <c r="D22" s="60">
        <f>+Data!H113</f>
        <v>0</v>
      </c>
    </row>
    <row r="23" spans="1:5" x14ac:dyDescent="0.3">
      <c r="A23" s="56"/>
      <c r="B23" s="22">
        <v>3.2</v>
      </c>
      <c r="C23" s="59" t="s">
        <v>475</v>
      </c>
      <c r="D23" s="61" t="str">
        <f>IF(OR(LEFT(Data!C6,1)="S",Data!H62=Data!H70,SUM(Data!H25,Data!H28,Data!H33:H36)=Data!H37),"PD adjustments","MA adjustments")</f>
        <v>PD adjustments</v>
      </c>
    </row>
    <row r="24" spans="1:5" x14ac:dyDescent="0.3">
      <c r="A24" s="56"/>
      <c r="B24" s="22">
        <v>3.3</v>
      </c>
      <c r="C24" s="59" t="s">
        <v>476</v>
      </c>
      <c r="D24" s="62" t="str">
        <f>IF(AND(D23="MA adjustments",D22&gt;$A$51),0,IF(AND(D23="MA adjustments",D22&lt;=$A$46,D22&gt;=$A$45),FORECAST(D22,$B$45:$B$46,$A$45:$A$46),IF(AND(D23="MA adjustments",D22&lt;=$A$47,D22&gt;$A$46),FORECAST(D22,$B$46:$B$47,$A$46:$A$47),IF(AND(D23="MA adjustments",D22&lt;=$A$48,D22&gt;$A$47),FORECAST(D22,$B$47:$B$48,$A$47:$A$48),IF(AND(D23="MA adjustments",D22&lt;=$A$49,D22&gt;$A$48),FORECAST(D22,$B$48:$B$49,$A$48:$A$49),IF(AND(D23="MA adjustments",D22&lt;=$A$50,D22&gt;$A$49),FORECAST(D22,$B$49:$B$50,$A$49:$A$50),IF(AND(D23="MA adjustments",D22&lt;=$A$51,D22&gt;$A$50),FORECAST(D22,$B$50:$B$51,$A$50:$A$51),IF(AND(D23="PD adjustments",D22&gt;$C$51),0,IF(AND(D23="PD adjustments",D22&lt;=$C$46,D22&gt;=$C$45),FORECAST(D22,$D$45:$D$46,$C$45:$C$46),IF(AND(D23="PD adjustments",D22&lt;=$C$47,D22&gt;$C$46),FORECAST(D22,$D$46:$D$47,$C$46:$C$47),IF(AND(D23="PD adjustments",D22&lt;=$C$48,D22&gt;$C$47),FORECAST(D22,$D$47:$D$48,$C$47:$C$48),IF(AND(D23="PD adjustments",D22&lt;=$C$49,D22&gt;$C$48),FORECAST(D22,$D$48:$D$49,$C$48:$C$49),IF(AND(D23="PD adjustments",D22&lt;=$C$50,D22&gt;$C$49),FORECAST(D22,$D$49:$D$50,$C$49:$C$50),IF(AND(D23="PD adjustments",D22&lt;=$C$51,D22&gt;$C$50),FORECAST(D22,$D$50:$D$51,$C$50:$C$51),"N/A"))))))))))))))</f>
        <v>N/A</v>
      </c>
    </row>
    <row r="25" spans="1:5" x14ac:dyDescent="0.3">
      <c r="A25" s="56"/>
      <c r="B25" s="22">
        <v>3.4</v>
      </c>
      <c r="C25" s="59" t="s">
        <v>477</v>
      </c>
      <c r="D25" s="63" t="str">
        <f>IF(B56="n/a","N/A",IF(B56&lt;A59,B58,IF(B56&gt;=A61,B61,IF(AND(B56&gt;=A59,B56&lt;=A60),FORECAST(B56,B59:B60,A59:A60),IF(AND(B56&gt;=A60,B56&lt;=A61),FORECAST(B56,B60:B61,A60:A61))))))</f>
        <v>N/A</v>
      </c>
      <c r="E25" s="64"/>
    </row>
    <row r="26" spans="1:5" x14ac:dyDescent="0.3">
      <c r="A26" s="56" t="s">
        <v>80</v>
      </c>
      <c r="B26" s="59" t="s">
        <v>478</v>
      </c>
      <c r="C26" s="65"/>
      <c r="D26" s="66"/>
    </row>
    <row r="27" spans="1:5" x14ac:dyDescent="0.3">
      <c r="A27" s="56"/>
      <c r="B27" s="67">
        <v>4.0999999999999996</v>
      </c>
      <c r="C27" s="59" t="s">
        <v>479</v>
      </c>
      <c r="D27" s="68">
        <f>IF(D19=0,0,D14/D19)</f>
        <v>0</v>
      </c>
    </row>
    <row r="28" spans="1:5" x14ac:dyDescent="0.3">
      <c r="A28" s="56"/>
      <c r="B28" s="67">
        <v>4.2</v>
      </c>
      <c r="C28" s="59" t="s">
        <v>480</v>
      </c>
      <c r="D28" s="62" t="str">
        <f>IF(D24="N/A","N/A",IF(D25="N/A",D24*1,D24*D25))</f>
        <v>N/A</v>
      </c>
    </row>
    <row r="29" spans="1:5" x14ac:dyDescent="0.3">
      <c r="A29" s="56"/>
      <c r="B29" s="67">
        <v>4.3</v>
      </c>
      <c r="C29" s="59" t="s">
        <v>481</v>
      </c>
      <c r="D29" s="69" t="str">
        <f>IF(D28="N/A","N/A",ROUND(D27+D28,3))</f>
        <v>N/A</v>
      </c>
    </row>
    <row r="30" spans="1:5" x14ac:dyDescent="0.3">
      <c r="A30" s="56"/>
      <c r="B30" s="22"/>
      <c r="C30" s="59"/>
      <c r="D30" s="5"/>
    </row>
    <row r="31" spans="1:5" x14ac:dyDescent="0.3">
      <c r="A31" s="56" t="s">
        <v>482</v>
      </c>
      <c r="B31" s="21" t="s">
        <v>483</v>
      </c>
      <c r="C31" s="58"/>
      <c r="D31" s="5"/>
    </row>
    <row r="32" spans="1:5" x14ac:dyDescent="0.3">
      <c r="A32" s="56"/>
      <c r="B32" s="22">
        <v>5.0999999999999996</v>
      </c>
      <c r="C32" s="59" t="s">
        <v>484</v>
      </c>
      <c r="D32" s="70" t="str">
        <f>IF(OR(AND(D23="PD adjustments",D22&lt;C45),AND(D23="MA adjustments",D22&lt;A45)),"No","Yes")</f>
        <v>No</v>
      </c>
    </row>
    <row r="33" spans="1:4" x14ac:dyDescent="0.3">
      <c r="A33" s="56"/>
      <c r="B33" s="22">
        <v>5.2</v>
      </c>
      <c r="C33" s="59" t="s">
        <v>485</v>
      </c>
      <c r="D33" s="68">
        <v>0.85</v>
      </c>
    </row>
    <row r="34" spans="1:4" x14ac:dyDescent="0.3">
      <c r="A34" s="56"/>
      <c r="B34" s="22">
        <v>5.3</v>
      </c>
      <c r="C34" s="59" t="s">
        <v>481</v>
      </c>
      <c r="D34" s="71" t="str">
        <f>+D29</f>
        <v>N/A</v>
      </c>
    </row>
    <row r="35" spans="1:4" x14ac:dyDescent="0.3">
      <c r="A35" s="56"/>
      <c r="B35" s="22">
        <v>5.4</v>
      </c>
      <c r="C35" s="59" t="s">
        <v>472</v>
      </c>
      <c r="D35" s="24">
        <f>+D19</f>
        <v>0</v>
      </c>
    </row>
    <row r="36" spans="1:4" x14ac:dyDescent="0.3">
      <c r="A36" s="56"/>
      <c r="B36" s="22">
        <v>5.5</v>
      </c>
      <c r="C36" s="59" t="str">
        <f>"Remittance amount due to CMS for CY "&amp;Data!C5&amp;" experience"</f>
        <v>Remittance amount due to CMS for CY 2025 experience</v>
      </c>
      <c r="D36" s="72">
        <f>ROUND(IF(D32="No",0,IF(D34&gt;D33,0,(D33-D34)*D35)),2)</f>
        <v>0</v>
      </c>
    </row>
    <row r="37" spans="1:4" x14ac:dyDescent="0.3">
      <c r="A37" s="56"/>
      <c r="B37" s="22"/>
      <c r="C37" s="21" t="s">
        <v>486</v>
      </c>
      <c r="D37" s="37">
        <f>IF(D35=0,0,ROUND(SUM(Data!H24,Data!H27,Data!H29:H32)/Data!H37*D36,2))</f>
        <v>0</v>
      </c>
    </row>
    <row r="38" spans="1:4" x14ac:dyDescent="0.3">
      <c r="A38" s="56"/>
      <c r="B38" s="22"/>
      <c r="C38" s="21" t="s">
        <v>487</v>
      </c>
      <c r="D38" s="37">
        <f>ROUND(D36-D37,2)</f>
        <v>0</v>
      </c>
    </row>
    <row r="39" spans="1:4" x14ac:dyDescent="0.3">
      <c r="A39" s="5"/>
      <c r="B39" s="22"/>
      <c r="C39" s="21"/>
      <c r="D39" s="73"/>
    </row>
    <row r="40" spans="1:4" x14ac:dyDescent="0.3">
      <c r="A40" s="15" t="s">
        <v>488</v>
      </c>
      <c r="B40" s="22"/>
      <c r="C40" s="21"/>
      <c r="D40" s="21"/>
    </row>
    <row r="41" spans="1:4" x14ac:dyDescent="0.3">
      <c r="A41" s="15"/>
      <c r="B41" s="22"/>
      <c r="C41" s="21"/>
      <c r="D41" s="21"/>
    </row>
    <row r="42" spans="1:4" x14ac:dyDescent="0.3">
      <c r="A42" s="74" t="s">
        <v>489</v>
      </c>
      <c r="B42" s="75"/>
      <c r="C42" s="74" t="s">
        <v>490</v>
      </c>
      <c r="D42" s="75"/>
    </row>
    <row r="43" spans="1:4" ht="25.5" x14ac:dyDescent="0.3">
      <c r="A43" s="76" t="s">
        <v>491</v>
      </c>
      <c r="B43" s="77" t="s">
        <v>492</v>
      </c>
      <c r="C43" s="76" t="s">
        <v>493</v>
      </c>
      <c r="D43" s="77" t="s">
        <v>494</v>
      </c>
    </row>
    <row r="44" spans="1:4" x14ac:dyDescent="0.3">
      <c r="A44" s="78" t="s">
        <v>495</v>
      </c>
      <c r="B44" s="79" t="s">
        <v>496</v>
      </c>
      <c r="C44" s="78" t="s">
        <v>497</v>
      </c>
      <c r="D44" s="79" t="s">
        <v>496</v>
      </c>
    </row>
    <row r="45" spans="1:4" x14ac:dyDescent="0.3">
      <c r="A45" s="80">
        <v>2400</v>
      </c>
      <c r="B45" s="81">
        <v>8.4000000000000005E-2</v>
      </c>
      <c r="C45" s="80">
        <v>4800</v>
      </c>
      <c r="D45" s="81">
        <v>8.4000000000000005E-2</v>
      </c>
    </row>
    <row r="46" spans="1:4" x14ac:dyDescent="0.3">
      <c r="A46" s="80">
        <v>6000</v>
      </c>
      <c r="B46" s="81">
        <v>5.2999999999999999E-2</v>
      </c>
      <c r="C46" s="80">
        <v>12000</v>
      </c>
      <c r="D46" s="81">
        <v>5.2999999999999999E-2</v>
      </c>
    </row>
    <row r="47" spans="1:4" x14ac:dyDescent="0.3">
      <c r="A47" s="80">
        <v>12000</v>
      </c>
      <c r="B47" s="81">
        <v>3.6999999999999998E-2</v>
      </c>
      <c r="C47" s="80">
        <v>24000</v>
      </c>
      <c r="D47" s="81">
        <v>3.6999999999999998E-2</v>
      </c>
    </row>
    <row r="48" spans="1:4" x14ac:dyDescent="0.3">
      <c r="A48" s="80">
        <v>24000</v>
      </c>
      <c r="B48" s="81">
        <v>2.5999999999999999E-2</v>
      </c>
      <c r="C48" s="80">
        <v>48000</v>
      </c>
      <c r="D48" s="81">
        <v>2.5999999999999999E-2</v>
      </c>
    </row>
    <row r="49" spans="1:4" x14ac:dyDescent="0.3">
      <c r="A49" s="80">
        <v>60000</v>
      </c>
      <c r="B49" s="81">
        <v>1.7000000000000001E-2</v>
      </c>
      <c r="C49" s="80">
        <v>120000</v>
      </c>
      <c r="D49" s="81">
        <v>1.7000000000000001E-2</v>
      </c>
    </row>
    <row r="50" spans="1:4" x14ac:dyDescent="0.3">
      <c r="A50" s="80">
        <v>120000</v>
      </c>
      <c r="B50" s="81">
        <v>1.2E-2</v>
      </c>
      <c r="C50" s="80">
        <v>240000</v>
      </c>
      <c r="D50" s="81">
        <v>1.2E-2</v>
      </c>
    </row>
    <row r="51" spans="1:4" x14ac:dyDescent="0.3">
      <c r="A51" s="80">
        <v>180000</v>
      </c>
      <c r="B51" s="81">
        <v>0.01</v>
      </c>
      <c r="C51" s="80">
        <v>360000</v>
      </c>
      <c r="D51" s="81">
        <v>0.01</v>
      </c>
    </row>
    <row r="52" spans="1:4" x14ac:dyDescent="0.3">
      <c r="A52" s="82" t="s">
        <v>498</v>
      </c>
      <c r="B52" s="83" t="s">
        <v>499</v>
      </c>
      <c r="C52" s="82" t="s">
        <v>500</v>
      </c>
      <c r="D52" s="83" t="s">
        <v>499</v>
      </c>
    </row>
    <row r="54" spans="1:4" x14ac:dyDescent="0.3">
      <c r="A54" s="15" t="s">
        <v>501</v>
      </c>
    </row>
    <row r="56" spans="1:4" x14ac:dyDescent="0.3">
      <c r="A56" s="74" t="s">
        <v>502</v>
      </c>
      <c r="B56" s="84" t="str">
        <f>IF(SUM(Data!D120:D469)=0,"n/a",SUMPRODUCT(Data!C120:C469,Data!D120:D469)/SUM(Data!C120:C469))</f>
        <v>n/a</v>
      </c>
      <c r="D56" s="85"/>
    </row>
    <row r="57" spans="1:4" ht="38" x14ac:dyDescent="0.3">
      <c r="A57" s="76" t="s">
        <v>503</v>
      </c>
      <c r="B57" s="77" t="s">
        <v>504</v>
      </c>
    </row>
    <row r="58" spans="1:4" x14ac:dyDescent="0.3">
      <c r="A58" s="86" t="s">
        <v>505</v>
      </c>
      <c r="B58" s="87">
        <v>1</v>
      </c>
    </row>
    <row r="59" spans="1:4" x14ac:dyDescent="0.3">
      <c r="A59" s="88">
        <v>2500</v>
      </c>
      <c r="B59" s="87">
        <v>1.1639999999999999</v>
      </c>
      <c r="C59" s="89"/>
      <c r="D59" s="85"/>
    </row>
    <row r="60" spans="1:4" x14ac:dyDescent="0.3">
      <c r="A60" s="88">
        <v>5000</v>
      </c>
      <c r="B60" s="87">
        <v>1.4019999999999999</v>
      </c>
      <c r="C60" s="89"/>
      <c r="D60" s="85"/>
    </row>
    <row r="61" spans="1:4" x14ac:dyDescent="0.3">
      <c r="A61" s="88">
        <v>10000</v>
      </c>
      <c r="B61" s="87">
        <v>1.736</v>
      </c>
    </row>
    <row r="62" spans="1:4" x14ac:dyDescent="0.3">
      <c r="A62" s="90" t="s">
        <v>506</v>
      </c>
      <c r="B62" s="91">
        <v>1.736</v>
      </c>
    </row>
  </sheetData>
  <dataValidations count="3">
    <dataValidation type="custom" showInputMessage="1" promptTitle="D38  White Cell" prompt="Allocated to Part D must be greater than or equal to zero" sqref="D38" xr:uid="{1FC8CEA0-4CCE-4FD8-A5E5-A873E5631BDB}">
      <formula1>D38&gt;=0</formula1>
    </dataValidation>
    <dataValidation type="custom" showInputMessage="1" promptTitle="D37  White Cell" prompt="Allocated to Parts A&amp;B  must be greater than or equal to zero" sqref="D37" xr:uid="{4C41A1C4-62FE-4AD5-B8B1-A7C75B722ABB}">
      <formula1>D37&gt;=0</formula1>
    </dataValidation>
    <dataValidation type="custom" showInputMessage="1" promptTitle="D36  White Cell" prompt="Remittance amount must be greater than or equal to zero" sqref="D36" xr:uid="{19F603F7-0EAB-4956-847F-25CC5BA1EA77}">
      <formula1>D36&gt;=0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DA25-4C46-4B78-BCE1-3976F9829C96}">
  <dimension ref="A1:A63"/>
  <sheetViews>
    <sheetView workbookViewId="0">
      <selection activeCell="C2" sqref="C2"/>
    </sheetView>
  </sheetViews>
  <sheetFormatPr defaultColWidth="9.1796875" defaultRowHeight="14" x14ac:dyDescent="0.3"/>
  <cols>
    <col min="1" max="1" width="103.81640625" style="2" customWidth="1"/>
    <col min="2" max="16384" width="9.1796875" style="2"/>
  </cols>
  <sheetData>
    <row r="1" spans="1:1" x14ac:dyDescent="0.3">
      <c r="A1" s="1" t="str">
        <f>"MLR Report for Contract Year "&amp;Data!C5</f>
        <v>MLR Report for Contract Year 2025</v>
      </c>
    </row>
    <row r="2" spans="1:1" x14ac:dyDescent="0.3">
      <c r="A2" s="4" t="s">
        <v>507</v>
      </c>
    </row>
    <row r="3" spans="1:1" x14ac:dyDescent="0.3">
      <c r="A3" s="5"/>
    </row>
    <row r="4" spans="1:1" x14ac:dyDescent="0.3">
      <c r="A4" s="55" t="str">
        <f>"Contract Year: "&amp;Data!C5</f>
        <v>Contract Year: 2025</v>
      </c>
    </row>
    <row r="5" spans="1:1" x14ac:dyDescent="0.3">
      <c r="A5" s="55" t="str">
        <f>"Contract Number: "&amp;Data!C6</f>
        <v xml:space="preserve">Contract Number: </v>
      </c>
    </row>
    <row r="6" spans="1:1" x14ac:dyDescent="0.3">
      <c r="A6" s="4" t="str">
        <f>"Org Name: "&amp;Data!C7</f>
        <v xml:space="preserve">Org Name: </v>
      </c>
    </row>
    <row r="7" spans="1:1" x14ac:dyDescent="0.3">
      <c r="A7" s="4" t="str">
        <f ca="1">"Date MLR Report finalized: "&amp;TEXT(Data!C8,"mm/dd/yyyy")</f>
        <v>Date MLR Report finalized: 05/04/2026</v>
      </c>
    </row>
    <row r="8" spans="1:1" x14ac:dyDescent="0.3">
      <c r="A8" s="5"/>
    </row>
    <row r="9" spans="1:1" x14ac:dyDescent="0.3">
      <c r="A9" s="6" t="s">
        <v>508</v>
      </c>
    </row>
    <row r="10" spans="1:1" x14ac:dyDescent="0.3">
      <c r="A10" s="5"/>
    </row>
    <row r="11" spans="1:1" x14ac:dyDescent="0.3">
      <c r="A11" s="92" t="s">
        <v>509</v>
      </c>
    </row>
    <row r="12" spans="1:1" x14ac:dyDescent="0.3">
      <c r="A12" s="93" t="s">
        <v>510</v>
      </c>
    </row>
    <row r="13" spans="1:1" x14ac:dyDescent="0.3">
      <c r="A13" s="94"/>
    </row>
    <row r="14" spans="1:1" x14ac:dyDescent="0.3">
      <c r="A14" s="95" t="s">
        <v>511</v>
      </c>
    </row>
    <row r="15" spans="1:1" x14ac:dyDescent="0.3">
      <c r="A15" s="94"/>
    </row>
    <row r="16" spans="1:1" x14ac:dyDescent="0.3">
      <c r="A16" s="95" t="s">
        <v>512</v>
      </c>
    </row>
    <row r="17" spans="1:1" x14ac:dyDescent="0.3">
      <c r="A17" s="94"/>
    </row>
    <row r="18" spans="1:1" x14ac:dyDescent="0.3">
      <c r="A18" s="92" t="s">
        <v>513</v>
      </c>
    </row>
    <row r="19" spans="1:1" x14ac:dyDescent="0.3">
      <c r="A19" s="96" t="s">
        <v>514</v>
      </c>
    </row>
    <row r="20" spans="1:1" x14ac:dyDescent="0.3">
      <c r="A20" s="94"/>
    </row>
    <row r="21" spans="1:1" x14ac:dyDescent="0.3">
      <c r="A21" s="96" t="s">
        <v>515</v>
      </c>
    </row>
    <row r="22" spans="1:1" x14ac:dyDescent="0.3">
      <c r="A22" s="94"/>
    </row>
    <row r="23" spans="1:1" x14ac:dyDescent="0.3">
      <c r="A23" s="96" t="s">
        <v>516</v>
      </c>
    </row>
    <row r="24" spans="1:1" x14ac:dyDescent="0.3">
      <c r="A24" s="94"/>
    </row>
    <row r="25" spans="1:1" x14ac:dyDescent="0.3">
      <c r="A25" s="96" t="s">
        <v>517</v>
      </c>
    </row>
    <row r="26" spans="1:1" x14ac:dyDescent="0.3">
      <c r="A26" s="94"/>
    </row>
    <row r="27" spans="1:1" x14ac:dyDescent="0.3">
      <c r="A27" s="92" t="s">
        <v>518</v>
      </c>
    </row>
    <row r="28" spans="1:1" x14ac:dyDescent="0.3">
      <c r="A28" s="96" t="s">
        <v>519</v>
      </c>
    </row>
    <row r="29" spans="1:1" x14ac:dyDescent="0.3">
      <c r="A29" s="94"/>
    </row>
    <row r="30" spans="1:1" x14ac:dyDescent="0.3">
      <c r="A30" s="96" t="s">
        <v>520</v>
      </c>
    </row>
    <row r="31" spans="1:1" x14ac:dyDescent="0.3">
      <c r="A31" s="94"/>
    </row>
    <row r="32" spans="1:1" x14ac:dyDescent="0.3">
      <c r="A32" s="96" t="s">
        <v>521</v>
      </c>
    </row>
    <row r="33" spans="1:1" x14ac:dyDescent="0.3">
      <c r="A33" s="94"/>
    </row>
    <row r="34" spans="1:1" x14ac:dyDescent="0.3">
      <c r="A34" s="96" t="s">
        <v>522</v>
      </c>
    </row>
    <row r="35" spans="1:1" x14ac:dyDescent="0.3">
      <c r="A35" s="94"/>
    </row>
    <row r="36" spans="1:1" x14ac:dyDescent="0.3">
      <c r="A36" s="96" t="s">
        <v>523</v>
      </c>
    </row>
    <row r="37" spans="1:1" x14ac:dyDescent="0.3">
      <c r="A37" s="94"/>
    </row>
    <row r="38" spans="1:1" x14ac:dyDescent="0.3">
      <c r="A38" s="96" t="s">
        <v>524</v>
      </c>
    </row>
    <row r="39" spans="1:1" x14ac:dyDescent="0.3">
      <c r="A39" s="94"/>
    </row>
    <row r="40" spans="1:1" x14ac:dyDescent="0.3">
      <c r="A40" s="95" t="s">
        <v>525</v>
      </c>
    </row>
    <row r="41" spans="1:1" x14ac:dyDescent="0.3">
      <c r="A41" s="94"/>
    </row>
    <row r="42" spans="1:1" x14ac:dyDescent="0.3">
      <c r="A42" s="95" t="s">
        <v>526</v>
      </c>
    </row>
    <row r="43" spans="1:1" x14ac:dyDescent="0.3">
      <c r="A43" s="94"/>
    </row>
    <row r="44" spans="1:1" x14ac:dyDescent="0.3">
      <c r="A44" s="92" t="s">
        <v>527</v>
      </c>
    </row>
    <row r="45" spans="1:1" x14ac:dyDescent="0.3">
      <c r="A45" s="96" t="s">
        <v>528</v>
      </c>
    </row>
    <row r="46" spans="1:1" x14ac:dyDescent="0.3">
      <c r="A46" s="94"/>
    </row>
    <row r="47" spans="1:1" x14ac:dyDescent="0.3">
      <c r="A47" s="96" t="s">
        <v>529</v>
      </c>
    </row>
    <row r="48" spans="1:1" x14ac:dyDescent="0.3">
      <c r="A48" s="94"/>
    </row>
    <row r="49" spans="1:1" x14ac:dyDescent="0.3">
      <c r="A49" s="96" t="s">
        <v>530</v>
      </c>
    </row>
    <row r="50" spans="1:1" x14ac:dyDescent="0.3">
      <c r="A50" s="94"/>
    </row>
    <row r="51" spans="1:1" x14ac:dyDescent="0.3">
      <c r="A51" s="96" t="s">
        <v>531</v>
      </c>
    </row>
    <row r="52" spans="1:1" x14ac:dyDescent="0.3">
      <c r="A52" s="94"/>
    </row>
    <row r="53" spans="1:1" x14ac:dyDescent="0.3">
      <c r="A53" s="96" t="s">
        <v>532</v>
      </c>
    </row>
    <row r="54" spans="1:1" x14ac:dyDescent="0.3">
      <c r="A54" s="94"/>
    </row>
    <row r="55" spans="1:1" x14ac:dyDescent="0.3">
      <c r="A55" s="96" t="s">
        <v>533</v>
      </c>
    </row>
    <row r="56" spans="1:1" x14ac:dyDescent="0.3">
      <c r="A56" s="94"/>
    </row>
    <row r="57" spans="1:1" x14ac:dyDescent="0.3">
      <c r="A57" s="96" t="s">
        <v>534</v>
      </c>
    </row>
    <row r="58" spans="1:1" x14ac:dyDescent="0.3">
      <c r="A58" s="94"/>
    </row>
    <row r="59" spans="1:1" x14ac:dyDescent="0.3">
      <c r="A59" s="96" t="s">
        <v>535</v>
      </c>
    </row>
    <row r="60" spans="1:1" x14ac:dyDescent="0.3">
      <c r="A60" s="94"/>
    </row>
    <row r="61" spans="1:1" x14ac:dyDescent="0.3">
      <c r="A61" s="97"/>
    </row>
    <row r="62" spans="1:1" x14ac:dyDescent="0.3">
      <c r="A62" s="97"/>
    </row>
    <row r="63" spans="1:1" ht="161.25" customHeight="1" x14ac:dyDescent="0.3">
      <c r="A63" s="98" t="s">
        <v>536</v>
      </c>
    </row>
  </sheetData>
  <dataValidations count="25">
    <dataValidation type="custom" allowBlank="1" showInputMessage="1" promptTitle="A43  Input Cell" prompt="Data length should not exceed 4000 characters limit and invalid characters, greater than (&gt;), less than (&lt;) and semicolon (;) are not allowed." sqref="A43" xr:uid="{D2826248-960E-486F-84D6-E2F1C59AF826}">
      <formula1>IF(OR(ISNUMBER(SEARCH(";",A43)), ISNUMBER(SEARCH("&lt;",A43)), ISNUMBER(SEARCH("&gt;",A43)), LEN(A43)&gt;4000), FALSE, TRUE)</formula1>
    </dataValidation>
    <dataValidation type="custom" allowBlank="1" showInputMessage="1" promptTitle="A41  Input Cell" prompt="Data length should not exceed 4000 characters limit and invalid characters, greater than (&gt;), less than (&lt;) and semicolon (;) are not allowed." sqref="A41" xr:uid="{38777A47-5A76-4944-B5C0-4B385910C878}">
      <formula1>IF(OR(ISNUMBER(SEARCH(";",A41)), ISNUMBER(SEARCH("&lt;",A41)), ISNUMBER(SEARCH("&gt;",A41)), LEN(A41)&gt;4000), FALSE, TRUE)</formula1>
    </dataValidation>
    <dataValidation type="custom" allowBlank="1" showInputMessage="1" promptTitle="A39  Input Cell" prompt="Data length should not exceed 4000 characters limit and invalid characters, greater than (&gt;), less than (&lt;) and semicolon (;) are not allowed." sqref="A39" xr:uid="{8B0BFAF3-93CF-446E-8BA6-819FDBA1B396}">
      <formula1>IF(OR(ISNUMBER(SEARCH(";",A39)), ISNUMBER(SEARCH("&lt;",A39)), ISNUMBER(SEARCH("&gt;",A39)), LEN(A39)&gt;4000), FALSE, TRUE)</formula1>
    </dataValidation>
    <dataValidation type="custom" allowBlank="1" showInputMessage="1" promptTitle="A17  Input Cell" prompt="Data length should not exceed 4000 characters limit and invalid characters, greater than (&gt;), less than (&lt;) and semicolon (;) are not allowed." sqref="A17" xr:uid="{A53BEA8F-A4F9-4DC6-8E9B-E9CC859631DA}">
      <formula1>IF(OR(ISNUMBER(SEARCH(";",A17)), ISNUMBER(SEARCH("&lt;",A17)), ISNUMBER(SEARCH("&gt;",A17)), LEN(A17)&gt;4000), FALSE, TRUE)</formula1>
    </dataValidation>
    <dataValidation type="custom" allowBlank="1" showInputMessage="1" promptTitle="A15  Input Cell" prompt="Data length should not exceed 4000 characters limit and invalid characters, greater than (&gt;), less than (&lt;) and semicolon (;) are not allowed." sqref="A15" xr:uid="{9294A72F-C5AF-4FAA-AE10-16D90C26A408}">
      <formula1>IF(OR(ISNUMBER(SEARCH(";",A15)), ISNUMBER(SEARCH("&lt;",A15)), ISNUMBER(SEARCH("&gt;",A15)), LEN(A15)&gt;4000), FALSE, TRUE)</formula1>
    </dataValidation>
    <dataValidation type="custom" allowBlank="1" showInputMessage="1" promptTitle="A13  Input Cell" prompt="Data length should not exceed 4000 characters limit and invalid characters, greater than (&gt;), less than (&lt;) and semicolon (;) are not allowed." sqref="A13" xr:uid="{DE9D31C8-D558-42F2-9631-D49BA67BD947}">
      <formula1>IF(OR(ISNUMBER(SEARCH(";",A13)), ISNUMBER(SEARCH("&lt;",A13)), ISNUMBER(SEARCH("&gt;",A13)), LEN(A13)&gt;4000), FALSE, TRUE)</formula1>
    </dataValidation>
    <dataValidation type="custom" allowBlank="1" showInputMessage="1" promptTitle="A60  Input Cell" prompt="Data length should not exceed 4000 characters limit and invalid characters, greater than (&gt;), less than (&lt;) and semicolon (;) are not allowed." sqref="A60" xr:uid="{C72E5D03-72D2-4CE9-B6B4-EA645BF77103}">
      <formula1>IF(OR(ISNUMBER(SEARCH(";",A60)), ISNUMBER(SEARCH("&lt;",A60)), ISNUMBER(SEARCH("&gt;",A60)), LEN(A60)&gt;4000), FALSE, TRUE)</formula1>
    </dataValidation>
    <dataValidation type="custom" allowBlank="1" showInputMessage="1" promptTitle="A58  Input Cell" prompt="Data length should not exceed 4000 characters limit and invalid characters, greater than (&gt;), less than (&lt;) and semicolon (;) are not allowed." sqref="A58" xr:uid="{568DD50A-9104-494E-8914-D27847AC1561}">
      <formula1>IF(OR(ISNUMBER(SEARCH(";",A58)), ISNUMBER(SEARCH("&lt;",A58)), ISNUMBER(SEARCH("&gt;",A58)), LEN(A58)&gt;4000), FALSE, TRUE)</formula1>
    </dataValidation>
    <dataValidation type="custom" allowBlank="1" showInputMessage="1" promptTitle="A56  Input Cell" prompt="Data length should not exceed 4000 characters limit and invalid characters, greater than (&gt;), less than (&lt;) and semicolon (;) are not allowed." sqref="A56" xr:uid="{A1CE307D-C885-46CE-A822-F99A27430A91}">
      <formula1>IF(OR(ISNUMBER(SEARCH(";",A56)), ISNUMBER(SEARCH("&lt;",A56)), ISNUMBER(SEARCH("&gt;",A56)), LEN(A56)&gt;4000), FALSE, TRUE)</formula1>
    </dataValidation>
    <dataValidation type="custom" allowBlank="1" showInputMessage="1" promptTitle="A54  Input Cell" prompt="Data length should not exceed 4000 characters limit and invalid characters, greater than (&gt;), less than (&lt;) and semicolon (;) are not allowed." sqref="A54" xr:uid="{4BAEE267-040A-4237-B5C5-0412BD3C3F50}">
      <formula1>IF(OR(ISNUMBER(SEARCH(";",A54)), ISNUMBER(SEARCH("&lt;",A54)), ISNUMBER(SEARCH("&gt;",A54)), LEN(A54)&gt;4000), FALSE, TRUE)</formula1>
    </dataValidation>
    <dataValidation type="custom" allowBlank="1" showInputMessage="1" promptTitle="A52  Input Cell" prompt="Data length should not exceed 4000 characters limit and invalid characters, greater than (&gt;), less than (&lt;) and semicolon (;) are not allowed." sqref="A52" xr:uid="{2EBC53AA-DB1A-4C0A-BCDA-4E0D14157647}">
      <formula1>IF(OR(ISNUMBER(SEARCH(";",A52)), ISNUMBER(SEARCH("&lt;",A52)), ISNUMBER(SEARCH("&gt;",A52)), LEN(A52)&gt;4000), FALSE, TRUE)</formula1>
    </dataValidation>
    <dataValidation type="custom" allowBlank="1" showInputMessage="1" promptTitle="A50  Input Cell" prompt="Data length should not exceed 4000 characters limit and invalid characters, greater than (&gt;), less than (&lt;) and semicolon (;) are not allowed." sqref="A50" xr:uid="{06237C93-4C30-464B-AA32-FEAAB9DCB0D6}">
      <formula1>IF(OR(ISNUMBER(SEARCH(";",A50)), ISNUMBER(SEARCH("&lt;",A50)), ISNUMBER(SEARCH("&gt;",A50)), LEN(A50)&gt;4000), FALSE, TRUE)</formula1>
    </dataValidation>
    <dataValidation type="custom" allowBlank="1" showInputMessage="1" promptTitle="A48  Input Cell" prompt="Data length should not exceed 4000 characters limit and invalid characters, greater than (&gt;), less than (&lt;) and semicolon (;) are not allowed." sqref="A48" xr:uid="{CC19EA9B-015A-4797-ACA1-0AC96134C5ED}">
      <formula1>IF(OR(ISNUMBER(SEARCH(";",A48)), ISNUMBER(SEARCH("&lt;",A48)), ISNUMBER(SEARCH("&gt;",A48)), LEN(A48)&gt;4000), FALSE, TRUE)</formula1>
    </dataValidation>
    <dataValidation type="custom" allowBlank="1" showInputMessage="1" promptTitle="A46  Input Cell" prompt="Data length should not exceed 4000 characters limit and invalid characters, greater than (&gt;), less than (&lt;) and semicolon (;) are not allowed." sqref="A46" xr:uid="{EC28328B-2E26-4713-9248-B47E766B0785}">
      <formula1>IF(OR(ISNUMBER(SEARCH(";",A46)), ISNUMBER(SEARCH("&lt;",A46)), ISNUMBER(SEARCH("&gt;",A46)), LEN(A46)&gt;4000), FALSE, TRUE)</formula1>
    </dataValidation>
    <dataValidation type="custom" allowBlank="1" showInputMessage="1" promptTitle="A34  Input Cell" prompt="Data length should not exceed 4000 characters limit and invalid characters, greater than (&gt;), less than (&lt;) and semicolon (;) are not allowed." sqref="A42 A40" xr:uid="{C63D42B2-37BB-492F-B10F-9F015613E508}">
      <formula1>IF(OR(ISNUMBER(SEARCH(";",A40)), ISNUMBER(SEARCH("&lt;",A40)), ISNUMBER(SEARCH("&gt;",A40)), LEN(A40)&gt;4000), FALSE, TRUE)</formula1>
    </dataValidation>
    <dataValidation type="custom" allowBlank="1" showInputMessage="1" promptTitle="A37  Input Cell" prompt="Data length should not exceed 4000 characters limit and invalid characters, greater than (&gt;), less than (&lt;) and semicolon (;) are not allowed." sqref="A37" xr:uid="{0FAF71F2-38D4-4338-B237-6E7C36713E6E}">
      <formula1>IF(OR(ISNUMBER(SEARCH(";",A37)), ISNUMBER(SEARCH("&lt;",A37)), ISNUMBER(SEARCH("&gt;",A37)), LEN(A37)&gt;4000), FALSE, TRUE)</formula1>
    </dataValidation>
    <dataValidation type="custom" allowBlank="1" showInputMessage="1" promptTitle="A35  Input Cell" prompt="Data length should not exceed 4000 characters limit and invalid characters, greater than (&gt;), less than (&lt;) and semicolon (;) are not allowed." sqref="A35" xr:uid="{A72B05E1-CA6A-46C1-8567-ED402347EA60}">
      <formula1>IF(OR(ISNUMBER(SEARCH(";",A35)), ISNUMBER(SEARCH("&lt;",A35)), ISNUMBER(SEARCH("&gt;",A35)), LEN(A35)&gt;4000), FALSE, TRUE)</formula1>
    </dataValidation>
    <dataValidation type="custom" allowBlank="1" showInputMessage="1" promptTitle="A33  Input Cell" prompt="Data length should not exceed 4000 characters limit and invalid characters, greater than (&gt;), less than (&lt;) and semicolon (;) are not allowed." sqref="A33" xr:uid="{87DA0CA4-FF2A-4290-A589-C42D04516308}">
      <formula1>IF(OR(ISNUMBER(SEARCH(";",A33)), ISNUMBER(SEARCH("&lt;",A33)), ISNUMBER(SEARCH("&gt;",A33)), LEN(A33)&gt;4000), FALSE, TRUE)</formula1>
    </dataValidation>
    <dataValidation type="custom" allowBlank="1" showInputMessage="1" promptTitle="A31 Input Cell" prompt="Data length should not exceed 4000 characters limit and invalid characters, greater than (&gt;), less than (&lt;) and semicolon (;) are not allowed." sqref="A31" xr:uid="{B47867D4-B304-465A-BAE3-F20671430C71}">
      <formula1>IF(OR(ISNUMBER(SEARCH(";",A31)), ISNUMBER(SEARCH("&lt;",A31)), ISNUMBER(SEARCH("&gt;",A31)), LEN(A31)&gt;4000), FALSE, TRUE)</formula1>
    </dataValidation>
    <dataValidation type="custom" allowBlank="1" showInputMessage="1" promptTitle="A29  Input Cell" prompt="Data length should not exceed 4000 characters limit and invalid characters, greater than (&gt;), less than (&lt;) and semicolon (;) are not allowed." sqref="A29" xr:uid="{FA75EB2A-65A6-4E1D-A142-0CDD65131BA2}">
      <formula1>IF(OR(ISNUMBER(SEARCH(";",A29)), ISNUMBER(SEARCH("&lt;",A29)), ISNUMBER(SEARCH("&gt;",A29)), LEN(A29)&gt;4000), FALSE, TRUE)</formula1>
    </dataValidation>
    <dataValidation type="custom" allowBlank="1" showInputMessage="1" promptTitle="A26  Input Cell" prompt="Data length should not exceed 4000 characters limit and invalid characters, greater than (&gt;), less than (&lt;) and semicolon (;) are not allowed." sqref="A26" xr:uid="{694FED56-C4B7-4063-9D48-7F06AEDDF4DF}">
      <formula1>IF(OR(ISNUMBER(SEARCH(";",A26)), ISNUMBER(SEARCH("&lt;",A26)), ISNUMBER(SEARCH("&gt;",A26)), LEN(A26)&gt;4000), FALSE, TRUE)</formula1>
    </dataValidation>
    <dataValidation type="custom" allowBlank="1" showInputMessage="1" promptTitle="A24  Input Cell" prompt="Data length should not exceed 4000 characters limit and invalid characters, greater than (&gt;), less than (&lt;) and semicolon (;) are not allowed." sqref="A24" xr:uid="{CC322B90-CB93-4EC1-BE6D-E70FA56A0F1F}">
      <formula1>IF(OR(ISNUMBER(SEARCH(";",A24)), ISNUMBER(SEARCH("&lt;",A24)), ISNUMBER(SEARCH("&gt;",A24)), LEN(A24)&gt;4000), FALSE, TRUE)</formula1>
    </dataValidation>
    <dataValidation type="custom" allowBlank="1" showInputMessage="1" promptTitle="A22  Input Cell" prompt="Data length should not exceed 4000 characters limit and invalid characters, greater than (&gt;), less than (&lt;) and semicolon (;) are not allowed." sqref="A22" xr:uid="{7AFDD9D9-3E78-4F41-992F-85426C8E4D32}">
      <formula1>IF(OR(ISNUMBER(SEARCH(";",A22)), ISNUMBER(SEARCH("&lt;",A22)), ISNUMBER(SEARCH("&gt;",A22)), LEN(A22)&gt;4000), FALSE, TRUE)</formula1>
    </dataValidation>
    <dataValidation type="custom" allowBlank="1" showInputMessage="1" promptTitle="A20  Input Cell" prompt="Data length should not exceed 4000 characters limit and invalid characters, greater than (&gt;), less than (&lt;) and semicolon (;) are not allowed." sqref="A20" xr:uid="{86CF9745-1241-4F90-8C8B-2B22D88EEE26}">
      <formula1>IF(OR(ISNUMBER(SEARCH(";",A20)), ISNUMBER(SEARCH("&lt;",A20)), ISNUMBER(SEARCH("&gt;",A20)), LEN(A20)&gt;4000), FALSE, TRUE)</formula1>
    </dataValidation>
    <dataValidation type="custom" allowBlank="1" showInputMessage="1" promptTitle="A12  Input Cell" prompt="Data length should not exceed 4000 characters limit and invalid characters, greater than (&gt;), less than (&lt;) and semicolon (;) are not allowed." sqref="A16 A14" xr:uid="{31EBAF6E-1525-4348-8B49-4A9173368A73}">
      <formula1>IF(OR(ISNUMBER(SEARCH(";",A14)), ISNUMBER(SEARCH("&lt;",A14)), ISNUMBER(SEARCH("&gt;",A14)), LEN(A14)&gt;4000), FALSE, TRUE)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II-PHI Document" ma:contentTypeID="0x0101006740371CB28DF34E9D6B44CE95DA376F00AE9230B71840784AA88F005297B806FF" ma:contentTypeVersion="47" ma:contentTypeDescription="Documents with sensitive data" ma:contentTypeScope="" ma:versionID="5d9f1107003d18ea3f6ae801fbf17e75">
  <xsd:schema xmlns:xsd="http://www.w3.org/2001/XMLSchema" xmlns:xs="http://www.w3.org/2001/XMLSchema" xmlns:p="http://schemas.microsoft.com/office/2006/metadata/properties" xmlns:ns2="4952e0ab-3107-446c-ab42-809a130af1dc" xmlns:ns3="2f870b1a-e955-4b87-a8c2-66e610e57067" targetNamespace="http://schemas.microsoft.com/office/2006/metadata/properties" ma:root="true" ma:fieldsID="84a9d49a144c4f89c0e0ae279c2ae6fb" ns2:_="" ns3:_="">
    <xsd:import namespace="4952e0ab-3107-446c-ab42-809a130af1dc"/>
    <xsd:import namespace="2f870b1a-e955-4b87-a8c2-66e610e57067"/>
    <xsd:element name="properties">
      <xsd:complexType>
        <xsd:sequence>
          <xsd:element name="documentManagement">
            <xsd:complexType>
              <xsd:all>
                <xsd:element ref="ns2:TaxCatchAll" minOccurs="0"/>
                <xsd:element ref="ns2:TaxCatchAllLabel" minOccurs="0"/>
                <xsd:element ref="ns2:nf226d7b84ec406b865cfdbee0a534a1"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52e0ab-3107-446c-ab42-809a130af1d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b49b276-7b22-47cd-b8ae-843a1d3d4b9d}" ma:internalName="TaxCatchAll" ma:readOnly="false" ma:showField="CatchAllData" ma:web="4952e0ab-3107-446c-ab42-809a130af1d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list="{2b49b276-7b22-47cd-b8ae-843a1d3d4b9d}" ma:internalName="TaxCatchAllLabel" ma:readOnly="true" ma:showField="CatchAllDataLabel" ma:web="4952e0ab-3107-446c-ab42-809a130af1dc">
      <xsd:complexType>
        <xsd:complexContent>
          <xsd:extension base="dms:MultiChoiceLookup">
            <xsd:sequence>
              <xsd:element name="Value" type="dms:Lookup" maxOccurs="unbounded" minOccurs="0" nillable="true"/>
            </xsd:sequence>
          </xsd:extension>
        </xsd:complexContent>
      </xsd:complexType>
    </xsd:element>
    <xsd:element name="nf226d7b84ec406b865cfdbee0a534a1" ma:index="11" ma:taxonomy="true" ma:internalName="nf226d7b84ec406b865cfdbee0a534a1" ma:taxonomyFieldName="PII_x002F_PHI" ma:displayName="PII/PHI" ma:readOnly="false" ma:default="18;#PII/PHI|80f75e40-8dda-405d-afb8-e77b374dfc2b" ma:fieldId="{7f226d7b-84ec-406b-865c-fdbee0a534a1}" ma:sspId="db3e285b-e0ca-4a5b-a5c0-efc06264a33b" ma:termSetId="419caf65-58be-4b8b-a28d-4b6604d8807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870b1a-e955-4b87-a8c2-66e610e57067"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nf226d7b84ec406b865cfdbee0a534a1 xmlns="4952e0ab-3107-446c-ab42-809a130af1dc">
      <Terms xmlns="http://schemas.microsoft.com/office/infopath/2007/PartnerControls">
        <TermInfo xmlns="http://schemas.microsoft.com/office/infopath/2007/PartnerControls">
          <TermName xmlns="http://schemas.microsoft.com/office/infopath/2007/PartnerControls">PII/PHI</TermName>
          <TermId xmlns="http://schemas.microsoft.com/office/infopath/2007/PartnerControls">80f75e40-8dda-405d-afb8-e77b374dfc2b</TermId>
        </TermInfo>
      </Terms>
    </nf226d7b84ec406b865cfdbee0a534a1>
    <TaxCatchAll xmlns="4952e0ab-3107-446c-ab42-809a130af1dc">
      <Value>18</Value>
    </TaxCatchAll>
  </documentManagement>
</p:properties>
</file>

<file path=customXml/itemProps1.xml><?xml version="1.0" encoding="utf-8"?>
<ds:datastoreItem xmlns:ds="http://schemas.openxmlformats.org/officeDocument/2006/customXml" ds:itemID="{E2DDCFD2-846E-40C1-B1E4-161A0A92C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52e0ab-3107-446c-ab42-809a130af1dc"/>
    <ds:schemaRef ds:uri="2f870b1a-e955-4b87-a8c2-66e610e57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387F93-BFA1-4B33-B779-1B1E5ECA8A40}">
  <ds:schemaRefs>
    <ds:schemaRef ds:uri="http://schemas.microsoft.com/sharepoint/v3/contenttype/forms"/>
  </ds:schemaRefs>
</ds:datastoreItem>
</file>

<file path=customXml/itemProps3.xml><?xml version="1.0" encoding="utf-8"?>
<ds:datastoreItem xmlns:ds="http://schemas.openxmlformats.org/officeDocument/2006/customXml" ds:itemID="{ABF42391-8CC9-4572-A432-AFE6DA716391}">
  <ds:schemaRefs>
    <ds:schemaRef ds:uri="http://schemas.microsoft.com/office/2006/metadata/properties"/>
    <ds:schemaRef ds:uri="http://schemas.microsoft.com/office/infopath/2007/PartnerControls"/>
    <ds:schemaRef ds:uri="4952e0ab-3107-446c-ab42-809a130af1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MLR Calculation</vt:lpstr>
      <vt:lpstr>Expense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MPPG/DPAP/CH</dc:creator>
  <cp:keywords/>
  <dc:description/>
  <cp:lastModifiedBy>Annie Cleary</cp:lastModifiedBy>
  <cp:revision/>
  <dcterms:created xsi:type="dcterms:W3CDTF">2026-02-02T20:41:38Z</dcterms:created>
  <dcterms:modified xsi:type="dcterms:W3CDTF">2026-05-04T19:16:10Z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0x0101006740371CB28DF34E9D6B44CE95DA376F00AE9230B71840784AA88F005297B806FF</vt:lpwstr>
  </property>
  <property fmtid="{D5CDD505-2E9C-101B-9397-08002B2CF9AE}" pid="3" name="PII/PHI">
    <vt:lpwstr>18;#PII/PHI|80f75e40-8dda-405d-afb8-e77b374dfc2b</vt:lpwstr>
  </property>
  <property fmtid="{D5CDD505-2E9C-101B-9397-08002B2CF9AE}" pid="4" name="PII_x002F_PHI">
    <vt:lpwstr>18;#PII/PHI|80f75e40-8dda-405d-afb8-e77b374dfc2b</vt:lpwstr>
  </property>
</Properties>
</file>