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ryland\Riverdale\ITD\IMC\5.7 050 PRA\ICR ACTIVE\PPQ\PPQ 0054 2026\IMB\"/>
    </mc:Choice>
  </mc:AlternateContent>
  <xr:revisionPtr revIDLastSave="0" documentId="13_ncr:1_{716E0AB7-A084-4A74-8013-AB916BC70925}" xr6:coauthVersionLast="47" xr6:coauthVersionMax="47" xr10:uidLastSave="{00000000-0000-0000-0000-000000000000}"/>
  <bookViews>
    <workbookView xWindow="-120" yWindow="-120" windowWidth="38640" windowHeight="21120" tabRatio="456" xr2:uid="{F38D79EA-36B0-400D-84E7-32D0B3AB86E3}"/>
  </bookViews>
  <sheets>
    <sheet name="APHIS 79" sheetId="10" r:id="rId1"/>
  </sheets>
  <definedNames>
    <definedName name="_xlnm.Print_Area" localSheetId="0">'APHIS 79'!$A$1:$G$40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0" l="1"/>
  <c r="G7" i="10" s="1"/>
  <c r="D8" i="10"/>
  <c r="G8" i="10" s="1"/>
  <c r="D9" i="10"/>
  <c r="G9" i="10" s="1"/>
  <c r="D10" i="10"/>
  <c r="G10" i="10" s="1"/>
  <c r="D11" i="10"/>
  <c r="G11" i="10" s="1"/>
  <c r="D12" i="10"/>
  <c r="G12" i="10" s="1"/>
  <c r="D13" i="10"/>
  <c r="G13" i="10" s="1"/>
  <c r="D14" i="10"/>
  <c r="G14" i="10" s="1"/>
  <c r="D15" i="10"/>
  <c r="G15" i="10" s="1"/>
  <c r="D16" i="10"/>
  <c r="G16" i="10" s="1"/>
  <c r="D17" i="10"/>
  <c r="G17" i="10" s="1"/>
  <c r="D18" i="10"/>
  <c r="G18" i="10" s="1"/>
  <c r="D19" i="10"/>
  <c r="G19" i="10" s="1"/>
  <c r="D20" i="10"/>
  <c r="G20" i="10" s="1"/>
  <c r="D21" i="10"/>
  <c r="G21" i="10" s="1"/>
  <c r="D22" i="10"/>
  <c r="G22" i="10" s="1"/>
  <c r="D23" i="10"/>
  <c r="G23" i="10" s="1"/>
  <c r="D24" i="10"/>
  <c r="G24" i="10" s="1"/>
  <c r="D25" i="10"/>
  <c r="G25" i="10" s="1"/>
  <c r="D26" i="10"/>
  <c r="G26" i="10" s="1"/>
  <c r="D27" i="10"/>
  <c r="G27" i="10"/>
  <c r="D28" i="10"/>
  <c r="G28" i="10" s="1"/>
  <c r="D29" i="10"/>
  <c r="G29" i="10" s="1"/>
  <c r="D30" i="10"/>
  <c r="G30" i="10" s="1"/>
  <c r="D31" i="10"/>
  <c r="G31" i="10" s="1"/>
  <c r="D32" i="10"/>
  <c r="G32" i="10" s="1"/>
  <c r="D33" i="10"/>
  <c r="G33" i="10" s="1"/>
  <c r="D34" i="10"/>
  <c r="G34" i="10" s="1"/>
  <c r="D35" i="10"/>
  <c r="G35" i="10" s="1"/>
  <c r="D36" i="10"/>
  <c r="G36" i="10" s="1"/>
  <c r="D37" i="10"/>
  <c r="G37" i="10" s="1"/>
  <c r="G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E64AA10B-4E09-49DD-A496-AB490D64E745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<sst xmlns="http://schemas.openxmlformats.org/spreadsheetml/2006/main" count="50" uniqueCount="50">
  <si>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</si>
  <si>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</si>
  <si>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</si>
  <si>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</si>
  <si>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</si>
  <si>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</si>
  <si>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</si>
  <si>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</si>
  <si>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</si>
  <si>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</si>
  <si>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</si>
  <si>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</si>
  <si>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</si>
  <si>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</si>
  <si>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</si>
  <si>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</si>
  <si>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0579-0054</t>
  </si>
  <si>
    <t>Federal Plant Pest and Noxious Weeds Regulations</t>
  </si>
  <si>
    <t>General Permit</t>
  </si>
  <si>
    <t xml:space="preserve">Permit Amendments  </t>
  </si>
  <si>
    <t xml:space="preserve">Unscheduled Site Assessments </t>
  </si>
  <si>
    <t xml:space="preserve">Written/Electronic Agreement of Permit Amendments Initiated by APHIS  </t>
  </si>
  <si>
    <t xml:space="preserve">Withdrawal of Permit Application  </t>
  </si>
  <si>
    <t xml:space="preserve">Cancellation of Permit Application  </t>
  </si>
  <si>
    <t xml:space="preserve">Appeal of Denial or Cancellation of Permit or Opportunity for Hearing  </t>
  </si>
  <si>
    <t xml:space="preserve">Living Regulated Organisms Red and White Shipping Labels  </t>
  </si>
  <si>
    <t xml:space="preserve">Quarantine Material Black and White Mailing Labels to Return Soil Samples </t>
  </si>
  <si>
    <t xml:space="preserve">Quarantine Material Yellow and Green Mailing Labels to Return Soil Samples </t>
  </si>
  <si>
    <t xml:space="preserve">Appeal of Denial, Amendment or Cancellation of Hand-Carry Intent  </t>
  </si>
  <si>
    <t xml:space="preserve">Application for Permit to Receive Soil </t>
  </si>
  <si>
    <t xml:space="preserve">Notification of Intent to Hand-Carry  </t>
  </si>
  <si>
    <t xml:space="preserve">Garbage Conveyance Inspection and Certificate </t>
  </si>
  <si>
    <t xml:space="preserve">Garbage Conveyance Inspection and Certificate for Hawaii, Territories, or Possessions </t>
  </si>
  <si>
    <t xml:space="preserve">Application for Approval of Establishment to Handle Regulated Garbage </t>
  </si>
  <si>
    <t xml:space="preserve">Opportunity to Show Cause After Withdrawal/Denial of Facility Approval  </t>
  </si>
  <si>
    <t xml:space="preserve">APHIS Regulated Garbage Compliance Agreement and Approval Template  </t>
  </si>
  <si>
    <t xml:space="preserve">Request for Approval to Maintain Possession of Regulated Garbage for More Than 72 Hours </t>
  </si>
  <si>
    <t xml:space="preserve">Certification of Equipment Calibration Testing </t>
  </si>
  <si>
    <t xml:space="preserve">Denial of Compliance Agreement and Appeal  </t>
  </si>
  <si>
    <t xml:space="preserve">Cancellation of Compliance Agreement and Appeal </t>
  </si>
  <si>
    <t xml:space="preserve">Request for Approval to Use New Technology for Handling Regulated Garbage </t>
  </si>
  <si>
    <t xml:space="preserve">Regulated Garbage Compliance Program Recordkeeping </t>
  </si>
  <si>
    <t xml:space="preserve">Consultation with Agencies About Permit Conditions </t>
  </si>
  <si>
    <t xml:space="preserve">Written/Electronic Consultation/Objection of Permit Issuance Conditions   </t>
  </si>
  <si>
    <t xml:space="preserve">Petition to add Biocontrol Organisms to List of Organisms Granted Exemptions from Permitting Requirements </t>
  </si>
  <si>
    <t xml:space="preserve">Petition to Add Plant Pests to the Plant Pest List </t>
  </si>
  <si>
    <t xml:space="preserve">Petition to Remove Plant Pests from the Plant Pest List </t>
  </si>
  <si>
    <t xml:space="preserve">Inititial Assessment of Site/Facility for Organisms/ Associated Articles  </t>
  </si>
  <si>
    <t xml:space="preserve">Written/Electronic Agreement Permit Conditions   </t>
  </si>
  <si>
    <t>2026-GS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</si>
</sst>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  <numFmt numFmtId="168" formatCode="#,##0.000"/>
    <numFmt numFmtId="170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44" fontId="3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Alignment="1">
      <alignment horizontal="left" vertical="top"/>
    </xf>
    <xf numFmtId="0" fontId="5" fillId="0" borderId="0" xfId="1" applyFont="1" applyAlignment="1">
      <alignment horizontal="left" vertical="top"/>
    </xf>
    <xf numFmtId="164" fontId="5" fillId="0" borderId="0" xfId="1" applyNumberFormat="1" applyFont="1" applyAlignment="1">
      <alignment horizontal="left" vertical="top"/>
    </xf>
    <xf numFmtId="1" fontId="5" fillId="0" borderId="0" xfId="1" applyNumberFormat="1" applyFont="1" applyAlignment="1">
      <alignment horizontal="center" vertical="top"/>
    </xf>
    <xf numFmtId="2" fontId="5" fillId="0" borderId="0" xfId="1" applyNumberFormat="1" applyFont="1" applyAlignment="1">
      <alignment horizontal="left" vertical="top"/>
    </xf>
    <xf numFmtId="0" fontId="12" fillId="0" borderId="3" xfId="0" applyFont="1" applyBorder="1"/>
    <xf numFmtId="0" fontId="7" fillId="0" borderId="8" xfId="1" applyFont="1" applyBorder="1" applyAlignment="1">
      <alignment vertical="top" wrapText="1"/>
    </xf>
    <xf numFmtId="0" fontId="8" fillId="0" borderId="13" xfId="1" applyFont="1" applyBorder="1" applyAlignment="1">
      <alignment horizontal="center" wrapText="1"/>
    </xf>
    <xf numFmtId="164" fontId="8" fillId="0" borderId="13" xfId="2" applyNumberFormat="1" applyFont="1" applyBorder="1" applyAlignment="1">
      <alignment horizontal="center" wrapText="1"/>
    </xf>
    <xf numFmtId="0" fontId="3" fillId="0" borderId="9" xfId="1" applyBorder="1" applyAlignment="1">
      <alignment horizontal="left"/>
    </xf>
    <xf numFmtId="1" fontId="8" fillId="0" borderId="14" xfId="1" applyNumberFormat="1" applyFont="1" applyBorder="1" applyAlignment="1">
      <alignment wrapText="1"/>
    </xf>
    <xf numFmtId="0" fontId="8" fillId="0" borderId="16" xfId="1" applyFont="1" applyBorder="1" applyAlignment="1">
      <alignment wrapText="1"/>
    </xf>
    <xf numFmtId="0" fontId="10" fillId="0" borderId="11" xfId="1" applyFont="1" applyBorder="1" applyAlignment="1">
      <alignment horizontal="center" wrapText="1"/>
    </xf>
    <xf numFmtId="164" fontId="10" fillId="0" borderId="11" xfId="1" applyNumberFormat="1" applyFont="1" applyBorder="1" applyAlignment="1">
      <alignment horizontal="center" wrapText="1"/>
    </xf>
    <xf numFmtId="1" fontId="10" fillId="0" borderId="11" xfId="1" applyNumberFormat="1" applyFont="1" applyBorder="1" applyAlignment="1">
      <alignment horizontal="center" wrapText="1"/>
    </xf>
    <xf numFmtId="2" fontId="10" fillId="0" borderId="11" xfId="1" applyNumberFormat="1" applyFont="1" applyBorder="1" applyAlignment="1">
      <alignment horizontal="center" wrapText="1"/>
    </xf>
    <xf numFmtId="0" fontId="10" fillId="0" borderId="12" xfId="1" applyFont="1" applyBorder="1" applyAlignment="1">
      <alignment horizontal="center" wrapText="1"/>
    </xf>
    <xf numFmtId="0" fontId="3" fillId="2" borderId="9" xfId="1" applyFill="1" applyBorder="1" applyAlignment="1">
      <alignment horizontal="left"/>
    </xf>
    <xf numFmtId="165" fontId="10" fillId="2" borderId="14" xfId="3" applyNumberFormat="1" applyFont="1" applyFill="1" applyBorder="1" applyAlignment="1">
      <alignment wrapText="1"/>
    </xf>
    <xf numFmtId="1" fontId="8" fillId="0" borderId="15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5" fillId="0" borderId="0" xfId="1" applyFont="1" applyAlignment="1">
      <alignment horizontal="left" vertical="top" wrapText="1"/>
    </xf>
    <xf numFmtId="0" fontId="8" fillId="2" borderId="13" xfId="1" applyFont="1" applyFill="1" applyBorder="1" applyAlignment="1">
      <alignment horizontal="center" vertical="center" wrapText="1"/>
    </xf>
    <xf numFmtId="164" fontId="8" fillId="2" borderId="13" xfId="1" applyNumberFormat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vertical="center"/>
    </xf>
    <xf numFmtId="0" fontId="13" fillId="0" borderId="9" xfId="0" applyFont="1" applyBorder="1" applyAlignment="1">
      <alignment horizontal="right" vertical="center"/>
    </xf>
    <xf numFmtId="0" fontId="13" fillId="0" borderId="8" xfId="0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70" fontId="15" fillId="2" borderId="15" xfId="4" applyNumberFormat="1" applyFont="1" applyFill="1" applyBorder="1" applyAlignment="1">
      <alignment horizontal="center" vertical="center" wrapText="1"/>
    </xf>
    <xf numFmtId="3" fontId="9" fillId="0" borderId="0" xfId="1" applyNumberFormat="1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2" fillId="0" borderId="6" xfId="0" applyFont="1" applyBorder="1" applyAlignment="1">
      <alignment horizontal="left" vertical="center" indent="1"/>
    </xf>
    <xf numFmtId="0" fontId="17" fillId="0" borderId="5" xfId="0" applyFont="1" applyBorder="1" applyAlignment="1">
      <alignment horizontal="left" wrapText="1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2" fillId="0" borderId="3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14" fontId="12" fillId="0" borderId="10" xfId="0" applyNumberFormat="1" applyFont="1" applyBorder="1" applyAlignment="1">
      <alignment horizontal="center" vertical="center"/>
    </xf>
    <xf numFmtId="1" fontId="5" fillId="0" borderId="9" xfId="1" applyNumberFormat="1" applyFont="1" applyBorder="1" applyAlignment="1">
      <alignment horizontal="center" vertical="top"/>
    </xf>
    <xf numFmtId="0" fontId="5" fillId="0" borderId="9" xfId="1" applyFont="1" applyBorder="1" applyAlignment="1">
      <alignment horizontal="left" vertical="top"/>
    </xf>
    <xf numFmtId="164" fontId="5" fillId="0" borderId="9" xfId="1" applyNumberFormat="1" applyFont="1" applyBorder="1" applyAlignment="1">
      <alignment horizontal="left" vertical="top"/>
    </xf>
    <xf numFmtId="0" fontId="14" fillId="0" borderId="9" xfId="1" quotePrefix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 wrapText="1"/>
    </xf>
    <xf numFmtId="3" fontId="16" fillId="0" borderId="1" xfId="1" applyNumberFormat="1" applyFont="1" applyBorder="1" applyAlignment="1">
      <alignment horizontal="right" vertical="center"/>
    </xf>
    <xf numFmtId="0" fontId="16" fillId="0" borderId="1" xfId="1" applyFont="1" applyBorder="1" applyAlignment="1">
      <alignment horizontal="center" vertical="center"/>
    </xf>
    <xf numFmtId="44" fontId="16" fillId="0" borderId="1" xfId="4" applyFont="1" applyFill="1" applyBorder="1" applyAlignment="1">
      <alignment horizontal="right" vertical="center"/>
    </xf>
    <xf numFmtId="44" fontId="16" fillId="0" borderId="1" xfId="1" applyNumberFormat="1" applyFont="1" applyBorder="1" applyAlignment="1">
      <alignment horizontal="right" vertical="center"/>
    </xf>
    <xf numFmtId="168" fontId="16" fillId="0" borderId="1" xfId="1" applyNumberFormat="1" applyFont="1" applyBorder="1" applyAlignment="1">
      <alignment horizontal="right"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0070C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82135-464B-490D-964C-403984239718}">
  <dimension ref="A1:I48"/>
  <sheetViews>
    <sheetView tabSelected="1" view="pageBreakPreview" zoomScaleNormal="90" zoomScaleSheetLayoutView="100" workbookViewId="0">
      <selection activeCell="B5" sqref="B5"/>
    </sheetView>
  </sheetViews>
  <sheetFormatPr defaultColWidth="9.140625" defaultRowHeight="8.25" x14ac:dyDescent="0.25"/>
  <cols>
    <col min="1" max="1" width="52.42578125" style="2" bestFit="1" customWidth="1"/>
    <col min="2" max="2" width="13.5703125" style="2" customWidth="1"/>
    <col min="3" max="3" width="14.5703125" style="3" customWidth="1"/>
    <col min="4" max="4" width="13" style="2" customWidth="1"/>
    <col min="5" max="5" width="6.5703125" style="4" customWidth="1"/>
    <col min="6" max="6" width="9.5703125" style="5" customWidth="1"/>
    <col min="7" max="7" width="15.5703125" style="2" customWidth="1"/>
    <col min="8" max="16384" width="9.140625" style="2"/>
  </cols>
  <sheetData>
    <row r="1" spans="1:9" ht="24" customHeight="1" thickBot="1" x14ac:dyDescent="0.3">
      <c r="A1" s="27" t="s">
        <v>3</v>
      </c>
      <c r="B1" s="43" t="s">
        <v>16</v>
      </c>
      <c r="C1" s="42"/>
      <c r="D1" s="41"/>
      <c r="E1" s="40"/>
      <c r="F1" s="26" t="s">
        <v>0</v>
      </c>
      <c r="G1" s="39">
        <v>46077</v>
      </c>
    </row>
    <row r="2" spans="1:9" ht="24.95" customHeight="1" x14ac:dyDescent="0.25">
      <c r="A2" s="38" t="s">
        <v>2</v>
      </c>
      <c r="B2" s="37" t="s">
        <v>17</v>
      </c>
      <c r="C2" s="6"/>
      <c r="D2" s="36"/>
      <c r="E2" s="36"/>
      <c r="F2" s="36"/>
      <c r="G2" s="35"/>
      <c r="I2" s="21"/>
    </row>
    <row r="3" spans="1:9" ht="24.95" customHeight="1" thickBot="1" x14ac:dyDescent="0.25">
      <c r="A3" s="34" t="s">
        <v>13</v>
      </c>
      <c r="B3" s="33"/>
      <c r="C3" s="32"/>
      <c r="D3" s="32"/>
      <c r="E3" s="32"/>
      <c r="F3" s="32"/>
      <c r="G3" s="31"/>
    </row>
    <row r="4" spans="1:9" s="1" customFormat="1" ht="75.75" customHeight="1" thickBot="1" x14ac:dyDescent="0.3">
      <c r="A4" s="7"/>
      <c r="B4" s="8" t="s">
        <v>14</v>
      </c>
      <c r="C4" s="9" t="s">
        <v>4</v>
      </c>
      <c r="D4" s="8" t="s">
        <v>15</v>
      </c>
      <c r="E4" s="10"/>
      <c r="F4" s="11"/>
      <c r="G4" s="20" t="s">
        <v>10</v>
      </c>
    </row>
    <row r="5" spans="1:9" s="1" customFormat="1" ht="35.450000000000003" customHeight="1" thickBot="1" x14ac:dyDescent="0.25">
      <c r="A5" s="25" t="s">
        <v>1</v>
      </c>
      <c r="B5" s="23" t="s">
        <v>49</v>
      </c>
      <c r="C5" s="24">
        <v>0.61299999999999999</v>
      </c>
      <c r="D5" s="23">
        <v>0.13900000000000001</v>
      </c>
      <c r="E5" s="18"/>
      <c r="F5" s="19"/>
      <c r="G5" s="29">
        <f>SUM(G7:G37)</f>
        <v>905162.7022559999</v>
      </c>
      <c r="I5" s="21"/>
    </row>
    <row r="6" spans="1:9" s="1" customFormat="1" ht="57.75" customHeight="1" thickBot="1" x14ac:dyDescent="0.3">
      <c r="A6" s="12" t="s">
        <v>11</v>
      </c>
      <c r="B6" s="13" t="s">
        <v>5</v>
      </c>
      <c r="C6" s="14" t="s">
        <v>9</v>
      </c>
      <c r="D6" s="13" t="s">
        <v>6</v>
      </c>
      <c r="E6" s="15" t="s">
        <v>7</v>
      </c>
      <c r="F6" s="16" t="s">
        <v>12</v>
      </c>
      <c r="G6" s="17" t="s">
        <v>8</v>
      </c>
    </row>
    <row r="7" spans="1:9" s="28" customFormat="1" ht="30" customHeight="1" x14ac:dyDescent="0.25">
      <c r="A7" s="44" t="s">
        <v>18</v>
      </c>
      <c r="B7" s="45">
        <v>1</v>
      </c>
      <c r="C7" s="45">
        <v>1</v>
      </c>
      <c r="D7" s="45">
        <f t="shared" ref="D7:D37" si="0">B7*C7</f>
        <v>1</v>
      </c>
      <c r="E7" s="46">
        <v>13</v>
      </c>
      <c r="F7" s="47">
        <v>64.19</v>
      </c>
      <c r="G7" s="48">
        <f t="shared" ref="G7:G37" si="1">(1+$C$5+$D$5)*D7*F7</f>
        <v>112.46088</v>
      </c>
    </row>
    <row r="8" spans="1:9" s="28" customFormat="1" ht="30" customHeight="1" x14ac:dyDescent="0.25">
      <c r="A8" s="44" t="s">
        <v>19</v>
      </c>
      <c r="B8" s="45">
        <v>610</v>
      </c>
      <c r="C8" s="45">
        <v>1</v>
      </c>
      <c r="D8" s="45">
        <f t="shared" si="0"/>
        <v>610</v>
      </c>
      <c r="E8" s="46">
        <v>12</v>
      </c>
      <c r="F8" s="47">
        <v>53.98</v>
      </c>
      <c r="G8" s="48">
        <f t="shared" si="1"/>
        <v>57689.505599999997</v>
      </c>
    </row>
    <row r="9" spans="1:9" s="28" customFormat="1" ht="30" customHeight="1" x14ac:dyDescent="0.25">
      <c r="A9" s="44" t="s">
        <v>42</v>
      </c>
      <c r="B9" s="45">
        <v>500</v>
      </c>
      <c r="C9" s="45">
        <v>1</v>
      </c>
      <c r="D9" s="45">
        <f t="shared" si="0"/>
        <v>500</v>
      </c>
      <c r="E9" s="46">
        <v>13</v>
      </c>
      <c r="F9" s="47">
        <v>64.19</v>
      </c>
      <c r="G9" s="48">
        <f t="shared" si="1"/>
        <v>56230.439999999995</v>
      </c>
    </row>
    <row r="10" spans="1:9" s="28" customFormat="1" ht="30" customHeight="1" x14ac:dyDescent="0.25">
      <c r="A10" s="44" t="s">
        <v>47</v>
      </c>
      <c r="B10" s="45">
        <v>512</v>
      </c>
      <c r="C10" s="45">
        <v>2</v>
      </c>
      <c r="D10" s="45">
        <f t="shared" si="0"/>
        <v>1024</v>
      </c>
      <c r="E10" s="46">
        <v>12</v>
      </c>
      <c r="F10" s="47">
        <v>53.98</v>
      </c>
      <c r="G10" s="48">
        <f t="shared" si="1"/>
        <v>96842.711039999995</v>
      </c>
    </row>
    <row r="11" spans="1:9" s="28" customFormat="1" ht="30" customHeight="1" x14ac:dyDescent="0.25">
      <c r="A11" s="44" t="s">
        <v>20</v>
      </c>
      <c r="B11" s="45">
        <v>7</v>
      </c>
      <c r="C11" s="45">
        <v>3</v>
      </c>
      <c r="D11" s="45">
        <f t="shared" si="0"/>
        <v>21</v>
      </c>
      <c r="E11" s="46">
        <v>12</v>
      </c>
      <c r="F11" s="47">
        <v>53.98</v>
      </c>
      <c r="G11" s="48">
        <f t="shared" si="1"/>
        <v>1986.03216</v>
      </c>
    </row>
    <row r="12" spans="1:9" s="28" customFormat="1" ht="30" customHeight="1" x14ac:dyDescent="0.25">
      <c r="A12" s="44" t="s">
        <v>44</v>
      </c>
      <c r="B12" s="45">
        <v>3</v>
      </c>
      <c r="C12" s="45">
        <v>160</v>
      </c>
      <c r="D12" s="45">
        <f t="shared" si="0"/>
        <v>480</v>
      </c>
      <c r="E12" s="46">
        <v>12</v>
      </c>
      <c r="F12" s="47">
        <v>53.98</v>
      </c>
      <c r="G12" s="48">
        <f t="shared" si="1"/>
        <v>45395.020799999998</v>
      </c>
    </row>
    <row r="13" spans="1:9" s="28" customFormat="1" ht="30" customHeight="1" x14ac:dyDescent="0.25">
      <c r="A13" s="44" t="s">
        <v>45</v>
      </c>
      <c r="B13" s="45">
        <v>1</v>
      </c>
      <c r="C13" s="45">
        <v>1</v>
      </c>
      <c r="D13" s="45">
        <f t="shared" si="0"/>
        <v>1</v>
      </c>
      <c r="E13" s="46">
        <v>12</v>
      </c>
      <c r="F13" s="47">
        <v>53.98</v>
      </c>
      <c r="G13" s="48">
        <f t="shared" si="1"/>
        <v>94.572959999999995</v>
      </c>
    </row>
    <row r="14" spans="1:9" s="28" customFormat="1" ht="30" customHeight="1" x14ac:dyDescent="0.25">
      <c r="A14" s="44" t="s">
        <v>46</v>
      </c>
      <c r="B14" s="45">
        <v>1</v>
      </c>
      <c r="C14" s="45">
        <v>1</v>
      </c>
      <c r="D14" s="45">
        <f t="shared" si="0"/>
        <v>1</v>
      </c>
      <c r="E14" s="46">
        <v>12</v>
      </c>
      <c r="F14" s="47">
        <v>53.98</v>
      </c>
      <c r="G14" s="48">
        <f t="shared" si="1"/>
        <v>94.572959999999995</v>
      </c>
    </row>
    <row r="15" spans="1:9" s="28" customFormat="1" ht="30" customHeight="1" x14ac:dyDescent="0.25">
      <c r="A15" s="44" t="s">
        <v>48</v>
      </c>
      <c r="B15" s="45">
        <v>5242</v>
      </c>
      <c r="C15" s="49">
        <v>0.05</v>
      </c>
      <c r="D15" s="45">
        <f t="shared" si="0"/>
        <v>262.10000000000002</v>
      </c>
      <c r="E15" s="46">
        <v>12</v>
      </c>
      <c r="F15" s="47">
        <v>53.98</v>
      </c>
      <c r="G15" s="48">
        <f t="shared" si="1"/>
        <v>24787.572816</v>
      </c>
    </row>
    <row r="16" spans="1:9" s="28" customFormat="1" ht="30" customHeight="1" x14ac:dyDescent="0.25">
      <c r="A16" s="44" t="s">
        <v>21</v>
      </c>
      <c r="B16" s="45">
        <v>610</v>
      </c>
      <c r="C16" s="49">
        <v>0.05</v>
      </c>
      <c r="D16" s="45">
        <f t="shared" si="0"/>
        <v>30.5</v>
      </c>
      <c r="E16" s="46">
        <v>12</v>
      </c>
      <c r="F16" s="47">
        <v>53.98</v>
      </c>
      <c r="G16" s="48">
        <f t="shared" si="1"/>
        <v>2884.4752799999997</v>
      </c>
    </row>
    <row r="17" spans="1:7" s="28" customFormat="1" ht="30" customHeight="1" x14ac:dyDescent="0.25">
      <c r="A17" s="44" t="s">
        <v>43</v>
      </c>
      <c r="B17" s="45">
        <v>510</v>
      </c>
      <c r="C17" s="45">
        <v>1</v>
      </c>
      <c r="D17" s="45">
        <f t="shared" si="0"/>
        <v>510</v>
      </c>
      <c r="E17" s="46">
        <v>12</v>
      </c>
      <c r="F17" s="47">
        <v>53.98</v>
      </c>
      <c r="G17" s="48">
        <f t="shared" si="1"/>
        <v>48232.209599999995</v>
      </c>
    </row>
    <row r="18" spans="1:7" s="28" customFormat="1" ht="30" customHeight="1" x14ac:dyDescent="0.25">
      <c r="A18" s="44" t="s">
        <v>22</v>
      </c>
      <c r="B18" s="45">
        <v>887</v>
      </c>
      <c r="C18" s="49">
        <v>0.5</v>
      </c>
      <c r="D18" s="45">
        <f t="shared" si="0"/>
        <v>443.5</v>
      </c>
      <c r="E18" s="46">
        <v>12</v>
      </c>
      <c r="F18" s="47">
        <v>53.98</v>
      </c>
      <c r="G18" s="48">
        <f t="shared" si="1"/>
        <v>41943.107759999999</v>
      </c>
    </row>
    <row r="19" spans="1:7" s="28" customFormat="1" ht="30" customHeight="1" x14ac:dyDescent="0.25">
      <c r="A19" s="44" t="s">
        <v>23</v>
      </c>
      <c r="B19" s="45">
        <v>887</v>
      </c>
      <c r="C19" s="49">
        <v>0.5</v>
      </c>
      <c r="D19" s="45">
        <f t="shared" si="0"/>
        <v>443.5</v>
      </c>
      <c r="E19" s="46">
        <v>12</v>
      </c>
      <c r="F19" s="47">
        <v>53.98</v>
      </c>
      <c r="G19" s="48">
        <f t="shared" si="1"/>
        <v>41943.107759999999</v>
      </c>
    </row>
    <row r="20" spans="1:7" s="28" customFormat="1" ht="30" customHeight="1" x14ac:dyDescent="0.25">
      <c r="A20" s="44" t="s">
        <v>24</v>
      </c>
      <c r="B20" s="45">
        <v>1</v>
      </c>
      <c r="C20" s="45">
        <v>2</v>
      </c>
      <c r="D20" s="45">
        <f t="shared" si="0"/>
        <v>2</v>
      </c>
      <c r="E20" s="46">
        <v>14</v>
      </c>
      <c r="F20" s="47">
        <v>75.849999999999994</v>
      </c>
      <c r="G20" s="48">
        <f t="shared" si="1"/>
        <v>265.77839999999998</v>
      </c>
    </row>
    <row r="21" spans="1:7" s="28" customFormat="1" ht="30" customHeight="1" x14ac:dyDescent="0.25">
      <c r="A21" s="44" t="s">
        <v>25</v>
      </c>
      <c r="B21" s="45">
        <v>150</v>
      </c>
      <c r="C21" s="49">
        <v>0.15</v>
      </c>
      <c r="D21" s="45">
        <f t="shared" si="0"/>
        <v>22.5</v>
      </c>
      <c r="E21" s="46">
        <v>14</v>
      </c>
      <c r="F21" s="47">
        <v>75.849999999999994</v>
      </c>
      <c r="G21" s="48">
        <f t="shared" si="1"/>
        <v>2990.0070000000001</v>
      </c>
    </row>
    <row r="22" spans="1:7" s="28" customFormat="1" ht="30" customHeight="1" x14ac:dyDescent="0.25">
      <c r="A22" s="44" t="s">
        <v>26</v>
      </c>
      <c r="B22" s="45">
        <v>70</v>
      </c>
      <c r="C22" s="49">
        <v>0.15</v>
      </c>
      <c r="D22" s="45">
        <f t="shared" si="0"/>
        <v>10.5</v>
      </c>
      <c r="E22" s="46">
        <v>14</v>
      </c>
      <c r="F22" s="47">
        <v>75.849999999999994</v>
      </c>
      <c r="G22" s="48">
        <f t="shared" si="1"/>
        <v>1395.3365999999999</v>
      </c>
    </row>
    <row r="23" spans="1:7" s="28" customFormat="1" ht="30" customHeight="1" x14ac:dyDescent="0.25">
      <c r="A23" s="44" t="s">
        <v>27</v>
      </c>
      <c r="B23" s="45">
        <v>20</v>
      </c>
      <c r="C23" s="49">
        <v>0.15</v>
      </c>
      <c r="D23" s="45">
        <f t="shared" si="0"/>
        <v>3</v>
      </c>
      <c r="E23" s="46">
        <v>14</v>
      </c>
      <c r="F23" s="47">
        <v>75.849999999999994</v>
      </c>
      <c r="G23" s="48">
        <f t="shared" si="1"/>
        <v>398.66759999999999</v>
      </c>
    </row>
    <row r="24" spans="1:7" s="28" customFormat="1" ht="30" customHeight="1" x14ac:dyDescent="0.25">
      <c r="A24" s="44" t="s">
        <v>30</v>
      </c>
      <c r="B24" s="45">
        <v>200</v>
      </c>
      <c r="C24" s="49">
        <v>0.15</v>
      </c>
      <c r="D24" s="45">
        <f t="shared" si="0"/>
        <v>30</v>
      </c>
      <c r="E24" s="46">
        <v>12</v>
      </c>
      <c r="F24" s="47">
        <v>53.98</v>
      </c>
      <c r="G24" s="48">
        <f t="shared" si="1"/>
        <v>2837.1887999999999</v>
      </c>
    </row>
    <row r="25" spans="1:7" s="28" customFormat="1" ht="30" customHeight="1" x14ac:dyDescent="0.25">
      <c r="A25" s="44" t="s">
        <v>28</v>
      </c>
      <c r="B25" s="45">
        <v>1</v>
      </c>
      <c r="C25" s="49">
        <v>0.5</v>
      </c>
      <c r="D25" s="45">
        <f t="shared" si="0"/>
        <v>0.5</v>
      </c>
      <c r="E25" s="46">
        <v>12</v>
      </c>
      <c r="F25" s="47">
        <v>53.98</v>
      </c>
      <c r="G25" s="48">
        <f t="shared" si="1"/>
        <v>47.286479999999997</v>
      </c>
    </row>
    <row r="26" spans="1:7" s="28" customFormat="1" ht="30" customHeight="1" x14ac:dyDescent="0.25">
      <c r="A26" s="44" t="s">
        <v>29</v>
      </c>
      <c r="B26" s="45">
        <v>91</v>
      </c>
      <c r="C26" s="49">
        <v>0.5</v>
      </c>
      <c r="D26" s="45">
        <f t="shared" si="0"/>
        <v>45.5</v>
      </c>
      <c r="E26" s="46">
        <v>12</v>
      </c>
      <c r="F26" s="47">
        <v>53.98</v>
      </c>
      <c r="G26" s="48">
        <f t="shared" si="1"/>
        <v>4303.0696799999996</v>
      </c>
    </row>
    <row r="27" spans="1:7" s="28" customFormat="1" ht="30" customHeight="1" x14ac:dyDescent="0.25">
      <c r="A27" s="44" t="s">
        <v>31</v>
      </c>
      <c r="B27" s="45">
        <v>2240</v>
      </c>
      <c r="C27" s="45">
        <v>1</v>
      </c>
      <c r="D27" s="45">
        <f t="shared" si="0"/>
        <v>2240</v>
      </c>
      <c r="E27" s="46">
        <v>12</v>
      </c>
      <c r="F27" s="47">
        <v>53.98</v>
      </c>
      <c r="G27" s="48">
        <f t="shared" si="1"/>
        <v>211843.43039999998</v>
      </c>
    </row>
    <row r="28" spans="1:7" s="28" customFormat="1" ht="30" customHeight="1" x14ac:dyDescent="0.25">
      <c r="A28" s="44" t="s">
        <v>32</v>
      </c>
      <c r="B28" s="45">
        <v>207</v>
      </c>
      <c r="C28" s="45">
        <v>1</v>
      </c>
      <c r="D28" s="45">
        <f t="shared" si="0"/>
        <v>207</v>
      </c>
      <c r="E28" s="46">
        <v>12</v>
      </c>
      <c r="F28" s="47">
        <v>53.98</v>
      </c>
      <c r="G28" s="48">
        <f t="shared" si="1"/>
        <v>19576.602719999999</v>
      </c>
    </row>
    <row r="29" spans="1:7" s="28" customFormat="1" ht="30" customHeight="1" x14ac:dyDescent="0.25">
      <c r="A29" s="44" t="s">
        <v>33</v>
      </c>
      <c r="B29" s="45">
        <v>107</v>
      </c>
      <c r="C29" s="45">
        <v>2</v>
      </c>
      <c r="D29" s="45">
        <f t="shared" si="0"/>
        <v>214</v>
      </c>
      <c r="E29" s="46">
        <v>13</v>
      </c>
      <c r="F29" s="47">
        <v>64.19</v>
      </c>
      <c r="G29" s="48">
        <f t="shared" si="1"/>
        <v>24066.62832</v>
      </c>
    </row>
    <row r="30" spans="1:7" s="28" customFormat="1" ht="30" customHeight="1" x14ac:dyDescent="0.25">
      <c r="A30" s="44" t="s">
        <v>34</v>
      </c>
      <c r="B30" s="45">
        <v>4</v>
      </c>
      <c r="C30" s="45">
        <v>2</v>
      </c>
      <c r="D30" s="45">
        <f t="shared" si="0"/>
        <v>8</v>
      </c>
      <c r="E30" s="46">
        <v>13</v>
      </c>
      <c r="F30" s="47">
        <v>64.19</v>
      </c>
      <c r="G30" s="48">
        <f t="shared" si="1"/>
        <v>899.68704000000002</v>
      </c>
    </row>
    <row r="31" spans="1:7" s="28" customFormat="1" ht="30" customHeight="1" x14ac:dyDescent="0.25">
      <c r="A31" s="44" t="s">
        <v>35</v>
      </c>
      <c r="B31" s="45">
        <v>1540</v>
      </c>
      <c r="C31" s="45">
        <v>1</v>
      </c>
      <c r="D31" s="45">
        <f t="shared" si="0"/>
        <v>1540</v>
      </c>
      <c r="E31" s="46">
        <v>14</v>
      </c>
      <c r="F31" s="47">
        <v>75.849999999999994</v>
      </c>
      <c r="G31" s="48">
        <f t="shared" si="1"/>
        <v>204649.36799999999</v>
      </c>
    </row>
    <row r="32" spans="1:7" s="28" customFormat="1" ht="30" customHeight="1" x14ac:dyDescent="0.25">
      <c r="A32" s="44" t="s">
        <v>36</v>
      </c>
      <c r="B32" s="45">
        <v>1</v>
      </c>
      <c r="C32" s="49">
        <v>0.5</v>
      </c>
      <c r="D32" s="45">
        <f t="shared" si="0"/>
        <v>0.5</v>
      </c>
      <c r="E32" s="46">
        <v>14</v>
      </c>
      <c r="F32" s="47">
        <v>75.849999999999994</v>
      </c>
      <c r="G32" s="48">
        <f t="shared" si="1"/>
        <v>66.444599999999994</v>
      </c>
    </row>
    <row r="33" spans="1:7" s="28" customFormat="1" ht="30" customHeight="1" x14ac:dyDescent="0.25">
      <c r="A33" s="44" t="s">
        <v>37</v>
      </c>
      <c r="B33" s="45">
        <v>210</v>
      </c>
      <c r="C33" s="49">
        <v>0.25</v>
      </c>
      <c r="D33" s="45">
        <f t="shared" si="0"/>
        <v>52.5</v>
      </c>
      <c r="E33" s="46">
        <v>13</v>
      </c>
      <c r="F33" s="47">
        <v>64.19</v>
      </c>
      <c r="G33" s="48">
        <f t="shared" si="1"/>
        <v>5904.1962000000003</v>
      </c>
    </row>
    <row r="34" spans="1:7" s="28" customFormat="1" ht="30" customHeight="1" x14ac:dyDescent="0.25">
      <c r="A34" s="44" t="s">
        <v>38</v>
      </c>
      <c r="B34" s="45">
        <v>1</v>
      </c>
      <c r="C34" s="45">
        <v>1</v>
      </c>
      <c r="D34" s="45">
        <f t="shared" si="0"/>
        <v>1</v>
      </c>
      <c r="E34" s="46">
        <v>14</v>
      </c>
      <c r="F34" s="47">
        <v>75.849999999999994</v>
      </c>
      <c r="G34" s="48">
        <f t="shared" si="1"/>
        <v>132.88919999999999</v>
      </c>
    </row>
    <row r="35" spans="1:7" s="28" customFormat="1" ht="30" customHeight="1" x14ac:dyDescent="0.25">
      <c r="A35" s="44" t="s">
        <v>39</v>
      </c>
      <c r="B35" s="45">
        <v>1</v>
      </c>
      <c r="C35" s="45">
        <v>1</v>
      </c>
      <c r="D35" s="45">
        <f t="shared" si="0"/>
        <v>1</v>
      </c>
      <c r="E35" s="46">
        <v>14</v>
      </c>
      <c r="F35" s="47">
        <v>75.849999999999994</v>
      </c>
      <c r="G35" s="48">
        <f t="shared" si="1"/>
        <v>132.88919999999999</v>
      </c>
    </row>
    <row r="36" spans="1:7" s="28" customFormat="1" ht="30" customHeight="1" x14ac:dyDescent="0.25">
      <c r="A36" s="44" t="s">
        <v>40</v>
      </c>
      <c r="B36" s="45">
        <v>3</v>
      </c>
      <c r="C36" s="45">
        <v>2</v>
      </c>
      <c r="D36" s="45">
        <f t="shared" si="0"/>
        <v>6</v>
      </c>
      <c r="E36" s="46">
        <v>14</v>
      </c>
      <c r="F36" s="47">
        <v>75.849999999999994</v>
      </c>
      <c r="G36" s="48">
        <f t="shared" si="1"/>
        <v>797.33519999999999</v>
      </c>
    </row>
    <row r="37" spans="1:7" s="28" customFormat="1" ht="30" customHeight="1" x14ac:dyDescent="0.25">
      <c r="A37" s="44" t="s">
        <v>41</v>
      </c>
      <c r="B37" s="45">
        <v>70</v>
      </c>
      <c r="C37" s="45">
        <v>1</v>
      </c>
      <c r="D37" s="45">
        <f t="shared" si="0"/>
        <v>70</v>
      </c>
      <c r="E37" s="46">
        <v>12</v>
      </c>
      <c r="F37" s="47">
        <v>53.98</v>
      </c>
      <c r="G37" s="48">
        <f t="shared" si="1"/>
        <v>6620.1071999999995</v>
      </c>
    </row>
    <row r="38" spans="1:7" ht="22.35" customHeight="1" x14ac:dyDescent="0.25">
      <c r="A38" s="22"/>
      <c r="B38" s="30"/>
    </row>
    <row r="39" spans="1:7" x14ac:dyDescent="0.25">
      <c r="A39" s="22"/>
    </row>
    <row r="40" spans="1:7" x14ac:dyDescent="0.25">
      <c r="A40" s="22"/>
    </row>
    <row r="41" spans="1:7" x14ac:dyDescent="0.25">
      <c r="A41" s="22"/>
    </row>
    <row r="42" spans="1:7" x14ac:dyDescent="0.25">
      <c r="A42" s="22"/>
    </row>
    <row r="43" spans="1:7" x14ac:dyDescent="0.25">
      <c r="A43" s="22"/>
    </row>
    <row r="44" spans="1:7" x14ac:dyDescent="0.25">
      <c r="A44" s="22"/>
    </row>
    <row r="45" spans="1:7" x14ac:dyDescent="0.25">
      <c r="A45" s="22"/>
    </row>
    <row r="46" spans="1:7" x14ac:dyDescent="0.25">
      <c r="A46" s="22"/>
    </row>
    <row r="47" spans="1:7" x14ac:dyDescent="0.25">
      <c r="A47" s="22"/>
    </row>
    <row r="48" spans="1:7" x14ac:dyDescent="0.25">
      <c r="A48" s="22"/>
    </row>
  </sheetData>
  <hyperlinks>
    <hyperlink ref="C4" r:id="rId1" display="FRINGE BENEFITS FACTOR" xr:uid="{473FC678-6C0D-41B9-8465-1BA663823571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Harris, Sheniqua - MRP-APHIS</cp:lastModifiedBy>
  <cp:lastPrinted>2026-02-24T20:13:56Z</cp:lastPrinted>
  <dcterms:created xsi:type="dcterms:W3CDTF">2021-07-01T18:06:57Z</dcterms:created>
  <dcterms:modified xsi:type="dcterms:W3CDTF">2026-02-24T20:37:41Z</dcterms:modified>
</cp:coreProperties>
</file>