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J:\Maryland\Riverdale\ITD\IMC\5.7 050 PRA\ICR ACTIVE\PPQ\PPQ 0054 2026\IMB\"/>
    </mc:Choice>
  </mc:AlternateContent>
  <xr:revisionPtr revIDLastSave="0" documentId="13_ncr:1_{16E178F5-7D19-4A83-BE92-32D73BF44126}" xr6:coauthVersionLast="47" xr6:coauthVersionMax="47" xr10:uidLastSave="{00000000-0000-0000-0000-000000000000}"/>
  <bookViews>
    <workbookView xWindow="-120" yWindow="-120" windowWidth="38640" windowHeight="21120" tabRatio="456" xr2:uid="{F38D79EA-36B0-400D-84E7-32D0B3AB86E3}"/>
  </bookViews>
  <sheets>
    <sheet name="APHIS 7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9" i="1" l="1"/>
  <c r="L6" i="1"/>
  <c r="L5" i="1"/>
  <c r="L64" i="1"/>
  <c r="L65" i="1"/>
  <c r="L63" i="1" l="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0" i="1" l="1"/>
  <c r="L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CDF46AA6-0162-49C3-AC72-A209B9AE99B9}">
      <text>
        <r>
          <rPr>
            <sz val="9"/>
            <color indexed="81"/>
            <rFont val="Tahoma"/>
            <family val="2"/>
          </rPr>
          <t>Due to section 508 accessibility, do not merge cells.  If the ICR title requires more space then allowed, key in additional words of the title in row 3.</t>
        </r>
      </text>
    </comment>
    <comment ref="A5" authorId="0" shapeId="0" xr:uid="{2E0097FD-061F-4BE3-A327-229174252355}">
      <text>
        <r>
          <rPr>
            <sz val="9"/>
            <color indexed="81"/>
            <rFont val="Tahoma"/>
            <family val="2"/>
          </rPr>
          <t>Enter one:
-Proposed rule
-Final rule
-New ICR
-Renewal
-Reinstatement</t>
        </r>
      </text>
    </comment>
    <comment ref="K5" authorId="0" shapeId="0" xr:uid="{9773759B-A921-4354-B381-196DAE9453FF}">
      <text>
        <r>
          <rPr>
            <sz val="9"/>
            <color indexed="81"/>
            <rFont val="Tahoma"/>
            <family val="2"/>
          </rPr>
          <t>This is the sum of Activities, Column , filtered to capture only first occurences as marked in Activitiy Description, Part II Column G.</t>
        </r>
      </text>
    </comment>
    <comment ref="K6" authorId="0" shapeId="0" xr:uid="{21C6C58C-04E8-4795-8BCC-569F586BD899}">
      <text>
        <r>
          <rPr>
            <sz val="9"/>
            <color indexed="81"/>
            <rFont val="Tahoma"/>
            <family val="2"/>
          </rPr>
          <t>This is the sum of all entries in Part II, Column J.</t>
        </r>
      </text>
    </comment>
    <comment ref="K7" authorId="0" shapeId="0" xr:uid="{93BE2EA6-C1A1-41D8-82FE-27D483326CC0}">
      <text>
        <r>
          <rPr>
            <sz val="9"/>
            <color indexed="81"/>
            <rFont val="Tahoma"/>
            <family val="2"/>
          </rPr>
          <t>Enter the estimated percentage of total responses that are submitted electronically.</t>
        </r>
      </text>
    </comment>
    <comment ref="K8" authorId="0" shapeId="0" xr:uid="{2CA8931F-CD59-4D25-AEC4-CD61DADA7029}">
      <text>
        <r>
          <rPr>
            <sz val="9"/>
            <color indexed="81"/>
            <rFont val="Tahoma"/>
            <family val="2"/>
          </rPr>
          <t>Automatically calculates; Total Respondents X Total Annual Respondents</t>
        </r>
      </text>
    </comment>
    <comment ref="A9" authorId="0" shapeId="0" xr:uid="{15A43FE0-DCC3-473A-B3C8-11F59DBC950C}">
      <text>
        <r>
          <rPr>
            <sz val="9"/>
            <color indexed="81"/>
            <rFont val="Tahoma"/>
            <family val="2"/>
          </rPr>
          <t>Docket number assigned by RAD for 60-day public comment period Federal Register notice</t>
        </r>
      </text>
    </comment>
    <comment ref="K9" authorId="0" shapeId="0" xr:uid="{60BCAF41-8CAE-4D91-8C1F-502C11CC5288}">
      <text>
        <r>
          <rPr>
            <sz val="9"/>
            <color indexed="81"/>
            <rFont val="Tahoma"/>
            <family val="2"/>
          </rPr>
          <t>This is the sum of all entries, Section II Column L</t>
        </r>
      </text>
    </comment>
    <comment ref="A10" authorId="0" shapeId="0" xr:uid="{C9605782-BB60-440E-868E-DFB354A69AC0}">
      <text>
        <r>
          <rPr>
            <sz val="9"/>
            <color indexed="81"/>
            <rFont val="Tahoma"/>
            <family val="2"/>
          </rPr>
          <t>Citation for 60-day public comment period Federal Register notice (e.g., 84FR38333)</t>
        </r>
      </text>
    </comment>
    <comment ref="K10" authorId="0" shapeId="0" xr:uid="{6ED46EEF-92A4-4C5A-A3C7-4A07E442A354}">
      <text>
        <r>
          <rPr>
            <sz val="9"/>
            <color indexed="81"/>
            <rFont val="Tahoma"/>
            <family val="2"/>
          </rPr>
          <t>Automatically calculates; Total Burden Hours ÷ Total Annual Responses</t>
        </r>
      </text>
    </comment>
    <comment ref="K11" authorId="0" shapeId="0" xr:uid="{03946467-CF3B-4147-A8FB-761C318C910D}">
      <text>
        <r>
          <rPr>
            <sz val="9"/>
            <color indexed="81"/>
            <rFont val="Tahoma"/>
            <family val="2"/>
          </rPr>
          <t>Enter the percentage of total business respondents that are small entities.</t>
        </r>
      </text>
    </comment>
    <comment ref="A13" authorId="0" shapeId="0" xr:uid="{312432F9-010D-4511-A7DB-FA0B5EA39155}">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CCD08F56-C5A6-47F3-8A78-07A9A6C6B2E1}">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796C8E00-4764-4D28-9E43-CAEE55BFDFB0}">
      <text>
        <r>
          <rPr>
            <sz val="9"/>
            <color indexed="81"/>
            <rFont val="Tahoma"/>
            <family val="2"/>
          </rPr>
          <t>Enter all that apply if the collection instrument is a form:
- Paper
-  PDF
-  Info System</t>
        </r>
      </text>
    </comment>
    <comment ref="E13" authorId="0" shapeId="0" xr:uid="{77D55AD2-E8C4-428F-B272-0B2B407F94A0}">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B9DD37C7-13F5-4A2B-8268-085E69422ECF}">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50D7C48E-970C-49B0-8F1F-AC4D9D1AAEA2}">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D8BBE4BD-1891-433C-B2DE-EB19632F6FF6}">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3BA7CF4C-EBC0-432F-90DC-31CEC0BA9A4B}">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03122EE1-FBB9-407B-AE5A-F0DDA0C1D2E4}">
      <text>
        <r>
          <rPr>
            <sz val="9"/>
            <color indexed="81"/>
            <rFont val="Tahoma"/>
            <family val="2"/>
          </rPr>
          <t>Each instance of the activity counts as one response regardless of the respondent type.
Each recordkeeper counts as one response.</t>
        </r>
      </text>
    </comment>
    <comment ref="K13" authorId="0" shapeId="0" xr:uid="{0AA6685C-B8F0-4C26-9E31-4DED6AD0CFF4}">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2EC48F36-900A-4092-9B0D-D56026869234}">
      <text>
        <r>
          <rPr>
            <sz val="9"/>
            <color indexed="81"/>
            <rFont val="Tahoma"/>
            <family val="2"/>
          </rPr>
          <t>Calculation: Column J x K
Formula rounds up</t>
        </r>
      </text>
    </comment>
  </commentList>
</comments>
</file>

<file path=xl/sharedStrings.xml><?xml version="1.0" encoding="utf-8"?>
<sst xmlns="http://schemas.openxmlformats.org/spreadsheetml/2006/main" count="327" uniqueCount="134">
  <si>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</si>
  <si>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</si>
  <si>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</si>
  <si>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</si>
  <si>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</si>
  <si>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</si>
  <si>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</si>
  <si>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</si>
  <si>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</si>
  <si>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</si>
  <si>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</si>
  <si>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</si>
  <si>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</si>
  <si>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</si>
  <si>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</si>
  <si>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</si>
  <si>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</si>
  <si>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</si>
  <si>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</si>
  <si>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</si>
  <si>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</si>
  <si>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</si>
  <si>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</si>
  <si>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</si>
  <si>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</si>
  <si>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</si>
  <si>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</si>
  <si>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OMB CONTROL NO.</t>
  </si>
  <si>
    <t>DATA SUMMARY</t>
  </si>
  <si>
    <t>TOTAL RESPONDENTS</t>
  </si>
  <si>
    <t>Additional line for ICR Title if title is too long.</t>
  </si>
  <si>
    <t>PART I - ICR INFORMATION, POINT OF CONTACT, FEDERAL REGISTER NOTICE INFORMATION</t>
  </si>
  <si>
    <t>0579-0054</t>
  </si>
  <si>
    <t>Federal Plant Pest and Noxious Weeds Regulations</t>
  </si>
  <si>
    <t>Renewal</t>
  </si>
  <si>
    <t>X</t>
  </si>
  <si>
    <t>I</t>
  </si>
  <si>
    <t>P1</t>
  </si>
  <si>
    <t xml:space="preserve">Permit Amendments (Individual) </t>
  </si>
  <si>
    <t xml:space="preserve">Permit Amendments (Business) </t>
  </si>
  <si>
    <t>Consultation with Agencies About Permit Conditions (State)</t>
  </si>
  <si>
    <t>Consultation with Agencies About Permit Conditions (Tribe)</t>
  </si>
  <si>
    <t xml:space="preserve">Inititial Assessment of Site/Facility for Organisms/Associated Articles (Business) </t>
  </si>
  <si>
    <t>Unscheduled Site Assessments (Individual)</t>
  </si>
  <si>
    <t>Unscheduled Site Assessments (Business)</t>
  </si>
  <si>
    <t xml:space="preserve">Written/Electronic Agreement Permit                    Conditions (Individual)   </t>
  </si>
  <si>
    <t xml:space="preserve">Written/Electronic Agreement Permit                    Conditions (Business)  </t>
  </si>
  <si>
    <t>330.201</t>
  </si>
  <si>
    <t>330.202(b), 360.302(b)</t>
  </si>
  <si>
    <t xml:space="preserve">330.202(b)       </t>
  </si>
  <si>
    <t xml:space="preserve">330.202(b)     </t>
  </si>
  <si>
    <t>None</t>
  </si>
  <si>
    <t>Letter</t>
  </si>
  <si>
    <t>S1</t>
  </si>
  <si>
    <t>S3</t>
  </si>
  <si>
    <t xml:space="preserve">Written/Electronic Agreement of Permit Amendments Initiated by APHIS (Individual) </t>
  </si>
  <si>
    <t xml:space="preserve">Written/Electronic Agreement of Permit Amendments Initiated by APHIS (Business) </t>
  </si>
  <si>
    <t xml:space="preserve">Written/Electronic Consultation/Objection of Permit Issuance Conditions (State) </t>
  </si>
  <si>
    <t xml:space="preserve">Written/Electronic Consultation/Objection of Permit Issuance Conditions (Tribe)  </t>
  </si>
  <si>
    <t xml:space="preserve">Withdrawal of Permit Application (Individual) </t>
  </si>
  <si>
    <t xml:space="preserve">Withdrawal of Permit Application (Business) </t>
  </si>
  <si>
    <t xml:space="preserve">Cancellation of Permit Application (Individual) </t>
  </si>
  <si>
    <t xml:space="preserve">Cancellation of Permit Application (Business) </t>
  </si>
  <si>
    <t xml:space="preserve">Appeal of Denial or Cancellation of Permit or Opportunity for Hearing (Individual) </t>
  </si>
  <si>
    <t xml:space="preserve">Appeal of Denial or Cancellation of Permit or Opportunity for Hearing (Business) </t>
  </si>
  <si>
    <t xml:space="preserve">Living Regulated Organisms Red and White Shipping Labels (Individual) </t>
  </si>
  <si>
    <t>330.204(a)(5)</t>
  </si>
  <si>
    <t>330.204(c), 360.304(c)</t>
  </si>
  <si>
    <t>330.211</t>
  </si>
  <si>
    <t>PPQ 599</t>
  </si>
  <si>
    <t>R</t>
  </si>
  <si>
    <t xml:space="preserve">Living Regulated Organisms Red and White Shipping Labels (Business) </t>
  </si>
  <si>
    <t>Quarantine Material Black and White Mailing Labels to Return Soil Samples (Individual)</t>
  </si>
  <si>
    <t>Quarantine Material Black and White Mailing Labels to Return Soil Samples (Business)</t>
  </si>
  <si>
    <t>Quarantine Material Yellow and Green Mailing Labels to Return Soil Samples (Individual)</t>
  </si>
  <si>
    <t>Quarantine Material Yellow and Green Mailing Labels to Return Soil Samples (Business)</t>
  </si>
  <si>
    <t>Notification of Intent to Hand-Carry (Individual)</t>
  </si>
  <si>
    <t xml:space="preserve">Notification of Intent to Hand-Carry (Business) </t>
  </si>
  <si>
    <t xml:space="preserve">Appeal of Denial, Amendment or Cancellation of Hand-Carry Intent (Individual) </t>
  </si>
  <si>
    <t xml:space="preserve">Appeal of Denial, Amendment or Cancellation of Hand-Carry Intent (Business) </t>
  </si>
  <si>
    <t>Application for Permit to Receive Soil (Individual)</t>
  </si>
  <si>
    <t>Application for Permit to Receive Soil (Business)</t>
  </si>
  <si>
    <t>330.300(d)</t>
  </si>
  <si>
    <t>330.212</t>
  </si>
  <si>
    <t>330.300(b)</t>
  </si>
  <si>
    <t>PPQ 550</t>
  </si>
  <si>
    <t>PPQ 508</t>
  </si>
  <si>
    <t>PPQ 525A</t>
  </si>
  <si>
    <t>Garbage Conveyance Inspection and Certificate (Business)</t>
  </si>
  <si>
    <t>Garbage Conveyance Inspection and Certificate for Hawaii, Territories, or Possessions (Business)</t>
  </si>
  <si>
    <t>Application for Approval of Establishment to Handle Regulated Garbage (Business)</t>
  </si>
  <si>
    <t xml:space="preserve">Opportunity to Show Cause After Withdrawal/Denial of Facility Approval (Business) </t>
  </si>
  <si>
    <t xml:space="preserve">APHIS Regulated Garbage Compliance Agreement and Approval Template (Business) </t>
  </si>
  <si>
    <t>Request for Approval to Maintain Possession of Regulated Garbage for More Than 72 Hours (Business)</t>
  </si>
  <si>
    <t>Labelling of Regulated Garbage Containers (Business) (Third Party Disclosure)</t>
  </si>
  <si>
    <t>Certification of Equipment Calibration Testing (Business)</t>
  </si>
  <si>
    <t xml:space="preserve">Denial of Compliance Agreement and Appeal (Business) </t>
  </si>
  <si>
    <t>Cancellation of Compliance Agreement and Appeal (Business)</t>
  </si>
  <si>
    <t>Request for Approval to Use New Technology for Handling Regulated Garbage (Business)</t>
  </si>
  <si>
    <t>330.401(b)(2)(i)</t>
  </si>
  <si>
    <t>330.401(c)(2)(i)</t>
  </si>
  <si>
    <t>330.401(d)(3)(i)</t>
  </si>
  <si>
    <t>330.401(d)(3)(ii)</t>
  </si>
  <si>
    <t>330.403(a)</t>
  </si>
  <si>
    <t>330.403(c)</t>
  </si>
  <si>
    <t>330.403(d)</t>
  </si>
  <si>
    <t>330.403</t>
  </si>
  <si>
    <t>Label</t>
  </si>
  <si>
    <t>E</t>
  </si>
  <si>
    <t>TP</t>
  </si>
  <si>
    <t>Regulated Garbage Compliance Program Recordkeeping (Business)</t>
  </si>
  <si>
    <t xml:space="preserve">330.203, 330.300(c), 360.303      </t>
  </si>
  <si>
    <t>330.203, 330.300(c)</t>
  </si>
  <si>
    <t>330.204, 360.304</t>
  </si>
  <si>
    <t>330.204(b), 360.304</t>
  </si>
  <si>
    <t>7 U.S.C. 7711</t>
  </si>
  <si>
    <t>330.202(c)</t>
  </si>
  <si>
    <t>330.204(b)</t>
  </si>
  <si>
    <t>330.204(c)</t>
  </si>
  <si>
    <t>General Permit (Merger)</t>
  </si>
  <si>
    <t>Natalia Weinsetel</t>
  </si>
  <si>
    <t>240-210-5784</t>
  </si>
  <si>
    <t>330.201(d), 360.302(a)</t>
  </si>
  <si>
    <t xml:space="preserve">Initial Assessment of Site/Facility for Organisms/Associated Articles (Individual) </t>
  </si>
  <si>
    <t xml:space="preserve">Petition to add Biocontrol Organisms to List of Organisms Granted Exemptions from Permitting Requirements (Individuals) </t>
  </si>
  <si>
    <t xml:space="preserve">Petition to add Biocontrol Organisms to List of Organisms Granted Exemptions from Permitting Requirements (Private Sector) </t>
  </si>
  <si>
    <t xml:space="preserve">Petition to Add Plant Pests to the Plant Pest List (Individuals) </t>
  </si>
  <si>
    <t xml:space="preserve">Petition to Add Plant Pests to the Plant Pest List (Private Sector) </t>
  </si>
  <si>
    <t>Petition to Remove Plant Pests from the Plant Pest List (Individuals)</t>
  </si>
  <si>
    <t xml:space="preserve">Petition to Remove Plant Pests from the Plant Pest List (Private Sector) </t>
  </si>
  <si>
    <t>PPQ 519A</t>
  </si>
  <si>
    <t>APHIS-2025-0022</t>
  </si>
  <si>
    <t>Vol. 90, No. 138 Pg 34412-34413</t>
  </si>
  <si>
    <t>7/22/2025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</si>
</sst>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b/>
      <sz val="11"/>
      <name val="Calibri"/>
      <family val="2"/>
      <scheme val="minor"/>
    </font>
    <font>
      <sz val="10"/>
      <name val="Calibri"/>
      <family val="2"/>
      <scheme val="minor"/>
    </font>
    <font>
      <sz val="10"/>
      <name val="Arial"/>
      <family val="2"/>
    </font>
    <font>
      <sz val="12"/>
      <color theme="1"/>
      <name val="Calibri"/>
      <family val="2"/>
      <scheme val="minor"/>
    </font>
    <font>
      <b/>
      <sz val="12"/>
      <color theme="1"/>
      <name val="Calibri"/>
      <family val="2"/>
      <scheme val="minor"/>
    </font>
    <font>
      <b/>
      <sz val="12"/>
      <name val="Calibri"/>
      <family val="2"/>
      <scheme val="minor"/>
    </font>
    <font>
      <sz val="11"/>
      <name val="Calibri"/>
      <family val="2"/>
      <scheme val="minor"/>
    </font>
    <font>
      <b/>
      <sz val="10.5"/>
      <color theme="1"/>
      <name val="Calibri"/>
      <family val="2"/>
      <scheme val="minor"/>
    </font>
    <font>
      <sz val="11"/>
      <color rgb="FF0070C0"/>
      <name val="Calibri"/>
      <family val="2"/>
      <scheme val="minor"/>
    </font>
    <font>
      <i/>
      <sz val="10"/>
      <name val="Calibri"/>
      <family val="2"/>
      <scheme val="minor"/>
    </font>
  </fonts>
  <fills count="3">
    <fill>
      <patternFill patternType="none"/>
    </fill>
    <fill>
      <patternFill patternType="gray125"/>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diagonal/>
    </border>
    <border>
      <left style="thin">
        <color indexed="64"/>
      </left>
      <right style="thin">
        <color indexed="64"/>
      </right>
      <top style="thin">
        <color indexed="64"/>
      </top>
      <bottom/>
      <diagonal/>
    </border>
  </borders>
  <cellStyleXfs count="7">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10" fillId="0" borderId="0"/>
    <xf numFmtId="44" fontId="5" fillId="0" borderId="0" applyFont="0" applyFill="0" applyBorder="0" applyAlignment="0" applyProtection="0"/>
  </cellStyleXfs>
  <cellXfs count="78">
    <xf numFmtId="0" fontId="0" fillId="0" borderId="0" xfId="0"/>
    <xf numFmtId="0" fontId="2" fillId="0" borderId="8" xfId="0" applyFont="1" applyBorder="1" applyAlignment="1">
      <alignment horizontal="center" wrapText="1"/>
    </xf>
    <xf numFmtId="0" fontId="2" fillId="0" borderId="8" xfId="0" applyFont="1" applyBorder="1" applyAlignment="1">
      <alignment horizontal="center" textRotation="90" wrapText="1"/>
    </xf>
    <xf numFmtId="0" fontId="0" fillId="0" borderId="13" xfId="0" applyBorder="1" applyAlignment="1">
      <alignment horizontal="center"/>
    </xf>
    <xf numFmtId="0" fontId="2" fillId="0" borderId="14" xfId="0" applyFont="1" applyBorder="1" applyAlignment="1">
      <alignment horizontal="right"/>
    </xf>
    <xf numFmtId="3" fontId="0" fillId="0" borderId="15" xfId="0" applyNumberFormat="1" applyBorder="1" applyAlignment="1">
      <alignment horizontal="center"/>
    </xf>
    <xf numFmtId="0" fontId="0" fillId="0" borderId="16" xfId="0" applyBorder="1" applyAlignment="1">
      <alignment horizontal="center"/>
    </xf>
    <xf numFmtId="0" fontId="2" fillId="0" borderId="17" xfId="0" applyFont="1" applyBorder="1" applyAlignment="1">
      <alignment horizontal="right"/>
    </xf>
    <xf numFmtId="3" fontId="0" fillId="0" borderId="18" xfId="0" applyNumberFormat="1" applyBorder="1" applyAlignment="1">
      <alignment horizontal="center"/>
    </xf>
    <xf numFmtId="1" fontId="0" fillId="0" borderId="18" xfId="0" applyNumberFormat="1" applyBorder="1" applyAlignment="1">
      <alignment horizontal="center"/>
    </xf>
    <xf numFmtId="164" fontId="0" fillId="0" borderId="18" xfId="0" applyNumberFormat="1" applyBorder="1" applyAlignment="1">
      <alignment horizontal="center"/>
    </xf>
    <xf numFmtId="0" fontId="0" fillId="0" borderId="19" xfId="0" applyBorder="1" applyAlignment="1">
      <alignment horizontal="center"/>
    </xf>
    <xf numFmtId="0" fontId="2" fillId="0" borderId="20" xfId="0" applyFont="1" applyBorder="1" applyAlignment="1">
      <alignment horizontal="right"/>
    </xf>
    <xf numFmtId="0" fontId="0" fillId="0" borderId="14" xfId="0" applyBorder="1"/>
    <xf numFmtId="0" fontId="0" fillId="0" borderId="17" xfId="0" applyBorder="1"/>
    <xf numFmtId="0" fontId="0" fillId="0" borderId="20" xfId="0" applyBorder="1"/>
    <xf numFmtId="0" fontId="0" fillId="0" borderId="18" xfId="0" applyBorder="1"/>
    <xf numFmtId="0" fontId="0" fillId="0" borderId="22" xfId="0" applyBorder="1"/>
    <xf numFmtId="0" fontId="0" fillId="0" borderId="23" xfId="0" applyBorder="1"/>
    <xf numFmtId="0" fontId="0" fillId="0" borderId="21" xfId="0" applyBorder="1" applyAlignment="1">
      <alignment horizontal="center"/>
    </xf>
    <xf numFmtId="0" fontId="11" fillId="0" borderId="3" xfId="0" applyFont="1" applyBorder="1" applyAlignment="1">
      <alignment horizontal="left"/>
    </xf>
    <xf numFmtId="0" fontId="11" fillId="0" borderId="3" xfId="0" applyFont="1" applyBorder="1"/>
    <xf numFmtId="0" fontId="12" fillId="0" borderId="3" xfId="0" applyFont="1" applyBorder="1" applyAlignment="1">
      <alignment horizontal="right"/>
    </xf>
    <xf numFmtId="0" fontId="11" fillId="0" borderId="4" xfId="0" applyFont="1" applyBorder="1" applyAlignment="1">
      <alignment horizontal="left"/>
    </xf>
    <xf numFmtId="0" fontId="11" fillId="0" borderId="6" xfId="0" applyFont="1" applyBorder="1"/>
    <xf numFmtId="0" fontId="12" fillId="0" borderId="6" xfId="0" applyFont="1" applyBorder="1" applyAlignment="1">
      <alignment horizontal="right"/>
    </xf>
    <xf numFmtId="0" fontId="11" fillId="0" borderId="6" xfId="0" applyFont="1" applyBorder="1" applyAlignment="1">
      <alignment horizontal="center"/>
    </xf>
    <xf numFmtId="14" fontId="11" fillId="0" borderId="7" xfId="0" applyNumberFormat="1" applyFont="1" applyBorder="1" applyAlignment="1">
      <alignment horizontal="left"/>
    </xf>
    <xf numFmtId="0" fontId="12" fillId="2" borderId="6" xfId="0" applyFont="1" applyFill="1" applyBorder="1"/>
    <xf numFmtId="0" fontId="12" fillId="2" borderId="10" xfId="0" applyFont="1" applyFill="1" applyBorder="1"/>
    <xf numFmtId="0" fontId="11" fillId="2" borderId="9" xfId="0" applyFont="1" applyFill="1" applyBorder="1" applyAlignment="1">
      <alignment horizontal="center"/>
    </xf>
    <xf numFmtId="0" fontId="12" fillId="2" borderId="10" xfId="0" applyFont="1" applyFill="1" applyBorder="1" applyAlignment="1">
      <alignment horizontal="center"/>
    </xf>
    <xf numFmtId="0" fontId="11" fillId="2" borderId="12" xfId="0" applyFont="1" applyFill="1" applyBorder="1" applyAlignment="1">
      <alignment horizontal="center"/>
    </xf>
    <xf numFmtId="0" fontId="11" fillId="2" borderId="10" xfId="0" applyFont="1" applyFill="1" applyBorder="1"/>
    <xf numFmtId="0" fontId="11" fillId="2" borderId="10" xfId="0" applyFont="1" applyFill="1" applyBorder="1" applyAlignment="1">
      <alignment horizontal="center"/>
    </xf>
    <xf numFmtId="0" fontId="11" fillId="2" borderId="11" xfId="0" applyFont="1" applyFill="1" applyBorder="1" applyAlignment="1">
      <alignment horizontal="center"/>
    </xf>
    <xf numFmtId="0" fontId="4" fillId="0" borderId="0" xfId="0" applyFont="1"/>
    <xf numFmtId="0" fontId="4" fillId="0" borderId="0" xfId="0" applyFont="1" applyAlignment="1">
      <alignment horizontal="center"/>
    </xf>
    <xf numFmtId="0" fontId="4" fillId="0" borderId="0" xfId="0" applyFont="1" applyAlignment="1">
      <alignment wrapText="1"/>
    </xf>
    <xf numFmtId="0" fontId="15" fillId="0" borderId="8" xfId="0" applyFont="1" applyBorder="1" applyAlignment="1">
      <alignment horizontal="center" wrapText="1"/>
    </xf>
    <xf numFmtId="0" fontId="11" fillId="0" borderId="3" xfId="0" applyFont="1" applyBorder="1" applyAlignment="1">
      <alignment horizontal="left" vertical="center"/>
    </xf>
    <xf numFmtId="0" fontId="11" fillId="0" borderId="10" xfId="0" applyFont="1" applyBorder="1" applyAlignment="1">
      <alignment horizontal="left" vertical="center" indent="1"/>
    </xf>
    <xf numFmtId="0" fontId="11" fillId="0" borderId="10" xfId="0" applyFont="1" applyBorder="1"/>
    <xf numFmtId="0" fontId="11" fillId="0" borderId="10" xfId="0" applyFont="1" applyBorder="1" applyAlignment="1">
      <alignment horizontal="center"/>
    </xf>
    <xf numFmtId="0" fontId="12" fillId="0" borderId="10" xfId="0" applyFont="1" applyBorder="1" applyAlignment="1">
      <alignment horizontal="right" vertical="center"/>
    </xf>
    <xf numFmtId="0" fontId="11" fillId="0" borderId="6" xfId="0" applyFont="1" applyBorder="1" applyAlignment="1">
      <alignment horizontal="left" vertical="center"/>
    </xf>
    <xf numFmtId="0" fontId="0" fillId="0" borderId="14" xfId="0" applyBorder="1" applyAlignment="1">
      <alignment horizontal="left" indent="1"/>
    </xf>
    <xf numFmtId="0" fontId="0" fillId="0" borderId="17" xfId="0" applyBorder="1" applyAlignment="1">
      <alignment horizontal="left" indent="1"/>
    </xf>
    <xf numFmtId="0" fontId="9" fillId="0" borderId="0" xfId="0" applyFont="1"/>
    <xf numFmtId="0" fontId="11" fillId="0" borderId="6" xfId="0" applyFont="1" applyBorder="1" applyAlignment="1">
      <alignment vertical="center"/>
    </xf>
    <xf numFmtId="9" fontId="14" fillId="0" borderId="18" xfId="1" applyFont="1" applyFill="1" applyBorder="1" applyAlignment="1">
      <alignment horizontal="center"/>
    </xf>
    <xf numFmtId="9" fontId="14" fillId="0" borderId="21" xfId="1" applyFont="1" applyFill="1" applyBorder="1" applyAlignment="1">
      <alignment horizontal="center"/>
    </xf>
    <xf numFmtId="49" fontId="14" fillId="0" borderId="24" xfId="0" applyNumberFormat="1" applyFont="1" applyBorder="1" applyAlignment="1" applyProtection="1">
      <alignment horizontal="left" vertical="center" wrapText="1"/>
      <protection locked="0"/>
    </xf>
    <xf numFmtId="49" fontId="14" fillId="0" borderId="1" xfId="0" applyNumberFormat="1" applyFont="1" applyBorder="1" applyAlignment="1" applyProtection="1">
      <alignment horizontal="center" vertical="center" wrapText="1"/>
      <protection locked="0"/>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3" fontId="14" fillId="0" borderId="1" xfId="0" applyNumberFormat="1" applyFont="1" applyBorder="1" applyAlignment="1">
      <alignment horizontal="center" vertical="center"/>
    </xf>
    <xf numFmtId="164" fontId="14" fillId="0" borderId="1" xfId="0" applyNumberFormat="1" applyFont="1" applyBorder="1" applyAlignment="1">
      <alignment horizontal="center" vertical="center"/>
    </xf>
    <xf numFmtId="0" fontId="16" fillId="0" borderId="0" xfId="0" applyFont="1"/>
    <xf numFmtId="0" fontId="14" fillId="0" borderId="1" xfId="0" applyFont="1" applyBorder="1" applyAlignment="1">
      <alignment horizontal="left" vertical="center" wrapText="1"/>
    </xf>
    <xf numFmtId="49" fontId="14" fillId="0" borderId="1" xfId="0" applyNumberFormat="1" applyFont="1" applyBorder="1" applyAlignment="1" applyProtection="1">
      <alignment horizontal="left" vertical="center" wrapText="1"/>
      <protection locked="0"/>
    </xf>
    <xf numFmtId="1" fontId="14" fillId="0" borderId="1" xfId="0" applyNumberFormat="1" applyFont="1" applyBorder="1" applyAlignment="1">
      <alignment horizontal="center" vertical="center"/>
    </xf>
    <xf numFmtId="49" fontId="14" fillId="0" borderId="1" xfId="0" applyNumberFormat="1" applyFont="1" applyBorder="1" applyAlignment="1" applyProtection="1">
      <alignment vertical="center" wrapText="1"/>
      <protection locked="0"/>
    </xf>
    <xf numFmtId="2" fontId="14" fillId="0" borderId="1" xfId="0" applyNumberFormat="1" applyFont="1" applyBorder="1" applyAlignment="1">
      <alignment horizontal="center" vertical="center"/>
    </xf>
    <xf numFmtId="49" fontId="0" fillId="0" borderId="20" xfId="0" applyNumberFormat="1" applyBorder="1" applyAlignment="1">
      <alignment horizontal="left" indent="1"/>
    </xf>
    <xf numFmtId="0" fontId="12" fillId="2" borderId="6" xfId="0" applyFont="1" applyFill="1" applyBorder="1" applyAlignment="1">
      <alignment horizontal="center"/>
    </xf>
    <xf numFmtId="14" fontId="11" fillId="0" borderId="10" xfId="0" applyNumberFormat="1" applyFont="1" applyBorder="1" applyAlignment="1">
      <alignment horizontal="left" vertical="center" indent="1"/>
    </xf>
    <xf numFmtId="14" fontId="0" fillId="0" borderId="17" xfId="0" applyNumberFormat="1" applyBorder="1" applyAlignment="1">
      <alignment horizontal="left" indent="1"/>
    </xf>
    <xf numFmtId="0" fontId="13" fillId="0" borderId="9" xfId="0" applyFont="1" applyBorder="1" applyAlignment="1">
      <alignment horizontal="left" vertical="center"/>
    </xf>
    <xf numFmtId="0" fontId="13" fillId="0" borderId="2" xfId="0" applyFont="1" applyBorder="1" applyAlignment="1">
      <alignment horizontal="left" vertical="center" wrapText="1"/>
    </xf>
    <xf numFmtId="0" fontId="17" fillId="0" borderId="5" xfId="0" applyFont="1" applyBorder="1" applyAlignment="1">
      <alignment horizontal="left" vertical="center" wrapText="1"/>
    </xf>
    <xf numFmtId="0" fontId="13" fillId="2" borderId="5" xfId="0" applyFont="1" applyFill="1" applyBorder="1" applyAlignment="1">
      <alignment horizontal="left"/>
    </xf>
    <xf numFmtId="0" fontId="8" fillId="0" borderId="13" xfId="0" applyFont="1" applyBorder="1" applyAlignment="1">
      <alignment horizontal="right"/>
    </xf>
    <xf numFmtId="0" fontId="8" fillId="0" borderId="16" xfId="0" applyFont="1" applyBorder="1" applyAlignment="1">
      <alignment horizontal="right"/>
    </xf>
    <xf numFmtId="0" fontId="8" fillId="0" borderId="19" xfId="0" applyFont="1" applyBorder="1" applyAlignment="1">
      <alignment horizontal="right"/>
    </xf>
    <xf numFmtId="0" fontId="13" fillId="2" borderId="9" xfId="0" applyFont="1" applyFill="1" applyBorder="1"/>
    <xf numFmtId="0" fontId="8" fillId="0" borderId="8" xfId="0" applyFont="1" applyBorder="1" applyAlignment="1">
      <alignment horizontal="center" wrapText="1"/>
    </xf>
    <xf numFmtId="49" fontId="14" fillId="0" borderId="25" xfId="0" applyNumberFormat="1" applyFont="1" applyBorder="1" applyAlignment="1" applyProtection="1">
      <alignment horizontal="left" vertical="center" wrapText="1"/>
      <protection locked="0"/>
    </xf>
  </cellXfs>
  <cellStyles count="7">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Percent" xfId="1" builtinId="5"/>
  </cellStyles>
  <dxfs count="0"/>
  <tableStyles count="0" defaultTableStyle="TableStyleMedium2" defaultPivotStyle="PivotStyleLight16"/>
  <colors>
    <mruColors>
      <color rgb="FFFFFF99"/>
      <color rgb="FF0070C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L65"/>
  <sheetViews>
    <sheetView tabSelected="1" zoomScaleNormal="100" zoomScaleSheetLayoutView="100" workbookViewId="0">
      <selection activeCell="I16" sqref="I16"/>
    </sheetView>
  </sheetViews>
  <sheetFormatPr defaultRowHeight="15" x14ac:dyDescent="0.25"/>
  <cols>
    <col min="1" max="1" width="40.5703125" style="48" customWidth="1"/>
    <col min="2" max="2" width="21.5703125" style="36" customWidth="1"/>
    <col min="3" max="4" width="12.5703125" style="38" customWidth="1"/>
    <col min="5" max="8" width="5.5703125" style="36" customWidth="1"/>
    <col min="9" max="12" width="15.5703125" style="37" customWidth="1"/>
  </cols>
  <sheetData>
    <row r="1" spans="1:12" ht="24" customHeight="1" thickBot="1" x14ac:dyDescent="0.3">
      <c r="A1" s="68" t="s">
        <v>27</v>
      </c>
      <c r="B1" s="41" t="s">
        <v>32</v>
      </c>
      <c r="C1" s="42"/>
      <c r="D1" s="42"/>
      <c r="E1" s="42"/>
      <c r="F1" s="42"/>
      <c r="I1" s="43"/>
      <c r="J1" s="43"/>
      <c r="K1" s="44" t="s">
        <v>3</v>
      </c>
      <c r="L1" s="66">
        <v>46055</v>
      </c>
    </row>
    <row r="2" spans="1:12" ht="45" customHeight="1" x14ac:dyDescent="0.25">
      <c r="A2" s="69" t="s">
        <v>26</v>
      </c>
      <c r="B2" s="40" t="s">
        <v>33</v>
      </c>
      <c r="C2" s="36"/>
      <c r="D2" s="21"/>
      <c r="E2" s="21"/>
      <c r="F2" s="21"/>
      <c r="G2" s="21"/>
      <c r="H2" s="21"/>
      <c r="I2" s="22"/>
      <c r="J2" s="20"/>
      <c r="K2" s="22"/>
      <c r="L2" s="23"/>
    </row>
    <row r="3" spans="1:12" ht="36" customHeight="1" thickBot="1" x14ac:dyDescent="0.3">
      <c r="A3" s="70" t="s">
        <v>30</v>
      </c>
      <c r="B3" s="45"/>
      <c r="C3" s="49"/>
      <c r="D3" s="24"/>
      <c r="E3" s="24"/>
      <c r="F3" s="24"/>
      <c r="G3" s="24"/>
      <c r="H3" s="24"/>
      <c r="I3" s="25"/>
      <c r="J3" s="26"/>
      <c r="K3" s="25"/>
      <c r="L3" s="27"/>
    </row>
    <row r="4" spans="1:12" ht="21" customHeight="1" thickBot="1" x14ac:dyDescent="0.3">
      <c r="A4" s="71" t="s">
        <v>31</v>
      </c>
      <c r="B4" s="65"/>
      <c r="C4" s="28"/>
      <c r="D4" s="28"/>
      <c r="E4" s="29"/>
      <c r="F4" s="29"/>
      <c r="G4" s="29"/>
      <c r="H4" s="29"/>
      <c r="I4" s="29"/>
      <c r="J4" s="30"/>
      <c r="K4" s="31" t="s">
        <v>28</v>
      </c>
      <c r="L4" s="32"/>
    </row>
    <row r="5" spans="1:12" x14ac:dyDescent="0.25">
      <c r="A5" s="72" t="s">
        <v>0</v>
      </c>
      <c r="B5" s="46" t="s">
        <v>34</v>
      </c>
      <c r="C5" s="13"/>
      <c r="D5" s="13"/>
      <c r="E5" s="13"/>
      <c r="F5" s="17"/>
      <c r="G5" s="17"/>
      <c r="H5" s="17"/>
      <c r="I5" s="18"/>
      <c r="J5" s="3"/>
      <c r="K5" s="4" t="s">
        <v>29</v>
      </c>
      <c r="L5" s="5">
        <f>SUMIF(G14:G65,"*X*",I14:I65)</f>
        <v>5806</v>
      </c>
    </row>
    <row r="6" spans="1:12" x14ac:dyDescent="0.25">
      <c r="A6" s="73" t="s">
        <v>1</v>
      </c>
      <c r="B6" s="47" t="s">
        <v>120</v>
      </c>
      <c r="C6" s="14"/>
      <c r="D6" s="14"/>
      <c r="E6" s="14"/>
      <c r="F6" s="14"/>
      <c r="G6" s="14"/>
      <c r="H6" s="14"/>
      <c r="I6" s="16"/>
      <c r="J6" s="6"/>
      <c r="K6" s="7" t="s">
        <v>15</v>
      </c>
      <c r="L6" s="8">
        <f>SUM(J14:J65)</f>
        <v>65300</v>
      </c>
    </row>
    <row r="7" spans="1:12" x14ac:dyDescent="0.25">
      <c r="A7" s="73" t="s">
        <v>2</v>
      </c>
      <c r="B7" s="47" t="s">
        <v>121</v>
      </c>
      <c r="C7" s="14"/>
      <c r="D7" s="14"/>
      <c r="E7" s="14"/>
      <c r="F7" s="14"/>
      <c r="G7" s="14"/>
      <c r="H7" s="14"/>
      <c r="I7" s="16"/>
      <c r="J7" s="6"/>
      <c r="K7" s="7" t="s">
        <v>16</v>
      </c>
      <c r="L7" s="50">
        <v>0.99</v>
      </c>
    </row>
    <row r="8" spans="1:12" x14ac:dyDescent="0.25">
      <c r="A8" s="73" t="s">
        <v>3</v>
      </c>
      <c r="B8" s="67">
        <v>45777</v>
      </c>
      <c r="C8" s="14"/>
      <c r="D8" s="14"/>
      <c r="E8" s="14"/>
      <c r="F8" s="14"/>
      <c r="G8" s="14"/>
      <c r="H8" s="14"/>
      <c r="I8" s="16"/>
      <c r="J8" s="6"/>
      <c r="K8" s="7" t="s">
        <v>17</v>
      </c>
      <c r="L8" s="9">
        <f>L6/L5</f>
        <v>11.246985876679297</v>
      </c>
    </row>
    <row r="9" spans="1:12" x14ac:dyDescent="0.25">
      <c r="A9" s="73" t="s">
        <v>4</v>
      </c>
      <c r="B9" s="47" t="s">
        <v>131</v>
      </c>
      <c r="C9" s="14"/>
      <c r="D9" s="14"/>
      <c r="E9" s="14"/>
      <c r="F9" s="14"/>
      <c r="G9" s="14"/>
      <c r="H9" s="14"/>
      <c r="I9" s="16"/>
      <c r="J9" s="6"/>
      <c r="K9" s="7" t="s">
        <v>18</v>
      </c>
      <c r="L9" s="8">
        <f>SUM(L14:L65)</f>
        <v>12168</v>
      </c>
    </row>
    <row r="10" spans="1:12" x14ac:dyDescent="0.25">
      <c r="A10" s="73" t="s">
        <v>5</v>
      </c>
      <c r="B10" s="47" t="s">
        <v>132</v>
      </c>
      <c r="C10" s="14"/>
      <c r="D10" s="14"/>
      <c r="E10" s="14"/>
      <c r="F10" s="14"/>
      <c r="G10" s="14"/>
      <c r="H10" s="14"/>
      <c r="I10" s="16"/>
      <c r="J10" s="6"/>
      <c r="K10" s="7" t="s">
        <v>19</v>
      </c>
      <c r="L10" s="10">
        <f>L9/L6</f>
        <v>0.18633996937212863</v>
      </c>
    </row>
    <row r="11" spans="1:12" ht="15.75" thickBot="1" x14ac:dyDescent="0.3">
      <c r="A11" s="74" t="s">
        <v>6</v>
      </c>
      <c r="B11" s="64" t="s">
        <v>133</v>
      </c>
      <c r="C11" s="15"/>
      <c r="D11" s="15"/>
      <c r="E11" s="15"/>
      <c r="F11" s="15"/>
      <c r="G11" s="15"/>
      <c r="H11" s="15"/>
      <c r="I11" s="19"/>
      <c r="J11" s="11"/>
      <c r="K11" s="12" t="s">
        <v>20</v>
      </c>
      <c r="L11" s="51">
        <v>0.2</v>
      </c>
    </row>
    <row r="12" spans="1:12" ht="21" customHeight="1" thickBot="1" x14ac:dyDescent="0.3">
      <c r="A12" s="75" t="s">
        <v>25</v>
      </c>
      <c r="B12" s="33"/>
      <c r="C12" s="33"/>
      <c r="D12" s="33"/>
      <c r="E12" s="33"/>
      <c r="F12" s="33"/>
      <c r="G12" s="33"/>
      <c r="H12" s="33"/>
      <c r="I12" s="34"/>
      <c r="J12" s="34"/>
      <c r="K12" s="34"/>
      <c r="L12" s="35"/>
    </row>
    <row r="13" spans="1:12" ht="107.25" customHeight="1" thickBot="1" x14ac:dyDescent="0.3">
      <c r="A13" s="76" t="s">
        <v>7</v>
      </c>
      <c r="B13" s="1" t="s">
        <v>8</v>
      </c>
      <c r="C13" s="1" t="s">
        <v>13</v>
      </c>
      <c r="D13" s="1" t="s">
        <v>14</v>
      </c>
      <c r="E13" s="2" t="s">
        <v>9</v>
      </c>
      <c r="F13" s="2" t="s">
        <v>12</v>
      </c>
      <c r="G13" s="2" t="s">
        <v>11</v>
      </c>
      <c r="H13" s="2" t="s">
        <v>10</v>
      </c>
      <c r="I13" s="39" t="s">
        <v>24</v>
      </c>
      <c r="J13" s="1" t="s">
        <v>21</v>
      </c>
      <c r="K13" s="39" t="s">
        <v>22</v>
      </c>
      <c r="L13" s="1" t="s">
        <v>23</v>
      </c>
    </row>
    <row r="14" spans="1:12" s="58" customFormat="1" ht="48" customHeight="1" x14ac:dyDescent="0.25">
      <c r="A14" s="77" t="s">
        <v>119</v>
      </c>
      <c r="B14" s="52" t="s">
        <v>115</v>
      </c>
      <c r="C14" s="53"/>
      <c r="D14" s="54"/>
      <c r="E14" s="55"/>
      <c r="F14" s="55" t="s">
        <v>37</v>
      </c>
      <c r="G14" s="55" t="s">
        <v>35</v>
      </c>
      <c r="H14" s="55" t="s">
        <v>36</v>
      </c>
      <c r="I14" s="56">
        <v>1</v>
      </c>
      <c r="J14" s="56">
        <v>1</v>
      </c>
      <c r="K14" s="57">
        <v>0.16700000000000001</v>
      </c>
      <c r="L14" s="56">
        <v>1</v>
      </c>
    </row>
    <row r="15" spans="1:12" ht="48" customHeight="1" x14ac:dyDescent="0.25">
      <c r="A15" s="59" t="s">
        <v>38</v>
      </c>
      <c r="B15" s="60" t="s">
        <v>47</v>
      </c>
      <c r="C15" s="53" t="s">
        <v>51</v>
      </c>
      <c r="D15" s="54"/>
      <c r="E15" s="55" t="s">
        <v>108</v>
      </c>
      <c r="F15" s="55" t="s">
        <v>36</v>
      </c>
      <c r="G15" s="55"/>
      <c r="H15" s="55" t="s">
        <v>36</v>
      </c>
      <c r="I15" s="56">
        <v>182</v>
      </c>
      <c r="J15" s="56">
        <v>182</v>
      </c>
      <c r="K15" s="57">
        <v>0.5</v>
      </c>
      <c r="L15" s="56">
        <f>ROUNDUP(J15*K15,0)</f>
        <v>91</v>
      </c>
    </row>
    <row r="16" spans="1:12" ht="48" customHeight="1" x14ac:dyDescent="0.25">
      <c r="A16" s="59" t="s">
        <v>39</v>
      </c>
      <c r="B16" s="60" t="s">
        <v>47</v>
      </c>
      <c r="C16" s="53" t="s">
        <v>51</v>
      </c>
      <c r="D16" s="54"/>
      <c r="E16" s="55" t="s">
        <v>108</v>
      </c>
      <c r="F16" s="55" t="s">
        <v>37</v>
      </c>
      <c r="G16" s="55"/>
      <c r="H16" s="55" t="s">
        <v>36</v>
      </c>
      <c r="I16" s="56">
        <v>428</v>
      </c>
      <c r="J16" s="56">
        <v>428</v>
      </c>
      <c r="K16" s="57">
        <v>0.5</v>
      </c>
      <c r="L16" s="56">
        <f>ROUNDUP(J16*K16,0)</f>
        <v>214</v>
      </c>
    </row>
    <row r="17" spans="1:12" ht="48" customHeight="1" x14ac:dyDescent="0.25">
      <c r="A17" s="59" t="s">
        <v>40</v>
      </c>
      <c r="B17" s="60" t="s">
        <v>122</v>
      </c>
      <c r="C17" s="53" t="s">
        <v>52</v>
      </c>
      <c r="D17" s="54"/>
      <c r="E17" s="55"/>
      <c r="F17" s="55" t="s">
        <v>53</v>
      </c>
      <c r="G17" s="55" t="s">
        <v>35</v>
      </c>
      <c r="H17" s="55" t="s">
        <v>36</v>
      </c>
      <c r="I17" s="56">
        <v>40</v>
      </c>
      <c r="J17" s="56">
        <v>750</v>
      </c>
      <c r="K17" s="57">
        <v>0.5</v>
      </c>
      <c r="L17" s="56">
        <f>ROUNDUP(J17*K17,0)</f>
        <v>375</v>
      </c>
    </row>
    <row r="18" spans="1:12" ht="48" customHeight="1" x14ac:dyDescent="0.25">
      <c r="A18" s="59" t="s">
        <v>41</v>
      </c>
      <c r="B18" s="60" t="s">
        <v>122</v>
      </c>
      <c r="C18" s="53" t="s">
        <v>52</v>
      </c>
      <c r="D18" s="54"/>
      <c r="E18" s="55" t="s">
        <v>108</v>
      </c>
      <c r="F18" s="55" t="s">
        <v>54</v>
      </c>
      <c r="G18" s="55" t="s">
        <v>35</v>
      </c>
      <c r="H18" s="55" t="s">
        <v>36</v>
      </c>
      <c r="I18" s="56">
        <v>15</v>
      </c>
      <c r="J18" s="56">
        <v>15</v>
      </c>
      <c r="K18" s="57">
        <v>0.5</v>
      </c>
      <c r="L18" s="56">
        <f>ROUNDUP(J18*K18,0)</f>
        <v>8</v>
      </c>
    </row>
    <row r="19" spans="1:12" ht="48" customHeight="1" x14ac:dyDescent="0.25">
      <c r="A19" s="59" t="s">
        <v>123</v>
      </c>
      <c r="B19" s="60" t="s">
        <v>48</v>
      </c>
      <c r="C19" s="53" t="s">
        <v>51</v>
      </c>
      <c r="D19" s="54"/>
      <c r="E19" s="55"/>
      <c r="F19" s="55" t="s">
        <v>36</v>
      </c>
      <c r="G19" s="55"/>
      <c r="H19" s="55" t="s">
        <v>36</v>
      </c>
      <c r="I19" s="56">
        <v>152</v>
      </c>
      <c r="J19" s="56">
        <v>152</v>
      </c>
      <c r="K19" s="61">
        <v>2</v>
      </c>
      <c r="L19" s="56">
        <f>ROUNDUP(J19*K19,0)</f>
        <v>304</v>
      </c>
    </row>
    <row r="20" spans="1:12" ht="48" customHeight="1" x14ac:dyDescent="0.25">
      <c r="A20" s="59" t="s">
        <v>42</v>
      </c>
      <c r="B20" s="60" t="s">
        <v>48</v>
      </c>
      <c r="C20" s="53" t="s">
        <v>51</v>
      </c>
      <c r="D20" s="54"/>
      <c r="E20" s="55"/>
      <c r="F20" s="55" t="s">
        <v>37</v>
      </c>
      <c r="G20" s="55"/>
      <c r="H20" s="55" t="s">
        <v>36</v>
      </c>
      <c r="I20" s="56">
        <v>360</v>
      </c>
      <c r="J20" s="56">
        <v>360</v>
      </c>
      <c r="K20" s="61">
        <v>2</v>
      </c>
      <c r="L20" s="56">
        <f>ROUNDUP(J20*K20,0)</f>
        <v>720</v>
      </c>
    </row>
    <row r="21" spans="1:12" ht="48" customHeight="1" x14ac:dyDescent="0.25">
      <c r="A21" s="59" t="s">
        <v>43</v>
      </c>
      <c r="B21" s="60" t="s">
        <v>49</v>
      </c>
      <c r="C21" s="53" t="s">
        <v>51</v>
      </c>
      <c r="D21" s="54"/>
      <c r="E21" s="55"/>
      <c r="F21" s="55" t="s">
        <v>36</v>
      </c>
      <c r="G21" s="55"/>
      <c r="H21" s="55" t="s">
        <v>36</v>
      </c>
      <c r="I21" s="56">
        <v>2</v>
      </c>
      <c r="J21" s="56">
        <v>2</v>
      </c>
      <c r="K21" s="61">
        <v>3</v>
      </c>
      <c r="L21" s="56">
        <f>ROUNDUP(J21*K21,0)</f>
        <v>6</v>
      </c>
    </row>
    <row r="22" spans="1:12" ht="48" customHeight="1" x14ac:dyDescent="0.25">
      <c r="A22" s="59" t="s">
        <v>44</v>
      </c>
      <c r="B22" s="60" t="s">
        <v>50</v>
      </c>
      <c r="C22" s="53" t="s">
        <v>51</v>
      </c>
      <c r="D22" s="54"/>
      <c r="E22" s="55"/>
      <c r="F22" s="55" t="s">
        <v>37</v>
      </c>
      <c r="G22" s="55"/>
      <c r="H22" s="55" t="s">
        <v>36</v>
      </c>
      <c r="I22" s="56">
        <v>5</v>
      </c>
      <c r="J22" s="56">
        <v>5</v>
      </c>
      <c r="K22" s="61">
        <v>3</v>
      </c>
      <c r="L22" s="56">
        <f>ROUNDUP(J22*K22,0)</f>
        <v>15</v>
      </c>
    </row>
    <row r="23" spans="1:12" s="58" customFormat="1" ht="61.35" customHeight="1" x14ac:dyDescent="0.25">
      <c r="A23" s="59" t="s">
        <v>124</v>
      </c>
      <c r="B23" s="60" t="s">
        <v>116</v>
      </c>
      <c r="C23" s="53" t="s">
        <v>51</v>
      </c>
      <c r="D23" s="54"/>
      <c r="E23" s="55"/>
      <c r="F23" s="55" t="s">
        <v>36</v>
      </c>
      <c r="G23" s="55" t="s">
        <v>35</v>
      </c>
      <c r="H23" s="55" t="s">
        <v>36</v>
      </c>
      <c r="I23" s="56">
        <v>1</v>
      </c>
      <c r="J23" s="56">
        <v>1</v>
      </c>
      <c r="K23" s="61">
        <v>160</v>
      </c>
      <c r="L23" s="56">
        <f>ROUNDUP(J23*K23,0)</f>
        <v>160</v>
      </c>
    </row>
    <row r="24" spans="1:12" s="58" customFormat="1" ht="60" customHeight="1" x14ac:dyDescent="0.25">
      <c r="A24" s="59" t="s">
        <v>125</v>
      </c>
      <c r="B24" s="52" t="s">
        <v>116</v>
      </c>
      <c r="C24" s="53" t="s">
        <v>51</v>
      </c>
      <c r="D24" s="54"/>
      <c r="E24" s="55"/>
      <c r="F24" s="55" t="s">
        <v>37</v>
      </c>
      <c r="G24" s="55" t="s">
        <v>35</v>
      </c>
      <c r="H24" s="55" t="s">
        <v>36</v>
      </c>
      <c r="I24" s="56">
        <v>2</v>
      </c>
      <c r="J24" s="56">
        <v>2</v>
      </c>
      <c r="K24" s="57">
        <v>160</v>
      </c>
      <c r="L24" s="56">
        <f>ROUNDUP(J24*K24,0)</f>
        <v>320</v>
      </c>
    </row>
    <row r="25" spans="1:12" s="58" customFormat="1" ht="48" customHeight="1" x14ac:dyDescent="0.25">
      <c r="A25" s="60" t="s">
        <v>126</v>
      </c>
      <c r="B25" s="60" t="s">
        <v>117</v>
      </c>
      <c r="C25" s="53" t="s">
        <v>51</v>
      </c>
      <c r="D25" s="54"/>
      <c r="E25" s="55"/>
      <c r="F25" s="55" t="s">
        <v>36</v>
      </c>
      <c r="G25" s="55" t="s">
        <v>35</v>
      </c>
      <c r="H25" s="55" t="s">
        <v>36</v>
      </c>
      <c r="I25" s="56">
        <v>1</v>
      </c>
      <c r="J25" s="56">
        <v>1</v>
      </c>
      <c r="K25" s="57">
        <v>1</v>
      </c>
      <c r="L25" s="56">
        <f>ROUNDUP(J25*K25,0)</f>
        <v>1</v>
      </c>
    </row>
    <row r="26" spans="1:12" s="58" customFormat="1" ht="48" customHeight="1" x14ac:dyDescent="0.25">
      <c r="A26" s="60" t="s">
        <v>127</v>
      </c>
      <c r="B26" s="60" t="s">
        <v>117</v>
      </c>
      <c r="C26" s="53" t="s">
        <v>51</v>
      </c>
      <c r="D26" s="54"/>
      <c r="E26" s="55"/>
      <c r="F26" s="55" t="s">
        <v>37</v>
      </c>
      <c r="G26" s="55" t="s">
        <v>35</v>
      </c>
      <c r="H26" s="55" t="s">
        <v>36</v>
      </c>
      <c r="I26" s="56">
        <v>5</v>
      </c>
      <c r="J26" s="56">
        <v>5</v>
      </c>
      <c r="K26" s="57">
        <v>1</v>
      </c>
      <c r="L26" s="56">
        <f>ROUNDUP(J26*K26,0)</f>
        <v>5</v>
      </c>
    </row>
    <row r="27" spans="1:12" s="58" customFormat="1" ht="48" customHeight="1" x14ac:dyDescent="0.25">
      <c r="A27" s="60" t="s">
        <v>128</v>
      </c>
      <c r="B27" s="60" t="s">
        <v>118</v>
      </c>
      <c r="C27" s="53" t="s">
        <v>51</v>
      </c>
      <c r="D27" s="54"/>
      <c r="E27" s="55"/>
      <c r="F27" s="55" t="s">
        <v>36</v>
      </c>
      <c r="G27" s="55" t="s">
        <v>35</v>
      </c>
      <c r="H27" s="55" t="s">
        <v>36</v>
      </c>
      <c r="I27" s="56">
        <v>1</v>
      </c>
      <c r="J27" s="56">
        <v>1</v>
      </c>
      <c r="K27" s="57">
        <v>1</v>
      </c>
      <c r="L27" s="56">
        <f>ROUNDUP(J27*K27,0)</f>
        <v>1</v>
      </c>
    </row>
    <row r="28" spans="1:12" s="58" customFormat="1" ht="48" customHeight="1" x14ac:dyDescent="0.25">
      <c r="A28" s="60" t="s">
        <v>129</v>
      </c>
      <c r="B28" s="60" t="s">
        <v>118</v>
      </c>
      <c r="C28" s="53" t="s">
        <v>51</v>
      </c>
      <c r="D28" s="54"/>
      <c r="E28" s="55"/>
      <c r="F28" s="55" t="s">
        <v>37</v>
      </c>
      <c r="G28" s="55" t="s">
        <v>35</v>
      </c>
      <c r="H28" s="55" t="s">
        <v>36</v>
      </c>
      <c r="I28" s="56">
        <v>1</v>
      </c>
      <c r="J28" s="56">
        <v>1</v>
      </c>
      <c r="K28" s="57">
        <v>1</v>
      </c>
      <c r="L28" s="56">
        <f>ROUNDUP(J28*K28,0)</f>
        <v>1</v>
      </c>
    </row>
    <row r="29" spans="1:12" ht="48" customHeight="1" x14ac:dyDescent="0.25">
      <c r="A29" s="59" t="s">
        <v>45</v>
      </c>
      <c r="B29" s="60" t="s">
        <v>111</v>
      </c>
      <c r="C29" s="53" t="s">
        <v>52</v>
      </c>
      <c r="D29" s="54"/>
      <c r="E29" s="55" t="s">
        <v>108</v>
      </c>
      <c r="F29" s="55" t="s">
        <v>36</v>
      </c>
      <c r="G29" s="55" t="s">
        <v>35</v>
      </c>
      <c r="H29" s="55" t="s">
        <v>36</v>
      </c>
      <c r="I29" s="56">
        <v>1573</v>
      </c>
      <c r="J29" s="56">
        <v>1573</v>
      </c>
      <c r="K29" s="57">
        <v>0.05</v>
      </c>
      <c r="L29" s="56">
        <f>ROUNDUP(J29*K29,0)</f>
        <v>79</v>
      </c>
    </row>
    <row r="30" spans="1:12" ht="48" customHeight="1" x14ac:dyDescent="0.25">
      <c r="A30" s="59" t="s">
        <v>46</v>
      </c>
      <c r="B30" s="60" t="s">
        <v>111</v>
      </c>
      <c r="C30" s="53" t="s">
        <v>52</v>
      </c>
      <c r="D30" s="54"/>
      <c r="E30" s="55" t="s">
        <v>108</v>
      </c>
      <c r="F30" s="55" t="s">
        <v>37</v>
      </c>
      <c r="G30" s="55" t="s">
        <v>35</v>
      </c>
      <c r="H30" s="55" t="s">
        <v>36</v>
      </c>
      <c r="I30" s="56">
        <v>3669</v>
      </c>
      <c r="J30" s="56">
        <v>3669</v>
      </c>
      <c r="K30" s="57">
        <v>0.05</v>
      </c>
      <c r="L30" s="56">
        <f>ROUNDUP(J30*K30,0)</f>
        <v>184</v>
      </c>
    </row>
    <row r="31" spans="1:12" ht="48" customHeight="1" x14ac:dyDescent="0.25">
      <c r="A31" s="60" t="s">
        <v>55</v>
      </c>
      <c r="B31" s="60" t="s">
        <v>112</v>
      </c>
      <c r="C31" s="53" t="s">
        <v>51</v>
      </c>
      <c r="D31" s="54"/>
      <c r="E31" s="55" t="s">
        <v>108</v>
      </c>
      <c r="F31" s="55" t="s">
        <v>36</v>
      </c>
      <c r="G31" s="55"/>
      <c r="H31" s="55" t="s">
        <v>36</v>
      </c>
      <c r="I31" s="56">
        <v>182</v>
      </c>
      <c r="J31" s="56">
        <v>182</v>
      </c>
      <c r="K31" s="57">
        <v>0.05</v>
      </c>
      <c r="L31" s="56">
        <f>ROUNDUP(J31*K31,0)</f>
        <v>10</v>
      </c>
    </row>
    <row r="32" spans="1:12" ht="48" customHeight="1" x14ac:dyDescent="0.25">
      <c r="A32" s="60" t="s">
        <v>56</v>
      </c>
      <c r="B32" s="60" t="s">
        <v>112</v>
      </c>
      <c r="C32" s="53" t="s">
        <v>51</v>
      </c>
      <c r="D32" s="54"/>
      <c r="E32" s="55" t="s">
        <v>108</v>
      </c>
      <c r="F32" s="55" t="s">
        <v>37</v>
      </c>
      <c r="G32" s="55"/>
      <c r="H32" s="55" t="s">
        <v>36</v>
      </c>
      <c r="I32" s="56">
        <v>428</v>
      </c>
      <c r="J32" s="56">
        <v>428</v>
      </c>
      <c r="K32" s="57">
        <v>0.05</v>
      </c>
      <c r="L32" s="56">
        <f>ROUNDUP(J32*K32,0)</f>
        <v>22</v>
      </c>
    </row>
    <row r="33" spans="1:12" ht="48" customHeight="1" x14ac:dyDescent="0.25">
      <c r="A33" s="60" t="s">
        <v>57</v>
      </c>
      <c r="B33" s="60" t="s">
        <v>66</v>
      </c>
      <c r="C33" s="53" t="s">
        <v>52</v>
      </c>
      <c r="D33" s="54"/>
      <c r="E33" s="55" t="s">
        <v>108</v>
      </c>
      <c r="F33" s="55" t="s">
        <v>53</v>
      </c>
      <c r="G33" s="55"/>
      <c r="H33" s="55" t="s">
        <v>36</v>
      </c>
      <c r="I33" s="56">
        <v>25</v>
      </c>
      <c r="J33" s="56">
        <v>25</v>
      </c>
      <c r="K33" s="61">
        <v>1</v>
      </c>
      <c r="L33" s="56">
        <f>ROUNDUP(J33*K33,0)</f>
        <v>25</v>
      </c>
    </row>
    <row r="34" spans="1:12" ht="48" customHeight="1" x14ac:dyDescent="0.25">
      <c r="A34" s="60" t="s">
        <v>58</v>
      </c>
      <c r="B34" s="60" t="s">
        <v>66</v>
      </c>
      <c r="C34" s="53" t="s">
        <v>52</v>
      </c>
      <c r="D34" s="54"/>
      <c r="E34" s="55"/>
      <c r="F34" s="55" t="s">
        <v>54</v>
      </c>
      <c r="G34" s="55"/>
      <c r="H34" s="55" t="s">
        <v>36</v>
      </c>
      <c r="I34" s="56">
        <v>1</v>
      </c>
      <c r="J34" s="56">
        <v>1</v>
      </c>
      <c r="K34" s="61">
        <v>1</v>
      </c>
      <c r="L34" s="56">
        <f>ROUNDUP(J34*K34,0)</f>
        <v>1</v>
      </c>
    </row>
    <row r="35" spans="1:12" ht="48" customHeight="1" x14ac:dyDescent="0.25">
      <c r="A35" s="60" t="s">
        <v>59</v>
      </c>
      <c r="B35" s="60" t="s">
        <v>113</v>
      </c>
      <c r="C35" s="53" t="s">
        <v>51</v>
      </c>
      <c r="D35" s="54"/>
      <c r="E35" s="55" t="s">
        <v>108</v>
      </c>
      <c r="F35" s="55" t="s">
        <v>36</v>
      </c>
      <c r="G35" s="55"/>
      <c r="H35" s="55" t="s">
        <v>36</v>
      </c>
      <c r="I35" s="56">
        <v>266</v>
      </c>
      <c r="J35" s="56">
        <v>266</v>
      </c>
      <c r="K35" s="57">
        <v>0.25</v>
      </c>
      <c r="L35" s="56">
        <f>ROUNDUP(J35*K35,0)</f>
        <v>67</v>
      </c>
    </row>
    <row r="36" spans="1:12" ht="48" customHeight="1" x14ac:dyDescent="0.25">
      <c r="A36" s="60" t="s">
        <v>60</v>
      </c>
      <c r="B36" s="60" t="s">
        <v>113</v>
      </c>
      <c r="C36" s="53" t="s">
        <v>51</v>
      </c>
      <c r="D36" s="54"/>
      <c r="E36" s="55" t="s">
        <v>108</v>
      </c>
      <c r="F36" s="55" t="s">
        <v>37</v>
      </c>
      <c r="G36" s="55"/>
      <c r="H36" s="55" t="s">
        <v>36</v>
      </c>
      <c r="I36" s="56">
        <v>621</v>
      </c>
      <c r="J36" s="56">
        <v>621</v>
      </c>
      <c r="K36" s="57">
        <v>0.25</v>
      </c>
      <c r="L36" s="56">
        <f>ROUNDUP(J36*K36,0)</f>
        <v>156</v>
      </c>
    </row>
    <row r="37" spans="1:12" ht="48" customHeight="1" x14ac:dyDescent="0.25">
      <c r="A37" s="60" t="s">
        <v>61</v>
      </c>
      <c r="B37" s="60" t="s">
        <v>114</v>
      </c>
      <c r="C37" s="53" t="s">
        <v>51</v>
      </c>
      <c r="D37" s="54"/>
      <c r="E37" s="55" t="s">
        <v>108</v>
      </c>
      <c r="F37" s="55" t="s">
        <v>36</v>
      </c>
      <c r="G37" s="55"/>
      <c r="H37" s="55" t="s">
        <v>36</v>
      </c>
      <c r="I37" s="56">
        <v>266</v>
      </c>
      <c r="J37" s="56">
        <v>266</v>
      </c>
      <c r="K37" s="57">
        <v>0.5</v>
      </c>
      <c r="L37" s="56">
        <f>ROUNDUP(J37*K37,0)</f>
        <v>133</v>
      </c>
    </row>
    <row r="38" spans="1:12" ht="48" customHeight="1" x14ac:dyDescent="0.25">
      <c r="A38" s="60" t="s">
        <v>62</v>
      </c>
      <c r="B38" s="60" t="s">
        <v>114</v>
      </c>
      <c r="C38" s="53" t="s">
        <v>51</v>
      </c>
      <c r="D38" s="54"/>
      <c r="E38" s="55" t="s">
        <v>108</v>
      </c>
      <c r="F38" s="55" t="s">
        <v>37</v>
      </c>
      <c r="G38" s="55"/>
      <c r="H38" s="55" t="s">
        <v>36</v>
      </c>
      <c r="I38" s="56">
        <v>621</v>
      </c>
      <c r="J38" s="56">
        <v>621</v>
      </c>
      <c r="K38" s="57">
        <v>0.5</v>
      </c>
      <c r="L38" s="56">
        <f>ROUNDUP(J38*K38,0)</f>
        <v>311</v>
      </c>
    </row>
    <row r="39" spans="1:12" ht="48" customHeight="1" x14ac:dyDescent="0.25">
      <c r="A39" s="60" t="s">
        <v>63</v>
      </c>
      <c r="B39" s="60" t="s">
        <v>67</v>
      </c>
      <c r="C39" s="53" t="s">
        <v>52</v>
      </c>
      <c r="D39" s="54"/>
      <c r="E39" s="55"/>
      <c r="F39" s="55" t="s">
        <v>36</v>
      </c>
      <c r="G39" s="55"/>
      <c r="H39" s="55" t="s">
        <v>36</v>
      </c>
      <c r="I39" s="56">
        <v>1</v>
      </c>
      <c r="J39" s="56">
        <v>1</v>
      </c>
      <c r="K39" s="57">
        <v>2</v>
      </c>
      <c r="L39" s="56">
        <f>ROUNDUP(J39*K39,0)</f>
        <v>2</v>
      </c>
    </row>
    <row r="40" spans="1:12" ht="48" customHeight="1" x14ac:dyDescent="0.25">
      <c r="A40" s="60" t="s">
        <v>64</v>
      </c>
      <c r="B40" s="60" t="s">
        <v>67</v>
      </c>
      <c r="C40" s="53" t="s">
        <v>52</v>
      </c>
      <c r="D40" s="54"/>
      <c r="E40" s="55"/>
      <c r="F40" s="55" t="s">
        <v>37</v>
      </c>
      <c r="G40" s="55"/>
      <c r="H40" s="55" t="s">
        <v>36</v>
      </c>
      <c r="I40" s="56">
        <v>1</v>
      </c>
      <c r="J40" s="56">
        <v>1</v>
      </c>
      <c r="K40" s="57">
        <v>2</v>
      </c>
      <c r="L40" s="56">
        <f>ROUNDUP(J40*K40,0)</f>
        <v>2</v>
      </c>
    </row>
    <row r="41" spans="1:12" ht="48" customHeight="1" x14ac:dyDescent="0.25">
      <c r="A41" s="59" t="s">
        <v>72</v>
      </c>
      <c r="B41" s="60" t="s">
        <v>82</v>
      </c>
      <c r="C41" s="53" t="s">
        <v>85</v>
      </c>
      <c r="D41" s="54"/>
      <c r="E41" s="55"/>
      <c r="F41" s="55" t="s">
        <v>36</v>
      </c>
      <c r="G41" s="55"/>
      <c r="H41" s="55" t="s">
        <v>36</v>
      </c>
      <c r="I41" s="56">
        <v>20</v>
      </c>
      <c r="J41" s="56">
        <v>20</v>
      </c>
      <c r="K41" s="57">
        <v>0.15</v>
      </c>
      <c r="L41" s="56">
        <f>ROUNDUP(J41*K41,0)</f>
        <v>3</v>
      </c>
    </row>
    <row r="42" spans="1:12" ht="48" customHeight="1" x14ac:dyDescent="0.25">
      <c r="A42" s="59" t="s">
        <v>73</v>
      </c>
      <c r="B42" s="60" t="s">
        <v>82</v>
      </c>
      <c r="C42" s="53" t="s">
        <v>85</v>
      </c>
      <c r="D42" s="54"/>
      <c r="E42" s="55"/>
      <c r="F42" s="55" t="s">
        <v>37</v>
      </c>
      <c r="G42" s="55"/>
      <c r="H42" s="55" t="s">
        <v>36</v>
      </c>
      <c r="I42" s="56">
        <v>50</v>
      </c>
      <c r="J42" s="56">
        <v>50</v>
      </c>
      <c r="K42" s="57">
        <v>0.15</v>
      </c>
      <c r="L42" s="56">
        <f>ROUNDUP(J42*K42,0)</f>
        <v>8</v>
      </c>
    </row>
    <row r="43" spans="1:12" ht="48" customHeight="1" x14ac:dyDescent="0.25">
      <c r="A43" s="59" t="s">
        <v>74</v>
      </c>
      <c r="B43" s="60" t="s">
        <v>82</v>
      </c>
      <c r="C43" s="53" t="s">
        <v>86</v>
      </c>
      <c r="D43" s="54"/>
      <c r="E43" s="55"/>
      <c r="F43" s="55" t="s">
        <v>36</v>
      </c>
      <c r="G43" s="55"/>
      <c r="H43" s="55" t="s">
        <v>36</v>
      </c>
      <c r="I43" s="56">
        <v>10</v>
      </c>
      <c r="J43" s="56">
        <v>10</v>
      </c>
      <c r="K43" s="57">
        <v>0.15</v>
      </c>
      <c r="L43" s="56">
        <f>ROUNDUP(J43*K43,0)</f>
        <v>2</v>
      </c>
    </row>
    <row r="44" spans="1:12" ht="48" customHeight="1" x14ac:dyDescent="0.25">
      <c r="A44" s="59" t="s">
        <v>75</v>
      </c>
      <c r="B44" s="60" t="s">
        <v>82</v>
      </c>
      <c r="C44" s="53" t="s">
        <v>86</v>
      </c>
      <c r="D44" s="54"/>
      <c r="E44" s="55"/>
      <c r="F44" s="55" t="s">
        <v>37</v>
      </c>
      <c r="G44" s="55"/>
      <c r="H44" s="55" t="s">
        <v>36</v>
      </c>
      <c r="I44" s="56">
        <v>10</v>
      </c>
      <c r="J44" s="56">
        <v>10</v>
      </c>
      <c r="K44" s="57">
        <v>0.15</v>
      </c>
      <c r="L44" s="56">
        <f>ROUNDUP(J44*K44,0)</f>
        <v>2</v>
      </c>
    </row>
    <row r="45" spans="1:12" ht="48" customHeight="1" x14ac:dyDescent="0.25">
      <c r="A45" s="59" t="s">
        <v>76</v>
      </c>
      <c r="B45" s="60" t="s">
        <v>83</v>
      </c>
      <c r="C45" s="53" t="s">
        <v>52</v>
      </c>
      <c r="D45" s="54"/>
      <c r="E45" s="55"/>
      <c r="F45" s="55" t="s">
        <v>36</v>
      </c>
      <c r="G45" s="55"/>
      <c r="H45" s="55" t="s">
        <v>36</v>
      </c>
      <c r="I45" s="56">
        <v>200</v>
      </c>
      <c r="J45" s="56">
        <v>200</v>
      </c>
      <c r="K45" s="57">
        <v>0.15</v>
      </c>
      <c r="L45" s="56">
        <f>ROUNDUP(J45*K45,0)</f>
        <v>30</v>
      </c>
    </row>
    <row r="46" spans="1:12" ht="48" customHeight="1" x14ac:dyDescent="0.25">
      <c r="A46" s="59" t="s">
        <v>77</v>
      </c>
      <c r="B46" s="60" t="s">
        <v>83</v>
      </c>
      <c r="C46" s="53" t="s">
        <v>52</v>
      </c>
      <c r="D46" s="54"/>
      <c r="E46" s="55"/>
      <c r="F46" s="55" t="s">
        <v>37</v>
      </c>
      <c r="G46" s="55"/>
      <c r="H46" s="55" t="s">
        <v>36</v>
      </c>
      <c r="I46" s="56">
        <v>400</v>
      </c>
      <c r="J46" s="56">
        <v>400</v>
      </c>
      <c r="K46" s="57">
        <v>0.15</v>
      </c>
      <c r="L46" s="56">
        <f>ROUNDUP(J46*K46,0)</f>
        <v>60</v>
      </c>
    </row>
    <row r="47" spans="1:12" ht="48" customHeight="1" x14ac:dyDescent="0.25">
      <c r="A47" s="59" t="s">
        <v>78</v>
      </c>
      <c r="B47" s="60" t="s">
        <v>83</v>
      </c>
      <c r="C47" s="53" t="s">
        <v>52</v>
      </c>
      <c r="D47" s="54"/>
      <c r="E47" s="55"/>
      <c r="F47" s="55" t="s">
        <v>36</v>
      </c>
      <c r="G47" s="55"/>
      <c r="H47" s="55" t="s">
        <v>36</v>
      </c>
      <c r="I47" s="56">
        <v>1</v>
      </c>
      <c r="J47" s="56">
        <v>1</v>
      </c>
      <c r="K47" s="57">
        <v>0.5</v>
      </c>
      <c r="L47" s="56">
        <f>ROUNDUP(J47*K47,0)</f>
        <v>1</v>
      </c>
    </row>
    <row r="48" spans="1:12" ht="48" customHeight="1" x14ac:dyDescent="0.25">
      <c r="A48" s="59" t="s">
        <v>79</v>
      </c>
      <c r="B48" s="60" t="s">
        <v>83</v>
      </c>
      <c r="C48" s="53" t="s">
        <v>52</v>
      </c>
      <c r="D48" s="54"/>
      <c r="E48" s="55"/>
      <c r="F48" s="55" t="s">
        <v>37</v>
      </c>
      <c r="G48" s="55"/>
      <c r="H48" s="55" t="s">
        <v>36</v>
      </c>
      <c r="I48" s="56">
        <v>1</v>
      </c>
      <c r="J48" s="56">
        <v>1</v>
      </c>
      <c r="K48" s="57">
        <v>0.5</v>
      </c>
      <c r="L48" s="56">
        <f>ROUNDUP(J48*K48,0)</f>
        <v>1</v>
      </c>
    </row>
    <row r="49" spans="1:12" ht="48" customHeight="1" x14ac:dyDescent="0.25">
      <c r="A49" s="59" t="s">
        <v>80</v>
      </c>
      <c r="B49" s="60" t="s">
        <v>84</v>
      </c>
      <c r="C49" s="53" t="s">
        <v>87</v>
      </c>
      <c r="D49" s="54"/>
      <c r="E49" s="55"/>
      <c r="F49" s="55" t="s">
        <v>36</v>
      </c>
      <c r="G49" s="55"/>
      <c r="H49" s="55" t="s">
        <v>36</v>
      </c>
      <c r="I49" s="56">
        <v>91</v>
      </c>
      <c r="J49" s="56">
        <v>91</v>
      </c>
      <c r="K49" s="57">
        <v>1</v>
      </c>
      <c r="L49" s="56">
        <f>ROUNDUP(J49*K49,0)</f>
        <v>91</v>
      </c>
    </row>
    <row r="50" spans="1:12" ht="48" customHeight="1" x14ac:dyDescent="0.25">
      <c r="A50" s="59" t="s">
        <v>81</v>
      </c>
      <c r="B50" s="60" t="s">
        <v>84</v>
      </c>
      <c r="C50" s="53" t="s">
        <v>87</v>
      </c>
      <c r="D50" s="54"/>
      <c r="E50" s="55"/>
      <c r="F50" s="55" t="s">
        <v>37</v>
      </c>
      <c r="G50" s="55"/>
      <c r="H50" s="55" t="s">
        <v>36</v>
      </c>
      <c r="I50" s="56">
        <v>213</v>
      </c>
      <c r="J50" s="56">
        <v>213</v>
      </c>
      <c r="K50" s="57">
        <v>1</v>
      </c>
      <c r="L50" s="56">
        <f>ROUNDUP(J50*K50,0)</f>
        <v>213</v>
      </c>
    </row>
    <row r="51" spans="1:12" ht="48" customHeight="1" x14ac:dyDescent="0.25">
      <c r="A51" s="59" t="s">
        <v>88</v>
      </c>
      <c r="B51" s="60" t="s">
        <v>99</v>
      </c>
      <c r="C51" s="53" t="s">
        <v>51</v>
      </c>
      <c r="D51" s="54"/>
      <c r="E51" s="55"/>
      <c r="F51" s="55" t="s">
        <v>37</v>
      </c>
      <c r="G51" s="55"/>
      <c r="H51" s="55" t="s">
        <v>36</v>
      </c>
      <c r="I51" s="56">
        <v>56</v>
      </c>
      <c r="J51" s="56">
        <v>2240</v>
      </c>
      <c r="K51" s="63">
        <v>1</v>
      </c>
      <c r="L51" s="56">
        <f>ROUNDUP(J51*K51,0)</f>
        <v>2240</v>
      </c>
    </row>
    <row r="52" spans="1:12" ht="48" customHeight="1" x14ac:dyDescent="0.25">
      <c r="A52" s="59" t="s">
        <v>89</v>
      </c>
      <c r="B52" s="60" t="s">
        <v>100</v>
      </c>
      <c r="C52" s="53" t="s">
        <v>51</v>
      </c>
      <c r="D52" s="54"/>
      <c r="E52" s="55"/>
      <c r="F52" s="55" t="s">
        <v>37</v>
      </c>
      <c r="G52" s="55"/>
      <c r="H52" s="55" t="s">
        <v>36</v>
      </c>
      <c r="I52" s="56">
        <v>9</v>
      </c>
      <c r="J52" s="56">
        <v>207</v>
      </c>
      <c r="K52" s="63">
        <v>1</v>
      </c>
      <c r="L52" s="56">
        <f>ROUNDUP(J52*K52,0)</f>
        <v>207</v>
      </c>
    </row>
    <row r="53" spans="1:12" ht="48" customHeight="1" x14ac:dyDescent="0.25">
      <c r="A53" s="59" t="s">
        <v>90</v>
      </c>
      <c r="B53" s="60" t="s">
        <v>101</v>
      </c>
      <c r="C53" s="53" t="s">
        <v>52</v>
      </c>
      <c r="D53" s="54"/>
      <c r="E53" s="55"/>
      <c r="F53" s="55" t="s">
        <v>37</v>
      </c>
      <c r="G53" s="55" t="s">
        <v>35</v>
      </c>
      <c r="H53" s="55" t="s">
        <v>36</v>
      </c>
      <c r="I53" s="56">
        <v>107</v>
      </c>
      <c r="J53" s="56">
        <v>107</v>
      </c>
      <c r="K53" s="63">
        <v>1</v>
      </c>
      <c r="L53" s="56">
        <f>ROUNDUP(J53*K53,0)</f>
        <v>107</v>
      </c>
    </row>
    <row r="54" spans="1:12" ht="48" customHeight="1" x14ac:dyDescent="0.25">
      <c r="A54" s="59" t="s">
        <v>91</v>
      </c>
      <c r="B54" s="60" t="s">
        <v>102</v>
      </c>
      <c r="C54" s="53" t="s">
        <v>51</v>
      </c>
      <c r="D54" s="54"/>
      <c r="E54" s="55"/>
      <c r="F54" s="55" t="s">
        <v>37</v>
      </c>
      <c r="G54" s="55"/>
      <c r="H54" s="55" t="s">
        <v>36</v>
      </c>
      <c r="I54" s="56">
        <v>4</v>
      </c>
      <c r="J54" s="56">
        <v>4</v>
      </c>
      <c r="K54" s="63">
        <v>8</v>
      </c>
      <c r="L54" s="56">
        <f>ROUNDUP(J54*K54,0)</f>
        <v>32</v>
      </c>
    </row>
    <row r="55" spans="1:12" ht="48" customHeight="1" x14ac:dyDescent="0.25">
      <c r="A55" s="59" t="s">
        <v>92</v>
      </c>
      <c r="B55" s="60" t="s">
        <v>103</v>
      </c>
      <c r="C55" s="53" t="s">
        <v>130</v>
      </c>
      <c r="D55" s="54"/>
      <c r="E55" s="55"/>
      <c r="F55" s="55" t="s">
        <v>37</v>
      </c>
      <c r="G55" s="55" t="s">
        <v>35</v>
      </c>
      <c r="H55" s="55" t="s">
        <v>36</v>
      </c>
      <c r="I55" s="56">
        <v>70</v>
      </c>
      <c r="J55" s="56">
        <v>1540</v>
      </c>
      <c r="K55" s="63">
        <v>3</v>
      </c>
      <c r="L55" s="56">
        <f>ROUNDUP(J55*K55,0)</f>
        <v>4620</v>
      </c>
    </row>
    <row r="56" spans="1:12" ht="48" customHeight="1" x14ac:dyDescent="0.25">
      <c r="A56" s="59" t="s">
        <v>93</v>
      </c>
      <c r="B56" s="60" t="s">
        <v>103</v>
      </c>
      <c r="C56" s="53" t="s">
        <v>52</v>
      </c>
      <c r="D56" s="54"/>
      <c r="E56" s="55"/>
      <c r="F56" s="55" t="s">
        <v>37</v>
      </c>
      <c r="G56" s="55"/>
      <c r="H56" s="55" t="s">
        <v>36</v>
      </c>
      <c r="I56" s="56">
        <v>1</v>
      </c>
      <c r="J56" s="56">
        <v>1</v>
      </c>
      <c r="K56" s="63">
        <v>0.5</v>
      </c>
      <c r="L56" s="56">
        <f>ROUNDUP(J56*K56,0)</f>
        <v>1</v>
      </c>
    </row>
    <row r="57" spans="1:12" ht="48" customHeight="1" x14ac:dyDescent="0.25">
      <c r="A57" s="59" t="s">
        <v>94</v>
      </c>
      <c r="B57" s="60" t="s">
        <v>103</v>
      </c>
      <c r="C57" s="53" t="s">
        <v>107</v>
      </c>
      <c r="D57" s="54"/>
      <c r="E57" s="55"/>
      <c r="F57" s="55" t="s">
        <v>37</v>
      </c>
      <c r="G57" s="55" t="s">
        <v>35</v>
      </c>
      <c r="H57" s="55" t="s">
        <v>109</v>
      </c>
      <c r="I57" s="56">
        <v>250</v>
      </c>
      <c r="J57" s="56">
        <v>50000</v>
      </c>
      <c r="K57" s="63">
        <v>1.7000000000000001E-2</v>
      </c>
      <c r="L57" s="56">
        <f>ROUNDUP(J57*K57,0)</f>
        <v>850</v>
      </c>
    </row>
    <row r="58" spans="1:12" ht="48" customHeight="1" x14ac:dyDescent="0.25">
      <c r="A58" s="59" t="s">
        <v>95</v>
      </c>
      <c r="B58" s="60" t="s">
        <v>103</v>
      </c>
      <c r="C58" s="53" t="s">
        <v>52</v>
      </c>
      <c r="D58" s="54"/>
      <c r="E58" s="55"/>
      <c r="F58" s="55" t="s">
        <v>37</v>
      </c>
      <c r="G58" s="55" t="s">
        <v>35</v>
      </c>
      <c r="H58" s="55" t="s">
        <v>36</v>
      </c>
      <c r="I58" s="56">
        <v>70</v>
      </c>
      <c r="J58" s="56">
        <v>210</v>
      </c>
      <c r="K58" s="63">
        <v>0.25</v>
      </c>
      <c r="L58" s="56">
        <f>ROUNDUP(J58*K58,0)</f>
        <v>53</v>
      </c>
    </row>
    <row r="59" spans="1:12" ht="48" customHeight="1" x14ac:dyDescent="0.25">
      <c r="A59" s="59" t="s">
        <v>96</v>
      </c>
      <c r="B59" s="60" t="s">
        <v>104</v>
      </c>
      <c r="C59" s="53" t="s">
        <v>52</v>
      </c>
      <c r="D59" s="54"/>
      <c r="E59" s="55"/>
      <c r="F59" s="55" t="s">
        <v>37</v>
      </c>
      <c r="G59" s="55"/>
      <c r="H59" s="55" t="s">
        <v>36</v>
      </c>
      <c r="I59" s="56">
        <v>1</v>
      </c>
      <c r="J59" s="56">
        <v>1</v>
      </c>
      <c r="K59" s="63">
        <v>2</v>
      </c>
      <c r="L59" s="56">
        <f>ROUNDUP(J59*K59,0)</f>
        <v>2</v>
      </c>
    </row>
    <row r="60" spans="1:12" ht="48" customHeight="1" x14ac:dyDescent="0.25">
      <c r="A60" s="59" t="s">
        <v>97</v>
      </c>
      <c r="B60" s="60" t="s">
        <v>105</v>
      </c>
      <c r="C60" s="53" t="s">
        <v>52</v>
      </c>
      <c r="D60" s="54"/>
      <c r="E60" s="55"/>
      <c r="F60" s="55" t="s">
        <v>37</v>
      </c>
      <c r="G60" s="55"/>
      <c r="H60" s="55" t="s">
        <v>36</v>
      </c>
      <c r="I60" s="56">
        <v>1</v>
      </c>
      <c r="J60" s="56">
        <v>1</v>
      </c>
      <c r="K60" s="63">
        <v>2</v>
      </c>
      <c r="L60" s="56">
        <f>ROUNDUP(J60*K60,0)</f>
        <v>2</v>
      </c>
    </row>
    <row r="61" spans="1:12" ht="48" customHeight="1" x14ac:dyDescent="0.25">
      <c r="A61" s="59" t="s">
        <v>98</v>
      </c>
      <c r="B61" s="60" t="s">
        <v>106</v>
      </c>
      <c r="C61" s="53" t="s">
        <v>52</v>
      </c>
      <c r="D61" s="54"/>
      <c r="E61" s="55"/>
      <c r="F61" s="55" t="s">
        <v>37</v>
      </c>
      <c r="G61" s="55"/>
      <c r="H61" s="55" t="s">
        <v>36</v>
      </c>
      <c r="I61" s="56">
        <v>3</v>
      </c>
      <c r="J61" s="56">
        <v>3</v>
      </c>
      <c r="K61" s="63">
        <v>1</v>
      </c>
      <c r="L61" s="56">
        <f>ROUNDUP(J61*K61,0)</f>
        <v>3</v>
      </c>
    </row>
    <row r="62" spans="1:12" ht="48" customHeight="1" x14ac:dyDescent="0.25">
      <c r="A62" s="60" t="s">
        <v>110</v>
      </c>
      <c r="B62" s="60" t="s">
        <v>103</v>
      </c>
      <c r="C62" s="53" t="s">
        <v>51</v>
      </c>
      <c r="D62" s="54"/>
      <c r="E62" s="55"/>
      <c r="F62" s="55" t="s">
        <v>37</v>
      </c>
      <c r="G62" s="55"/>
      <c r="H62" s="55" t="s">
        <v>36</v>
      </c>
      <c r="I62" s="56">
        <v>70</v>
      </c>
      <c r="J62" s="56">
        <v>210</v>
      </c>
      <c r="K62" s="63">
        <v>0.25</v>
      </c>
      <c r="L62" s="56">
        <f>ROUNDUP(J62*K62,0)</f>
        <v>53</v>
      </c>
    </row>
    <row r="63" spans="1:12" ht="48" customHeight="1" x14ac:dyDescent="0.25">
      <c r="A63" s="60" t="s">
        <v>110</v>
      </c>
      <c r="B63" s="60" t="s">
        <v>103</v>
      </c>
      <c r="C63" s="53" t="s">
        <v>51</v>
      </c>
      <c r="D63" s="54"/>
      <c r="E63" s="55"/>
      <c r="F63" s="55" t="s">
        <v>37</v>
      </c>
      <c r="G63" s="55"/>
      <c r="H63" s="55" t="s">
        <v>70</v>
      </c>
      <c r="I63" s="56">
        <v>70</v>
      </c>
      <c r="J63" s="56">
        <v>70</v>
      </c>
      <c r="K63" s="63">
        <v>5</v>
      </c>
      <c r="L63" s="56">
        <f>ROUNDUP(J63*K63,0)</f>
        <v>350</v>
      </c>
    </row>
    <row r="64" spans="1:12" ht="30" customHeight="1" x14ac:dyDescent="0.25">
      <c r="A64" s="62" t="s">
        <v>65</v>
      </c>
      <c r="B64" s="60" t="s">
        <v>68</v>
      </c>
      <c r="C64" s="53" t="s">
        <v>69</v>
      </c>
      <c r="D64" s="54"/>
      <c r="E64" s="55"/>
      <c r="F64" s="55" t="s">
        <v>36</v>
      </c>
      <c r="G64" s="55"/>
      <c r="H64" s="55" t="s">
        <v>36</v>
      </c>
      <c r="I64" s="56">
        <v>50</v>
      </c>
      <c r="J64" s="56">
        <v>50</v>
      </c>
      <c r="K64" s="57">
        <v>0.15</v>
      </c>
      <c r="L64" s="56">
        <f>ROUNDUP(J64*K64,0)</f>
        <v>8</v>
      </c>
    </row>
    <row r="65" spans="1:12" ht="30" x14ac:dyDescent="0.25">
      <c r="A65" s="59" t="s">
        <v>71</v>
      </c>
      <c r="B65" s="60" t="s">
        <v>68</v>
      </c>
      <c r="C65" s="53" t="s">
        <v>69</v>
      </c>
      <c r="D65" s="54"/>
      <c r="E65" s="55"/>
      <c r="F65" s="55" t="s">
        <v>37</v>
      </c>
      <c r="G65" s="55"/>
      <c r="H65" s="55" t="s">
        <v>36</v>
      </c>
      <c r="I65" s="56">
        <v>100</v>
      </c>
      <c r="J65" s="56">
        <v>100</v>
      </c>
      <c r="K65" s="57">
        <v>0.15</v>
      </c>
      <c r="L65" s="56">
        <f>ROUNDUP(J65*K65,0)</f>
        <v>15</v>
      </c>
    </row>
  </sheetData>
  <phoneticPr fontId="3" type="noConversion"/>
  <pageMargins left="0.7" right="0.7" top="0.75" bottom="0.75" header="0.3" footer="0.3"/>
  <pageSetup scale="68" orientation="landscape"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APHIS 71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Harris, Sheniqua - MRP-APHIS</cp:lastModifiedBy>
  <cp:lastPrinted>2026-02-24T20:02:23Z</cp:lastPrinted>
  <dcterms:created xsi:type="dcterms:W3CDTF">2021-07-01T18:06:57Z</dcterms:created>
  <dcterms:modified xsi:type="dcterms:W3CDTF">2026-02-25T16:05:34Z</dcterms:modified>
</cp:coreProperties>
</file>