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share.cms.gov/center/CMCS/FMG/MultiDivision/Shared Documents/Skinny Access Rule/Implementation/Contractor Support/PRA Package/Final Submitted/"/>
    </mc:Choice>
  </mc:AlternateContent>
  <xr:revisionPtr revIDLastSave="0" documentId="13_ncr:20000001_{69D0A8B4-ED98-45D2-B680-B64DA39571C9}" xr6:coauthVersionLast="47" xr6:coauthVersionMax="47" xr10:uidLastSave="{00000000-0000-0000-0000-000000000000}"/>
  <bookViews>
    <workbookView xWindow="-120" yWindow="-120" windowWidth="29040" windowHeight="15720" tabRatio="765" firstSheet="1" activeTab="2" xr2:uid="{FCFB56CD-6682-47A3-98F0-AE42BE854E42}"/>
  </bookViews>
  <sheets>
    <sheet name="Overview (2)" sheetId="25" state="hidden" r:id="rId1"/>
    <sheet name="PRA Disclosure Statement" sheetId="24" r:id="rId2"/>
    <sheet name="Overview" sheetId="1" r:id="rId3"/>
    <sheet name="Instructions" sheetId="2" r:id="rId4"/>
    <sheet name="State Attestation" sheetId="22" r:id="rId5"/>
    <sheet name="Drop Down List" sheetId="23" state="hidden" r:id="rId6"/>
    <sheet name="Progress Tracker" sheetId="26" r:id="rId7"/>
    <sheet name="0 Summary of compliance" sheetId="13" r:id="rId8"/>
    <sheet name="I 80% Medicare" sheetId="11" r:id="rId9"/>
    <sheet name="II 4% Aggregate" sheetId="20" r:id="rId10"/>
    <sheet name="III Public Process Attestation" sheetId="21" r:id="rId11"/>
    <sheet name="IV Addl - Analysis" sheetId="5" r:id="rId12"/>
    <sheet name="V Addl - Providers" sheetId="15" r:id="rId13"/>
    <sheet name="VI Addl - Beneficiary" sheetId="16" r:id="rId14"/>
    <sheet name="VII Addl - Services" sheetId="17" r:id="rId15"/>
    <sheet name="VIII Addl - Concerns " sheetId="18" r:id="rId16"/>
  </sheets>
  <definedNames>
    <definedName name="_xlnm.Print_Area" localSheetId="2">Overview!$A$1:$C$18</definedName>
    <definedName name="_xlnm.Print_Area" localSheetId="0">'Overview (2)'!$A$1:$C$18</definedName>
    <definedName name="_xlnm.Print_Titles" localSheetId="8">'I 80% Medicare'!$6:$6</definedName>
    <definedName name="_xlnm.Print_Titles" localSheetId="9">'II 4% Aggregate'!$6:$6</definedName>
    <definedName name="_xlnm.Print_Titles" localSheetId="11">'IV Addl - Analysis'!$10:$10</definedName>
    <definedName name="_xlnm.Print_Titles" localSheetId="12">'V Addl - Providers'!$10:$10</definedName>
    <definedName name="_xlnm.Print_Titles" localSheetId="13">'VI Addl - Beneficiary'!$16:$16</definedName>
    <definedName name="_xlnm.Print_Titles" localSheetId="14">'VII Addl - Services'!$16:$16</definedName>
    <definedName name="_xlnm.Print_Titles" localSheetId="15">'VIII Addl - Concerns '!$4:$4</definedName>
    <definedName name="TitleRegion1.A10.J211.9">'IV Addl - Analysis'!$A$10</definedName>
    <definedName name="TitleRegion1.A14.N215.10">'V Addl - Providers'!$A$10</definedName>
    <definedName name="TitleRegion1.A22.AP223.11">'VI Addl - Beneficiary'!$A$16</definedName>
    <definedName name="TitleRegion1.A22.AR223.12">'VII Addl - Services'!$A$16</definedName>
    <definedName name="TitleRegion1.A6.D9.13">'VIII Addl - Concerns '!$A$4</definedName>
    <definedName name="TitleRegion1.A6.H207.6">'I 80% Medicare'!$A$6</definedName>
    <definedName name="TitleRegion1.A6.H207.7">'II 4% Aggregate'!$A$6</definedName>
    <definedName name="TitleRegion1.A7.E13.5" localSheetId="0">Table8[[#Headers],['#]]</definedName>
    <definedName name="TitleRegion1.A7.E13.5">Table8[[#Headers],['#]]</definedName>
    <definedName name="TitleRegion1.C10.D20.2" localSheetId="0">#REF!</definedName>
    <definedName name="TitleRegion1.C10.D20.2">Table1[[#Headers],[Tab name:]]</definedName>
    <definedName name="TitleRegion1.C149.F192.3">Instructions!$A$147</definedName>
    <definedName name="TitleRegion2.A15.D18.11">'VI Addl - Beneficiary'!$A$10</definedName>
    <definedName name="TitleRegion2.A15.D18.12">'VII Addl - Services'!$A$10</definedName>
    <definedName name="TitleRegion2.A5.E6.9">'IV Addl - Analysis'!$A$4</definedName>
    <definedName name="TitleRegion2.A6.E9.10">'V Addl - Providers'!$A$4</definedName>
    <definedName name="TitleRegion2.C94.F135.3">Instructions!$A$94</definedName>
    <definedName name="TitleRegion3.A6.E9.11">'VI Addl - Beneficiary'!$A$4</definedName>
    <definedName name="TitleRegion3.A6.E9.12">'VII Addl - Services'!$A$4</definedName>
    <definedName name="TitleRegion3.C67.F80.3">Instructions!$A$69</definedName>
    <definedName name="TitleRegion4.C50.F59.3">Instructions!$A$50</definedName>
    <definedName name="TitleRegion5.C32.F39.3">Instructions!$A$32</definedName>
    <definedName name="TitleRegion6.C20.F27.3">Instructions!$A$20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26" l="1"/>
  <c r="D9" i="26"/>
  <c r="C8" i="26"/>
  <c r="D3" i="18"/>
  <c r="D16" i="13"/>
  <c r="D17" i="13"/>
  <c r="D18" i="13"/>
  <c r="C9" i="26" l="1"/>
  <c r="C7" i="26"/>
  <c r="E1" i="13" l="1"/>
  <c r="H3" i="26"/>
  <c r="I3" i="26"/>
  <c r="J3" i="26"/>
  <c r="K3" i="26"/>
  <c r="L3" i="26"/>
  <c r="M3" i="26"/>
  <c r="N3" i="26"/>
  <c r="O3" i="26"/>
  <c r="P3" i="26"/>
  <c r="Q3" i="26"/>
  <c r="C4" i="20" l="1"/>
  <c r="C4" i="11"/>
  <c r="N12" i="5" l="1"/>
  <c r="B2" i="21"/>
  <c r="B2" i="22"/>
  <c r="P211" i="5"/>
  <c r="P210" i="5"/>
  <c r="P209" i="5"/>
  <c r="P208" i="5"/>
  <c r="P207" i="5"/>
  <c r="P206" i="5"/>
  <c r="P205" i="5"/>
  <c r="P204" i="5"/>
  <c r="P203" i="5"/>
  <c r="P202" i="5"/>
  <c r="P201" i="5"/>
  <c r="P200" i="5"/>
  <c r="P199" i="5"/>
  <c r="P198" i="5"/>
  <c r="P197" i="5"/>
  <c r="P196" i="5"/>
  <c r="P195" i="5"/>
  <c r="P194" i="5"/>
  <c r="P193" i="5"/>
  <c r="P192" i="5"/>
  <c r="P191" i="5"/>
  <c r="P190" i="5"/>
  <c r="P189" i="5"/>
  <c r="P188" i="5"/>
  <c r="P187" i="5"/>
  <c r="P186" i="5"/>
  <c r="P185" i="5"/>
  <c r="P184" i="5"/>
  <c r="P183" i="5"/>
  <c r="P182" i="5"/>
  <c r="P181" i="5"/>
  <c r="P180" i="5"/>
  <c r="P179" i="5"/>
  <c r="P178" i="5"/>
  <c r="P177" i="5"/>
  <c r="P176" i="5"/>
  <c r="P175" i="5"/>
  <c r="P174" i="5"/>
  <c r="P173" i="5"/>
  <c r="P172" i="5"/>
  <c r="P171" i="5"/>
  <c r="P170" i="5"/>
  <c r="P169" i="5"/>
  <c r="P168" i="5"/>
  <c r="P167" i="5"/>
  <c r="P166" i="5"/>
  <c r="P165" i="5"/>
  <c r="P164" i="5"/>
  <c r="P163" i="5"/>
  <c r="P162" i="5"/>
  <c r="P161" i="5"/>
  <c r="P160" i="5"/>
  <c r="P159" i="5"/>
  <c r="P158" i="5"/>
  <c r="P157" i="5"/>
  <c r="P156" i="5"/>
  <c r="P155" i="5"/>
  <c r="P154" i="5"/>
  <c r="P153" i="5"/>
  <c r="P152" i="5"/>
  <c r="P151" i="5"/>
  <c r="P150" i="5"/>
  <c r="P149" i="5"/>
  <c r="P148" i="5"/>
  <c r="P147" i="5"/>
  <c r="P146" i="5"/>
  <c r="P145" i="5"/>
  <c r="P144" i="5"/>
  <c r="P143" i="5"/>
  <c r="P142" i="5"/>
  <c r="P141" i="5"/>
  <c r="P140" i="5"/>
  <c r="P139" i="5"/>
  <c r="P138" i="5"/>
  <c r="P137" i="5"/>
  <c r="P136" i="5"/>
  <c r="P135" i="5"/>
  <c r="P134" i="5"/>
  <c r="P133" i="5"/>
  <c r="P132" i="5"/>
  <c r="P131" i="5"/>
  <c r="P130" i="5"/>
  <c r="P129" i="5"/>
  <c r="P128" i="5"/>
  <c r="P127" i="5"/>
  <c r="P126" i="5"/>
  <c r="P125" i="5"/>
  <c r="P124" i="5"/>
  <c r="P123" i="5"/>
  <c r="P122" i="5"/>
  <c r="P121" i="5"/>
  <c r="P120" i="5"/>
  <c r="P119" i="5"/>
  <c r="P118" i="5"/>
  <c r="P117" i="5"/>
  <c r="P116" i="5"/>
  <c r="P115" i="5"/>
  <c r="P114" i="5"/>
  <c r="P113" i="5"/>
  <c r="P112" i="5"/>
  <c r="P111" i="5"/>
  <c r="P110" i="5"/>
  <c r="P109" i="5"/>
  <c r="P108"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8" i="5"/>
  <c r="P77" i="5"/>
  <c r="P76" i="5"/>
  <c r="P75" i="5"/>
  <c r="P74" i="5"/>
  <c r="P73" i="5"/>
  <c r="P72" i="5"/>
  <c r="P71" i="5"/>
  <c r="P70" i="5"/>
  <c r="P69" i="5"/>
  <c r="P68" i="5"/>
  <c r="P67" i="5"/>
  <c r="P66" i="5"/>
  <c r="P65" i="5"/>
  <c r="P64" i="5"/>
  <c r="P62" i="5"/>
  <c r="P59" i="5"/>
  <c r="P58" i="5"/>
  <c r="P46" i="5"/>
  <c r="P33" i="5"/>
  <c r="P32" i="5"/>
  <c r="P31" i="5"/>
  <c r="P30" i="5"/>
  <c r="P29" i="5"/>
  <c r="P28" i="5"/>
  <c r="P27" i="5"/>
  <c r="P26" i="5"/>
  <c r="P25" i="5"/>
  <c r="P24" i="5"/>
  <c r="P23" i="5"/>
  <c r="P22" i="5"/>
  <c r="P21" i="5"/>
  <c r="P20" i="5"/>
  <c r="P18" i="5"/>
  <c r="P17" i="5"/>
  <c r="P16" i="5"/>
  <c r="P15" i="5"/>
  <c r="P12" i="5"/>
  <c r="O15" i="5"/>
  <c r="O16" i="5"/>
  <c r="O17" i="5"/>
  <c r="O18" i="5"/>
  <c r="O20" i="5"/>
  <c r="O21" i="5"/>
  <c r="O22" i="5"/>
  <c r="O23" i="5"/>
  <c r="O24" i="5"/>
  <c r="O25" i="5"/>
  <c r="O26" i="5"/>
  <c r="O27" i="5"/>
  <c r="O28" i="5"/>
  <c r="O29" i="5"/>
  <c r="O30" i="5"/>
  <c r="O31" i="5"/>
  <c r="O32" i="5"/>
  <c r="O33" i="5"/>
  <c r="O58"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12" i="5"/>
  <c r="N13" i="5"/>
  <c r="O13" i="5" s="1"/>
  <c r="N14" i="5"/>
  <c r="O14" i="5" s="1"/>
  <c r="N15" i="5"/>
  <c r="N16" i="5"/>
  <c r="N17" i="5"/>
  <c r="N18" i="5"/>
  <c r="N19" i="5"/>
  <c r="P19" i="5" s="1"/>
  <c r="N20" i="5"/>
  <c r="N21" i="5"/>
  <c r="N22" i="5"/>
  <c r="N23" i="5"/>
  <c r="N24" i="5"/>
  <c r="N25" i="5"/>
  <c r="N26" i="5"/>
  <c r="N27" i="5"/>
  <c r="N28" i="5"/>
  <c r="N29" i="5"/>
  <c r="N30" i="5"/>
  <c r="N31" i="5"/>
  <c r="N32" i="5"/>
  <c r="N33" i="5"/>
  <c r="N34" i="5"/>
  <c r="O34" i="5" s="1"/>
  <c r="N35" i="5"/>
  <c r="O35" i="5" s="1"/>
  <c r="N36" i="5"/>
  <c r="O36" i="5" s="1"/>
  <c r="N37" i="5"/>
  <c r="P37" i="5" s="1"/>
  <c r="N38" i="5"/>
  <c r="P38" i="5" s="1"/>
  <c r="N39" i="5"/>
  <c r="P39" i="5" s="1"/>
  <c r="N40" i="5"/>
  <c r="P40" i="5" s="1"/>
  <c r="N41" i="5"/>
  <c r="O41" i="5" s="1"/>
  <c r="N42" i="5"/>
  <c r="O42" i="5" s="1"/>
  <c r="N43" i="5"/>
  <c r="O43" i="5" s="1"/>
  <c r="N44" i="5"/>
  <c r="P44" i="5" s="1"/>
  <c r="N45" i="5"/>
  <c r="P45" i="5" s="1"/>
  <c r="N46" i="5"/>
  <c r="O46" i="5" s="1"/>
  <c r="N47" i="5"/>
  <c r="P47" i="5" s="1"/>
  <c r="N48" i="5"/>
  <c r="P48" i="5" s="1"/>
  <c r="N49" i="5"/>
  <c r="P49" i="5" s="1"/>
  <c r="N50" i="5"/>
  <c r="O50" i="5" s="1"/>
  <c r="N51" i="5"/>
  <c r="O51" i="5" s="1"/>
  <c r="N52" i="5"/>
  <c r="O52" i="5" s="1"/>
  <c r="N53" i="5"/>
  <c r="P53" i="5" s="1"/>
  <c r="N54" i="5"/>
  <c r="P54" i="5" s="1"/>
  <c r="N55" i="5"/>
  <c r="P55" i="5" s="1"/>
  <c r="N56" i="5"/>
  <c r="P56" i="5" s="1"/>
  <c r="N57" i="5"/>
  <c r="O57" i="5" s="1"/>
  <c r="N58" i="5"/>
  <c r="N59" i="5"/>
  <c r="O59" i="5" s="1"/>
  <c r="N60" i="5"/>
  <c r="P60" i="5" s="1"/>
  <c r="N61" i="5"/>
  <c r="P61" i="5" s="1"/>
  <c r="N62" i="5"/>
  <c r="N63" i="5"/>
  <c r="P63" i="5" s="1"/>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I8" i="11"/>
  <c r="J8" i="11" s="1"/>
  <c r="K134" i="11"/>
  <c r="K195" i="11"/>
  <c r="I9" i="11"/>
  <c r="J9" i="11" s="1"/>
  <c r="I10" i="11"/>
  <c r="J10" i="11" s="1"/>
  <c r="I11" i="11"/>
  <c r="I12" i="11"/>
  <c r="J12" i="11" s="1"/>
  <c r="I13" i="11"/>
  <c r="K13" i="11" s="1"/>
  <c r="I14" i="11"/>
  <c r="J14" i="11" s="1"/>
  <c r="I15" i="11"/>
  <c r="J15" i="11" s="1"/>
  <c r="I16" i="11"/>
  <c r="J16" i="11" s="1"/>
  <c r="I17" i="11"/>
  <c r="J17" i="11" s="1"/>
  <c r="I18" i="11"/>
  <c r="J18" i="11" s="1"/>
  <c r="I19" i="11"/>
  <c r="J19" i="11" s="1"/>
  <c r="I20" i="11"/>
  <c r="K20" i="11" s="1"/>
  <c r="I21" i="11"/>
  <c r="J21" i="11" s="1"/>
  <c r="I22" i="11"/>
  <c r="J22" i="11" s="1"/>
  <c r="I23" i="11"/>
  <c r="J23" i="11" s="1"/>
  <c r="I24" i="11"/>
  <c r="J24" i="11" s="1"/>
  <c r="I25" i="11"/>
  <c r="J25" i="11" s="1"/>
  <c r="I26" i="11"/>
  <c r="J26" i="11" s="1"/>
  <c r="I27" i="11"/>
  <c r="J27" i="11" s="1"/>
  <c r="I28" i="11"/>
  <c r="J28" i="11" s="1"/>
  <c r="I29" i="11"/>
  <c r="J29" i="11" s="1"/>
  <c r="I30" i="11"/>
  <c r="J30" i="11" s="1"/>
  <c r="I31" i="11"/>
  <c r="J31" i="11" s="1"/>
  <c r="I32" i="11"/>
  <c r="J32" i="11" s="1"/>
  <c r="I33" i="11"/>
  <c r="J33" i="11" s="1"/>
  <c r="I34" i="11"/>
  <c r="J34" i="11" s="1"/>
  <c r="I35" i="11"/>
  <c r="K35" i="11" s="1"/>
  <c r="I36" i="11"/>
  <c r="K36" i="11" s="1"/>
  <c r="I37" i="11"/>
  <c r="J37" i="11" s="1"/>
  <c r="I38" i="11"/>
  <c r="K38" i="11" s="1"/>
  <c r="I39" i="11"/>
  <c r="J39" i="11" s="1"/>
  <c r="I40" i="11"/>
  <c r="J40" i="11" s="1"/>
  <c r="I41" i="11"/>
  <c r="J41" i="11" s="1"/>
  <c r="I42" i="11"/>
  <c r="J42" i="11" s="1"/>
  <c r="I43" i="11"/>
  <c r="J43" i="11" s="1"/>
  <c r="I44" i="11"/>
  <c r="J44" i="11" s="1"/>
  <c r="I45" i="11"/>
  <c r="K45" i="11" s="1"/>
  <c r="I46" i="11"/>
  <c r="K46" i="11" s="1"/>
  <c r="I47" i="11"/>
  <c r="J47" i="11" s="1"/>
  <c r="I48" i="11"/>
  <c r="K48" i="11" s="1"/>
  <c r="I49" i="11"/>
  <c r="K49" i="11" s="1"/>
  <c r="I50" i="11"/>
  <c r="J50" i="11" s="1"/>
  <c r="I51" i="11"/>
  <c r="J51" i="11" s="1"/>
  <c r="I52" i="11"/>
  <c r="J52" i="11" s="1"/>
  <c r="I53" i="11"/>
  <c r="J53" i="11" s="1"/>
  <c r="I54" i="11"/>
  <c r="J54" i="11" s="1"/>
  <c r="I55" i="11"/>
  <c r="J55" i="11" s="1"/>
  <c r="I56" i="11"/>
  <c r="J56" i="11" s="1"/>
  <c r="I57" i="11"/>
  <c r="J57" i="11" s="1"/>
  <c r="I58" i="11"/>
  <c r="J58" i="11" s="1"/>
  <c r="I59" i="11"/>
  <c r="J59" i="11" s="1"/>
  <c r="I60" i="11"/>
  <c r="J60" i="11" s="1"/>
  <c r="I61" i="11"/>
  <c r="J61" i="11" s="1"/>
  <c r="I62" i="11"/>
  <c r="K62" i="11" s="1"/>
  <c r="I63" i="11"/>
  <c r="J63" i="11" s="1"/>
  <c r="I64" i="11"/>
  <c r="K64" i="11" s="1"/>
  <c r="I65" i="11"/>
  <c r="J65" i="11" s="1"/>
  <c r="I66" i="11"/>
  <c r="J66" i="11" s="1"/>
  <c r="I67" i="11"/>
  <c r="J67" i="11" s="1"/>
  <c r="I68" i="11"/>
  <c r="K68" i="11" s="1"/>
  <c r="I69" i="11"/>
  <c r="K69" i="11" s="1"/>
  <c r="I70" i="11"/>
  <c r="J70" i="11" s="1"/>
  <c r="I71" i="11"/>
  <c r="J71" i="11" s="1"/>
  <c r="I72" i="11"/>
  <c r="J72" i="11" s="1"/>
  <c r="I73" i="11"/>
  <c r="J73" i="11" s="1"/>
  <c r="I74" i="11"/>
  <c r="J74" i="11" s="1"/>
  <c r="I75" i="11"/>
  <c r="J75" i="11" s="1"/>
  <c r="I76" i="11"/>
  <c r="J76" i="11" s="1"/>
  <c r="I77" i="11"/>
  <c r="K77" i="11" s="1"/>
  <c r="I78" i="11"/>
  <c r="K78" i="11" s="1"/>
  <c r="I79" i="11"/>
  <c r="K79" i="11" s="1"/>
  <c r="I80" i="11"/>
  <c r="J80" i="11" s="1"/>
  <c r="I81" i="11"/>
  <c r="K81" i="11" s="1"/>
  <c r="I82" i="11"/>
  <c r="J82" i="11" s="1"/>
  <c r="I83" i="11"/>
  <c r="J83" i="11" s="1"/>
  <c r="I84" i="11"/>
  <c r="J84" i="11" s="1"/>
  <c r="I85" i="11"/>
  <c r="J85" i="11" s="1"/>
  <c r="I86" i="11"/>
  <c r="J86" i="11" s="1"/>
  <c r="I87" i="11"/>
  <c r="J87" i="11" s="1"/>
  <c r="I88" i="11"/>
  <c r="J88" i="11" s="1"/>
  <c r="I89" i="11"/>
  <c r="J89" i="11" s="1"/>
  <c r="I90" i="11"/>
  <c r="J90" i="11" s="1"/>
  <c r="I91" i="11"/>
  <c r="J91" i="11" s="1"/>
  <c r="I92" i="11"/>
  <c r="J92" i="11" s="1"/>
  <c r="I93" i="11"/>
  <c r="K93" i="11" s="1"/>
  <c r="I94" i="11"/>
  <c r="K94" i="11" s="1"/>
  <c r="I95" i="11"/>
  <c r="J95" i="11" s="1"/>
  <c r="I96" i="11"/>
  <c r="J96" i="11" s="1"/>
  <c r="I97" i="11"/>
  <c r="J97" i="11" s="1"/>
  <c r="I98" i="11"/>
  <c r="J98" i="11" s="1"/>
  <c r="I99" i="11"/>
  <c r="J99" i="11" s="1"/>
  <c r="I100" i="11"/>
  <c r="K100" i="11" s="1"/>
  <c r="I101" i="11"/>
  <c r="K101" i="11" s="1"/>
  <c r="I102" i="11"/>
  <c r="J102" i="11" s="1"/>
  <c r="I103" i="11"/>
  <c r="J103" i="11" s="1"/>
  <c r="I104" i="11"/>
  <c r="J104" i="11" s="1"/>
  <c r="I105" i="11"/>
  <c r="J105" i="11" s="1"/>
  <c r="I106" i="11"/>
  <c r="J106" i="11" s="1"/>
  <c r="I107" i="11"/>
  <c r="J107" i="11" s="1"/>
  <c r="I108" i="11"/>
  <c r="J108" i="11" s="1"/>
  <c r="I109" i="11"/>
  <c r="J109" i="11" s="1"/>
  <c r="I110" i="11"/>
  <c r="J110" i="11" s="1"/>
  <c r="I111" i="11"/>
  <c r="J111" i="11" s="1"/>
  <c r="I112" i="11"/>
  <c r="J112" i="11" s="1"/>
  <c r="I113" i="11"/>
  <c r="J113" i="11" s="1"/>
  <c r="I114" i="11"/>
  <c r="J114" i="11" s="1"/>
  <c r="I115" i="11"/>
  <c r="J115" i="11" s="1"/>
  <c r="I116" i="11"/>
  <c r="J116" i="11" s="1"/>
  <c r="I117" i="11"/>
  <c r="J117" i="11" s="1"/>
  <c r="I118" i="11"/>
  <c r="J118" i="11" s="1"/>
  <c r="I119" i="11"/>
  <c r="J119" i="11" s="1"/>
  <c r="I120" i="11"/>
  <c r="J120" i="11" s="1"/>
  <c r="I121" i="11"/>
  <c r="J121" i="11" s="1"/>
  <c r="I122" i="11"/>
  <c r="J122" i="11" s="1"/>
  <c r="I123" i="11"/>
  <c r="J123" i="11" s="1"/>
  <c r="I124" i="11"/>
  <c r="J124" i="11" s="1"/>
  <c r="I125" i="11"/>
  <c r="K125" i="11" s="1"/>
  <c r="I126" i="11"/>
  <c r="K126" i="11" s="1"/>
  <c r="I127" i="11"/>
  <c r="K127" i="11" s="1"/>
  <c r="I128" i="11"/>
  <c r="K128" i="11" s="1"/>
  <c r="I129" i="11"/>
  <c r="J129" i="11" s="1"/>
  <c r="I130" i="11"/>
  <c r="J130" i="11" s="1"/>
  <c r="I131" i="11"/>
  <c r="J131" i="11" s="1"/>
  <c r="I132" i="11"/>
  <c r="K132" i="11" s="1"/>
  <c r="I133" i="11"/>
  <c r="K133" i="11" s="1"/>
  <c r="I134" i="11"/>
  <c r="J134" i="11" s="1"/>
  <c r="I135" i="11"/>
  <c r="J135" i="11" s="1"/>
  <c r="I136" i="11"/>
  <c r="J136" i="11" s="1"/>
  <c r="I137" i="11"/>
  <c r="J137" i="11" s="1"/>
  <c r="I138" i="11"/>
  <c r="J138" i="11" s="1"/>
  <c r="I139" i="11"/>
  <c r="J139" i="11" s="1"/>
  <c r="I140" i="11"/>
  <c r="J140" i="11" s="1"/>
  <c r="I141" i="11"/>
  <c r="J141" i="11" s="1"/>
  <c r="I142" i="11"/>
  <c r="J142" i="11" s="1"/>
  <c r="I143" i="11"/>
  <c r="J143" i="11" s="1"/>
  <c r="I144" i="11"/>
  <c r="J144" i="11" s="1"/>
  <c r="I145" i="11"/>
  <c r="K145" i="11" s="1"/>
  <c r="I146" i="11"/>
  <c r="J146" i="11" s="1"/>
  <c r="I147" i="11"/>
  <c r="K147" i="11" s="1"/>
  <c r="I148" i="11"/>
  <c r="K148" i="11" s="1"/>
  <c r="I149" i="11"/>
  <c r="K149" i="11" s="1"/>
  <c r="I150" i="11"/>
  <c r="J150" i="11" s="1"/>
  <c r="I151" i="11"/>
  <c r="J151" i="11" s="1"/>
  <c r="I152" i="11"/>
  <c r="J152" i="11" s="1"/>
  <c r="I153" i="11"/>
  <c r="J153" i="11" s="1"/>
  <c r="I154" i="11"/>
  <c r="J154" i="11" s="1"/>
  <c r="I155" i="11"/>
  <c r="J155" i="11" s="1"/>
  <c r="I156" i="11"/>
  <c r="J156" i="11" s="1"/>
  <c r="I157" i="11"/>
  <c r="K157" i="11" s="1"/>
  <c r="I158" i="11"/>
  <c r="J158" i="11" s="1"/>
  <c r="I159" i="11"/>
  <c r="J159" i="11" s="1"/>
  <c r="I160" i="11"/>
  <c r="K160" i="11" s="1"/>
  <c r="I161" i="11"/>
  <c r="J161" i="11" s="1"/>
  <c r="I162" i="11"/>
  <c r="J162" i="11" s="1"/>
  <c r="I163" i="11"/>
  <c r="K163" i="11" s="1"/>
  <c r="I164" i="11"/>
  <c r="J164" i="11" s="1"/>
  <c r="I165" i="11"/>
  <c r="J165" i="11" s="1"/>
  <c r="I166" i="11"/>
  <c r="J166" i="11" s="1"/>
  <c r="I167" i="11"/>
  <c r="J167" i="11" s="1"/>
  <c r="I168" i="11"/>
  <c r="J168" i="11" s="1"/>
  <c r="I169" i="11"/>
  <c r="J169" i="11" s="1"/>
  <c r="I170" i="11"/>
  <c r="J170" i="11" s="1"/>
  <c r="I171" i="11"/>
  <c r="J171" i="11" s="1"/>
  <c r="I172" i="11"/>
  <c r="J172" i="11" s="1"/>
  <c r="I173" i="11"/>
  <c r="J173" i="11" s="1"/>
  <c r="I174" i="11"/>
  <c r="J174" i="11" s="1"/>
  <c r="I175" i="11"/>
  <c r="J175" i="11" s="1"/>
  <c r="I176" i="11"/>
  <c r="K176" i="11" s="1"/>
  <c r="I177" i="11"/>
  <c r="K177" i="11" s="1"/>
  <c r="I178" i="11"/>
  <c r="J178" i="11" s="1"/>
  <c r="I179" i="11"/>
  <c r="K179" i="11" s="1"/>
  <c r="I180" i="11"/>
  <c r="K180" i="11" s="1"/>
  <c r="I181" i="11"/>
  <c r="K181" i="11" s="1"/>
  <c r="I182" i="11"/>
  <c r="J182" i="11" s="1"/>
  <c r="I183" i="11"/>
  <c r="J183" i="11" s="1"/>
  <c r="I184" i="11"/>
  <c r="J184" i="11" s="1"/>
  <c r="I185" i="11"/>
  <c r="J185" i="11" s="1"/>
  <c r="I186" i="11"/>
  <c r="J186" i="11" s="1"/>
  <c r="I187" i="11"/>
  <c r="J187" i="11" s="1"/>
  <c r="I188" i="11"/>
  <c r="J188" i="11" s="1"/>
  <c r="I189" i="11"/>
  <c r="K189" i="11" s="1"/>
  <c r="I190" i="11"/>
  <c r="J190" i="11" s="1"/>
  <c r="I191" i="11"/>
  <c r="J191" i="11" s="1"/>
  <c r="I192" i="11"/>
  <c r="J192" i="11" s="1"/>
  <c r="I193" i="11"/>
  <c r="J193" i="11" s="1"/>
  <c r="I194" i="11"/>
  <c r="J194" i="11" s="1"/>
  <c r="I195" i="11"/>
  <c r="J195" i="11" s="1"/>
  <c r="I196" i="11"/>
  <c r="J196" i="11" s="1"/>
  <c r="I197" i="11"/>
  <c r="J197" i="11" s="1"/>
  <c r="I198" i="11"/>
  <c r="J198" i="11" s="1"/>
  <c r="I199" i="11"/>
  <c r="J199" i="11" s="1"/>
  <c r="I200" i="11"/>
  <c r="J200" i="11" s="1"/>
  <c r="I201" i="11"/>
  <c r="J201" i="11" s="1"/>
  <c r="I202" i="11"/>
  <c r="J202" i="11" s="1"/>
  <c r="I203" i="11"/>
  <c r="J203" i="11" s="1"/>
  <c r="I204" i="11"/>
  <c r="J204" i="11" s="1"/>
  <c r="I205" i="11"/>
  <c r="K205" i="11" s="1"/>
  <c r="I206" i="11"/>
  <c r="J206" i="11" s="1"/>
  <c r="I207" i="11"/>
  <c r="J207" i="11" s="1"/>
  <c r="C5" i="26"/>
  <c r="C4" i="26"/>
  <c r="E4" i="26" s="1"/>
  <c r="D5" i="26"/>
  <c r="D4" i="26"/>
  <c r="E9" i="26"/>
  <c r="G5" i="26"/>
  <c r="G6" i="26"/>
  <c r="G7" i="26"/>
  <c r="G8" i="26"/>
  <c r="G9" i="26"/>
  <c r="G10" i="26"/>
  <c r="G11" i="26"/>
  <c r="G12" i="26"/>
  <c r="G13" i="26"/>
  <c r="G14" i="26"/>
  <c r="G4" i="26"/>
  <c r="M211" i="5"/>
  <c r="L211" i="5"/>
  <c r="K211" i="5"/>
  <c r="J211" i="5"/>
  <c r="M210" i="5"/>
  <c r="L210" i="5"/>
  <c r="K210" i="5"/>
  <c r="J210" i="5"/>
  <c r="M209" i="5"/>
  <c r="L209" i="5"/>
  <c r="K209" i="5"/>
  <c r="J209" i="5"/>
  <c r="M208" i="5"/>
  <c r="L208" i="5"/>
  <c r="K208" i="5"/>
  <c r="J208" i="5"/>
  <c r="M207" i="5"/>
  <c r="L207" i="5"/>
  <c r="K207" i="5"/>
  <c r="J207" i="5"/>
  <c r="M206" i="5"/>
  <c r="L206" i="5"/>
  <c r="K206" i="5"/>
  <c r="J206" i="5"/>
  <c r="M205" i="5"/>
  <c r="L205" i="5"/>
  <c r="K205" i="5"/>
  <c r="J205" i="5"/>
  <c r="M204" i="5"/>
  <c r="L204" i="5"/>
  <c r="K204" i="5"/>
  <c r="J204" i="5"/>
  <c r="M203" i="5"/>
  <c r="L203" i="5"/>
  <c r="K203" i="5"/>
  <c r="J203" i="5"/>
  <c r="M202" i="5"/>
  <c r="L202" i="5"/>
  <c r="K202" i="5"/>
  <c r="J202" i="5"/>
  <c r="M201" i="5"/>
  <c r="L201" i="5"/>
  <c r="K201" i="5"/>
  <c r="J201" i="5"/>
  <c r="M200" i="5"/>
  <c r="L200" i="5"/>
  <c r="K200" i="5"/>
  <c r="J200" i="5"/>
  <c r="M199" i="5"/>
  <c r="L199" i="5"/>
  <c r="K199" i="5"/>
  <c r="J199" i="5"/>
  <c r="M198" i="5"/>
  <c r="L198" i="5"/>
  <c r="K198" i="5"/>
  <c r="J198" i="5"/>
  <c r="M197" i="5"/>
  <c r="L197" i="5"/>
  <c r="K197" i="5"/>
  <c r="J197" i="5"/>
  <c r="M196" i="5"/>
  <c r="L196" i="5"/>
  <c r="K196" i="5"/>
  <c r="J196" i="5"/>
  <c r="M195" i="5"/>
  <c r="L195" i="5"/>
  <c r="K195" i="5"/>
  <c r="J195" i="5"/>
  <c r="M194" i="5"/>
  <c r="L194" i="5"/>
  <c r="K194" i="5"/>
  <c r="J194" i="5"/>
  <c r="M193" i="5"/>
  <c r="L193" i="5"/>
  <c r="K193" i="5"/>
  <c r="J193" i="5"/>
  <c r="M192" i="5"/>
  <c r="L192" i="5"/>
  <c r="K192" i="5"/>
  <c r="J192" i="5"/>
  <c r="M191" i="5"/>
  <c r="L191" i="5"/>
  <c r="K191" i="5"/>
  <c r="J191" i="5"/>
  <c r="M190" i="5"/>
  <c r="L190" i="5"/>
  <c r="K190" i="5"/>
  <c r="J190" i="5"/>
  <c r="M189" i="5"/>
  <c r="L189" i="5"/>
  <c r="K189" i="5"/>
  <c r="J189" i="5"/>
  <c r="M188" i="5"/>
  <c r="L188" i="5"/>
  <c r="K188" i="5"/>
  <c r="J188" i="5"/>
  <c r="M187" i="5"/>
  <c r="L187" i="5"/>
  <c r="K187" i="5"/>
  <c r="J187" i="5"/>
  <c r="M186" i="5"/>
  <c r="L186" i="5"/>
  <c r="K186" i="5"/>
  <c r="J186" i="5"/>
  <c r="M185" i="5"/>
  <c r="L185" i="5"/>
  <c r="K185" i="5"/>
  <c r="J185" i="5"/>
  <c r="M184" i="5"/>
  <c r="L184" i="5"/>
  <c r="K184" i="5"/>
  <c r="J184" i="5"/>
  <c r="M183" i="5"/>
  <c r="L183" i="5"/>
  <c r="K183" i="5"/>
  <c r="J183" i="5"/>
  <c r="M182" i="5"/>
  <c r="L182" i="5"/>
  <c r="K182" i="5"/>
  <c r="J182" i="5"/>
  <c r="M181" i="5"/>
  <c r="L181" i="5"/>
  <c r="K181" i="5"/>
  <c r="J181" i="5"/>
  <c r="M180" i="5"/>
  <c r="L180" i="5"/>
  <c r="K180" i="5"/>
  <c r="J180" i="5"/>
  <c r="M179" i="5"/>
  <c r="L179" i="5"/>
  <c r="K179" i="5"/>
  <c r="J179" i="5"/>
  <c r="M178" i="5"/>
  <c r="L178" i="5"/>
  <c r="K178" i="5"/>
  <c r="J178" i="5"/>
  <c r="M177" i="5"/>
  <c r="L177" i="5"/>
  <c r="K177" i="5"/>
  <c r="J177" i="5"/>
  <c r="M176" i="5"/>
  <c r="L176" i="5"/>
  <c r="K176" i="5"/>
  <c r="J176" i="5"/>
  <c r="M175" i="5"/>
  <c r="L175" i="5"/>
  <c r="K175" i="5"/>
  <c r="J175" i="5"/>
  <c r="M174" i="5"/>
  <c r="L174" i="5"/>
  <c r="K174" i="5"/>
  <c r="J174" i="5"/>
  <c r="M173" i="5"/>
  <c r="L173" i="5"/>
  <c r="K173" i="5"/>
  <c r="J173" i="5"/>
  <c r="M172" i="5"/>
  <c r="L172" i="5"/>
  <c r="K172" i="5"/>
  <c r="J172" i="5"/>
  <c r="M171" i="5"/>
  <c r="L171" i="5"/>
  <c r="K171" i="5"/>
  <c r="J171" i="5"/>
  <c r="M170" i="5"/>
  <c r="L170" i="5"/>
  <c r="K170" i="5"/>
  <c r="J170" i="5"/>
  <c r="M169" i="5"/>
  <c r="L169" i="5"/>
  <c r="K169" i="5"/>
  <c r="J169" i="5"/>
  <c r="M168" i="5"/>
  <c r="L168" i="5"/>
  <c r="K168" i="5"/>
  <c r="J168" i="5"/>
  <c r="M167" i="5"/>
  <c r="L167" i="5"/>
  <c r="K167" i="5"/>
  <c r="J167" i="5"/>
  <c r="M166" i="5"/>
  <c r="L166" i="5"/>
  <c r="K166" i="5"/>
  <c r="J166" i="5"/>
  <c r="M165" i="5"/>
  <c r="L165" i="5"/>
  <c r="K165" i="5"/>
  <c r="J165" i="5"/>
  <c r="M164" i="5"/>
  <c r="L164" i="5"/>
  <c r="K164" i="5"/>
  <c r="J164" i="5"/>
  <c r="M163" i="5"/>
  <c r="L163" i="5"/>
  <c r="K163" i="5"/>
  <c r="J163" i="5"/>
  <c r="M162" i="5"/>
  <c r="L162" i="5"/>
  <c r="K162" i="5"/>
  <c r="J162" i="5"/>
  <c r="M161" i="5"/>
  <c r="L161" i="5"/>
  <c r="K161" i="5"/>
  <c r="J161" i="5"/>
  <c r="M160" i="5"/>
  <c r="L160" i="5"/>
  <c r="K160" i="5"/>
  <c r="J160" i="5"/>
  <c r="M159" i="5"/>
  <c r="L159" i="5"/>
  <c r="K159" i="5"/>
  <c r="J159" i="5"/>
  <c r="M158" i="5"/>
  <c r="L158" i="5"/>
  <c r="K158" i="5"/>
  <c r="J158" i="5"/>
  <c r="M157" i="5"/>
  <c r="L157" i="5"/>
  <c r="K157" i="5"/>
  <c r="J157" i="5"/>
  <c r="M156" i="5"/>
  <c r="L156" i="5"/>
  <c r="K156" i="5"/>
  <c r="J156" i="5"/>
  <c r="M155" i="5"/>
  <c r="L155" i="5"/>
  <c r="K155" i="5"/>
  <c r="J155" i="5"/>
  <c r="M154" i="5"/>
  <c r="L154" i="5"/>
  <c r="K154" i="5"/>
  <c r="J154" i="5"/>
  <c r="M153" i="5"/>
  <c r="L153" i="5"/>
  <c r="K153" i="5"/>
  <c r="J153" i="5"/>
  <c r="M152" i="5"/>
  <c r="L152" i="5"/>
  <c r="K152" i="5"/>
  <c r="J152" i="5"/>
  <c r="M151" i="5"/>
  <c r="L151" i="5"/>
  <c r="K151" i="5"/>
  <c r="J151" i="5"/>
  <c r="M150" i="5"/>
  <c r="L150" i="5"/>
  <c r="K150" i="5"/>
  <c r="J150" i="5"/>
  <c r="M149" i="5"/>
  <c r="L149" i="5"/>
  <c r="K149" i="5"/>
  <c r="J149" i="5"/>
  <c r="M148" i="5"/>
  <c r="L148" i="5"/>
  <c r="K148" i="5"/>
  <c r="J148" i="5"/>
  <c r="M147" i="5"/>
  <c r="L147" i="5"/>
  <c r="K147" i="5"/>
  <c r="J147" i="5"/>
  <c r="M146" i="5"/>
  <c r="L146" i="5"/>
  <c r="K146" i="5"/>
  <c r="J146" i="5"/>
  <c r="M145" i="5"/>
  <c r="L145" i="5"/>
  <c r="K145" i="5"/>
  <c r="J145" i="5"/>
  <c r="M144" i="5"/>
  <c r="L144" i="5"/>
  <c r="K144" i="5"/>
  <c r="J144" i="5"/>
  <c r="M143" i="5"/>
  <c r="L143" i="5"/>
  <c r="K143" i="5"/>
  <c r="J143" i="5"/>
  <c r="M142" i="5"/>
  <c r="L142" i="5"/>
  <c r="K142" i="5"/>
  <c r="J142" i="5"/>
  <c r="M141" i="5"/>
  <c r="L141" i="5"/>
  <c r="K141" i="5"/>
  <c r="J141" i="5"/>
  <c r="M140" i="5"/>
  <c r="L140" i="5"/>
  <c r="K140" i="5"/>
  <c r="J140" i="5"/>
  <c r="M139" i="5"/>
  <c r="L139" i="5"/>
  <c r="K139" i="5"/>
  <c r="J139" i="5"/>
  <c r="M138" i="5"/>
  <c r="L138" i="5"/>
  <c r="K138" i="5"/>
  <c r="J138" i="5"/>
  <c r="M137" i="5"/>
  <c r="L137" i="5"/>
  <c r="K137" i="5"/>
  <c r="J137" i="5"/>
  <c r="M136" i="5"/>
  <c r="L136" i="5"/>
  <c r="K136" i="5"/>
  <c r="J136" i="5"/>
  <c r="M135" i="5"/>
  <c r="L135" i="5"/>
  <c r="K135" i="5"/>
  <c r="J135" i="5"/>
  <c r="M134" i="5"/>
  <c r="L134" i="5"/>
  <c r="K134" i="5"/>
  <c r="J134" i="5"/>
  <c r="M133" i="5"/>
  <c r="L133" i="5"/>
  <c r="K133" i="5"/>
  <c r="J133" i="5"/>
  <c r="M132" i="5"/>
  <c r="L132" i="5"/>
  <c r="K132" i="5"/>
  <c r="J132" i="5"/>
  <c r="M131" i="5"/>
  <c r="L131" i="5"/>
  <c r="K131" i="5"/>
  <c r="J131" i="5"/>
  <c r="M130" i="5"/>
  <c r="L130" i="5"/>
  <c r="K130" i="5"/>
  <c r="J130" i="5"/>
  <c r="M129" i="5"/>
  <c r="L129" i="5"/>
  <c r="K129" i="5"/>
  <c r="J129" i="5"/>
  <c r="M128" i="5"/>
  <c r="L128" i="5"/>
  <c r="K128" i="5"/>
  <c r="J128" i="5"/>
  <c r="M127" i="5"/>
  <c r="L127" i="5"/>
  <c r="K127" i="5"/>
  <c r="J127" i="5"/>
  <c r="M126" i="5"/>
  <c r="L126" i="5"/>
  <c r="K126" i="5"/>
  <c r="J126" i="5"/>
  <c r="M125" i="5"/>
  <c r="L125" i="5"/>
  <c r="K125" i="5"/>
  <c r="J125" i="5"/>
  <c r="M124" i="5"/>
  <c r="L124" i="5"/>
  <c r="K124" i="5"/>
  <c r="J124" i="5"/>
  <c r="M123" i="5"/>
  <c r="L123" i="5"/>
  <c r="K123" i="5"/>
  <c r="J123" i="5"/>
  <c r="M122" i="5"/>
  <c r="L122" i="5"/>
  <c r="K122" i="5"/>
  <c r="J122" i="5"/>
  <c r="M121" i="5"/>
  <c r="L121" i="5"/>
  <c r="K121" i="5"/>
  <c r="J121" i="5"/>
  <c r="M120" i="5"/>
  <c r="L120" i="5"/>
  <c r="K120" i="5"/>
  <c r="J120" i="5"/>
  <c r="M119" i="5"/>
  <c r="L119" i="5"/>
  <c r="K119" i="5"/>
  <c r="J119" i="5"/>
  <c r="M118" i="5"/>
  <c r="L118" i="5"/>
  <c r="K118" i="5"/>
  <c r="J118" i="5"/>
  <c r="M117" i="5"/>
  <c r="L117" i="5"/>
  <c r="K117" i="5"/>
  <c r="J117" i="5"/>
  <c r="M116" i="5"/>
  <c r="L116" i="5"/>
  <c r="K116" i="5"/>
  <c r="J116" i="5"/>
  <c r="M115" i="5"/>
  <c r="L115" i="5"/>
  <c r="K115" i="5"/>
  <c r="J115" i="5"/>
  <c r="M114" i="5"/>
  <c r="L114" i="5"/>
  <c r="K114" i="5"/>
  <c r="J114" i="5"/>
  <c r="M113" i="5"/>
  <c r="L113" i="5"/>
  <c r="K113" i="5"/>
  <c r="J113" i="5"/>
  <c r="M112" i="5"/>
  <c r="L112" i="5"/>
  <c r="K112" i="5"/>
  <c r="J112" i="5"/>
  <c r="M111" i="5"/>
  <c r="L111" i="5"/>
  <c r="K111" i="5"/>
  <c r="J111" i="5"/>
  <c r="M110" i="5"/>
  <c r="L110" i="5"/>
  <c r="K110" i="5"/>
  <c r="J110" i="5"/>
  <c r="M109" i="5"/>
  <c r="L109" i="5"/>
  <c r="K109" i="5"/>
  <c r="J109" i="5"/>
  <c r="M108" i="5"/>
  <c r="L108" i="5"/>
  <c r="K108" i="5"/>
  <c r="J108" i="5"/>
  <c r="M107" i="5"/>
  <c r="L107" i="5"/>
  <c r="K107" i="5"/>
  <c r="J107" i="5"/>
  <c r="M106" i="5"/>
  <c r="L106" i="5"/>
  <c r="K106" i="5"/>
  <c r="J106" i="5"/>
  <c r="M105" i="5"/>
  <c r="L105" i="5"/>
  <c r="K105" i="5"/>
  <c r="J105" i="5"/>
  <c r="M104" i="5"/>
  <c r="L104" i="5"/>
  <c r="K104" i="5"/>
  <c r="J104" i="5"/>
  <c r="M103" i="5"/>
  <c r="L103" i="5"/>
  <c r="K103" i="5"/>
  <c r="J103" i="5"/>
  <c r="M102" i="5"/>
  <c r="L102" i="5"/>
  <c r="K102" i="5"/>
  <c r="J102" i="5"/>
  <c r="M101" i="5"/>
  <c r="L101" i="5"/>
  <c r="K101" i="5"/>
  <c r="J101" i="5"/>
  <c r="M100" i="5"/>
  <c r="L100" i="5"/>
  <c r="K100" i="5"/>
  <c r="J100" i="5"/>
  <c r="M99" i="5"/>
  <c r="L99" i="5"/>
  <c r="K99" i="5"/>
  <c r="J99" i="5"/>
  <c r="M98" i="5"/>
  <c r="L98" i="5"/>
  <c r="K98" i="5"/>
  <c r="J98" i="5"/>
  <c r="M97" i="5"/>
  <c r="L97" i="5"/>
  <c r="K97" i="5"/>
  <c r="J97" i="5"/>
  <c r="M96" i="5"/>
  <c r="L96" i="5"/>
  <c r="K96" i="5"/>
  <c r="J96" i="5"/>
  <c r="M95" i="5"/>
  <c r="L95" i="5"/>
  <c r="K95" i="5"/>
  <c r="J95" i="5"/>
  <c r="M94" i="5"/>
  <c r="L94" i="5"/>
  <c r="K94" i="5"/>
  <c r="J94" i="5"/>
  <c r="M93" i="5"/>
  <c r="L93" i="5"/>
  <c r="K93" i="5"/>
  <c r="J93" i="5"/>
  <c r="M92" i="5"/>
  <c r="L92" i="5"/>
  <c r="K92" i="5"/>
  <c r="J92" i="5"/>
  <c r="M91" i="5"/>
  <c r="L91" i="5"/>
  <c r="K91" i="5"/>
  <c r="J91" i="5"/>
  <c r="M90" i="5"/>
  <c r="L90" i="5"/>
  <c r="K90" i="5"/>
  <c r="J90" i="5"/>
  <c r="M89" i="5"/>
  <c r="L89" i="5"/>
  <c r="K89" i="5"/>
  <c r="J89" i="5"/>
  <c r="M88" i="5"/>
  <c r="L88" i="5"/>
  <c r="K88" i="5"/>
  <c r="J88" i="5"/>
  <c r="M87" i="5"/>
  <c r="L87" i="5"/>
  <c r="K87" i="5"/>
  <c r="J87" i="5"/>
  <c r="M86" i="5"/>
  <c r="L86" i="5"/>
  <c r="K86" i="5"/>
  <c r="J86" i="5"/>
  <c r="M85" i="5"/>
  <c r="L85" i="5"/>
  <c r="K85" i="5"/>
  <c r="J85" i="5"/>
  <c r="M84" i="5"/>
  <c r="L84" i="5"/>
  <c r="K84" i="5"/>
  <c r="J84" i="5"/>
  <c r="M83" i="5"/>
  <c r="L83" i="5"/>
  <c r="K83" i="5"/>
  <c r="J83" i="5"/>
  <c r="M82" i="5"/>
  <c r="L82" i="5"/>
  <c r="K82" i="5"/>
  <c r="J82" i="5"/>
  <c r="M81" i="5"/>
  <c r="L81" i="5"/>
  <c r="K81" i="5"/>
  <c r="J81" i="5"/>
  <c r="M80" i="5"/>
  <c r="L80" i="5"/>
  <c r="K80" i="5"/>
  <c r="J80" i="5"/>
  <c r="M79" i="5"/>
  <c r="L79" i="5"/>
  <c r="K79" i="5"/>
  <c r="J79" i="5"/>
  <c r="M78" i="5"/>
  <c r="L78" i="5"/>
  <c r="K78" i="5"/>
  <c r="J78" i="5"/>
  <c r="M77" i="5"/>
  <c r="L77" i="5"/>
  <c r="K77" i="5"/>
  <c r="J77" i="5"/>
  <c r="M76" i="5"/>
  <c r="L76" i="5"/>
  <c r="K76" i="5"/>
  <c r="J76" i="5"/>
  <c r="M75" i="5"/>
  <c r="L75" i="5"/>
  <c r="K75" i="5"/>
  <c r="J75" i="5"/>
  <c r="M74" i="5"/>
  <c r="L74" i="5"/>
  <c r="K74" i="5"/>
  <c r="J74" i="5"/>
  <c r="M73" i="5"/>
  <c r="L73" i="5"/>
  <c r="K73" i="5"/>
  <c r="J73" i="5"/>
  <c r="M72" i="5"/>
  <c r="L72" i="5"/>
  <c r="K72" i="5"/>
  <c r="J72" i="5"/>
  <c r="M71" i="5"/>
  <c r="L71" i="5"/>
  <c r="K71" i="5"/>
  <c r="J71" i="5"/>
  <c r="M70" i="5"/>
  <c r="L70" i="5"/>
  <c r="K70" i="5"/>
  <c r="J70" i="5"/>
  <c r="M69" i="5"/>
  <c r="L69" i="5"/>
  <c r="K69" i="5"/>
  <c r="J69" i="5"/>
  <c r="M68" i="5"/>
  <c r="L68" i="5"/>
  <c r="K68" i="5"/>
  <c r="J68" i="5"/>
  <c r="M67" i="5"/>
  <c r="L67" i="5"/>
  <c r="K67" i="5"/>
  <c r="J67" i="5"/>
  <c r="M66" i="5"/>
  <c r="L66" i="5"/>
  <c r="K66" i="5"/>
  <c r="J66" i="5"/>
  <c r="M65" i="5"/>
  <c r="L65" i="5"/>
  <c r="K65" i="5"/>
  <c r="J65" i="5"/>
  <c r="M64" i="5"/>
  <c r="L64" i="5"/>
  <c r="K64" i="5"/>
  <c r="J64" i="5"/>
  <c r="M63" i="5"/>
  <c r="L63" i="5"/>
  <c r="K63" i="5"/>
  <c r="J63" i="5"/>
  <c r="M62" i="5"/>
  <c r="L62" i="5"/>
  <c r="K62" i="5"/>
  <c r="J62" i="5"/>
  <c r="M61" i="5"/>
  <c r="L61" i="5"/>
  <c r="K61" i="5"/>
  <c r="J61" i="5"/>
  <c r="M60" i="5"/>
  <c r="L60" i="5"/>
  <c r="K60" i="5"/>
  <c r="J60" i="5"/>
  <c r="M59" i="5"/>
  <c r="L59" i="5"/>
  <c r="K59" i="5"/>
  <c r="J59" i="5"/>
  <c r="M58" i="5"/>
  <c r="L58" i="5"/>
  <c r="K58" i="5"/>
  <c r="J58" i="5"/>
  <c r="M57" i="5"/>
  <c r="L57" i="5"/>
  <c r="K57" i="5"/>
  <c r="J57" i="5"/>
  <c r="M56" i="5"/>
  <c r="L56" i="5"/>
  <c r="K56" i="5"/>
  <c r="J56" i="5"/>
  <c r="M55" i="5"/>
  <c r="L55" i="5"/>
  <c r="K55" i="5"/>
  <c r="J55" i="5"/>
  <c r="M54" i="5"/>
  <c r="L54" i="5"/>
  <c r="K54" i="5"/>
  <c r="J54" i="5"/>
  <c r="M53" i="5"/>
  <c r="L53" i="5"/>
  <c r="K53" i="5"/>
  <c r="J53" i="5"/>
  <c r="M52" i="5"/>
  <c r="L52" i="5"/>
  <c r="K52" i="5"/>
  <c r="J52" i="5"/>
  <c r="M51" i="5"/>
  <c r="L51" i="5"/>
  <c r="K51" i="5"/>
  <c r="J51" i="5"/>
  <c r="M50" i="5"/>
  <c r="L50" i="5"/>
  <c r="K50" i="5"/>
  <c r="J50" i="5"/>
  <c r="M49" i="5"/>
  <c r="L49" i="5"/>
  <c r="K49" i="5"/>
  <c r="J49" i="5"/>
  <c r="M48" i="5"/>
  <c r="L48" i="5"/>
  <c r="K48" i="5"/>
  <c r="J48" i="5"/>
  <c r="M47" i="5"/>
  <c r="L47" i="5"/>
  <c r="K47" i="5"/>
  <c r="J47" i="5"/>
  <c r="M46" i="5"/>
  <c r="L46" i="5"/>
  <c r="K46" i="5"/>
  <c r="J46" i="5"/>
  <c r="M45" i="5"/>
  <c r="L45" i="5"/>
  <c r="K45" i="5"/>
  <c r="J45" i="5"/>
  <c r="M44" i="5"/>
  <c r="L44" i="5"/>
  <c r="K44" i="5"/>
  <c r="J44" i="5"/>
  <c r="M43" i="5"/>
  <c r="L43" i="5"/>
  <c r="K43" i="5"/>
  <c r="J43" i="5"/>
  <c r="M42" i="5"/>
  <c r="L42" i="5"/>
  <c r="K42" i="5"/>
  <c r="J42" i="5"/>
  <c r="M41" i="5"/>
  <c r="L41" i="5"/>
  <c r="K41" i="5"/>
  <c r="J41" i="5"/>
  <c r="M40" i="5"/>
  <c r="L40" i="5"/>
  <c r="K40" i="5"/>
  <c r="J40" i="5"/>
  <c r="M39" i="5"/>
  <c r="L39" i="5"/>
  <c r="K39" i="5"/>
  <c r="J39" i="5"/>
  <c r="M38" i="5"/>
  <c r="L38" i="5"/>
  <c r="K38" i="5"/>
  <c r="J38" i="5"/>
  <c r="M37" i="5"/>
  <c r="L37" i="5"/>
  <c r="K37" i="5"/>
  <c r="J37" i="5"/>
  <c r="M36" i="5"/>
  <c r="L36" i="5"/>
  <c r="K36" i="5"/>
  <c r="J36" i="5"/>
  <c r="M35" i="5"/>
  <c r="L35" i="5"/>
  <c r="K35" i="5"/>
  <c r="J35" i="5"/>
  <c r="M34" i="5"/>
  <c r="L34" i="5"/>
  <c r="K34" i="5"/>
  <c r="J34" i="5"/>
  <c r="M33" i="5"/>
  <c r="L33" i="5"/>
  <c r="K33" i="5"/>
  <c r="J33" i="5"/>
  <c r="M32" i="5"/>
  <c r="L32" i="5"/>
  <c r="K32" i="5"/>
  <c r="J32" i="5"/>
  <c r="M31" i="5"/>
  <c r="L31" i="5"/>
  <c r="K31" i="5"/>
  <c r="J31" i="5"/>
  <c r="M30" i="5"/>
  <c r="L30" i="5"/>
  <c r="K30" i="5"/>
  <c r="J30" i="5"/>
  <c r="M29" i="5"/>
  <c r="L29" i="5"/>
  <c r="K29" i="5"/>
  <c r="J29" i="5"/>
  <c r="M28" i="5"/>
  <c r="L28" i="5"/>
  <c r="K28" i="5"/>
  <c r="J28" i="5"/>
  <c r="M27" i="5"/>
  <c r="L27" i="5"/>
  <c r="K27" i="5"/>
  <c r="J27" i="5"/>
  <c r="M26" i="5"/>
  <c r="L26" i="5"/>
  <c r="K26" i="5"/>
  <c r="J26" i="5"/>
  <c r="M25" i="5"/>
  <c r="L25" i="5"/>
  <c r="K25" i="5"/>
  <c r="J25" i="5"/>
  <c r="M24" i="5"/>
  <c r="L24" i="5"/>
  <c r="K24" i="5"/>
  <c r="J24" i="5"/>
  <c r="M23" i="5"/>
  <c r="L23" i="5"/>
  <c r="K23" i="5"/>
  <c r="J23" i="5"/>
  <c r="M22" i="5"/>
  <c r="L22" i="5"/>
  <c r="K22" i="5"/>
  <c r="J22" i="5"/>
  <c r="M21" i="5"/>
  <c r="L21" i="5"/>
  <c r="K21" i="5"/>
  <c r="J21" i="5"/>
  <c r="M20" i="5"/>
  <c r="L20" i="5"/>
  <c r="K20" i="5"/>
  <c r="J20" i="5"/>
  <c r="M19" i="5"/>
  <c r="L19" i="5"/>
  <c r="K19" i="5"/>
  <c r="J19" i="5"/>
  <c r="M18" i="5"/>
  <c r="L18" i="5"/>
  <c r="K18" i="5"/>
  <c r="J18" i="5"/>
  <c r="M17" i="5"/>
  <c r="L17" i="5"/>
  <c r="K17" i="5"/>
  <c r="J17" i="5"/>
  <c r="M16" i="5"/>
  <c r="L16" i="5"/>
  <c r="K16" i="5"/>
  <c r="J16" i="5"/>
  <c r="M15" i="5"/>
  <c r="L15" i="5"/>
  <c r="K15" i="5"/>
  <c r="J15" i="5"/>
  <c r="M14" i="5"/>
  <c r="L14" i="5"/>
  <c r="K14" i="5"/>
  <c r="J14" i="5"/>
  <c r="M13" i="5"/>
  <c r="L13" i="5"/>
  <c r="K13" i="5"/>
  <c r="J13" i="5"/>
  <c r="A13" i="5"/>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A156" i="5" s="1"/>
  <c r="A157" i="5" s="1"/>
  <c r="A158" i="5" s="1"/>
  <c r="A159" i="5" s="1"/>
  <c r="A160" i="5" s="1"/>
  <c r="A161" i="5" s="1"/>
  <c r="A162" i="5" s="1"/>
  <c r="A163" i="5" s="1"/>
  <c r="A164" i="5" s="1"/>
  <c r="A165" i="5" s="1"/>
  <c r="A166" i="5" s="1"/>
  <c r="A167" i="5" s="1"/>
  <c r="A168" i="5" s="1"/>
  <c r="A169" i="5" s="1"/>
  <c r="A170" i="5" s="1"/>
  <c r="A171" i="5" s="1"/>
  <c r="A172" i="5" s="1"/>
  <c r="A173" i="5" s="1"/>
  <c r="A174" i="5" s="1"/>
  <c r="A175" i="5" s="1"/>
  <c r="A176" i="5" s="1"/>
  <c r="A177" i="5" s="1"/>
  <c r="A178" i="5" s="1"/>
  <c r="A179" i="5" s="1"/>
  <c r="A180" i="5" s="1"/>
  <c r="A181" i="5" s="1"/>
  <c r="A182" i="5" s="1"/>
  <c r="A183" i="5" s="1"/>
  <c r="A184" i="5" s="1"/>
  <c r="A185" i="5" s="1"/>
  <c r="A186" i="5" s="1"/>
  <c r="A187" i="5" s="1"/>
  <c r="A188" i="5" s="1"/>
  <c r="A189" i="5" s="1"/>
  <c r="A190" i="5" s="1"/>
  <c r="A191" i="5" s="1"/>
  <c r="A192" i="5" s="1"/>
  <c r="A193" i="5" s="1"/>
  <c r="A194" i="5" s="1"/>
  <c r="A195" i="5" s="1"/>
  <c r="A196" i="5" s="1"/>
  <c r="A197" i="5" s="1"/>
  <c r="A198" i="5" s="1"/>
  <c r="A199" i="5" s="1"/>
  <c r="A200" i="5" s="1"/>
  <c r="A201" i="5" s="1"/>
  <c r="A202" i="5" s="1"/>
  <c r="A203" i="5" s="1"/>
  <c r="A204" i="5" s="1"/>
  <c r="A205" i="5" s="1"/>
  <c r="A206" i="5" s="1"/>
  <c r="A207" i="5" s="1"/>
  <c r="A208" i="5" s="1"/>
  <c r="A209" i="5" s="1"/>
  <c r="A210" i="5" s="1"/>
  <c r="A211" i="5" s="1"/>
  <c r="M12" i="5"/>
  <c r="L12" i="5"/>
  <c r="K12" i="5"/>
  <c r="J12" i="5"/>
  <c r="O19" i="5" l="1"/>
  <c r="P14" i="5"/>
  <c r="P13" i="5"/>
  <c r="K86" i="11"/>
  <c r="K117" i="11"/>
  <c r="K67" i="11"/>
  <c r="K25" i="11"/>
  <c r="J81" i="11"/>
  <c r="J79" i="11"/>
  <c r="J64" i="11"/>
  <c r="P57" i="5"/>
  <c r="O60" i="5"/>
  <c r="O49" i="5"/>
  <c r="O48" i="5"/>
  <c r="O47" i="5"/>
  <c r="P41" i="5"/>
  <c r="O45" i="5"/>
  <c r="P42" i="5"/>
  <c r="O44" i="5"/>
  <c r="P43" i="5"/>
  <c r="O56" i="5"/>
  <c r="O40" i="5"/>
  <c r="P50" i="5"/>
  <c r="O55" i="5"/>
  <c r="O39" i="5"/>
  <c r="P35" i="5"/>
  <c r="P51" i="5"/>
  <c r="O54" i="5"/>
  <c r="O38" i="5"/>
  <c r="P36" i="5"/>
  <c r="P52" i="5"/>
  <c r="O53" i="5"/>
  <c r="O37" i="5"/>
  <c r="P34" i="5"/>
  <c r="J11" i="11"/>
  <c r="D4" i="11"/>
  <c r="K8" i="11"/>
  <c r="J62" i="11"/>
  <c r="K194" i="11"/>
  <c r="K178" i="11"/>
  <c r="K162" i="11"/>
  <c r="K146" i="11"/>
  <c r="K130" i="11"/>
  <c r="K114" i="11"/>
  <c r="K98" i="11"/>
  <c r="K82" i="11"/>
  <c r="K66" i="11"/>
  <c r="K50" i="11"/>
  <c r="K34" i="11"/>
  <c r="K18" i="11"/>
  <c r="K182" i="11"/>
  <c r="K54" i="11"/>
  <c r="K197" i="11"/>
  <c r="K37" i="11"/>
  <c r="K51" i="11"/>
  <c r="J49" i="11"/>
  <c r="K193" i="11"/>
  <c r="K161" i="11"/>
  <c r="K129" i="11"/>
  <c r="K113" i="11"/>
  <c r="K97" i="11"/>
  <c r="K33" i="11"/>
  <c r="K17" i="11"/>
  <c r="J46" i="11"/>
  <c r="K192" i="11"/>
  <c r="K144" i="11"/>
  <c r="K112" i="11"/>
  <c r="K96" i="11"/>
  <c r="K80" i="11"/>
  <c r="K32" i="11"/>
  <c r="K16" i="11"/>
  <c r="K118" i="11"/>
  <c r="K165" i="11"/>
  <c r="K53" i="11"/>
  <c r="K164" i="11"/>
  <c r="K84" i="11"/>
  <c r="K131" i="11"/>
  <c r="K83" i="11"/>
  <c r="K65" i="11"/>
  <c r="K207" i="11"/>
  <c r="K191" i="11"/>
  <c r="K175" i="11"/>
  <c r="K159" i="11"/>
  <c r="K143" i="11"/>
  <c r="K111" i="11"/>
  <c r="K95" i="11"/>
  <c r="K63" i="11"/>
  <c r="K47" i="11"/>
  <c r="K31" i="11"/>
  <c r="K15" i="11"/>
  <c r="K150" i="11"/>
  <c r="K198" i="11"/>
  <c r="K70" i="11"/>
  <c r="K21" i="11"/>
  <c r="K52" i="11"/>
  <c r="K190" i="11"/>
  <c r="K142" i="11"/>
  <c r="K110" i="11"/>
  <c r="K30" i="11"/>
  <c r="K29" i="11"/>
  <c r="K204" i="11"/>
  <c r="K188" i="11"/>
  <c r="K172" i="11"/>
  <c r="K156" i="11"/>
  <c r="K140" i="11"/>
  <c r="K124" i="11"/>
  <c r="K108" i="11"/>
  <c r="K92" i="11"/>
  <c r="K60" i="11"/>
  <c r="K44" i="11"/>
  <c r="K28" i="11"/>
  <c r="K12" i="11"/>
  <c r="K166" i="11"/>
  <c r="K22" i="11"/>
  <c r="K85" i="11"/>
  <c r="K196" i="11"/>
  <c r="K116" i="11"/>
  <c r="K19" i="11"/>
  <c r="K206" i="11"/>
  <c r="K174" i="11"/>
  <c r="K158" i="11"/>
  <c r="K14" i="11"/>
  <c r="K173" i="11"/>
  <c r="K141" i="11"/>
  <c r="K109" i="11"/>
  <c r="K61" i="11"/>
  <c r="K76" i="11"/>
  <c r="K203" i="11"/>
  <c r="K187" i="11"/>
  <c r="K171" i="11"/>
  <c r="K155" i="11"/>
  <c r="K139" i="11"/>
  <c r="K123" i="11"/>
  <c r="K107" i="11"/>
  <c r="K91" i="11"/>
  <c r="K75" i="11"/>
  <c r="K59" i="11"/>
  <c r="K43" i="11"/>
  <c r="K27" i="11"/>
  <c r="K11" i="11"/>
  <c r="K202" i="11"/>
  <c r="K186" i="11"/>
  <c r="K170" i="11"/>
  <c r="K154" i="11"/>
  <c r="K138" i="11"/>
  <c r="K122" i="11"/>
  <c r="K106" i="11"/>
  <c r="K90" i="11"/>
  <c r="K74" i="11"/>
  <c r="K58" i="11"/>
  <c r="K42" i="11"/>
  <c r="K26" i="11"/>
  <c r="K10" i="11"/>
  <c r="K102" i="11"/>
  <c r="K115" i="11"/>
  <c r="K99" i="11"/>
  <c r="K201" i="11"/>
  <c r="K185" i="11"/>
  <c r="K169" i="11"/>
  <c r="K153" i="11"/>
  <c r="K137" i="11"/>
  <c r="K121" i="11"/>
  <c r="K105" i="11"/>
  <c r="K89" i="11"/>
  <c r="K73" i="11"/>
  <c r="K57" i="11"/>
  <c r="K41" i="11"/>
  <c r="K9" i="11"/>
  <c r="K200" i="11"/>
  <c r="K184" i="11"/>
  <c r="K168" i="11"/>
  <c r="K152" i="11"/>
  <c r="K136" i="11"/>
  <c r="K120" i="11"/>
  <c r="K104" i="11"/>
  <c r="K88" i="11"/>
  <c r="K72" i="11"/>
  <c r="K56" i="11"/>
  <c r="K40" i="11"/>
  <c r="K24" i="11"/>
  <c r="K199" i="11"/>
  <c r="K183" i="11"/>
  <c r="K167" i="11"/>
  <c r="K151" i="11"/>
  <c r="K135" i="11"/>
  <c r="K119" i="11"/>
  <c r="K103" i="11"/>
  <c r="K87" i="11"/>
  <c r="K71" i="11"/>
  <c r="K55" i="11"/>
  <c r="K39" i="11"/>
  <c r="K23" i="11"/>
  <c r="J160" i="11"/>
  <c r="J126" i="11"/>
  <c r="J94" i="11"/>
  <c r="J180" i="11"/>
  <c r="J179" i="11"/>
  <c r="J38" i="11"/>
  <c r="J36" i="11"/>
  <c r="J35" i="11"/>
  <c r="J128" i="11"/>
  <c r="J127" i="11"/>
  <c r="J177" i="11"/>
  <c r="J176" i="11"/>
  <c r="J48" i="11"/>
  <c r="J163" i="11"/>
  <c r="J149" i="11"/>
  <c r="J147" i="11"/>
  <c r="J20" i="11"/>
  <c r="J148" i="11"/>
  <c r="J145" i="11"/>
  <c r="J78" i="11"/>
  <c r="J133" i="11"/>
  <c r="J69" i="11"/>
  <c r="J132" i="11"/>
  <c r="J68" i="11"/>
  <c r="J181" i="11"/>
  <c r="J101" i="11"/>
  <c r="J77" i="11"/>
  <c r="J189" i="11"/>
  <c r="J100" i="11"/>
  <c r="J45" i="11"/>
  <c r="J13" i="11"/>
  <c r="J125" i="11"/>
  <c r="J93" i="11"/>
  <c r="J157" i="11"/>
  <c r="J205" i="11"/>
  <c r="E5" i="26"/>
  <c r="Z217" i="17"/>
  <c r="Y217" i="17"/>
  <c r="X217" i="17"/>
  <c r="W217" i="17"/>
  <c r="V217" i="17"/>
  <c r="U217" i="17"/>
  <c r="T217" i="17"/>
  <c r="S217" i="17"/>
  <c r="R217" i="17"/>
  <c r="Z216" i="17"/>
  <c r="Y216" i="17"/>
  <c r="X216" i="17"/>
  <c r="W216" i="17"/>
  <c r="V216" i="17"/>
  <c r="U216" i="17"/>
  <c r="T216" i="17"/>
  <c r="S216" i="17"/>
  <c r="R216" i="17"/>
  <c r="Z215" i="17"/>
  <c r="Y215" i="17"/>
  <c r="X215" i="17"/>
  <c r="W215" i="17"/>
  <c r="V215" i="17"/>
  <c r="U215" i="17"/>
  <c r="T215" i="17"/>
  <c r="S215" i="17"/>
  <c r="R215" i="17"/>
  <c r="Z214" i="17"/>
  <c r="Y214" i="17"/>
  <c r="X214" i="17"/>
  <c r="W214" i="17"/>
  <c r="V214" i="17"/>
  <c r="U214" i="17"/>
  <c r="T214" i="17"/>
  <c r="S214" i="17"/>
  <c r="R214" i="17"/>
  <c r="Z213" i="17"/>
  <c r="Y213" i="17"/>
  <c r="X213" i="17"/>
  <c r="W213" i="17"/>
  <c r="V213" i="17"/>
  <c r="U213" i="17"/>
  <c r="T213" i="17"/>
  <c r="S213" i="17"/>
  <c r="R213" i="17"/>
  <c r="Z212" i="17"/>
  <c r="Y212" i="17"/>
  <c r="X212" i="17"/>
  <c r="W212" i="17"/>
  <c r="V212" i="17"/>
  <c r="U212" i="17"/>
  <c r="T212" i="17"/>
  <c r="S212" i="17"/>
  <c r="R212" i="17"/>
  <c r="Z211" i="17"/>
  <c r="Y211" i="17"/>
  <c r="X211" i="17"/>
  <c r="W211" i="17"/>
  <c r="V211" i="17"/>
  <c r="U211" i="17"/>
  <c r="T211" i="17"/>
  <c r="S211" i="17"/>
  <c r="R211" i="17"/>
  <c r="Z210" i="17"/>
  <c r="Y210" i="17"/>
  <c r="X210" i="17"/>
  <c r="W210" i="17"/>
  <c r="V210" i="17"/>
  <c r="U210" i="17"/>
  <c r="T210" i="17"/>
  <c r="S210" i="17"/>
  <c r="R210" i="17"/>
  <c r="Z209" i="17"/>
  <c r="Y209" i="17"/>
  <c r="X209" i="17"/>
  <c r="W209" i="17"/>
  <c r="V209" i="17"/>
  <c r="U209" i="17"/>
  <c r="T209" i="17"/>
  <c r="S209" i="17"/>
  <c r="R209" i="17"/>
  <c r="Z208" i="17"/>
  <c r="Y208" i="17"/>
  <c r="X208" i="17"/>
  <c r="W208" i="17"/>
  <c r="V208" i="17"/>
  <c r="U208" i="17"/>
  <c r="T208" i="17"/>
  <c r="S208" i="17"/>
  <c r="R208" i="17"/>
  <c r="Z207" i="17"/>
  <c r="Y207" i="17"/>
  <c r="X207" i="17"/>
  <c r="W207" i="17"/>
  <c r="V207" i="17"/>
  <c r="U207" i="17"/>
  <c r="T207" i="17"/>
  <c r="S207" i="17"/>
  <c r="R207" i="17"/>
  <c r="Z206" i="17"/>
  <c r="Y206" i="17"/>
  <c r="X206" i="17"/>
  <c r="W206" i="17"/>
  <c r="V206" i="17"/>
  <c r="U206" i="17"/>
  <c r="T206" i="17"/>
  <c r="S206" i="17"/>
  <c r="R206" i="17"/>
  <c r="Z205" i="17"/>
  <c r="Y205" i="17"/>
  <c r="X205" i="17"/>
  <c r="W205" i="17"/>
  <c r="V205" i="17"/>
  <c r="U205" i="17"/>
  <c r="T205" i="17"/>
  <c r="S205" i="17"/>
  <c r="R205" i="17"/>
  <c r="Z204" i="17"/>
  <c r="Y204" i="17"/>
  <c r="X204" i="17"/>
  <c r="W204" i="17"/>
  <c r="V204" i="17"/>
  <c r="U204" i="17"/>
  <c r="T204" i="17"/>
  <c r="S204" i="17"/>
  <c r="R204" i="17"/>
  <c r="Z203" i="17"/>
  <c r="Y203" i="17"/>
  <c r="X203" i="17"/>
  <c r="W203" i="17"/>
  <c r="V203" i="17"/>
  <c r="U203" i="17"/>
  <c r="T203" i="17"/>
  <c r="S203" i="17"/>
  <c r="R203" i="17"/>
  <c r="Z202" i="17"/>
  <c r="Y202" i="17"/>
  <c r="X202" i="17"/>
  <c r="W202" i="17"/>
  <c r="V202" i="17"/>
  <c r="U202" i="17"/>
  <c r="T202" i="17"/>
  <c r="S202" i="17"/>
  <c r="R202" i="17"/>
  <c r="Z201" i="17"/>
  <c r="Y201" i="17"/>
  <c r="X201" i="17"/>
  <c r="W201" i="17"/>
  <c r="V201" i="17"/>
  <c r="U201" i="17"/>
  <c r="T201" i="17"/>
  <c r="S201" i="17"/>
  <c r="R201" i="17"/>
  <c r="Z200" i="17"/>
  <c r="Y200" i="17"/>
  <c r="X200" i="17"/>
  <c r="W200" i="17"/>
  <c r="V200" i="17"/>
  <c r="U200" i="17"/>
  <c r="T200" i="17"/>
  <c r="S200" i="17"/>
  <c r="R200" i="17"/>
  <c r="Z199" i="17"/>
  <c r="Y199" i="17"/>
  <c r="X199" i="17"/>
  <c r="W199" i="17"/>
  <c r="V199" i="17"/>
  <c r="U199" i="17"/>
  <c r="T199" i="17"/>
  <c r="S199" i="17"/>
  <c r="R199" i="17"/>
  <c r="Z198" i="17"/>
  <c r="Y198" i="17"/>
  <c r="X198" i="17"/>
  <c r="W198" i="17"/>
  <c r="V198" i="17"/>
  <c r="U198" i="17"/>
  <c r="T198" i="17"/>
  <c r="S198" i="17"/>
  <c r="R198" i="17"/>
  <c r="Z197" i="17"/>
  <c r="Y197" i="17"/>
  <c r="X197" i="17"/>
  <c r="W197" i="17"/>
  <c r="V197" i="17"/>
  <c r="U197" i="17"/>
  <c r="T197" i="17"/>
  <c r="S197" i="17"/>
  <c r="R197" i="17"/>
  <c r="Z196" i="17"/>
  <c r="Y196" i="17"/>
  <c r="X196" i="17"/>
  <c r="W196" i="17"/>
  <c r="V196" i="17"/>
  <c r="U196" i="17"/>
  <c r="T196" i="17"/>
  <c r="S196" i="17"/>
  <c r="R196" i="17"/>
  <c r="Z195" i="17"/>
  <c r="Y195" i="17"/>
  <c r="X195" i="17"/>
  <c r="W195" i="17"/>
  <c r="V195" i="17"/>
  <c r="U195" i="17"/>
  <c r="T195" i="17"/>
  <c r="S195" i="17"/>
  <c r="R195" i="17"/>
  <c r="Z194" i="17"/>
  <c r="Y194" i="17"/>
  <c r="X194" i="17"/>
  <c r="W194" i="17"/>
  <c r="V194" i="17"/>
  <c r="U194" i="17"/>
  <c r="T194" i="17"/>
  <c r="S194" i="17"/>
  <c r="R194" i="17"/>
  <c r="Z193" i="17"/>
  <c r="Y193" i="17"/>
  <c r="X193" i="17"/>
  <c r="W193" i="17"/>
  <c r="V193" i="17"/>
  <c r="U193" i="17"/>
  <c r="T193" i="17"/>
  <c r="S193" i="17"/>
  <c r="R193" i="17"/>
  <c r="Z192" i="17"/>
  <c r="Y192" i="17"/>
  <c r="X192" i="17"/>
  <c r="W192" i="17"/>
  <c r="V192" i="17"/>
  <c r="U192" i="17"/>
  <c r="T192" i="17"/>
  <c r="S192" i="17"/>
  <c r="R192" i="17"/>
  <c r="Z191" i="17"/>
  <c r="Y191" i="17"/>
  <c r="X191" i="17"/>
  <c r="W191" i="17"/>
  <c r="V191" i="17"/>
  <c r="U191" i="17"/>
  <c r="T191" i="17"/>
  <c r="S191" i="17"/>
  <c r="R191" i="17"/>
  <c r="Z190" i="17"/>
  <c r="Y190" i="17"/>
  <c r="X190" i="17"/>
  <c r="W190" i="17"/>
  <c r="V190" i="17"/>
  <c r="U190" i="17"/>
  <c r="T190" i="17"/>
  <c r="S190" i="17"/>
  <c r="R190" i="17"/>
  <c r="Z189" i="17"/>
  <c r="Y189" i="17"/>
  <c r="X189" i="17"/>
  <c r="W189" i="17"/>
  <c r="V189" i="17"/>
  <c r="U189" i="17"/>
  <c r="T189" i="17"/>
  <c r="S189" i="17"/>
  <c r="R189" i="17"/>
  <c r="Z188" i="17"/>
  <c r="Y188" i="17"/>
  <c r="X188" i="17"/>
  <c r="W188" i="17"/>
  <c r="V188" i="17"/>
  <c r="U188" i="17"/>
  <c r="T188" i="17"/>
  <c r="S188" i="17"/>
  <c r="R188" i="17"/>
  <c r="Z187" i="17"/>
  <c r="Y187" i="17"/>
  <c r="X187" i="17"/>
  <c r="W187" i="17"/>
  <c r="V187" i="17"/>
  <c r="U187" i="17"/>
  <c r="T187" i="17"/>
  <c r="S187" i="17"/>
  <c r="R187" i="17"/>
  <c r="Z186" i="17"/>
  <c r="Y186" i="17"/>
  <c r="X186" i="17"/>
  <c r="W186" i="17"/>
  <c r="V186" i="17"/>
  <c r="U186" i="17"/>
  <c r="T186" i="17"/>
  <c r="S186" i="17"/>
  <c r="R186" i="17"/>
  <c r="Z185" i="17"/>
  <c r="Y185" i="17"/>
  <c r="X185" i="17"/>
  <c r="W185" i="17"/>
  <c r="V185" i="17"/>
  <c r="U185" i="17"/>
  <c r="T185" i="17"/>
  <c r="S185" i="17"/>
  <c r="R185" i="17"/>
  <c r="Z184" i="17"/>
  <c r="Y184" i="17"/>
  <c r="X184" i="17"/>
  <c r="W184" i="17"/>
  <c r="V184" i="17"/>
  <c r="U184" i="17"/>
  <c r="T184" i="17"/>
  <c r="S184" i="17"/>
  <c r="R184" i="17"/>
  <c r="Z183" i="17"/>
  <c r="Y183" i="17"/>
  <c r="X183" i="17"/>
  <c r="W183" i="17"/>
  <c r="V183" i="17"/>
  <c r="U183" i="17"/>
  <c r="T183" i="17"/>
  <c r="S183" i="17"/>
  <c r="R183" i="17"/>
  <c r="Z182" i="17"/>
  <c r="Y182" i="17"/>
  <c r="X182" i="17"/>
  <c r="W182" i="17"/>
  <c r="V182" i="17"/>
  <c r="U182" i="17"/>
  <c r="T182" i="17"/>
  <c r="S182" i="17"/>
  <c r="R182" i="17"/>
  <c r="Z181" i="17"/>
  <c r="Y181" i="17"/>
  <c r="X181" i="17"/>
  <c r="W181" i="17"/>
  <c r="V181" i="17"/>
  <c r="U181" i="17"/>
  <c r="T181" i="17"/>
  <c r="S181" i="17"/>
  <c r="R181" i="17"/>
  <c r="Z180" i="17"/>
  <c r="Y180" i="17"/>
  <c r="X180" i="17"/>
  <c r="W180" i="17"/>
  <c r="V180" i="17"/>
  <c r="U180" i="17"/>
  <c r="T180" i="17"/>
  <c r="S180" i="17"/>
  <c r="R180" i="17"/>
  <c r="Z179" i="17"/>
  <c r="Y179" i="17"/>
  <c r="X179" i="17"/>
  <c r="W179" i="17"/>
  <c r="V179" i="17"/>
  <c r="U179" i="17"/>
  <c r="T179" i="17"/>
  <c r="S179" i="17"/>
  <c r="R179" i="17"/>
  <c r="Z178" i="17"/>
  <c r="Y178" i="17"/>
  <c r="X178" i="17"/>
  <c r="W178" i="17"/>
  <c r="V178" i="17"/>
  <c r="U178" i="17"/>
  <c r="T178" i="17"/>
  <c r="S178" i="17"/>
  <c r="R178" i="17"/>
  <c r="Z177" i="17"/>
  <c r="Y177" i="17"/>
  <c r="X177" i="17"/>
  <c r="W177" i="17"/>
  <c r="V177" i="17"/>
  <c r="U177" i="17"/>
  <c r="T177" i="17"/>
  <c r="S177" i="17"/>
  <c r="R177" i="17"/>
  <c r="Z176" i="17"/>
  <c r="Y176" i="17"/>
  <c r="X176" i="17"/>
  <c r="W176" i="17"/>
  <c r="V176" i="17"/>
  <c r="U176" i="17"/>
  <c r="T176" i="17"/>
  <c r="S176" i="17"/>
  <c r="R176" i="17"/>
  <c r="Z175" i="17"/>
  <c r="Y175" i="17"/>
  <c r="X175" i="17"/>
  <c r="W175" i="17"/>
  <c r="V175" i="17"/>
  <c r="U175" i="17"/>
  <c r="T175" i="17"/>
  <c r="S175" i="17"/>
  <c r="R175" i="17"/>
  <c r="Z174" i="17"/>
  <c r="Y174" i="17"/>
  <c r="X174" i="17"/>
  <c r="W174" i="17"/>
  <c r="V174" i="17"/>
  <c r="U174" i="17"/>
  <c r="T174" i="17"/>
  <c r="S174" i="17"/>
  <c r="R174" i="17"/>
  <c r="Z173" i="17"/>
  <c r="Y173" i="17"/>
  <c r="X173" i="17"/>
  <c r="W173" i="17"/>
  <c r="V173" i="17"/>
  <c r="U173" i="17"/>
  <c r="T173" i="17"/>
  <c r="S173" i="17"/>
  <c r="R173" i="17"/>
  <c r="Z172" i="17"/>
  <c r="Y172" i="17"/>
  <c r="X172" i="17"/>
  <c r="W172" i="17"/>
  <c r="V172" i="17"/>
  <c r="U172" i="17"/>
  <c r="T172" i="17"/>
  <c r="S172" i="17"/>
  <c r="R172" i="17"/>
  <c r="Z171" i="17"/>
  <c r="Y171" i="17"/>
  <c r="X171" i="17"/>
  <c r="W171" i="17"/>
  <c r="V171" i="17"/>
  <c r="U171" i="17"/>
  <c r="T171" i="17"/>
  <c r="S171" i="17"/>
  <c r="R171" i="17"/>
  <c r="Z170" i="17"/>
  <c r="Y170" i="17"/>
  <c r="X170" i="17"/>
  <c r="W170" i="17"/>
  <c r="V170" i="17"/>
  <c r="U170" i="17"/>
  <c r="T170" i="17"/>
  <c r="S170" i="17"/>
  <c r="R170" i="17"/>
  <c r="Z169" i="17"/>
  <c r="Y169" i="17"/>
  <c r="X169" i="17"/>
  <c r="W169" i="17"/>
  <c r="V169" i="17"/>
  <c r="U169" i="17"/>
  <c r="T169" i="17"/>
  <c r="S169" i="17"/>
  <c r="R169" i="17"/>
  <c r="Z168" i="17"/>
  <c r="Y168" i="17"/>
  <c r="X168" i="17"/>
  <c r="W168" i="17"/>
  <c r="V168" i="17"/>
  <c r="U168" i="17"/>
  <c r="T168" i="17"/>
  <c r="S168" i="17"/>
  <c r="R168" i="17"/>
  <c r="Z167" i="17"/>
  <c r="Y167" i="17"/>
  <c r="X167" i="17"/>
  <c r="W167" i="17"/>
  <c r="V167" i="17"/>
  <c r="U167" i="17"/>
  <c r="T167" i="17"/>
  <c r="S167" i="17"/>
  <c r="R167" i="17"/>
  <c r="Z166" i="17"/>
  <c r="Y166" i="17"/>
  <c r="X166" i="17"/>
  <c r="W166" i="17"/>
  <c r="V166" i="17"/>
  <c r="U166" i="17"/>
  <c r="T166" i="17"/>
  <c r="S166" i="17"/>
  <c r="R166" i="17"/>
  <c r="Z165" i="17"/>
  <c r="Y165" i="17"/>
  <c r="X165" i="17"/>
  <c r="W165" i="17"/>
  <c r="V165" i="17"/>
  <c r="U165" i="17"/>
  <c r="T165" i="17"/>
  <c r="S165" i="17"/>
  <c r="R165" i="17"/>
  <c r="Z164" i="17"/>
  <c r="Y164" i="17"/>
  <c r="X164" i="17"/>
  <c r="W164" i="17"/>
  <c r="V164" i="17"/>
  <c r="U164" i="17"/>
  <c r="T164" i="17"/>
  <c r="S164" i="17"/>
  <c r="R164" i="17"/>
  <c r="Z163" i="17"/>
  <c r="Y163" i="17"/>
  <c r="X163" i="17"/>
  <c r="W163" i="17"/>
  <c r="V163" i="17"/>
  <c r="U163" i="17"/>
  <c r="T163" i="17"/>
  <c r="S163" i="17"/>
  <c r="R163" i="17"/>
  <c r="Z162" i="17"/>
  <c r="Y162" i="17"/>
  <c r="X162" i="17"/>
  <c r="W162" i="17"/>
  <c r="V162" i="17"/>
  <c r="U162" i="17"/>
  <c r="T162" i="17"/>
  <c r="S162" i="17"/>
  <c r="R162" i="17"/>
  <c r="Z161" i="17"/>
  <c r="Y161" i="17"/>
  <c r="X161" i="17"/>
  <c r="W161" i="17"/>
  <c r="V161" i="17"/>
  <c r="U161" i="17"/>
  <c r="T161" i="17"/>
  <c r="S161" i="17"/>
  <c r="R161" i="17"/>
  <c r="Z160" i="17"/>
  <c r="Y160" i="17"/>
  <c r="X160" i="17"/>
  <c r="W160" i="17"/>
  <c r="V160" i="17"/>
  <c r="U160" i="17"/>
  <c r="T160" i="17"/>
  <c r="S160" i="17"/>
  <c r="R160" i="17"/>
  <c r="Z159" i="17"/>
  <c r="Y159" i="17"/>
  <c r="X159" i="17"/>
  <c r="W159" i="17"/>
  <c r="V159" i="17"/>
  <c r="U159" i="17"/>
  <c r="T159" i="17"/>
  <c r="S159" i="17"/>
  <c r="R159" i="17"/>
  <c r="Z158" i="17"/>
  <c r="Y158" i="17"/>
  <c r="X158" i="17"/>
  <c r="W158" i="17"/>
  <c r="V158" i="17"/>
  <c r="U158" i="17"/>
  <c r="T158" i="17"/>
  <c r="S158" i="17"/>
  <c r="R158" i="17"/>
  <c r="Z157" i="17"/>
  <c r="Y157" i="17"/>
  <c r="X157" i="17"/>
  <c r="W157" i="17"/>
  <c r="V157" i="17"/>
  <c r="U157" i="17"/>
  <c r="T157" i="17"/>
  <c r="S157" i="17"/>
  <c r="R157" i="17"/>
  <c r="Z156" i="17"/>
  <c r="Y156" i="17"/>
  <c r="X156" i="17"/>
  <c r="W156" i="17"/>
  <c r="V156" i="17"/>
  <c r="U156" i="17"/>
  <c r="T156" i="17"/>
  <c r="S156" i="17"/>
  <c r="R156" i="17"/>
  <c r="Z155" i="17"/>
  <c r="Y155" i="17"/>
  <c r="X155" i="17"/>
  <c r="W155" i="17"/>
  <c r="V155" i="17"/>
  <c r="U155" i="17"/>
  <c r="T155" i="17"/>
  <c r="S155" i="17"/>
  <c r="R155" i="17"/>
  <c r="Z154" i="17"/>
  <c r="Y154" i="17"/>
  <c r="X154" i="17"/>
  <c r="W154" i="17"/>
  <c r="V154" i="17"/>
  <c r="U154" i="17"/>
  <c r="T154" i="17"/>
  <c r="S154" i="17"/>
  <c r="R154" i="17"/>
  <c r="Z153" i="17"/>
  <c r="Y153" i="17"/>
  <c r="X153" i="17"/>
  <c r="W153" i="17"/>
  <c r="V153" i="17"/>
  <c r="U153" i="17"/>
  <c r="T153" i="17"/>
  <c r="S153" i="17"/>
  <c r="R153" i="17"/>
  <c r="Z152" i="17"/>
  <c r="Y152" i="17"/>
  <c r="X152" i="17"/>
  <c r="W152" i="17"/>
  <c r="V152" i="17"/>
  <c r="U152" i="17"/>
  <c r="T152" i="17"/>
  <c r="S152" i="17"/>
  <c r="R152" i="17"/>
  <c r="Z151" i="17"/>
  <c r="Y151" i="17"/>
  <c r="X151" i="17"/>
  <c r="W151" i="17"/>
  <c r="V151" i="17"/>
  <c r="U151" i="17"/>
  <c r="T151" i="17"/>
  <c r="S151" i="17"/>
  <c r="R151" i="17"/>
  <c r="Z150" i="17"/>
  <c r="Y150" i="17"/>
  <c r="X150" i="17"/>
  <c r="W150" i="17"/>
  <c r="V150" i="17"/>
  <c r="U150" i="17"/>
  <c r="T150" i="17"/>
  <c r="S150" i="17"/>
  <c r="R150" i="17"/>
  <c r="Z149" i="17"/>
  <c r="Y149" i="17"/>
  <c r="X149" i="17"/>
  <c r="W149" i="17"/>
  <c r="V149" i="17"/>
  <c r="U149" i="17"/>
  <c r="T149" i="17"/>
  <c r="S149" i="17"/>
  <c r="R149" i="17"/>
  <c r="Z148" i="17"/>
  <c r="Y148" i="17"/>
  <c r="X148" i="17"/>
  <c r="W148" i="17"/>
  <c r="V148" i="17"/>
  <c r="U148" i="17"/>
  <c r="T148" i="17"/>
  <c r="S148" i="17"/>
  <c r="R148" i="17"/>
  <c r="Z147" i="17"/>
  <c r="Y147" i="17"/>
  <c r="X147" i="17"/>
  <c r="W147" i="17"/>
  <c r="V147" i="17"/>
  <c r="U147" i="17"/>
  <c r="T147" i="17"/>
  <c r="S147" i="17"/>
  <c r="R147" i="17"/>
  <c r="Z146" i="17"/>
  <c r="Y146" i="17"/>
  <c r="X146" i="17"/>
  <c r="W146" i="17"/>
  <c r="V146" i="17"/>
  <c r="U146" i="17"/>
  <c r="T146" i="17"/>
  <c r="S146" i="17"/>
  <c r="R146" i="17"/>
  <c r="Z145" i="17"/>
  <c r="Y145" i="17"/>
  <c r="X145" i="17"/>
  <c r="W145" i="17"/>
  <c r="V145" i="17"/>
  <c r="U145" i="17"/>
  <c r="T145" i="17"/>
  <c r="S145" i="17"/>
  <c r="R145" i="17"/>
  <c r="Z144" i="17"/>
  <c r="Y144" i="17"/>
  <c r="X144" i="17"/>
  <c r="W144" i="17"/>
  <c r="V144" i="17"/>
  <c r="U144" i="17"/>
  <c r="T144" i="17"/>
  <c r="S144" i="17"/>
  <c r="R144" i="17"/>
  <c r="Z143" i="17"/>
  <c r="Y143" i="17"/>
  <c r="X143" i="17"/>
  <c r="W143" i="17"/>
  <c r="V143" i="17"/>
  <c r="U143" i="17"/>
  <c r="T143" i="17"/>
  <c r="S143" i="17"/>
  <c r="R143" i="17"/>
  <c r="Z142" i="17"/>
  <c r="Y142" i="17"/>
  <c r="X142" i="17"/>
  <c r="W142" i="17"/>
  <c r="V142" i="17"/>
  <c r="U142" i="17"/>
  <c r="T142" i="17"/>
  <c r="S142" i="17"/>
  <c r="R142" i="17"/>
  <c r="Z141" i="17"/>
  <c r="Y141" i="17"/>
  <c r="X141" i="17"/>
  <c r="W141" i="17"/>
  <c r="V141" i="17"/>
  <c r="U141" i="17"/>
  <c r="T141" i="17"/>
  <c r="S141" i="17"/>
  <c r="R141" i="17"/>
  <c r="Z140" i="17"/>
  <c r="Y140" i="17"/>
  <c r="X140" i="17"/>
  <c r="W140" i="17"/>
  <c r="V140" i="17"/>
  <c r="U140" i="17"/>
  <c r="T140" i="17"/>
  <c r="S140" i="17"/>
  <c r="R140" i="17"/>
  <c r="Z139" i="17"/>
  <c r="Y139" i="17"/>
  <c r="X139" i="17"/>
  <c r="W139" i="17"/>
  <c r="V139" i="17"/>
  <c r="U139" i="17"/>
  <c r="T139" i="17"/>
  <c r="S139" i="17"/>
  <c r="R139" i="17"/>
  <c r="Z138" i="17"/>
  <c r="Y138" i="17"/>
  <c r="X138" i="17"/>
  <c r="W138" i="17"/>
  <c r="V138" i="17"/>
  <c r="U138" i="17"/>
  <c r="T138" i="17"/>
  <c r="S138" i="17"/>
  <c r="R138" i="17"/>
  <c r="Z137" i="17"/>
  <c r="Y137" i="17"/>
  <c r="X137" i="17"/>
  <c r="W137" i="17"/>
  <c r="V137" i="17"/>
  <c r="U137" i="17"/>
  <c r="T137" i="17"/>
  <c r="S137" i="17"/>
  <c r="R137" i="17"/>
  <c r="Z136" i="17"/>
  <c r="Y136" i="17"/>
  <c r="X136" i="17"/>
  <c r="W136" i="17"/>
  <c r="V136" i="17"/>
  <c r="U136" i="17"/>
  <c r="T136" i="17"/>
  <c r="S136" i="17"/>
  <c r="R136" i="17"/>
  <c r="Z135" i="17"/>
  <c r="Y135" i="17"/>
  <c r="X135" i="17"/>
  <c r="W135" i="17"/>
  <c r="V135" i="17"/>
  <c r="U135" i="17"/>
  <c r="T135" i="17"/>
  <c r="S135" i="17"/>
  <c r="R135" i="17"/>
  <c r="Z134" i="17"/>
  <c r="Y134" i="17"/>
  <c r="X134" i="17"/>
  <c r="W134" i="17"/>
  <c r="V134" i="17"/>
  <c r="U134" i="17"/>
  <c r="T134" i="17"/>
  <c r="S134" i="17"/>
  <c r="R134" i="17"/>
  <c r="Z133" i="17"/>
  <c r="Y133" i="17"/>
  <c r="X133" i="17"/>
  <c r="W133" i="17"/>
  <c r="V133" i="17"/>
  <c r="U133" i="17"/>
  <c r="T133" i="17"/>
  <c r="S133" i="17"/>
  <c r="R133" i="17"/>
  <c r="Z132" i="17"/>
  <c r="Y132" i="17"/>
  <c r="X132" i="17"/>
  <c r="W132" i="17"/>
  <c r="V132" i="17"/>
  <c r="U132" i="17"/>
  <c r="T132" i="17"/>
  <c r="S132" i="17"/>
  <c r="R132" i="17"/>
  <c r="Z131" i="17"/>
  <c r="Y131" i="17"/>
  <c r="X131" i="17"/>
  <c r="W131" i="17"/>
  <c r="V131" i="17"/>
  <c r="U131" i="17"/>
  <c r="T131" i="17"/>
  <c r="S131" i="17"/>
  <c r="R131" i="17"/>
  <c r="Z130" i="17"/>
  <c r="Y130" i="17"/>
  <c r="X130" i="17"/>
  <c r="W130" i="17"/>
  <c r="V130" i="17"/>
  <c r="U130" i="17"/>
  <c r="T130" i="17"/>
  <c r="S130" i="17"/>
  <c r="R130" i="17"/>
  <c r="Z129" i="17"/>
  <c r="Y129" i="17"/>
  <c r="X129" i="17"/>
  <c r="W129" i="17"/>
  <c r="V129" i="17"/>
  <c r="U129" i="17"/>
  <c r="T129" i="17"/>
  <c r="S129" i="17"/>
  <c r="R129" i="17"/>
  <c r="Z128" i="17"/>
  <c r="Y128" i="17"/>
  <c r="X128" i="17"/>
  <c r="W128" i="17"/>
  <c r="V128" i="17"/>
  <c r="U128" i="17"/>
  <c r="T128" i="17"/>
  <c r="S128" i="17"/>
  <c r="R128" i="17"/>
  <c r="Z127" i="17"/>
  <c r="Y127" i="17"/>
  <c r="X127" i="17"/>
  <c r="W127" i="17"/>
  <c r="V127" i="17"/>
  <c r="U127" i="17"/>
  <c r="T127" i="17"/>
  <c r="S127" i="17"/>
  <c r="R127" i="17"/>
  <c r="Z126" i="17"/>
  <c r="Y126" i="17"/>
  <c r="X126" i="17"/>
  <c r="W126" i="17"/>
  <c r="V126" i="17"/>
  <c r="U126" i="17"/>
  <c r="T126" i="17"/>
  <c r="S126" i="17"/>
  <c r="R126" i="17"/>
  <c r="Z125" i="17"/>
  <c r="Y125" i="17"/>
  <c r="X125" i="17"/>
  <c r="W125" i="17"/>
  <c r="V125" i="17"/>
  <c r="U125" i="17"/>
  <c r="T125" i="17"/>
  <c r="S125" i="17"/>
  <c r="R125" i="17"/>
  <c r="Z124" i="17"/>
  <c r="Y124" i="17"/>
  <c r="X124" i="17"/>
  <c r="W124" i="17"/>
  <c r="V124" i="17"/>
  <c r="U124" i="17"/>
  <c r="T124" i="17"/>
  <c r="S124" i="17"/>
  <c r="R124" i="17"/>
  <c r="Z123" i="17"/>
  <c r="Y123" i="17"/>
  <c r="X123" i="17"/>
  <c r="W123" i="17"/>
  <c r="V123" i="17"/>
  <c r="U123" i="17"/>
  <c r="T123" i="17"/>
  <c r="S123" i="17"/>
  <c r="R123" i="17"/>
  <c r="Z122" i="17"/>
  <c r="Y122" i="17"/>
  <c r="X122" i="17"/>
  <c r="W122" i="17"/>
  <c r="V122" i="17"/>
  <c r="U122" i="17"/>
  <c r="T122" i="17"/>
  <c r="S122" i="17"/>
  <c r="R122" i="17"/>
  <c r="Z121" i="17"/>
  <c r="Y121" i="17"/>
  <c r="X121" i="17"/>
  <c r="W121" i="17"/>
  <c r="V121" i="17"/>
  <c r="U121" i="17"/>
  <c r="T121" i="17"/>
  <c r="S121" i="17"/>
  <c r="R121" i="17"/>
  <c r="Z120" i="17"/>
  <c r="Y120" i="17"/>
  <c r="X120" i="17"/>
  <c r="W120" i="17"/>
  <c r="V120" i="17"/>
  <c r="U120" i="17"/>
  <c r="T120" i="17"/>
  <c r="S120" i="17"/>
  <c r="R120" i="17"/>
  <c r="Z119" i="17"/>
  <c r="Y119" i="17"/>
  <c r="X119" i="17"/>
  <c r="W119" i="17"/>
  <c r="V119" i="17"/>
  <c r="U119" i="17"/>
  <c r="T119" i="17"/>
  <c r="S119" i="17"/>
  <c r="R119" i="17"/>
  <c r="Z118" i="17"/>
  <c r="Y118" i="17"/>
  <c r="X118" i="17"/>
  <c r="W118" i="17"/>
  <c r="V118" i="17"/>
  <c r="U118" i="17"/>
  <c r="T118" i="17"/>
  <c r="S118" i="17"/>
  <c r="R118" i="17"/>
  <c r="Z117" i="17"/>
  <c r="Y117" i="17"/>
  <c r="X117" i="17"/>
  <c r="W117" i="17"/>
  <c r="V117" i="17"/>
  <c r="U117" i="17"/>
  <c r="T117" i="17"/>
  <c r="S117" i="17"/>
  <c r="R117" i="17"/>
  <c r="Z116" i="17"/>
  <c r="Y116" i="17"/>
  <c r="X116" i="17"/>
  <c r="W116" i="17"/>
  <c r="V116" i="17"/>
  <c r="U116" i="17"/>
  <c r="T116" i="17"/>
  <c r="S116" i="17"/>
  <c r="R116" i="17"/>
  <c r="Z115" i="17"/>
  <c r="Y115" i="17"/>
  <c r="X115" i="17"/>
  <c r="W115" i="17"/>
  <c r="V115" i="17"/>
  <c r="U115" i="17"/>
  <c r="T115" i="17"/>
  <c r="S115" i="17"/>
  <c r="R115" i="17"/>
  <c r="Z114" i="17"/>
  <c r="Y114" i="17"/>
  <c r="X114" i="17"/>
  <c r="W114" i="17"/>
  <c r="V114" i="17"/>
  <c r="U114" i="17"/>
  <c r="T114" i="17"/>
  <c r="S114" i="17"/>
  <c r="R114" i="17"/>
  <c r="Z113" i="17"/>
  <c r="Y113" i="17"/>
  <c r="X113" i="17"/>
  <c r="W113" i="17"/>
  <c r="V113" i="17"/>
  <c r="U113" i="17"/>
  <c r="T113" i="17"/>
  <c r="S113" i="17"/>
  <c r="R113" i="17"/>
  <c r="Z112" i="17"/>
  <c r="Y112" i="17"/>
  <c r="X112" i="17"/>
  <c r="W112" i="17"/>
  <c r="V112" i="17"/>
  <c r="U112" i="17"/>
  <c r="T112" i="17"/>
  <c r="S112" i="17"/>
  <c r="R112" i="17"/>
  <c r="Z111" i="17"/>
  <c r="Y111" i="17"/>
  <c r="X111" i="17"/>
  <c r="W111" i="17"/>
  <c r="V111" i="17"/>
  <c r="U111" i="17"/>
  <c r="T111" i="17"/>
  <c r="S111" i="17"/>
  <c r="R111" i="17"/>
  <c r="Z110" i="17"/>
  <c r="Y110" i="17"/>
  <c r="X110" i="17"/>
  <c r="W110" i="17"/>
  <c r="V110" i="17"/>
  <c r="U110" i="17"/>
  <c r="T110" i="17"/>
  <c r="S110" i="17"/>
  <c r="R110" i="17"/>
  <c r="Z109" i="17"/>
  <c r="Y109" i="17"/>
  <c r="X109" i="17"/>
  <c r="W109" i="17"/>
  <c r="V109" i="17"/>
  <c r="U109" i="17"/>
  <c r="T109" i="17"/>
  <c r="S109" i="17"/>
  <c r="R109" i="17"/>
  <c r="Z108" i="17"/>
  <c r="Y108" i="17"/>
  <c r="X108" i="17"/>
  <c r="W108" i="17"/>
  <c r="V108" i="17"/>
  <c r="U108" i="17"/>
  <c r="T108" i="17"/>
  <c r="S108" i="17"/>
  <c r="R108" i="17"/>
  <c r="Z107" i="17"/>
  <c r="Y107" i="17"/>
  <c r="X107" i="17"/>
  <c r="W107" i="17"/>
  <c r="V107" i="17"/>
  <c r="U107" i="17"/>
  <c r="T107" i="17"/>
  <c r="S107" i="17"/>
  <c r="R107" i="17"/>
  <c r="Z106" i="17"/>
  <c r="Y106" i="17"/>
  <c r="X106" i="17"/>
  <c r="W106" i="17"/>
  <c r="V106" i="17"/>
  <c r="U106" i="17"/>
  <c r="T106" i="17"/>
  <c r="S106" i="17"/>
  <c r="R106" i="17"/>
  <c r="Z105" i="17"/>
  <c r="Y105" i="17"/>
  <c r="X105" i="17"/>
  <c r="W105" i="17"/>
  <c r="V105" i="17"/>
  <c r="U105" i="17"/>
  <c r="T105" i="17"/>
  <c r="S105" i="17"/>
  <c r="R105" i="17"/>
  <c r="Z104" i="17"/>
  <c r="Y104" i="17"/>
  <c r="X104" i="17"/>
  <c r="W104" i="17"/>
  <c r="V104" i="17"/>
  <c r="U104" i="17"/>
  <c r="T104" i="17"/>
  <c r="S104" i="17"/>
  <c r="R104" i="17"/>
  <c r="Z103" i="17"/>
  <c r="Y103" i="17"/>
  <c r="X103" i="17"/>
  <c r="W103" i="17"/>
  <c r="V103" i="17"/>
  <c r="U103" i="17"/>
  <c r="T103" i="17"/>
  <c r="S103" i="17"/>
  <c r="R103" i="17"/>
  <c r="Z102" i="17"/>
  <c r="Y102" i="17"/>
  <c r="X102" i="17"/>
  <c r="W102" i="17"/>
  <c r="V102" i="17"/>
  <c r="U102" i="17"/>
  <c r="T102" i="17"/>
  <c r="S102" i="17"/>
  <c r="R102" i="17"/>
  <c r="Z101" i="17"/>
  <c r="Y101" i="17"/>
  <c r="X101" i="17"/>
  <c r="W101" i="17"/>
  <c r="V101" i="17"/>
  <c r="U101" i="17"/>
  <c r="T101" i="17"/>
  <c r="S101" i="17"/>
  <c r="R101" i="17"/>
  <c r="Z100" i="17"/>
  <c r="Y100" i="17"/>
  <c r="X100" i="17"/>
  <c r="W100" i="17"/>
  <c r="V100" i="17"/>
  <c r="U100" i="17"/>
  <c r="T100" i="17"/>
  <c r="S100" i="17"/>
  <c r="R100" i="17"/>
  <c r="Z99" i="17"/>
  <c r="Y99" i="17"/>
  <c r="X99" i="17"/>
  <c r="W99" i="17"/>
  <c r="V99" i="17"/>
  <c r="U99" i="17"/>
  <c r="T99" i="17"/>
  <c r="S99" i="17"/>
  <c r="R99" i="17"/>
  <c r="Z98" i="17"/>
  <c r="Y98" i="17"/>
  <c r="X98" i="17"/>
  <c r="W98" i="17"/>
  <c r="V98" i="17"/>
  <c r="U98" i="17"/>
  <c r="T98" i="17"/>
  <c r="S98" i="17"/>
  <c r="R98" i="17"/>
  <c r="Z97" i="17"/>
  <c r="Y97" i="17"/>
  <c r="X97" i="17"/>
  <c r="W97" i="17"/>
  <c r="V97" i="17"/>
  <c r="U97" i="17"/>
  <c r="T97" i="17"/>
  <c r="S97" i="17"/>
  <c r="R97" i="17"/>
  <c r="Z96" i="17"/>
  <c r="Y96" i="17"/>
  <c r="X96" i="17"/>
  <c r="W96" i="17"/>
  <c r="V96" i="17"/>
  <c r="U96" i="17"/>
  <c r="T96" i="17"/>
  <c r="S96" i="17"/>
  <c r="R96" i="17"/>
  <c r="Z95" i="17"/>
  <c r="Y95" i="17"/>
  <c r="X95" i="17"/>
  <c r="W95" i="17"/>
  <c r="V95" i="17"/>
  <c r="U95" i="17"/>
  <c r="T95" i="17"/>
  <c r="S95" i="17"/>
  <c r="R95" i="17"/>
  <c r="Z94" i="17"/>
  <c r="Y94" i="17"/>
  <c r="X94" i="17"/>
  <c r="W94" i="17"/>
  <c r="V94" i="17"/>
  <c r="U94" i="17"/>
  <c r="T94" i="17"/>
  <c r="S94" i="17"/>
  <c r="R94" i="17"/>
  <c r="Z93" i="17"/>
  <c r="Y93" i="17"/>
  <c r="X93" i="17"/>
  <c r="W93" i="17"/>
  <c r="V93" i="17"/>
  <c r="U93" i="17"/>
  <c r="T93" i="17"/>
  <c r="S93" i="17"/>
  <c r="R93" i="17"/>
  <c r="Z92" i="17"/>
  <c r="Y92" i="17"/>
  <c r="X92" i="17"/>
  <c r="W92" i="17"/>
  <c r="V92" i="17"/>
  <c r="U92" i="17"/>
  <c r="T92" i="17"/>
  <c r="S92" i="17"/>
  <c r="R92" i="17"/>
  <c r="Z91" i="17"/>
  <c r="Y91" i="17"/>
  <c r="X91" i="17"/>
  <c r="W91" i="17"/>
  <c r="V91" i="17"/>
  <c r="U91" i="17"/>
  <c r="T91" i="17"/>
  <c r="S91" i="17"/>
  <c r="R91" i="17"/>
  <c r="Z90" i="17"/>
  <c r="Y90" i="17"/>
  <c r="X90" i="17"/>
  <c r="W90" i="17"/>
  <c r="V90" i="17"/>
  <c r="U90" i="17"/>
  <c r="T90" i="17"/>
  <c r="S90" i="17"/>
  <c r="R90" i="17"/>
  <c r="Z89" i="17"/>
  <c r="Y89" i="17"/>
  <c r="X89" i="17"/>
  <c r="W89" i="17"/>
  <c r="V89" i="17"/>
  <c r="U89" i="17"/>
  <c r="T89" i="17"/>
  <c r="S89" i="17"/>
  <c r="R89" i="17"/>
  <c r="Z88" i="17"/>
  <c r="Y88" i="17"/>
  <c r="X88" i="17"/>
  <c r="W88" i="17"/>
  <c r="V88" i="17"/>
  <c r="U88" i="17"/>
  <c r="T88" i="17"/>
  <c r="S88" i="17"/>
  <c r="R88" i="17"/>
  <c r="Z87" i="17"/>
  <c r="Y87" i="17"/>
  <c r="X87" i="17"/>
  <c r="W87" i="17"/>
  <c r="V87" i="17"/>
  <c r="U87" i="17"/>
  <c r="T87" i="17"/>
  <c r="S87" i="17"/>
  <c r="R87" i="17"/>
  <c r="Z86" i="17"/>
  <c r="Y86" i="17"/>
  <c r="X86" i="17"/>
  <c r="W86" i="17"/>
  <c r="V86" i="17"/>
  <c r="U86" i="17"/>
  <c r="T86" i="17"/>
  <c r="S86" i="17"/>
  <c r="R86" i="17"/>
  <c r="Z85" i="17"/>
  <c r="Y85" i="17"/>
  <c r="X85" i="17"/>
  <c r="W85" i="17"/>
  <c r="V85" i="17"/>
  <c r="U85" i="17"/>
  <c r="T85" i="17"/>
  <c r="S85" i="17"/>
  <c r="R85" i="17"/>
  <c r="Z84" i="17"/>
  <c r="Y84" i="17"/>
  <c r="X84" i="17"/>
  <c r="W84" i="17"/>
  <c r="V84" i="17"/>
  <c r="U84" i="17"/>
  <c r="T84" i="17"/>
  <c r="S84" i="17"/>
  <c r="R84" i="17"/>
  <c r="Z83" i="17"/>
  <c r="Y83" i="17"/>
  <c r="X83" i="17"/>
  <c r="W83" i="17"/>
  <c r="V83" i="17"/>
  <c r="U83" i="17"/>
  <c r="T83" i="17"/>
  <c r="S83" i="17"/>
  <c r="R83" i="17"/>
  <c r="Z82" i="17"/>
  <c r="Y82" i="17"/>
  <c r="X82" i="17"/>
  <c r="W82" i="17"/>
  <c r="V82" i="17"/>
  <c r="U82" i="17"/>
  <c r="T82" i="17"/>
  <c r="S82" i="17"/>
  <c r="R82" i="17"/>
  <c r="Z81" i="17"/>
  <c r="Y81" i="17"/>
  <c r="X81" i="17"/>
  <c r="W81" i="17"/>
  <c r="V81" i="17"/>
  <c r="U81" i="17"/>
  <c r="T81" i="17"/>
  <c r="S81" i="17"/>
  <c r="R81" i="17"/>
  <c r="Z80" i="17"/>
  <c r="Y80" i="17"/>
  <c r="X80" i="17"/>
  <c r="W80" i="17"/>
  <c r="V80" i="17"/>
  <c r="U80" i="17"/>
  <c r="T80" i="17"/>
  <c r="S80" i="17"/>
  <c r="R80" i="17"/>
  <c r="Z79" i="17"/>
  <c r="Y79" i="17"/>
  <c r="X79" i="17"/>
  <c r="W79" i="17"/>
  <c r="V79" i="17"/>
  <c r="U79" i="17"/>
  <c r="T79" i="17"/>
  <c r="S79" i="17"/>
  <c r="R79" i="17"/>
  <c r="Z78" i="17"/>
  <c r="Y78" i="17"/>
  <c r="X78" i="17"/>
  <c r="W78" i="17"/>
  <c r="V78" i="17"/>
  <c r="U78" i="17"/>
  <c r="T78" i="17"/>
  <c r="S78" i="17"/>
  <c r="R78" i="17"/>
  <c r="Z77" i="17"/>
  <c r="Y77" i="17"/>
  <c r="X77" i="17"/>
  <c r="W77" i="17"/>
  <c r="V77" i="17"/>
  <c r="U77" i="17"/>
  <c r="T77" i="17"/>
  <c r="S77" i="17"/>
  <c r="R77" i="17"/>
  <c r="Z76" i="17"/>
  <c r="Y76" i="17"/>
  <c r="X76" i="17"/>
  <c r="W76" i="17"/>
  <c r="V76" i="17"/>
  <c r="U76" i="17"/>
  <c r="T76" i="17"/>
  <c r="S76" i="17"/>
  <c r="R76" i="17"/>
  <c r="Z75" i="17"/>
  <c r="Y75" i="17"/>
  <c r="X75" i="17"/>
  <c r="W75" i="17"/>
  <c r="V75" i="17"/>
  <c r="U75" i="17"/>
  <c r="T75" i="17"/>
  <c r="S75" i="17"/>
  <c r="R75" i="17"/>
  <c r="Z74" i="17"/>
  <c r="Y74" i="17"/>
  <c r="X74" i="17"/>
  <c r="W74" i="17"/>
  <c r="V74" i="17"/>
  <c r="U74" i="17"/>
  <c r="T74" i="17"/>
  <c r="S74" i="17"/>
  <c r="R74" i="17"/>
  <c r="Z73" i="17"/>
  <c r="Y73" i="17"/>
  <c r="X73" i="17"/>
  <c r="W73" i="17"/>
  <c r="V73" i="17"/>
  <c r="U73" i="17"/>
  <c r="T73" i="17"/>
  <c r="S73" i="17"/>
  <c r="R73" i="17"/>
  <c r="Z72" i="17"/>
  <c r="Y72" i="17"/>
  <c r="X72" i="17"/>
  <c r="W72" i="17"/>
  <c r="V72" i="17"/>
  <c r="U72" i="17"/>
  <c r="T72" i="17"/>
  <c r="S72" i="17"/>
  <c r="R72" i="17"/>
  <c r="Z71" i="17"/>
  <c r="Y71" i="17"/>
  <c r="X71" i="17"/>
  <c r="W71" i="17"/>
  <c r="V71" i="17"/>
  <c r="U71" i="17"/>
  <c r="T71" i="17"/>
  <c r="S71" i="17"/>
  <c r="R71" i="17"/>
  <c r="Z70" i="17"/>
  <c r="Y70" i="17"/>
  <c r="X70" i="17"/>
  <c r="W70" i="17"/>
  <c r="V70" i="17"/>
  <c r="U70" i="17"/>
  <c r="T70" i="17"/>
  <c r="S70" i="17"/>
  <c r="R70" i="17"/>
  <c r="Z69" i="17"/>
  <c r="Y69" i="17"/>
  <c r="X69" i="17"/>
  <c r="W69" i="17"/>
  <c r="V69" i="17"/>
  <c r="U69" i="17"/>
  <c r="T69" i="17"/>
  <c r="S69" i="17"/>
  <c r="R69" i="17"/>
  <c r="Z68" i="17"/>
  <c r="Y68" i="17"/>
  <c r="X68" i="17"/>
  <c r="W68" i="17"/>
  <c r="V68" i="17"/>
  <c r="U68" i="17"/>
  <c r="T68" i="17"/>
  <c r="S68" i="17"/>
  <c r="R68" i="17"/>
  <c r="Z67" i="17"/>
  <c r="Y67" i="17"/>
  <c r="X67" i="17"/>
  <c r="W67" i="17"/>
  <c r="V67" i="17"/>
  <c r="U67" i="17"/>
  <c r="T67" i="17"/>
  <c r="S67" i="17"/>
  <c r="R67" i="17"/>
  <c r="Z66" i="17"/>
  <c r="Y66" i="17"/>
  <c r="X66" i="17"/>
  <c r="W66" i="17"/>
  <c r="V66" i="17"/>
  <c r="U66" i="17"/>
  <c r="T66" i="17"/>
  <c r="S66" i="17"/>
  <c r="R66" i="17"/>
  <c r="Z65" i="17"/>
  <c r="Y65" i="17"/>
  <c r="X65" i="17"/>
  <c r="W65" i="17"/>
  <c r="V65" i="17"/>
  <c r="U65" i="17"/>
  <c r="T65" i="17"/>
  <c r="S65" i="17"/>
  <c r="R65" i="17"/>
  <c r="Z64" i="17"/>
  <c r="Y64" i="17"/>
  <c r="X64" i="17"/>
  <c r="W64" i="17"/>
  <c r="V64" i="17"/>
  <c r="U64" i="17"/>
  <c r="T64" i="17"/>
  <c r="S64" i="17"/>
  <c r="R64" i="17"/>
  <c r="Z63" i="17"/>
  <c r="Y63" i="17"/>
  <c r="X63" i="17"/>
  <c r="W63" i="17"/>
  <c r="V63" i="17"/>
  <c r="U63" i="17"/>
  <c r="T63" i="17"/>
  <c r="S63" i="17"/>
  <c r="R63" i="17"/>
  <c r="Z62" i="17"/>
  <c r="Y62" i="17"/>
  <c r="X62" i="17"/>
  <c r="W62" i="17"/>
  <c r="V62" i="17"/>
  <c r="U62" i="17"/>
  <c r="T62" i="17"/>
  <c r="S62" i="17"/>
  <c r="R62" i="17"/>
  <c r="Z61" i="17"/>
  <c r="Y61" i="17"/>
  <c r="X61" i="17"/>
  <c r="W61" i="17"/>
  <c r="V61" i="17"/>
  <c r="U61" i="17"/>
  <c r="T61" i="17"/>
  <c r="S61" i="17"/>
  <c r="R61" i="17"/>
  <c r="Z60" i="17"/>
  <c r="Y60" i="17"/>
  <c r="X60" i="17"/>
  <c r="W60" i="17"/>
  <c r="V60" i="17"/>
  <c r="U60" i="17"/>
  <c r="T60" i="17"/>
  <c r="S60" i="17"/>
  <c r="R60" i="17"/>
  <c r="Z59" i="17"/>
  <c r="Y59" i="17"/>
  <c r="X59" i="17"/>
  <c r="W59" i="17"/>
  <c r="V59" i="17"/>
  <c r="U59" i="17"/>
  <c r="T59" i="17"/>
  <c r="S59" i="17"/>
  <c r="R59" i="17"/>
  <c r="Z58" i="17"/>
  <c r="Y58" i="17"/>
  <c r="X58" i="17"/>
  <c r="W58" i="17"/>
  <c r="V58" i="17"/>
  <c r="U58" i="17"/>
  <c r="T58" i="17"/>
  <c r="S58" i="17"/>
  <c r="R58" i="17"/>
  <c r="Z57" i="17"/>
  <c r="Y57" i="17"/>
  <c r="X57" i="17"/>
  <c r="W57" i="17"/>
  <c r="V57" i="17"/>
  <c r="U57" i="17"/>
  <c r="T57" i="17"/>
  <c r="S57" i="17"/>
  <c r="R57" i="17"/>
  <c r="Z56" i="17"/>
  <c r="Y56" i="17"/>
  <c r="X56" i="17"/>
  <c r="W56" i="17"/>
  <c r="V56" i="17"/>
  <c r="U56" i="17"/>
  <c r="T56" i="17"/>
  <c r="S56" i="17"/>
  <c r="R56" i="17"/>
  <c r="Z55" i="17"/>
  <c r="Y55" i="17"/>
  <c r="X55" i="17"/>
  <c r="W55" i="17"/>
  <c r="V55" i="17"/>
  <c r="U55" i="17"/>
  <c r="T55" i="17"/>
  <c r="S55" i="17"/>
  <c r="R55" i="17"/>
  <c r="Z54" i="17"/>
  <c r="Y54" i="17"/>
  <c r="X54" i="17"/>
  <c r="W54" i="17"/>
  <c r="V54" i="17"/>
  <c r="U54" i="17"/>
  <c r="T54" i="17"/>
  <c r="S54" i="17"/>
  <c r="R54" i="17"/>
  <c r="Z53" i="17"/>
  <c r="Y53" i="17"/>
  <c r="X53" i="17"/>
  <c r="W53" i="17"/>
  <c r="V53" i="17"/>
  <c r="U53" i="17"/>
  <c r="T53" i="17"/>
  <c r="S53" i="17"/>
  <c r="R53" i="17"/>
  <c r="Z52" i="17"/>
  <c r="Y52" i="17"/>
  <c r="X52" i="17"/>
  <c r="W52" i="17"/>
  <c r="V52" i="17"/>
  <c r="U52" i="17"/>
  <c r="T52" i="17"/>
  <c r="S52" i="17"/>
  <c r="R52" i="17"/>
  <c r="Z51" i="17"/>
  <c r="Y51" i="17"/>
  <c r="X51" i="17"/>
  <c r="W51" i="17"/>
  <c r="V51" i="17"/>
  <c r="U51" i="17"/>
  <c r="T51" i="17"/>
  <c r="S51" i="17"/>
  <c r="R51" i="17"/>
  <c r="Z50" i="17"/>
  <c r="Y50" i="17"/>
  <c r="X50" i="17"/>
  <c r="W50" i="17"/>
  <c r="V50" i="17"/>
  <c r="U50" i="17"/>
  <c r="T50" i="17"/>
  <c r="S50" i="17"/>
  <c r="R50" i="17"/>
  <c r="Z49" i="17"/>
  <c r="Y49" i="17"/>
  <c r="X49" i="17"/>
  <c r="W49" i="17"/>
  <c r="V49" i="17"/>
  <c r="U49" i="17"/>
  <c r="T49" i="17"/>
  <c r="S49" i="17"/>
  <c r="R49" i="17"/>
  <c r="Z48" i="17"/>
  <c r="Y48" i="17"/>
  <c r="X48" i="17"/>
  <c r="W48" i="17"/>
  <c r="V48" i="17"/>
  <c r="U48" i="17"/>
  <c r="T48" i="17"/>
  <c r="S48" i="17"/>
  <c r="R48" i="17"/>
  <c r="Z47" i="17"/>
  <c r="Y47" i="17"/>
  <c r="X47" i="17"/>
  <c r="W47" i="17"/>
  <c r="V47" i="17"/>
  <c r="U47" i="17"/>
  <c r="T47" i="17"/>
  <c r="S47" i="17"/>
  <c r="R47" i="17"/>
  <c r="Z46" i="17"/>
  <c r="Y46" i="17"/>
  <c r="X46" i="17"/>
  <c r="W46" i="17"/>
  <c r="V46" i="17"/>
  <c r="U46" i="17"/>
  <c r="T46" i="17"/>
  <c r="S46" i="17"/>
  <c r="R46" i="17"/>
  <c r="Z45" i="17"/>
  <c r="Y45" i="17"/>
  <c r="X45" i="17"/>
  <c r="W45" i="17"/>
  <c r="V45" i="17"/>
  <c r="U45" i="17"/>
  <c r="T45" i="17"/>
  <c r="S45" i="17"/>
  <c r="R45" i="17"/>
  <c r="Z44" i="17"/>
  <c r="Y44" i="17"/>
  <c r="X44" i="17"/>
  <c r="W44" i="17"/>
  <c r="V44" i="17"/>
  <c r="U44" i="17"/>
  <c r="T44" i="17"/>
  <c r="S44" i="17"/>
  <c r="R44" i="17"/>
  <c r="Z43" i="17"/>
  <c r="Y43" i="17"/>
  <c r="X43" i="17"/>
  <c r="W43" i="17"/>
  <c r="V43" i="17"/>
  <c r="U43" i="17"/>
  <c r="T43" i="17"/>
  <c r="S43" i="17"/>
  <c r="R43" i="17"/>
  <c r="Z42" i="17"/>
  <c r="Y42" i="17"/>
  <c r="X42" i="17"/>
  <c r="W42" i="17"/>
  <c r="V42" i="17"/>
  <c r="U42" i="17"/>
  <c r="T42" i="17"/>
  <c r="S42" i="17"/>
  <c r="R42" i="17"/>
  <c r="Z41" i="17"/>
  <c r="Y41" i="17"/>
  <c r="X41" i="17"/>
  <c r="W41" i="17"/>
  <c r="V41" i="17"/>
  <c r="U41" i="17"/>
  <c r="T41" i="17"/>
  <c r="S41" i="17"/>
  <c r="R41" i="17"/>
  <c r="Z40" i="17"/>
  <c r="Y40" i="17"/>
  <c r="X40" i="17"/>
  <c r="W40" i="17"/>
  <c r="V40" i="17"/>
  <c r="U40" i="17"/>
  <c r="T40" i="17"/>
  <c r="S40" i="17"/>
  <c r="R40" i="17"/>
  <c r="Z39" i="17"/>
  <c r="Y39" i="17"/>
  <c r="X39" i="17"/>
  <c r="W39" i="17"/>
  <c r="V39" i="17"/>
  <c r="U39" i="17"/>
  <c r="T39" i="17"/>
  <c r="S39" i="17"/>
  <c r="R39" i="17"/>
  <c r="Z38" i="17"/>
  <c r="Y38" i="17"/>
  <c r="X38" i="17"/>
  <c r="W38" i="17"/>
  <c r="V38" i="17"/>
  <c r="U38" i="17"/>
  <c r="T38" i="17"/>
  <c r="S38" i="17"/>
  <c r="R38" i="17"/>
  <c r="Z37" i="17"/>
  <c r="Y37" i="17"/>
  <c r="X37" i="17"/>
  <c r="W37" i="17"/>
  <c r="V37" i="17"/>
  <c r="U37" i="17"/>
  <c r="T37" i="17"/>
  <c r="S37" i="17"/>
  <c r="R37" i="17"/>
  <c r="Z36" i="17"/>
  <c r="Y36" i="17"/>
  <c r="X36" i="17"/>
  <c r="W36" i="17"/>
  <c r="V36" i="17"/>
  <c r="U36" i="17"/>
  <c r="T36" i="17"/>
  <c r="S36" i="17"/>
  <c r="R36" i="17"/>
  <c r="Z35" i="17"/>
  <c r="Y35" i="17"/>
  <c r="X35" i="17"/>
  <c r="W35" i="17"/>
  <c r="V35" i="17"/>
  <c r="U35" i="17"/>
  <c r="T35" i="17"/>
  <c r="S35" i="17"/>
  <c r="R35" i="17"/>
  <c r="Z34" i="17"/>
  <c r="Y34" i="17"/>
  <c r="X34" i="17"/>
  <c r="W34" i="17"/>
  <c r="V34" i="17"/>
  <c r="U34" i="17"/>
  <c r="T34" i="17"/>
  <c r="S34" i="17"/>
  <c r="R34" i="17"/>
  <c r="Z33" i="17"/>
  <c r="Y33" i="17"/>
  <c r="X33" i="17"/>
  <c r="W33" i="17"/>
  <c r="V33" i="17"/>
  <c r="U33" i="17"/>
  <c r="T33" i="17"/>
  <c r="S33" i="17"/>
  <c r="R33" i="17"/>
  <c r="Z32" i="17"/>
  <c r="Y32" i="17"/>
  <c r="X32" i="17"/>
  <c r="W32" i="17"/>
  <c r="V32" i="17"/>
  <c r="U32" i="17"/>
  <c r="T32" i="17"/>
  <c r="S32" i="17"/>
  <c r="R32" i="17"/>
  <c r="Z31" i="17"/>
  <c r="Y31" i="17"/>
  <c r="X31" i="17"/>
  <c r="W31" i="17"/>
  <c r="V31" i="17"/>
  <c r="U31" i="17"/>
  <c r="T31" i="17"/>
  <c r="S31" i="17"/>
  <c r="R31" i="17"/>
  <c r="Z30" i="17"/>
  <c r="Y30" i="17"/>
  <c r="X30" i="17"/>
  <c r="W30" i="17"/>
  <c r="V30" i="17"/>
  <c r="U30" i="17"/>
  <c r="T30" i="17"/>
  <c r="S30" i="17"/>
  <c r="R30" i="17"/>
  <c r="Z29" i="17"/>
  <c r="Y29" i="17"/>
  <c r="X29" i="17"/>
  <c r="W29" i="17"/>
  <c r="V29" i="17"/>
  <c r="U29" i="17"/>
  <c r="T29" i="17"/>
  <c r="S29" i="17"/>
  <c r="R29" i="17"/>
  <c r="Z28" i="17"/>
  <c r="Y28" i="17"/>
  <c r="X28" i="17"/>
  <c r="W28" i="17"/>
  <c r="V28" i="17"/>
  <c r="U28" i="17"/>
  <c r="T28" i="17"/>
  <c r="S28" i="17"/>
  <c r="R28" i="17"/>
  <c r="Z27" i="17"/>
  <c r="Y27" i="17"/>
  <c r="X27" i="17"/>
  <c r="W27" i="17"/>
  <c r="V27" i="17"/>
  <c r="U27" i="17"/>
  <c r="T27" i="17"/>
  <c r="S27" i="17"/>
  <c r="R27" i="17"/>
  <c r="Z26" i="17"/>
  <c r="Y26" i="17"/>
  <c r="X26" i="17"/>
  <c r="W26" i="17"/>
  <c r="V26" i="17"/>
  <c r="U26" i="17"/>
  <c r="T26" i="17"/>
  <c r="S26" i="17"/>
  <c r="R26" i="17"/>
  <c r="Z25" i="17"/>
  <c r="Y25" i="17"/>
  <c r="X25" i="17"/>
  <c r="W25" i="17"/>
  <c r="V25" i="17"/>
  <c r="U25" i="17"/>
  <c r="T25" i="17"/>
  <c r="S25" i="17"/>
  <c r="R25" i="17"/>
  <c r="Z24" i="17"/>
  <c r="Y24" i="17"/>
  <c r="X24" i="17"/>
  <c r="W24" i="17"/>
  <c r="V24" i="17"/>
  <c r="U24" i="17"/>
  <c r="T24" i="17"/>
  <c r="S24" i="17"/>
  <c r="R24" i="17"/>
  <c r="Z23" i="17"/>
  <c r="Y23" i="17"/>
  <c r="X23" i="17"/>
  <c r="W23" i="17"/>
  <c r="V23" i="17"/>
  <c r="U23" i="17"/>
  <c r="T23" i="17"/>
  <c r="S23" i="17"/>
  <c r="R23" i="17"/>
  <c r="Z22" i="17"/>
  <c r="Y22" i="17"/>
  <c r="X22" i="17"/>
  <c r="W22" i="17"/>
  <c r="V22" i="17"/>
  <c r="U22" i="17"/>
  <c r="T22" i="17"/>
  <c r="S22" i="17"/>
  <c r="R22" i="17"/>
  <c r="Z21" i="17"/>
  <c r="Y21" i="17"/>
  <c r="X21" i="17"/>
  <c r="W21" i="17"/>
  <c r="V21" i="17"/>
  <c r="U21" i="17"/>
  <c r="T21" i="17"/>
  <c r="S21" i="17"/>
  <c r="R21" i="17"/>
  <c r="Z20" i="17"/>
  <c r="Y20" i="17"/>
  <c r="X20" i="17"/>
  <c r="W20" i="17"/>
  <c r="V20" i="17"/>
  <c r="U20" i="17"/>
  <c r="T20" i="17"/>
  <c r="S20" i="17"/>
  <c r="R20" i="17"/>
  <c r="Z19" i="17"/>
  <c r="Y19" i="17"/>
  <c r="X19" i="17"/>
  <c r="W19" i="17"/>
  <c r="V19" i="17"/>
  <c r="U19" i="17"/>
  <c r="T19" i="17"/>
  <c r="S19" i="17"/>
  <c r="R19" i="17"/>
  <c r="Z18" i="17"/>
  <c r="Y18" i="17"/>
  <c r="X18" i="17"/>
  <c r="W18" i="17"/>
  <c r="V18" i="17"/>
  <c r="U18" i="17"/>
  <c r="T18" i="17"/>
  <c r="S18" i="17"/>
  <c r="R18" i="17"/>
  <c r="X217" i="16"/>
  <c r="W217" i="16"/>
  <c r="V217" i="16"/>
  <c r="U217" i="16"/>
  <c r="T217" i="16"/>
  <c r="S217" i="16"/>
  <c r="R217" i="16"/>
  <c r="Q217" i="16"/>
  <c r="P217" i="16"/>
  <c r="X216" i="16"/>
  <c r="W216" i="16"/>
  <c r="V216" i="16"/>
  <c r="U216" i="16"/>
  <c r="T216" i="16"/>
  <c r="S216" i="16"/>
  <c r="R216" i="16"/>
  <c r="Q216" i="16"/>
  <c r="P216" i="16"/>
  <c r="X215" i="16"/>
  <c r="W215" i="16"/>
  <c r="V215" i="16"/>
  <c r="U215" i="16"/>
  <c r="T215" i="16"/>
  <c r="S215" i="16"/>
  <c r="R215" i="16"/>
  <c r="Q215" i="16"/>
  <c r="P215" i="16"/>
  <c r="X214" i="16"/>
  <c r="W214" i="16"/>
  <c r="V214" i="16"/>
  <c r="U214" i="16"/>
  <c r="T214" i="16"/>
  <c r="S214" i="16"/>
  <c r="R214" i="16"/>
  <c r="Q214" i="16"/>
  <c r="P214" i="16"/>
  <c r="X213" i="16"/>
  <c r="W213" i="16"/>
  <c r="V213" i="16"/>
  <c r="U213" i="16"/>
  <c r="T213" i="16"/>
  <c r="S213" i="16"/>
  <c r="R213" i="16"/>
  <c r="Q213" i="16"/>
  <c r="P213" i="16"/>
  <c r="X212" i="16"/>
  <c r="W212" i="16"/>
  <c r="V212" i="16"/>
  <c r="U212" i="16"/>
  <c r="T212" i="16"/>
  <c r="S212" i="16"/>
  <c r="R212" i="16"/>
  <c r="Q212" i="16"/>
  <c r="P212" i="16"/>
  <c r="X211" i="16"/>
  <c r="W211" i="16"/>
  <c r="V211" i="16"/>
  <c r="U211" i="16"/>
  <c r="T211" i="16"/>
  <c r="S211" i="16"/>
  <c r="R211" i="16"/>
  <c r="Q211" i="16"/>
  <c r="P211" i="16"/>
  <c r="X210" i="16"/>
  <c r="W210" i="16"/>
  <c r="V210" i="16"/>
  <c r="U210" i="16"/>
  <c r="T210" i="16"/>
  <c r="S210" i="16"/>
  <c r="R210" i="16"/>
  <c r="Q210" i="16"/>
  <c r="P210" i="16"/>
  <c r="X209" i="16"/>
  <c r="W209" i="16"/>
  <c r="V209" i="16"/>
  <c r="U209" i="16"/>
  <c r="T209" i="16"/>
  <c r="S209" i="16"/>
  <c r="R209" i="16"/>
  <c r="Q209" i="16"/>
  <c r="P209" i="16"/>
  <c r="X208" i="16"/>
  <c r="W208" i="16"/>
  <c r="V208" i="16"/>
  <c r="U208" i="16"/>
  <c r="T208" i="16"/>
  <c r="S208" i="16"/>
  <c r="R208" i="16"/>
  <c r="Q208" i="16"/>
  <c r="P208" i="16"/>
  <c r="X207" i="16"/>
  <c r="W207" i="16"/>
  <c r="V207" i="16"/>
  <c r="U207" i="16"/>
  <c r="T207" i="16"/>
  <c r="S207" i="16"/>
  <c r="R207" i="16"/>
  <c r="Q207" i="16"/>
  <c r="P207" i="16"/>
  <c r="X206" i="16"/>
  <c r="W206" i="16"/>
  <c r="V206" i="16"/>
  <c r="U206" i="16"/>
  <c r="T206" i="16"/>
  <c r="S206" i="16"/>
  <c r="R206" i="16"/>
  <c r="Q206" i="16"/>
  <c r="P206" i="16"/>
  <c r="X205" i="16"/>
  <c r="W205" i="16"/>
  <c r="V205" i="16"/>
  <c r="U205" i="16"/>
  <c r="T205" i="16"/>
  <c r="S205" i="16"/>
  <c r="R205" i="16"/>
  <c r="Q205" i="16"/>
  <c r="P205" i="16"/>
  <c r="X204" i="16"/>
  <c r="W204" i="16"/>
  <c r="V204" i="16"/>
  <c r="U204" i="16"/>
  <c r="T204" i="16"/>
  <c r="S204" i="16"/>
  <c r="R204" i="16"/>
  <c r="Q204" i="16"/>
  <c r="P204" i="16"/>
  <c r="X203" i="16"/>
  <c r="W203" i="16"/>
  <c r="V203" i="16"/>
  <c r="U203" i="16"/>
  <c r="T203" i="16"/>
  <c r="S203" i="16"/>
  <c r="R203" i="16"/>
  <c r="Q203" i="16"/>
  <c r="P203" i="16"/>
  <c r="X202" i="16"/>
  <c r="W202" i="16"/>
  <c r="V202" i="16"/>
  <c r="U202" i="16"/>
  <c r="T202" i="16"/>
  <c r="S202" i="16"/>
  <c r="R202" i="16"/>
  <c r="Q202" i="16"/>
  <c r="P202" i="16"/>
  <c r="X201" i="16"/>
  <c r="W201" i="16"/>
  <c r="V201" i="16"/>
  <c r="U201" i="16"/>
  <c r="T201" i="16"/>
  <c r="S201" i="16"/>
  <c r="R201" i="16"/>
  <c r="Q201" i="16"/>
  <c r="P201" i="16"/>
  <c r="X200" i="16"/>
  <c r="W200" i="16"/>
  <c r="V200" i="16"/>
  <c r="U200" i="16"/>
  <c r="T200" i="16"/>
  <c r="S200" i="16"/>
  <c r="R200" i="16"/>
  <c r="Q200" i="16"/>
  <c r="P200" i="16"/>
  <c r="X199" i="16"/>
  <c r="W199" i="16"/>
  <c r="V199" i="16"/>
  <c r="U199" i="16"/>
  <c r="T199" i="16"/>
  <c r="S199" i="16"/>
  <c r="R199" i="16"/>
  <c r="Q199" i="16"/>
  <c r="P199" i="16"/>
  <c r="X198" i="16"/>
  <c r="W198" i="16"/>
  <c r="V198" i="16"/>
  <c r="U198" i="16"/>
  <c r="T198" i="16"/>
  <c r="S198" i="16"/>
  <c r="R198" i="16"/>
  <c r="Q198" i="16"/>
  <c r="P198" i="16"/>
  <c r="X197" i="16"/>
  <c r="W197" i="16"/>
  <c r="V197" i="16"/>
  <c r="U197" i="16"/>
  <c r="T197" i="16"/>
  <c r="S197" i="16"/>
  <c r="R197" i="16"/>
  <c r="Q197" i="16"/>
  <c r="P197" i="16"/>
  <c r="X196" i="16"/>
  <c r="W196" i="16"/>
  <c r="V196" i="16"/>
  <c r="U196" i="16"/>
  <c r="T196" i="16"/>
  <c r="S196" i="16"/>
  <c r="R196" i="16"/>
  <c r="Q196" i="16"/>
  <c r="P196" i="16"/>
  <c r="X195" i="16"/>
  <c r="W195" i="16"/>
  <c r="V195" i="16"/>
  <c r="U195" i="16"/>
  <c r="T195" i="16"/>
  <c r="S195" i="16"/>
  <c r="R195" i="16"/>
  <c r="Q195" i="16"/>
  <c r="P195" i="16"/>
  <c r="X194" i="16"/>
  <c r="W194" i="16"/>
  <c r="V194" i="16"/>
  <c r="U194" i="16"/>
  <c r="T194" i="16"/>
  <c r="S194" i="16"/>
  <c r="R194" i="16"/>
  <c r="Q194" i="16"/>
  <c r="P194" i="16"/>
  <c r="X193" i="16"/>
  <c r="W193" i="16"/>
  <c r="V193" i="16"/>
  <c r="U193" i="16"/>
  <c r="T193" i="16"/>
  <c r="S193" i="16"/>
  <c r="R193" i="16"/>
  <c r="Q193" i="16"/>
  <c r="P193" i="16"/>
  <c r="X192" i="16"/>
  <c r="W192" i="16"/>
  <c r="V192" i="16"/>
  <c r="U192" i="16"/>
  <c r="T192" i="16"/>
  <c r="S192" i="16"/>
  <c r="R192" i="16"/>
  <c r="Q192" i="16"/>
  <c r="P192" i="16"/>
  <c r="X191" i="16"/>
  <c r="W191" i="16"/>
  <c r="V191" i="16"/>
  <c r="U191" i="16"/>
  <c r="T191" i="16"/>
  <c r="S191" i="16"/>
  <c r="R191" i="16"/>
  <c r="Q191" i="16"/>
  <c r="P191" i="16"/>
  <c r="X190" i="16"/>
  <c r="W190" i="16"/>
  <c r="V190" i="16"/>
  <c r="U190" i="16"/>
  <c r="T190" i="16"/>
  <c r="S190" i="16"/>
  <c r="R190" i="16"/>
  <c r="Q190" i="16"/>
  <c r="P190" i="16"/>
  <c r="X189" i="16"/>
  <c r="W189" i="16"/>
  <c r="V189" i="16"/>
  <c r="U189" i="16"/>
  <c r="T189" i="16"/>
  <c r="S189" i="16"/>
  <c r="R189" i="16"/>
  <c r="Q189" i="16"/>
  <c r="P189" i="16"/>
  <c r="X188" i="16"/>
  <c r="W188" i="16"/>
  <c r="V188" i="16"/>
  <c r="U188" i="16"/>
  <c r="T188" i="16"/>
  <c r="S188" i="16"/>
  <c r="R188" i="16"/>
  <c r="Q188" i="16"/>
  <c r="P188" i="16"/>
  <c r="X187" i="16"/>
  <c r="W187" i="16"/>
  <c r="V187" i="16"/>
  <c r="U187" i="16"/>
  <c r="T187" i="16"/>
  <c r="S187" i="16"/>
  <c r="R187" i="16"/>
  <c r="Q187" i="16"/>
  <c r="P187" i="16"/>
  <c r="X186" i="16"/>
  <c r="W186" i="16"/>
  <c r="V186" i="16"/>
  <c r="U186" i="16"/>
  <c r="T186" i="16"/>
  <c r="S186" i="16"/>
  <c r="R186" i="16"/>
  <c r="Q186" i="16"/>
  <c r="P186" i="16"/>
  <c r="X185" i="16"/>
  <c r="W185" i="16"/>
  <c r="V185" i="16"/>
  <c r="U185" i="16"/>
  <c r="T185" i="16"/>
  <c r="S185" i="16"/>
  <c r="R185" i="16"/>
  <c r="Q185" i="16"/>
  <c r="P185" i="16"/>
  <c r="X184" i="16"/>
  <c r="W184" i="16"/>
  <c r="V184" i="16"/>
  <c r="U184" i="16"/>
  <c r="T184" i="16"/>
  <c r="S184" i="16"/>
  <c r="R184" i="16"/>
  <c r="Q184" i="16"/>
  <c r="P184" i="16"/>
  <c r="X183" i="16"/>
  <c r="W183" i="16"/>
  <c r="V183" i="16"/>
  <c r="U183" i="16"/>
  <c r="T183" i="16"/>
  <c r="S183" i="16"/>
  <c r="R183" i="16"/>
  <c r="Q183" i="16"/>
  <c r="P183" i="16"/>
  <c r="X182" i="16"/>
  <c r="W182" i="16"/>
  <c r="V182" i="16"/>
  <c r="U182" i="16"/>
  <c r="T182" i="16"/>
  <c r="S182" i="16"/>
  <c r="R182" i="16"/>
  <c r="Q182" i="16"/>
  <c r="P182" i="16"/>
  <c r="X181" i="16"/>
  <c r="W181" i="16"/>
  <c r="V181" i="16"/>
  <c r="U181" i="16"/>
  <c r="T181" i="16"/>
  <c r="S181" i="16"/>
  <c r="R181" i="16"/>
  <c r="Q181" i="16"/>
  <c r="P181" i="16"/>
  <c r="X180" i="16"/>
  <c r="W180" i="16"/>
  <c r="V180" i="16"/>
  <c r="U180" i="16"/>
  <c r="T180" i="16"/>
  <c r="S180" i="16"/>
  <c r="R180" i="16"/>
  <c r="Q180" i="16"/>
  <c r="P180" i="16"/>
  <c r="X179" i="16"/>
  <c r="W179" i="16"/>
  <c r="V179" i="16"/>
  <c r="U179" i="16"/>
  <c r="T179" i="16"/>
  <c r="S179" i="16"/>
  <c r="R179" i="16"/>
  <c r="Q179" i="16"/>
  <c r="P179" i="16"/>
  <c r="X178" i="16"/>
  <c r="W178" i="16"/>
  <c r="V178" i="16"/>
  <c r="U178" i="16"/>
  <c r="T178" i="16"/>
  <c r="S178" i="16"/>
  <c r="R178" i="16"/>
  <c r="Q178" i="16"/>
  <c r="P178" i="16"/>
  <c r="X177" i="16"/>
  <c r="W177" i="16"/>
  <c r="V177" i="16"/>
  <c r="U177" i="16"/>
  <c r="T177" i="16"/>
  <c r="S177" i="16"/>
  <c r="R177" i="16"/>
  <c r="Q177" i="16"/>
  <c r="P177" i="16"/>
  <c r="X176" i="16"/>
  <c r="W176" i="16"/>
  <c r="V176" i="16"/>
  <c r="U176" i="16"/>
  <c r="T176" i="16"/>
  <c r="S176" i="16"/>
  <c r="R176" i="16"/>
  <c r="Q176" i="16"/>
  <c r="P176" i="16"/>
  <c r="X175" i="16"/>
  <c r="W175" i="16"/>
  <c r="V175" i="16"/>
  <c r="U175" i="16"/>
  <c r="T175" i="16"/>
  <c r="S175" i="16"/>
  <c r="R175" i="16"/>
  <c r="Q175" i="16"/>
  <c r="P175" i="16"/>
  <c r="X174" i="16"/>
  <c r="W174" i="16"/>
  <c r="V174" i="16"/>
  <c r="U174" i="16"/>
  <c r="T174" i="16"/>
  <c r="S174" i="16"/>
  <c r="R174" i="16"/>
  <c r="Q174" i="16"/>
  <c r="P174" i="16"/>
  <c r="X173" i="16"/>
  <c r="W173" i="16"/>
  <c r="V173" i="16"/>
  <c r="U173" i="16"/>
  <c r="T173" i="16"/>
  <c r="S173" i="16"/>
  <c r="R173" i="16"/>
  <c r="Q173" i="16"/>
  <c r="P173" i="16"/>
  <c r="X172" i="16"/>
  <c r="W172" i="16"/>
  <c r="V172" i="16"/>
  <c r="U172" i="16"/>
  <c r="T172" i="16"/>
  <c r="S172" i="16"/>
  <c r="R172" i="16"/>
  <c r="Q172" i="16"/>
  <c r="P172" i="16"/>
  <c r="X171" i="16"/>
  <c r="W171" i="16"/>
  <c r="V171" i="16"/>
  <c r="U171" i="16"/>
  <c r="T171" i="16"/>
  <c r="S171" i="16"/>
  <c r="R171" i="16"/>
  <c r="Q171" i="16"/>
  <c r="P171" i="16"/>
  <c r="X170" i="16"/>
  <c r="W170" i="16"/>
  <c r="V170" i="16"/>
  <c r="U170" i="16"/>
  <c r="T170" i="16"/>
  <c r="S170" i="16"/>
  <c r="R170" i="16"/>
  <c r="Q170" i="16"/>
  <c r="P170" i="16"/>
  <c r="X169" i="16"/>
  <c r="W169" i="16"/>
  <c r="V169" i="16"/>
  <c r="U169" i="16"/>
  <c r="T169" i="16"/>
  <c r="S169" i="16"/>
  <c r="R169" i="16"/>
  <c r="Q169" i="16"/>
  <c r="P169" i="16"/>
  <c r="X168" i="16"/>
  <c r="W168" i="16"/>
  <c r="V168" i="16"/>
  <c r="U168" i="16"/>
  <c r="T168" i="16"/>
  <c r="S168" i="16"/>
  <c r="R168" i="16"/>
  <c r="Q168" i="16"/>
  <c r="P168" i="16"/>
  <c r="X167" i="16"/>
  <c r="W167" i="16"/>
  <c r="V167" i="16"/>
  <c r="U167" i="16"/>
  <c r="T167" i="16"/>
  <c r="S167" i="16"/>
  <c r="R167" i="16"/>
  <c r="Q167" i="16"/>
  <c r="P167" i="16"/>
  <c r="X166" i="16"/>
  <c r="W166" i="16"/>
  <c r="V166" i="16"/>
  <c r="U166" i="16"/>
  <c r="T166" i="16"/>
  <c r="S166" i="16"/>
  <c r="R166" i="16"/>
  <c r="Q166" i="16"/>
  <c r="P166" i="16"/>
  <c r="X165" i="16"/>
  <c r="W165" i="16"/>
  <c r="V165" i="16"/>
  <c r="U165" i="16"/>
  <c r="T165" i="16"/>
  <c r="S165" i="16"/>
  <c r="R165" i="16"/>
  <c r="Q165" i="16"/>
  <c r="P165" i="16"/>
  <c r="X164" i="16"/>
  <c r="W164" i="16"/>
  <c r="V164" i="16"/>
  <c r="U164" i="16"/>
  <c r="T164" i="16"/>
  <c r="S164" i="16"/>
  <c r="R164" i="16"/>
  <c r="Q164" i="16"/>
  <c r="P164" i="16"/>
  <c r="X163" i="16"/>
  <c r="W163" i="16"/>
  <c r="V163" i="16"/>
  <c r="U163" i="16"/>
  <c r="T163" i="16"/>
  <c r="S163" i="16"/>
  <c r="R163" i="16"/>
  <c r="Q163" i="16"/>
  <c r="P163" i="16"/>
  <c r="X162" i="16"/>
  <c r="W162" i="16"/>
  <c r="V162" i="16"/>
  <c r="U162" i="16"/>
  <c r="T162" i="16"/>
  <c r="S162" i="16"/>
  <c r="R162" i="16"/>
  <c r="Q162" i="16"/>
  <c r="P162" i="16"/>
  <c r="X161" i="16"/>
  <c r="W161" i="16"/>
  <c r="V161" i="16"/>
  <c r="U161" i="16"/>
  <c r="T161" i="16"/>
  <c r="S161" i="16"/>
  <c r="R161" i="16"/>
  <c r="Q161" i="16"/>
  <c r="P161" i="16"/>
  <c r="X160" i="16"/>
  <c r="W160" i="16"/>
  <c r="V160" i="16"/>
  <c r="U160" i="16"/>
  <c r="T160" i="16"/>
  <c r="S160" i="16"/>
  <c r="R160" i="16"/>
  <c r="Q160" i="16"/>
  <c r="P160" i="16"/>
  <c r="X159" i="16"/>
  <c r="W159" i="16"/>
  <c r="V159" i="16"/>
  <c r="U159" i="16"/>
  <c r="T159" i="16"/>
  <c r="S159" i="16"/>
  <c r="R159" i="16"/>
  <c r="Q159" i="16"/>
  <c r="P159" i="16"/>
  <c r="X158" i="16"/>
  <c r="W158" i="16"/>
  <c r="V158" i="16"/>
  <c r="U158" i="16"/>
  <c r="T158" i="16"/>
  <c r="S158" i="16"/>
  <c r="R158" i="16"/>
  <c r="Q158" i="16"/>
  <c r="P158" i="16"/>
  <c r="X157" i="16"/>
  <c r="W157" i="16"/>
  <c r="V157" i="16"/>
  <c r="U157" i="16"/>
  <c r="T157" i="16"/>
  <c r="S157" i="16"/>
  <c r="R157" i="16"/>
  <c r="Q157" i="16"/>
  <c r="P157" i="16"/>
  <c r="X156" i="16"/>
  <c r="W156" i="16"/>
  <c r="V156" i="16"/>
  <c r="U156" i="16"/>
  <c r="T156" i="16"/>
  <c r="S156" i="16"/>
  <c r="R156" i="16"/>
  <c r="Q156" i="16"/>
  <c r="P156" i="16"/>
  <c r="X155" i="16"/>
  <c r="W155" i="16"/>
  <c r="V155" i="16"/>
  <c r="U155" i="16"/>
  <c r="T155" i="16"/>
  <c r="S155" i="16"/>
  <c r="R155" i="16"/>
  <c r="Q155" i="16"/>
  <c r="P155" i="16"/>
  <c r="X154" i="16"/>
  <c r="W154" i="16"/>
  <c r="V154" i="16"/>
  <c r="U154" i="16"/>
  <c r="T154" i="16"/>
  <c r="S154" i="16"/>
  <c r="R154" i="16"/>
  <c r="Q154" i="16"/>
  <c r="P154" i="16"/>
  <c r="X153" i="16"/>
  <c r="W153" i="16"/>
  <c r="V153" i="16"/>
  <c r="U153" i="16"/>
  <c r="T153" i="16"/>
  <c r="S153" i="16"/>
  <c r="R153" i="16"/>
  <c r="Q153" i="16"/>
  <c r="P153" i="16"/>
  <c r="X152" i="16"/>
  <c r="W152" i="16"/>
  <c r="V152" i="16"/>
  <c r="U152" i="16"/>
  <c r="T152" i="16"/>
  <c r="S152" i="16"/>
  <c r="R152" i="16"/>
  <c r="Q152" i="16"/>
  <c r="P152" i="16"/>
  <c r="X151" i="16"/>
  <c r="W151" i="16"/>
  <c r="V151" i="16"/>
  <c r="U151" i="16"/>
  <c r="T151" i="16"/>
  <c r="S151" i="16"/>
  <c r="R151" i="16"/>
  <c r="Q151" i="16"/>
  <c r="P151" i="16"/>
  <c r="X150" i="16"/>
  <c r="W150" i="16"/>
  <c r="V150" i="16"/>
  <c r="U150" i="16"/>
  <c r="T150" i="16"/>
  <c r="S150" i="16"/>
  <c r="R150" i="16"/>
  <c r="Q150" i="16"/>
  <c r="P150" i="16"/>
  <c r="X149" i="16"/>
  <c r="W149" i="16"/>
  <c r="V149" i="16"/>
  <c r="U149" i="16"/>
  <c r="T149" i="16"/>
  <c r="S149" i="16"/>
  <c r="R149" i="16"/>
  <c r="Q149" i="16"/>
  <c r="P149" i="16"/>
  <c r="X148" i="16"/>
  <c r="W148" i="16"/>
  <c r="V148" i="16"/>
  <c r="U148" i="16"/>
  <c r="T148" i="16"/>
  <c r="S148" i="16"/>
  <c r="R148" i="16"/>
  <c r="Q148" i="16"/>
  <c r="P148" i="16"/>
  <c r="X147" i="16"/>
  <c r="W147" i="16"/>
  <c r="V147" i="16"/>
  <c r="U147" i="16"/>
  <c r="T147" i="16"/>
  <c r="S147" i="16"/>
  <c r="R147" i="16"/>
  <c r="Q147" i="16"/>
  <c r="P147" i="16"/>
  <c r="X146" i="16"/>
  <c r="W146" i="16"/>
  <c r="V146" i="16"/>
  <c r="U146" i="16"/>
  <c r="T146" i="16"/>
  <c r="S146" i="16"/>
  <c r="R146" i="16"/>
  <c r="Q146" i="16"/>
  <c r="P146" i="16"/>
  <c r="X145" i="16"/>
  <c r="W145" i="16"/>
  <c r="V145" i="16"/>
  <c r="U145" i="16"/>
  <c r="T145" i="16"/>
  <c r="S145" i="16"/>
  <c r="R145" i="16"/>
  <c r="Q145" i="16"/>
  <c r="P145" i="16"/>
  <c r="X144" i="16"/>
  <c r="W144" i="16"/>
  <c r="V144" i="16"/>
  <c r="U144" i="16"/>
  <c r="T144" i="16"/>
  <c r="S144" i="16"/>
  <c r="R144" i="16"/>
  <c r="Q144" i="16"/>
  <c r="P144" i="16"/>
  <c r="X143" i="16"/>
  <c r="W143" i="16"/>
  <c r="V143" i="16"/>
  <c r="U143" i="16"/>
  <c r="T143" i="16"/>
  <c r="S143" i="16"/>
  <c r="R143" i="16"/>
  <c r="Q143" i="16"/>
  <c r="P143" i="16"/>
  <c r="X142" i="16"/>
  <c r="W142" i="16"/>
  <c r="V142" i="16"/>
  <c r="U142" i="16"/>
  <c r="T142" i="16"/>
  <c r="S142" i="16"/>
  <c r="R142" i="16"/>
  <c r="Q142" i="16"/>
  <c r="P142" i="16"/>
  <c r="X141" i="16"/>
  <c r="W141" i="16"/>
  <c r="V141" i="16"/>
  <c r="U141" i="16"/>
  <c r="T141" i="16"/>
  <c r="S141" i="16"/>
  <c r="R141" i="16"/>
  <c r="Q141" i="16"/>
  <c r="P141" i="16"/>
  <c r="X140" i="16"/>
  <c r="W140" i="16"/>
  <c r="V140" i="16"/>
  <c r="U140" i="16"/>
  <c r="T140" i="16"/>
  <c r="S140" i="16"/>
  <c r="R140" i="16"/>
  <c r="Q140" i="16"/>
  <c r="P140" i="16"/>
  <c r="X139" i="16"/>
  <c r="W139" i="16"/>
  <c r="V139" i="16"/>
  <c r="U139" i="16"/>
  <c r="T139" i="16"/>
  <c r="S139" i="16"/>
  <c r="R139" i="16"/>
  <c r="Q139" i="16"/>
  <c r="P139" i="16"/>
  <c r="X138" i="16"/>
  <c r="W138" i="16"/>
  <c r="V138" i="16"/>
  <c r="U138" i="16"/>
  <c r="T138" i="16"/>
  <c r="S138" i="16"/>
  <c r="R138" i="16"/>
  <c r="Q138" i="16"/>
  <c r="P138" i="16"/>
  <c r="X137" i="16"/>
  <c r="W137" i="16"/>
  <c r="V137" i="16"/>
  <c r="U137" i="16"/>
  <c r="T137" i="16"/>
  <c r="S137" i="16"/>
  <c r="R137" i="16"/>
  <c r="Q137" i="16"/>
  <c r="P137" i="16"/>
  <c r="X136" i="16"/>
  <c r="W136" i="16"/>
  <c r="V136" i="16"/>
  <c r="U136" i="16"/>
  <c r="T136" i="16"/>
  <c r="S136" i="16"/>
  <c r="R136" i="16"/>
  <c r="Q136" i="16"/>
  <c r="P136" i="16"/>
  <c r="X135" i="16"/>
  <c r="W135" i="16"/>
  <c r="V135" i="16"/>
  <c r="U135" i="16"/>
  <c r="T135" i="16"/>
  <c r="S135" i="16"/>
  <c r="R135" i="16"/>
  <c r="Q135" i="16"/>
  <c r="P135" i="16"/>
  <c r="X134" i="16"/>
  <c r="W134" i="16"/>
  <c r="V134" i="16"/>
  <c r="U134" i="16"/>
  <c r="T134" i="16"/>
  <c r="S134" i="16"/>
  <c r="R134" i="16"/>
  <c r="Q134" i="16"/>
  <c r="P134" i="16"/>
  <c r="X133" i="16"/>
  <c r="W133" i="16"/>
  <c r="V133" i="16"/>
  <c r="U133" i="16"/>
  <c r="T133" i="16"/>
  <c r="S133" i="16"/>
  <c r="R133" i="16"/>
  <c r="Q133" i="16"/>
  <c r="P133" i="16"/>
  <c r="X132" i="16"/>
  <c r="W132" i="16"/>
  <c r="V132" i="16"/>
  <c r="U132" i="16"/>
  <c r="T132" i="16"/>
  <c r="S132" i="16"/>
  <c r="R132" i="16"/>
  <c r="Q132" i="16"/>
  <c r="P132" i="16"/>
  <c r="X131" i="16"/>
  <c r="W131" i="16"/>
  <c r="V131" i="16"/>
  <c r="U131" i="16"/>
  <c r="T131" i="16"/>
  <c r="S131" i="16"/>
  <c r="R131" i="16"/>
  <c r="Q131" i="16"/>
  <c r="P131" i="16"/>
  <c r="X130" i="16"/>
  <c r="W130" i="16"/>
  <c r="V130" i="16"/>
  <c r="U130" i="16"/>
  <c r="T130" i="16"/>
  <c r="S130" i="16"/>
  <c r="R130" i="16"/>
  <c r="Q130" i="16"/>
  <c r="P130" i="16"/>
  <c r="X129" i="16"/>
  <c r="W129" i="16"/>
  <c r="V129" i="16"/>
  <c r="U129" i="16"/>
  <c r="T129" i="16"/>
  <c r="S129" i="16"/>
  <c r="R129" i="16"/>
  <c r="Q129" i="16"/>
  <c r="P129" i="16"/>
  <c r="X128" i="16"/>
  <c r="W128" i="16"/>
  <c r="V128" i="16"/>
  <c r="U128" i="16"/>
  <c r="T128" i="16"/>
  <c r="S128" i="16"/>
  <c r="R128" i="16"/>
  <c r="Q128" i="16"/>
  <c r="P128" i="16"/>
  <c r="X127" i="16"/>
  <c r="W127" i="16"/>
  <c r="V127" i="16"/>
  <c r="U127" i="16"/>
  <c r="T127" i="16"/>
  <c r="S127" i="16"/>
  <c r="R127" i="16"/>
  <c r="Q127" i="16"/>
  <c r="P127" i="16"/>
  <c r="X126" i="16"/>
  <c r="W126" i="16"/>
  <c r="V126" i="16"/>
  <c r="U126" i="16"/>
  <c r="T126" i="16"/>
  <c r="S126" i="16"/>
  <c r="R126" i="16"/>
  <c r="Q126" i="16"/>
  <c r="P126" i="16"/>
  <c r="X125" i="16"/>
  <c r="W125" i="16"/>
  <c r="V125" i="16"/>
  <c r="U125" i="16"/>
  <c r="T125" i="16"/>
  <c r="S125" i="16"/>
  <c r="R125" i="16"/>
  <c r="Q125" i="16"/>
  <c r="P125" i="16"/>
  <c r="X124" i="16"/>
  <c r="W124" i="16"/>
  <c r="V124" i="16"/>
  <c r="U124" i="16"/>
  <c r="T124" i="16"/>
  <c r="S124" i="16"/>
  <c r="R124" i="16"/>
  <c r="Q124" i="16"/>
  <c r="P124" i="16"/>
  <c r="X123" i="16"/>
  <c r="W123" i="16"/>
  <c r="V123" i="16"/>
  <c r="U123" i="16"/>
  <c r="T123" i="16"/>
  <c r="S123" i="16"/>
  <c r="R123" i="16"/>
  <c r="Q123" i="16"/>
  <c r="P123" i="16"/>
  <c r="X122" i="16"/>
  <c r="W122" i="16"/>
  <c r="V122" i="16"/>
  <c r="U122" i="16"/>
  <c r="T122" i="16"/>
  <c r="S122" i="16"/>
  <c r="R122" i="16"/>
  <c r="Q122" i="16"/>
  <c r="P122" i="16"/>
  <c r="X121" i="16"/>
  <c r="W121" i="16"/>
  <c r="V121" i="16"/>
  <c r="U121" i="16"/>
  <c r="T121" i="16"/>
  <c r="S121" i="16"/>
  <c r="R121" i="16"/>
  <c r="Q121" i="16"/>
  <c r="P121" i="16"/>
  <c r="X120" i="16"/>
  <c r="W120" i="16"/>
  <c r="V120" i="16"/>
  <c r="U120" i="16"/>
  <c r="T120" i="16"/>
  <c r="S120" i="16"/>
  <c r="R120" i="16"/>
  <c r="Q120" i="16"/>
  <c r="P120" i="16"/>
  <c r="X119" i="16"/>
  <c r="W119" i="16"/>
  <c r="V119" i="16"/>
  <c r="U119" i="16"/>
  <c r="T119" i="16"/>
  <c r="S119" i="16"/>
  <c r="R119" i="16"/>
  <c r="Q119" i="16"/>
  <c r="P119" i="16"/>
  <c r="X118" i="16"/>
  <c r="W118" i="16"/>
  <c r="V118" i="16"/>
  <c r="U118" i="16"/>
  <c r="T118" i="16"/>
  <c r="S118" i="16"/>
  <c r="R118" i="16"/>
  <c r="Q118" i="16"/>
  <c r="P118" i="16"/>
  <c r="X117" i="16"/>
  <c r="W117" i="16"/>
  <c r="V117" i="16"/>
  <c r="U117" i="16"/>
  <c r="T117" i="16"/>
  <c r="S117" i="16"/>
  <c r="R117" i="16"/>
  <c r="Q117" i="16"/>
  <c r="P117" i="16"/>
  <c r="X116" i="16"/>
  <c r="W116" i="16"/>
  <c r="V116" i="16"/>
  <c r="U116" i="16"/>
  <c r="T116" i="16"/>
  <c r="S116" i="16"/>
  <c r="R116" i="16"/>
  <c r="Q116" i="16"/>
  <c r="P116" i="16"/>
  <c r="X115" i="16"/>
  <c r="W115" i="16"/>
  <c r="V115" i="16"/>
  <c r="U115" i="16"/>
  <c r="T115" i="16"/>
  <c r="S115" i="16"/>
  <c r="R115" i="16"/>
  <c r="Q115" i="16"/>
  <c r="P115" i="16"/>
  <c r="X114" i="16"/>
  <c r="W114" i="16"/>
  <c r="V114" i="16"/>
  <c r="U114" i="16"/>
  <c r="T114" i="16"/>
  <c r="S114" i="16"/>
  <c r="R114" i="16"/>
  <c r="Q114" i="16"/>
  <c r="P114" i="16"/>
  <c r="X113" i="16"/>
  <c r="W113" i="16"/>
  <c r="V113" i="16"/>
  <c r="U113" i="16"/>
  <c r="T113" i="16"/>
  <c r="S113" i="16"/>
  <c r="R113" i="16"/>
  <c r="Q113" i="16"/>
  <c r="P113" i="16"/>
  <c r="X112" i="16"/>
  <c r="W112" i="16"/>
  <c r="V112" i="16"/>
  <c r="U112" i="16"/>
  <c r="T112" i="16"/>
  <c r="S112" i="16"/>
  <c r="R112" i="16"/>
  <c r="Q112" i="16"/>
  <c r="P112" i="16"/>
  <c r="X111" i="16"/>
  <c r="W111" i="16"/>
  <c r="V111" i="16"/>
  <c r="U111" i="16"/>
  <c r="T111" i="16"/>
  <c r="S111" i="16"/>
  <c r="R111" i="16"/>
  <c r="Q111" i="16"/>
  <c r="P111" i="16"/>
  <c r="X110" i="16"/>
  <c r="W110" i="16"/>
  <c r="V110" i="16"/>
  <c r="U110" i="16"/>
  <c r="T110" i="16"/>
  <c r="S110" i="16"/>
  <c r="R110" i="16"/>
  <c r="Q110" i="16"/>
  <c r="P110" i="16"/>
  <c r="X109" i="16"/>
  <c r="W109" i="16"/>
  <c r="V109" i="16"/>
  <c r="U109" i="16"/>
  <c r="T109" i="16"/>
  <c r="S109" i="16"/>
  <c r="R109" i="16"/>
  <c r="Q109" i="16"/>
  <c r="P109" i="16"/>
  <c r="X108" i="16"/>
  <c r="W108" i="16"/>
  <c r="V108" i="16"/>
  <c r="U108" i="16"/>
  <c r="T108" i="16"/>
  <c r="S108" i="16"/>
  <c r="R108" i="16"/>
  <c r="Q108" i="16"/>
  <c r="P108" i="16"/>
  <c r="X107" i="16"/>
  <c r="W107" i="16"/>
  <c r="V107" i="16"/>
  <c r="U107" i="16"/>
  <c r="T107" i="16"/>
  <c r="S107" i="16"/>
  <c r="R107" i="16"/>
  <c r="Q107" i="16"/>
  <c r="P107" i="16"/>
  <c r="X106" i="16"/>
  <c r="W106" i="16"/>
  <c r="V106" i="16"/>
  <c r="U106" i="16"/>
  <c r="T106" i="16"/>
  <c r="S106" i="16"/>
  <c r="R106" i="16"/>
  <c r="Q106" i="16"/>
  <c r="P106" i="16"/>
  <c r="X105" i="16"/>
  <c r="W105" i="16"/>
  <c r="V105" i="16"/>
  <c r="U105" i="16"/>
  <c r="T105" i="16"/>
  <c r="S105" i="16"/>
  <c r="R105" i="16"/>
  <c r="Q105" i="16"/>
  <c r="P105" i="16"/>
  <c r="X104" i="16"/>
  <c r="W104" i="16"/>
  <c r="V104" i="16"/>
  <c r="U104" i="16"/>
  <c r="T104" i="16"/>
  <c r="S104" i="16"/>
  <c r="R104" i="16"/>
  <c r="Q104" i="16"/>
  <c r="P104" i="16"/>
  <c r="X103" i="16"/>
  <c r="W103" i="16"/>
  <c r="V103" i="16"/>
  <c r="U103" i="16"/>
  <c r="T103" i="16"/>
  <c r="S103" i="16"/>
  <c r="R103" i="16"/>
  <c r="Q103" i="16"/>
  <c r="P103" i="16"/>
  <c r="X102" i="16"/>
  <c r="W102" i="16"/>
  <c r="V102" i="16"/>
  <c r="U102" i="16"/>
  <c r="T102" i="16"/>
  <c r="S102" i="16"/>
  <c r="R102" i="16"/>
  <c r="Q102" i="16"/>
  <c r="P102" i="16"/>
  <c r="X101" i="16"/>
  <c r="W101" i="16"/>
  <c r="V101" i="16"/>
  <c r="U101" i="16"/>
  <c r="T101" i="16"/>
  <c r="S101" i="16"/>
  <c r="R101" i="16"/>
  <c r="Q101" i="16"/>
  <c r="P101" i="16"/>
  <c r="X100" i="16"/>
  <c r="W100" i="16"/>
  <c r="V100" i="16"/>
  <c r="U100" i="16"/>
  <c r="T100" i="16"/>
  <c r="S100" i="16"/>
  <c r="R100" i="16"/>
  <c r="Q100" i="16"/>
  <c r="P100" i="16"/>
  <c r="X99" i="16"/>
  <c r="W99" i="16"/>
  <c r="V99" i="16"/>
  <c r="U99" i="16"/>
  <c r="T99" i="16"/>
  <c r="S99" i="16"/>
  <c r="R99" i="16"/>
  <c r="Q99" i="16"/>
  <c r="P99" i="16"/>
  <c r="X98" i="16"/>
  <c r="W98" i="16"/>
  <c r="V98" i="16"/>
  <c r="U98" i="16"/>
  <c r="T98" i="16"/>
  <c r="S98" i="16"/>
  <c r="R98" i="16"/>
  <c r="Q98" i="16"/>
  <c r="P98" i="16"/>
  <c r="X97" i="16"/>
  <c r="W97" i="16"/>
  <c r="V97" i="16"/>
  <c r="U97" i="16"/>
  <c r="T97" i="16"/>
  <c r="S97" i="16"/>
  <c r="R97" i="16"/>
  <c r="Q97" i="16"/>
  <c r="P97" i="16"/>
  <c r="X96" i="16"/>
  <c r="W96" i="16"/>
  <c r="V96" i="16"/>
  <c r="U96" i="16"/>
  <c r="T96" i="16"/>
  <c r="S96" i="16"/>
  <c r="R96" i="16"/>
  <c r="Q96" i="16"/>
  <c r="P96" i="16"/>
  <c r="X95" i="16"/>
  <c r="W95" i="16"/>
  <c r="V95" i="16"/>
  <c r="U95" i="16"/>
  <c r="T95" i="16"/>
  <c r="S95" i="16"/>
  <c r="R95" i="16"/>
  <c r="Q95" i="16"/>
  <c r="P95" i="16"/>
  <c r="X94" i="16"/>
  <c r="W94" i="16"/>
  <c r="V94" i="16"/>
  <c r="U94" i="16"/>
  <c r="T94" i="16"/>
  <c r="S94" i="16"/>
  <c r="R94" i="16"/>
  <c r="Q94" i="16"/>
  <c r="P94" i="16"/>
  <c r="X93" i="16"/>
  <c r="W93" i="16"/>
  <c r="V93" i="16"/>
  <c r="U93" i="16"/>
  <c r="T93" i="16"/>
  <c r="S93" i="16"/>
  <c r="R93" i="16"/>
  <c r="Q93" i="16"/>
  <c r="P93" i="16"/>
  <c r="X92" i="16"/>
  <c r="W92" i="16"/>
  <c r="V92" i="16"/>
  <c r="U92" i="16"/>
  <c r="T92" i="16"/>
  <c r="S92" i="16"/>
  <c r="R92" i="16"/>
  <c r="Q92" i="16"/>
  <c r="P92" i="16"/>
  <c r="X91" i="16"/>
  <c r="W91" i="16"/>
  <c r="V91" i="16"/>
  <c r="U91" i="16"/>
  <c r="T91" i="16"/>
  <c r="S91" i="16"/>
  <c r="R91" i="16"/>
  <c r="Q91" i="16"/>
  <c r="P91" i="16"/>
  <c r="X90" i="16"/>
  <c r="W90" i="16"/>
  <c r="V90" i="16"/>
  <c r="U90" i="16"/>
  <c r="T90" i="16"/>
  <c r="S90" i="16"/>
  <c r="R90" i="16"/>
  <c r="Q90" i="16"/>
  <c r="P90" i="16"/>
  <c r="X89" i="16"/>
  <c r="W89" i="16"/>
  <c r="V89" i="16"/>
  <c r="U89" i="16"/>
  <c r="T89" i="16"/>
  <c r="S89" i="16"/>
  <c r="R89" i="16"/>
  <c r="Q89" i="16"/>
  <c r="P89" i="16"/>
  <c r="X88" i="16"/>
  <c r="W88" i="16"/>
  <c r="V88" i="16"/>
  <c r="U88" i="16"/>
  <c r="T88" i="16"/>
  <c r="S88" i="16"/>
  <c r="R88" i="16"/>
  <c r="Q88" i="16"/>
  <c r="P88" i="16"/>
  <c r="X87" i="16"/>
  <c r="W87" i="16"/>
  <c r="V87" i="16"/>
  <c r="U87" i="16"/>
  <c r="T87" i="16"/>
  <c r="S87" i="16"/>
  <c r="R87" i="16"/>
  <c r="Q87" i="16"/>
  <c r="P87" i="16"/>
  <c r="X86" i="16"/>
  <c r="W86" i="16"/>
  <c r="V86" i="16"/>
  <c r="U86" i="16"/>
  <c r="T86" i="16"/>
  <c r="S86" i="16"/>
  <c r="R86" i="16"/>
  <c r="Q86" i="16"/>
  <c r="P86" i="16"/>
  <c r="X85" i="16"/>
  <c r="W85" i="16"/>
  <c r="V85" i="16"/>
  <c r="U85" i="16"/>
  <c r="T85" i="16"/>
  <c r="S85" i="16"/>
  <c r="R85" i="16"/>
  <c r="Q85" i="16"/>
  <c r="P85" i="16"/>
  <c r="X84" i="16"/>
  <c r="W84" i="16"/>
  <c r="V84" i="16"/>
  <c r="U84" i="16"/>
  <c r="T84" i="16"/>
  <c r="S84" i="16"/>
  <c r="R84" i="16"/>
  <c r="Q84" i="16"/>
  <c r="P84" i="16"/>
  <c r="X83" i="16"/>
  <c r="W83" i="16"/>
  <c r="V83" i="16"/>
  <c r="U83" i="16"/>
  <c r="T83" i="16"/>
  <c r="S83" i="16"/>
  <c r="R83" i="16"/>
  <c r="Q83" i="16"/>
  <c r="P83" i="16"/>
  <c r="X82" i="16"/>
  <c r="W82" i="16"/>
  <c r="V82" i="16"/>
  <c r="U82" i="16"/>
  <c r="T82" i="16"/>
  <c r="S82" i="16"/>
  <c r="R82" i="16"/>
  <c r="Q82" i="16"/>
  <c r="P82" i="16"/>
  <c r="X81" i="16"/>
  <c r="W81" i="16"/>
  <c r="V81" i="16"/>
  <c r="U81" i="16"/>
  <c r="T81" i="16"/>
  <c r="S81" i="16"/>
  <c r="R81" i="16"/>
  <c r="Q81" i="16"/>
  <c r="P81" i="16"/>
  <c r="X80" i="16"/>
  <c r="W80" i="16"/>
  <c r="V80" i="16"/>
  <c r="U80" i="16"/>
  <c r="T80" i="16"/>
  <c r="S80" i="16"/>
  <c r="R80" i="16"/>
  <c r="Q80" i="16"/>
  <c r="P80" i="16"/>
  <c r="X79" i="16"/>
  <c r="W79" i="16"/>
  <c r="V79" i="16"/>
  <c r="U79" i="16"/>
  <c r="T79" i="16"/>
  <c r="S79" i="16"/>
  <c r="R79" i="16"/>
  <c r="Q79" i="16"/>
  <c r="P79" i="16"/>
  <c r="X78" i="16"/>
  <c r="W78" i="16"/>
  <c r="V78" i="16"/>
  <c r="U78" i="16"/>
  <c r="T78" i="16"/>
  <c r="S78" i="16"/>
  <c r="R78" i="16"/>
  <c r="Q78" i="16"/>
  <c r="P78" i="16"/>
  <c r="X77" i="16"/>
  <c r="W77" i="16"/>
  <c r="V77" i="16"/>
  <c r="U77" i="16"/>
  <c r="T77" i="16"/>
  <c r="S77" i="16"/>
  <c r="R77" i="16"/>
  <c r="Q77" i="16"/>
  <c r="P77" i="16"/>
  <c r="X76" i="16"/>
  <c r="W76" i="16"/>
  <c r="V76" i="16"/>
  <c r="U76" i="16"/>
  <c r="T76" i="16"/>
  <c r="S76" i="16"/>
  <c r="R76" i="16"/>
  <c r="Q76" i="16"/>
  <c r="P76" i="16"/>
  <c r="X75" i="16"/>
  <c r="W75" i="16"/>
  <c r="V75" i="16"/>
  <c r="U75" i="16"/>
  <c r="T75" i="16"/>
  <c r="S75" i="16"/>
  <c r="R75" i="16"/>
  <c r="Q75" i="16"/>
  <c r="P75" i="16"/>
  <c r="X74" i="16"/>
  <c r="W74" i="16"/>
  <c r="V74" i="16"/>
  <c r="U74" i="16"/>
  <c r="T74" i="16"/>
  <c r="S74" i="16"/>
  <c r="R74" i="16"/>
  <c r="Q74" i="16"/>
  <c r="P74" i="16"/>
  <c r="X73" i="16"/>
  <c r="W73" i="16"/>
  <c r="V73" i="16"/>
  <c r="U73" i="16"/>
  <c r="T73" i="16"/>
  <c r="S73" i="16"/>
  <c r="R73" i="16"/>
  <c r="Q73" i="16"/>
  <c r="P73" i="16"/>
  <c r="X72" i="16"/>
  <c r="W72" i="16"/>
  <c r="V72" i="16"/>
  <c r="U72" i="16"/>
  <c r="T72" i="16"/>
  <c r="S72" i="16"/>
  <c r="R72" i="16"/>
  <c r="Q72" i="16"/>
  <c r="P72" i="16"/>
  <c r="X71" i="16"/>
  <c r="W71" i="16"/>
  <c r="V71" i="16"/>
  <c r="U71" i="16"/>
  <c r="T71" i="16"/>
  <c r="S71" i="16"/>
  <c r="R71" i="16"/>
  <c r="Q71" i="16"/>
  <c r="P71" i="16"/>
  <c r="X70" i="16"/>
  <c r="W70" i="16"/>
  <c r="V70" i="16"/>
  <c r="U70" i="16"/>
  <c r="T70" i="16"/>
  <c r="S70" i="16"/>
  <c r="R70" i="16"/>
  <c r="Q70" i="16"/>
  <c r="P70" i="16"/>
  <c r="X69" i="16"/>
  <c r="W69" i="16"/>
  <c r="V69" i="16"/>
  <c r="U69" i="16"/>
  <c r="T69" i="16"/>
  <c r="S69" i="16"/>
  <c r="R69" i="16"/>
  <c r="Q69" i="16"/>
  <c r="P69" i="16"/>
  <c r="X68" i="16"/>
  <c r="W68" i="16"/>
  <c r="V68" i="16"/>
  <c r="U68" i="16"/>
  <c r="T68" i="16"/>
  <c r="S68" i="16"/>
  <c r="R68" i="16"/>
  <c r="Q68" i="16"/>
  <c r="P68" i="16"/>
  <c r="X67" i="16"/>
  <c r="W67" i="16"/>
  <c r="V67" i="16"/>
  <c r="U67" i="16"/>
  <c r="T67" i="16"/>
  <c r="S67" i="16"/>
  <c r="R67" i="16"/>
  <c r="Q67" i="16"/>
  <c r="P67" i="16"/>
  <c r="X66" i="16"/>
  <c r="W66" i="16"/>
  <c r="V66" i="16"/>
  <c r="U66" i="16"/>
  <c r="T66" i="16"/>
  <c r="S66" i="16"/>
  <c r="R66" i="16"/>
  <c r="Q66" i="16"/>
  <c r="P66" i="16"/>
  <c r="X65" i="16"/>
  <c r="W65" i="16"/>
  <c r="V65" i="16"/>
  <c r="U65" i="16"/>
  <c r="T65" i="16"/>
  <c r="S65" i="16"/>
  <c r="R65" i="16"/>
  <c r="Q65" i="16"/>
  <c r="P65" i="16"/>
  <c r="X64" i="16"/>
  <c r="W64" i="16"/>
  <c r="V64" i="16"/>
  <c r="U64" i="16"/>
  <c r="T64" i="16"/>
  <c r="S64" i="16"/>
  <c r="R64" i="16"/>
  <c r="Q64" i="16"/>
  <c r="P64" i="16"/>
  <c r="X63" i="16"/>
  <c r="W63" i="16"/>
  <c r="V63" i="16"/>
  <c r="U63" i="16"/>
  <c r="T63" i="16"/>
  <c r="S63" i="16"/>
  <c r="R63" i="16"/>
  <c r="Q63" i="16"/>
  <c r="P63" i="16"/>
  <c r="X62" i="16"/>
  <c r="W62" i="16"/>
  <c r="V62" i="16"/>
  <c r="U62" i="16"/>
  <c r="T62" i="16"/>
  <c r="S62" i="16"/>
  <c r="R62" i="16"/>
  <c r="Q62" i="16"/>
  <c r="P62" i="16"/>
  <c r="X61" i="16"/>
  <c r="W61" i="16"/>
  <c r="V61" i="16"/>
  <c r="U61" i="16"/>
  <c r="T61" i="16"/>
  <c r="S61" i="16"/>
  <c r="R61" i="16"/>
  <c r="Q61" i="16"/>
  <c r="P61" i="16"/>
  <c r="X60" i="16"/>
  <c r="W60" i="16"/>
  <c r="V60" i="16"/>
  <c r="U60" i="16"/>
  <c r="T60" i="16"/>
  <c r="S60" i="16"/>
  <c r="R60" i="16"/>
  <c r="Q60" i="16"/>
  <c r="P60" i="16"/>
  <c r="X59" i="16"/>
  <c r="W59" i="16"/>
  <c r="V59" i="16"/>
  <c r="U59" i="16"/>
  <c r="T59" i="16"/>
  <c r="S59" i="16"/>
  <c r="R59" i="16"/>
  <c r="Q59" i="16"/>
  <c r="P59" i="16"/>
  <c r="X58" i="16"/>
  <c r="W58" i="16"/>
  <c r="V58" i="16"/>
  <c r="U58" i="16"/>
  <c r="T58" i="16"/>
  <c r="S58" i="16"/>
  <c r="R58" i="16"/>
  <c r="Q58" i="16"/>
  <c r="P58" i="16"/>
  <c r="X57" i="16"/>
  <c r="W57" i="16"/>
  <c r="V57" i="16"/>
  <c r="U57" i="16"/>
  <c r="T57" i="16"/>
  <c r="S57" i="16"/>
  <c r="R57" i="16"/>
  <c r="Q57" i="16"/>
  <c r="P57" i="16"/>
  <c r="X56" i="16"/>
  <c r="W56" i="16"/>
  <c r="V56" i="16"/>
  <c r="U56" i="16"/>
  <c r="T56" i="16"/>
  <c r="S56" i="16"/>
  <c r="R56" i="16"/>
  <c r="Q56" i="16"/>
  <c r="P56" i="16"/>
  <c r="X55" i="16"/>
  <c r="W55" i="16"/>
  <c r="V55" i="16"/>
  <c r="U55" i="16"/>
  <c r="T55" i="16"/>
  <c r="S55" i="16"/>
  <c r="R55" i="16"/>
  <c r="Q55" i="16"/>
  <c r="P55" i="16"/>
  <c r="X54" i="16"/>
  <c r="W54" i="16"/>
  <c r="V54" i="16"/>
  <c r="U54" i="16"/>
  <c r="T54" i="16"/>
  <c r="S54" i="16"/>
  <c r="R54" i="16"/>
  <c r="Q54" i="16"/>
  <c r="P54" i="16"/>
  <c r="X53" i="16"/>
  <c r="W53" i="16"/>
  <c r="V53" i="16"/>
  <c r="U53" i="16"/>
  <c r="T53" i="16"/>
  <c r="S53" i="16"/>
  <c r="R53" i="16"/>
  <c r="Q53" i="16"/>
  <c r="P53" i="16"/>
  <c r="X52" i="16"/>
  <c r="W52" i="16"/>
  <c r="V52" i="16"/>
  <c r="U52" i="16"/>
  <c r="T52" i="16"/>
  <c r="S52" i="16"/>
  <c r="R52" i="16"/>
  <c r="Q52" i="16"/>
  <c r="P52" i="16"/>
  <c r="X51" i="16"/>
  <c r="W51" i="16"/>
  <c r="V51" i="16"/>
  <c r="U51" i="16"/>
  <c r="T51" i="16"/>
  <c r="S51" i="16"/>
  <c r="R51" i="16"/>
  <c r="Q51" i="16"/>
  <c r="P51" i="16"/>
  <c r="X50" i="16"/>
  <c r="W50" i="16"/>
  <c r="V50" i="16"/>
  <c r="U50" i="16"/>
  <c r="T50" i="16"/>
  <c r="S50" i="16"/>
  <c r="R50" i="16"/>
  <c r="Q50" i="16"/>
  <c r="P50" i="16"/>
  <c r="X49" i="16"/>
  <c r="W49" i="16"/>
  <c r="V49" i="16"/>
  <c r="U49" i="16"/>
  <c r="T49" i="16"/>
  <c r="S49" i="16"/>
  <c r="R49" i="16"/>
  <c r="Q49" i="16"/>
  <c r="P49" i="16"/>
  <c r="X48" i="16"/>
  <c r="W48" i="16"/>
  <c r="V48" i="16"/>
  <c r="U48" i="16"/>
  <c r="T48" i="16"/>
  <c r="S48" i="16"/>
  <c r="R48" i="16"/>
  <c r="Q48" i="16"/>
  <c r="P48" i="16"/>
  <c r="X47" i="16"/>
  <c r="W47" i="16"/>
  <c r="V47" i="16"/>
  <c r="U47" i="16"/>
  <c r="T47" i="16"/>
  <c r="S47" i="16"/>
  <c r="R47" i="16"/>
  <c r="Q47" i="16"/>
  <c r="P47" i="16"/>
  <c r="X46" i="16"/>
  <c r="W46" i="16"/>
  <c r="V46" i="16"/>
  <c r="U46" i="16"/>
  <c r="T46" i="16"/>
  <c r="S46" i="16"/>
  <c r="R46" i="16"/>
  <c r="Q46" i="16"/>
  <c r="P46" i="16"/>
  <c r="X45" i="16"/>
  <c r="W45" i="16"/>
  <c r="V45" i="16"/>
  <c r="U45" i="16"/>
  <c r="T45" i="16"/>
  <c r="S45" i="16"/>
  <c r="R45" i="16"/>
  <c r="Q45" i="16"/>
  <c r="P45" i="16"/>
  <c r="X44" i="16"/>
  <c r="W44" i="16"/>
  <c r="V44" i="16"/>
  <c r="U44" i="16"/>
  <c r="T44" i="16"/>
  <c r="S44" i="16"/>
  <c r="R44" i="16"/>
  <c r="Q44" i="16"/>
  <c r="P44" i="16"/>
  <c r="X43" i="16"/>
  <c r="W43" i="16"/>
  <c r="V43" i="16"/>
  <c r="U43" i="16"/>
  <c r="T43" i="16"/>
  <c r="S43" i="16"/>
  <c r="R43" i="16"/>
  <c r="Q43" i="16"/>
  <c r="P43" i="16"/>
  <c r="X42" i="16"/>
  <c r="W42" i="16"/>
  <c r="V42" i="16"/>
  <c r="U42" i="16"/>
  <c r="T42" i="16"/>
  <c r="S42" i="16"/>
  <c r="R42" i="16"/>
  <c r="Q42" i="16"/>
  <c r="P42" i="16"/>
  <c r="X41" i="16"/>
  <c r="W41" i="16"/>
  <c r="V41" i="16"/>
  <c r="U41" i="16"/>
  <c r="T41" i="16"/>
  <c r="S41" i="16"/>
  <c r="R41" i="16"/>
  <c r="Q41" i="16"/>
  <c r="P41" i="16"/>
  <c r="X40" i="16"/>
  <c r="W40" i="16"/>
  <c r="V40" i="16"/>
  <c r="U40" i="16"/>
  <c r="T40" i="16"/>
  <c r="S40" i="16"/>
  <c r="R40" i="16"/>
  <c r="Q40" i="16"/>
  <c r="P40" i="16"/>
  <c r="X39" i="16"/>
  <c r="W39" i="16"/>
  <c r="V39" i="16"/>
  <c r="U39" i="16"/>
  <c r="T39" i="16"/>
  <c r="S39" i="16"/>
  <c r="R39" i="16"/>
  <c r="Q39" i="16"/>
  <c r="P39" i="16"/>
  <c r="X38" i="16"/>
  <c r="W38" i="16"/>
  <c r="V38" i="16"/>
  <c r="U38" i="16"/>
  <c r="T38" i="16"/>
  <c r="S38" i="16"/>
  <c r="R38" i="16"/>
  <c r="Q38" i="16"/>
  <c r="P38" i="16"/>
  <c r="X37" i="16"/>
  <c r="W37" i="16"/>
  <c r="V37" i="16"/>
  <c r="U37" i="16"/>
  <c r="T37" i="16"/>
  <c r="S37" i="16"/>
  <c r="R37" i="16"/>
  <c r="Q37" i="16"/>
  <c r="P37" i="16"/>
  <c r="X36" i="16"/>
  <c r="W36" i="16"/>
  <c r="V36" i="16"/>
  <c r="U36" i="16"/>
  <c r="T36" i="16"/>
  <c r="S36" i="16"/>
  <c r="R36" i="16"/>
  <c r="Q36" i="16"/>
  <c r="P36" i="16"/>
  <c r="X35" i="16"/>
  <c r="W35" i="16"/>
  <c r="V35" i="16"/>
  <c r="U35" i="16"/>
  <c r="T35" i="16"/>
  <c r="S35" i="16"/>
  <c r="R35" i="16"/>
  <c r="Q35" i="16"/>
  <c r="P35" i="16"/>
  <c r="X34" i="16"/>
  <c r="W34" i="16"/>
  <c r="V34" i="16"/>
  <c r="U34" i="16"/>
  <c r="T34" i="16"/>
  <c r="S34" i="16"/>
  <c r="R34" i="16"/>
  <c r="Q34" i="16"/>
  <c r="P34" i="16"/>
  <c r="X33" i="16"/>
  <c r="W33" i="16"/>
  <c r="V33" i="16"/>
  <c r="U33" i="16"/>
  <c r="T33" i="16"/>
  <c r="S33" i="16"/>
  <c r="R33" i="16"/>
  <c r="Q33" i="16"/>
  <c r="P33" i="16"/>
  <c r="X32" i="16"/>
  <c r="W32" i="16"/>
  <c r="V32" i="16"/>
  <c r="U32" i="16"/>
  <c r="T32" i="16"/>
  <c r="S32" i="16"/>
  <c r="R32" i="16"/>
  <c r="Q32" i="16"/>
  <c r="P32" i="16"/>
  <c r="X31" i="16"/>
  <c r="W31" i="16"/>
  <c r="V31" i="16"/>
  <c r="U31" i="16"/>
  <c r="T31" i="16"/>
  <c r="S31" i="16"/>
  <c r="R31" i="16"/>
  <c r="Q31" i="16"/>
  <c r="P31" i="16"/>
  <c r="X30" i="16"/>
  <c r="W30" i="16"/>
  <c r="V30" i="16"/>
  <c r="U30" i="16"/>
  <c r="T30" i="16"/>
  <c r="S30" i="16"/>
  <c r="R30" i="16"/>
  <c r="Q30" i="16"/>
  <c r="P30" i="16"/>
  <c r="X29" i="16"/>
  <c r="W29" i="16"/>
  <c r="V29" i="16"/>
  <c r="U29" i="16"/>
  <c r="T29" i="16"/>
  <c r="S29" i="16"/>
  <c r="R29" i="16"/>
  <c r="Q29" i="16"/>
  <c r="P29" i="16"/>
  <c r="X28" i="16"/>
  <c r="W28" i="16"/>
  <c r="V28" i="16"/>
  <c r="U28" i="16"/>
  <c r="T28" i="16"/>
  <c r="S28" i="16"/>
  <c r="R28" i="16"/>
  <c r="Q28" i="16"/>
  <c r="P28" i="16"/>
  <c r="X27" i="16"/>
  <c r="W27" i="16"/>
  <c r="V27" i="16"/>
  <c r="U27" i="16"/>
  <c r="T27" i="16"/>
  <c r="S27" i="16"/>
  <c r="R27" i="16"/>
  <c r="Q27" i="16"/>
  <c r="P27" i="16"/>
  <c r="X26" i="16"/>
  <c r="W26" i="16"/>
  <c r="V26" i="16"/>
  <c r="U26" i="16"/>
  <c r="T26" i="16"/>
  <c r="S26" i="16"/>
  <c r="R26" i="16"/>
  <c r="Q26" i="16"/>
  <c r="P26" i="16"/>
  <c r="X25" i="16"/>
  <c r="W25" i="16"/>
  <c r="V25" i="16"/>
  <c r="U25" i="16"/>
  <c r="T25" i="16"/>
  <c r="S25" i="16"/>
  <c r="R25" i="16"/>
  <c r="Q25" i="16"/>
  <c r="P25" i="16"/>
  <c r="X24" i="16"/>
  <c r="W24" i="16"/>
  <c r="V24" i="16"/>
  <c r="U24" i="16"/>
  <c r="T24" i="16"/>
  <c r="S24" i="16"/>
  <c r="R24" i="16"/>
  <c r="Q24" i="16"/>
  <c r="P24" i="16"/>
  <c r="X23" i="16"/>
  <c r="W23" i="16"/>
  <c r="V23" i="16"/>
  <c r="U23" i="16"/>
  <c r="T23" i="16"/>
  <c r="S23" i="16"/>
  <c r="R23" i="16"/>
  <c r="Q23" i="16"/>
  <c r="P23" i="16"/>
  <c r="X22" i="16"/>
  <c r="W22" i="16"/>
  <c r="V22" i="16"/>
  <c r="U22" i="16"/>
  <c r="T22" i="16"/>
  <c r="S22" i="16"/>
  <c r="R22" i="16"/>
  <c r="Q22" i="16"/>
  <c r="P22" i="16"/>
  <c r="X21" i="16"/>
  <c r="W21" i="16"/>
  <c r="V21" i="16"/>
  <c r="U21" i="16"/>
  <c r="T21" i="16"/>
  <c r="S21" i="16"/>
  <c r="R21" i="16"/>
  <c r="Q21" i="16"/>
  <c r="P21" i="16"/>
  <c r="X20" i="16"/>
  <c r="W20" i="16"/>
  <c r="V20" i="16"/>
  <c r="U20" i="16"/>
  <c r="T20" i="16"/>
  <c r="S20" i="16"/>
  <c r="R20" i="16"/>
  <c r="Q20" i="16"/>
  <c r="P20" i="16"/>
  <c r="X19" i="16"/>
  <c r="W19" i="16"/>
  <c r="V19" i="16"/>
  <c r="U19" i="16"/>
  <c r="T19" i="16"/>
  <c r="S19" i="16"/>
  <c r="R19" i="16"/>
  <c r="Q19" i="16"/>
  <c r="P19" i="16"/>
  <c r="X18" i="16"/>
  <c r="W18" i="16"/>
  <c r="V18" i="16"/>
  <c r="U18" i="16"/>
  <c r="T18" i="16"/>
  <c r="S18" i="16"/>
  <c r="R18" i="16"/>
  <c r="Q18" i="16"/>
  <c r="P18" i="16"/>
  <c r="D7" i="26" l="1"/>
  <c r="E7" i="26" s="1"/>
  <c r="AL18" i="16"/>
  <c r="Z16" i="17"/>
  <c r="Y16" i="17"/>
  <c r="X16" i="17"/>
  <c r="O16" i="17"/>
  <c r="I16" i="17"/>
  <c r="F16" i="17"/>
  <c r="G16" i="16"/>
  <c r="D16" i="16"/>
  <c r="G8" i="11"/>
  <c r="H8" i="11" s="1"/>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2" i="15"/>
  <c r="L171" i="15"/>
  <c r="L170" i="15"/>
  <c r="L169" i="15"/>
  <c r="L168" i="15"/>
  <c r="L167" i="15"/>
  <c r="L166" i="15"/>
  <c r="L165" i="15"/>
  <c r="L164" i="15"/>
  <c r="L163" i="15"/>
  <c r="L162" i="15"/>
  <c r="L161"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AN217" i="16"/>
  <c r="AN216" i="16"/>
  <c r="AN215" i="16"/>
  <c r="AN214" i="16"/>
  <c r="AN213" i="16"/>
  <c r="AN212" i="16"/>
  <c r="AN211" i="16"/>
  <c r="AN210" i="16"/>
  <c r="AN209" i="16"/>
  <c r="AN208" i="16"/>
  <c r="AN207" i="16"/>
  <c r="AN206" i="16"/>
  <c r="AN205" i="16"/>
  <c r="AN204" i="16"/>
  <c r="AN203" i="16"/>
  <c r="AN202" i="16"/>
  <c r="AN201" i="16"/>
  <c r="AN200" i="16"/>
  <c r="AN199" i="16"/>
  <c r="AN198" i="16"/>
  <c r="AN197" i="16"/>
  <c r="AN196" i="16"/>
  <c r="AN195" i="16"/>
  <c r="AN194" i="16"/>
  <c r="AN193" i="16"/>
  <c r="AN192" i="16"/>
  <c r="AN191" i="16"/>
  <c r="AN190" i="16"/>
  <c r="AN189" i="16"/>
  <c r="AN188" i="16"/>
  <c r="AN187" i="16"/>
  <c r="AN186" i="16"/>
  <c r="AN185" i="16"/>
  <c r="AN184" i="16"/>
  <c r="AN183" i="16"/>
  <c r="AN182" i="16"/>
  <c r="AN181" i="16"/>
  <c r="AN180" i="16"/>
  <c r="AN179" i="16"/>
  <c r="AN178" i="16"/>
  <c r="AN177" i="16"/>
  <c r="AN176" i="16"/>
  <c r="AN175" i="16"/>
  <c r="AN174" i="16"/>
  <c r="AN173" i="16"/>
  <c r="AN172" i="16"/>
  <c r="AN171" i="16"/>
  <c r="AN170" i="16"/>
  <c r="AN169" i="16"/>
  <c r="AN168" i="16"/>
  <c r="AN167" i="16"/>
  <c r="AN166" i="16"/>
  <c r="AN165" i="16"/>
  <c r="AN164" i="16"/>
  <c r="AN163" i="16"/>
  <c r="AN162" i="16"/>
  <c r="AN161" i="16"/>
  <c r="AN160" i="16"/>
  <c r="AN159" i="16"/>
  <c r="AN158" i="16"/>
  <c r="AN157" i="16"/>
  <c r="AN156" i="16"/>
  <c r="AN155" i="16"/>
  <c r="AN154" i="16"/>
  <c r="AN153" i="16"/>
  <c r="AN152" i="16"/>
  <c r="AN151" i="16"/>
  <c r="AN150" i="16"/>
  <c r="AN149" i="16"/>
  <c r="AN148" i="16"/>
  <c r="AN147" i="16"/>
  <c r="AN146" i="16"/>
  <c r="AN145" i="16"/>
  <c r="AN144" i="16"/>
  <c r="AN143" i="16"/>
  <c r="AN142" i="16"/>
  <c r="AN141" i="16"/>
  <c r="AN140" i="16"/>
  <c r="AN139" i="16"/>
  <c r="AN138" i="16"/>
  <c r="AN137" i="16"/>
  <c r="AN136" i="16"/>
  <c r="AN135" i="16"/>
  <c r="AN134" i="16"/>
  <c r="AN133" i="16"/>
  <c r="AN132" i="16"/>
  <c r="AN131" i="16"/>
  <c r="AN130" i="16"/>
  <c r="AN129" i="16"/>
  <c r="AN128" i="16"/>
  <c r="AN127" i="16"/>
  <c r="AN126" i="16"/>
  <c r="AN125" i="16"/>
  <c r="AN124" i="16"/>
  <c r="AN123" i="16"/>
  <c r="AN122" i="16"/>
  <c r="AN121" i="16"/>
  <c r="AN120" i="16"/>
  <c r="AN119" i="16"/>
  <c r="AN118" i="16"/>
  <c r="AN117" i="16"/>
  <c r="AN116" i="16"/>
  <c r="AN115" i="16"/>
  <c r="AN114" i="16"/>
  <c r="AN113" i="16"/>
  <c r="AN112" i="16"/>
  <c r="AN111" i="16"/>
  <c r="AN110" i="16"/>
  <c r="AN109" i="16"/>
  <c r="AN108" i="16"/>
  <c r="AN107" i="16"/>
  <c r="AN106" i="16"/>
  <c r="AN105" i="16"/>
  <c r="AN104" i="16"/>
  <c r="AN103" i="16"/>
  <c r="AN102" i="16"/>
  <c r="AN101" i="16"/>
  <c r="AN100" i="16"/>
  <c r="AN99" i="16"/>
  <c r="AN98" i="16"/>
  <c r="AN97" i="16"/>
  <c r="AN96" i="16"/>
  <c r="AN95" i="16"/>
  <c r="AN94" i="16"/>
  <c r="AN93" i="16"/>
  <c r="AN92" i="16"/>
  <c r="AN91" i="16"/>
  <c r="AN90" i="16"/>
  <c r="AN89" i="16"/>
  <c r="AN88" i="16"/>
  <c r="AN87" i="16"/>
  <c r="AN86" i="16"/>
  <c r="AN85" i="16"/>
  <c r="AN84" i="16"/>
  <c r="AN83" i="16"/>
  <c r="AN82" i="16"/>
  <c r="AN81" i="16"/>
  <c r="AN80" i="16"/>
  <c r="AN79" i="16"/>
  <c r="AN78" i="16"/>
  <c r="AN77" i="16"/>
  <c r="AN76" i="16"/>
  <c r="AN75" i="16"/>
  <c r="AN74" i="16"/>
  <c r="AN73" i="16"/>
  <c r="AN72" i="16"/>
  <c r="AN71" i="16"/>
  <c r="AN70" i="16"/>
  <c r="AN69" i="16"/>
  <c r="AN68" i="16"/>
  <c r="AN67" i="16"/>
  <c r="AN66" i="16"/>
  <c r="AN65" i="16"/>
  <c r="AN64" i="16"/>
  <c r="AN63" i="16"/>
  <c r="AN62" i="16"/>
  <c r="AN61" i="16"/>
  <c r="AN60" i="16"/>
  <c r="AN59" i="16"/>
  <c r="AN58" i="16"/>
  <c r="AN57" i="16"/>
  <c r="AN56" i="16"/>
  <c r="AN55" i="16"/>
  <c r="AN54" i="16"/>
  <c r="AN53" i="16"/>
  <c r="AN52" i="16"/>
  <c r="AN51" i="16"/>
  <c r="AN50" i="16"/>
  <c r="AN49" i="16"/>
  <c r="AN48" i="16"/>
  <c r="AN47" i="16"/>
  <c r="AN46" i="16"/>
  <c r="AN45" i="16"/>
  <c r="AN44" i="16"/>
  <c r="AN43" i="16"/>
  <c r="AN42" i="16"/>
  <c r="AN41" i="16"/>
  <c r="AN40" i="16"/>
  <c r="AN39" i="16"/>
  <c r="AN38" i="16"/>
  <c r="AN37" i="16"/>
  <c r="AN36" i="16"/>
  <c r="AN35" i="16"/>
  <c r="AN34" i="16"/>
  <c r="AN33" i="16"/>
  <c r="AN32" i="16"/>
  <c r="AN31" i="16"/>
  <c r="AN30" i="16"/>
  <c r="AN29" i="16"/>
  <c r="AN28" i="16"/>
  <c r="AN27" i="16"/>
  <c r="AN26" i="16"/>
  <c r="AN25" i="16"/>
  <c r="AN24" i="16"/>
  <c r="AN23" i="16"/>
  <c r="AN22" i="16"/>
  <c r="AN21" i="16"/>
  <c r="AN20" i="16"/>
  <c r="AN19" i="16"/>
  <c r="AN18" i="16"/>
  <c r="AJ217" i="16"/>
  <c r="AJ216" i="16"/>
  <c r="AJ215" i="16"/>
  <c r="AJ214" i="16"/>
  <c r="AJ213" i="16"/>
  <c r="AJ212" i="16"/>
  <c r="AJ211" i="16"/>
  <c r="AJ210" i="16"/>
  <c r="AJ209" i="16"/>
  <c r="AJ208" i="16"/>
  <c r="AJ207" i="16"/>
  <c r="AJ206" i="16"/>
  <c r="AJ205" i="16"/>
  <c r="AJ204" i="16"/>
  <c r="AJ203" i="16"/>
  <c r="AJ202" i="16"/>
  <c r="AJ201" i="16"/>
  <c r="AJ200" i="16"/>
  <c r="AJ199" i="16"/>
  <c r="AJ198" i="16"/>
  <c r="AJ197" i="16"/>
  <c r="AJ196" i="16"/>
  <c r="AJ195" i="16"/>
  <c r="AJ194" i="16"/>
  <c r="AJ193" i="16"/>
  <c r="AJ192" i="16"/>
  <c r="AJ191" i="16"/>
  <c r="AJ190" i="16"/>
  <c r="AJ189" i="16"/>
  <c r="AJ188" i="16"/>
  <c r="AJ187" i="16"/>
  <c r="AJ186" i="16"/>
  <c r="AJ185" i="16"/>
  <c r="AJ184" i="16"/>
  <c r="AJ183" i="16"/>
  <c r="AJ182" i="16"/>
  <c r="AJ181" i="16"/>
  <c r="AJ180" i="16"/>
  <c r="AJ179" i="16"/>
  <c r="AJ178" i="16"/>
  <c r="AJ177" i="16"/>
  <c r="AJ176" i="16"/>
  <c r="AJ175" i="16"/>
  <c r="AJ174" i="16"/>
  <c r="AJ173" i="16"/>
  <c r="AJ172" i="16"/>
  <c r="AJ171" i="16"/>
  <c r="AJ170" i="16"/>
  <c r="AJ169" i="16"/>
  <c r="AJ168" i="16"/>
  <c r="AJ167" i="16"/>
  <c r="AJ166" i="16"/>
  <c r="AJ165" i="16"/>
  <c r="AJ164" i="16"/>
  <c r="AJ163" i="16"/>
  <c r="AJ162" i="16"/>
  <c r="AJ161" i="16"/>
  <c r="AJ160" i="16"/>
  <c r="AJ159" i="16"/>
  <c r="AJ158" i="16"/>
  <c r="AJ157" i="16"/>
  <c r="AJ156" i="16"/>
  <c r="AJ155" i="16"/>
  <c r="AJ154" i="16"/>
  <c r="AJ153" i="16"/>
  <c r="AJ152" i="16"/>
  <c r="AJ151" i="16"/>
  <c r="AJ150" i="16"/>
  <c r="AJ149" i="16"/>
  <c r="AJ148" i="16"/>
  <c r="AJ147" i="16"/>
  <c r="AJ146" i="16"/>
  <c r="AJ145" i="16"/>
  <c r="AJ144" i="16"/>
  <c r="AJ143" i="16"/>
  <c r="AJ142" i="16"/>
  <c r="AJ141" i="16"/>
  <c r="AJ140" i="16"/>
  <c r="AJ139" i="16"/>
  <c r="AJ138" i="16"/>
  <c r="AJ137" i="16"/>
  <c r="AJ136" i="16"/>
  <c r="AJ135" i="16"/>
  <c r="AJ134" i="16"/>
  <c r="AJ133" i="16"/>
  <c r="AJ132" i="16"/>
  <c r="AJ131" i="16"/>
  <c r="AJ130" i="16"/>
  <c r="AJ129" i="16"/>
  <c r="AJ128" i="16"/>
  <c r="AJ127" i="16"/>
  <c r="AJ126" i="16"/>
  <c r="AJ125" i="16"/>
  <c r="AJ124" i="16"/>
  <c r="AJ123" i="16"/>
  <c r="AJ122" i="16"/>
  <c r="AJ121" i="16"/>
  <c r="AJ120" i="16"/>
  <c r="AJ119" i="16"/>
  <c r="AJ118" i="16"/>
  <c r="AJ117" i="16"/>
  <c r="AJ116" i="16"/>
  <c r="AJ115" i="16"/>
  <c r="AJ114" i="16"/>
  <c r="AJ113" i="16"/>
  <c r="AJ112" i="16"/>
  <c r="AJ111" i="16"/>
  <c r="AJ110" i="16"/>
  <c r="AJ109" i="16"/>
  <c r="AJ108" i="16"/>
  <c r="AJ107" i="16"/>
  <c r="AJ106" i="16"/>
  <c r="AJ105" i="16"/>
  <c r="AJ104" i="16"/>
  <c r="AJ103" i="16"/>
  <c r="AJ102" i="16"/>
  <c r="AJ101" i="16"/>
  <c r="AJ100" i="16"/>
  <c r="AJ99" i="16"/>
  <c r="AJ98" i="16"/>
  <c r="AJ97" i="16"/>
  <c r="AJ96" i="16"/>
  <c r="AJ95" i="16"/>
  <c r="AJ94" i="16"/>
  <c r="AJ93" i="16"/>
  <c r="AJ92" i="16"/>
  <c r="AJ91" i="16"/>
  <c r="AJ90" i="16"/>
  <c r="AJ89" i="16"/>
  <c r="AJ88" i="16"/>
  <c r="AJ87" i="16"/>
  <c r="AJ86" i="16"/>
  <c r="AJ85" i="16"/>
  <c r="AJ84" i="16"/>
  <c r="AJ83" i="16"/>
  <c r="AJ82" i="16"/>
  <c r="AJ81" i="16"/>
  <c r="AJ80" i="16"/>
  <c r="AJ79" i="16"/>
  <c r="AJ78" i="16"/>
  <c r="AJ77" i="16"/>
  <c r="AJ76" i="16"/>
  <c r="AJ75" i="16"/>
  <c r="AJ74" i="16"/>
  <c r="AJ73" i="16"/>
  <c r="AJ72" i="16"/>
  <c r="AJ71" i="16"/>
  <c r="AJ70" i="16"/>
  <c r="AJ69" i="16"/>
  <c r="AJ68" i="16"/>
  <c r="AJ67" i="16"/>
  <c r="AJ66" i="16"/>
  <c r="AJ65" i="16"/>
  <c r="AJ64" i="16"/>
  <c r="AJ63" i="16"/>
  <c r="AJ62" i="16"/>
  <c r="AJ61" i="16"/>
  <c r="AJ60" i="16"/>
  <c r="AJ59" i="16"/>
  <c r="AJ58" i="16"/>
  <c r="AJ57" i="16"/>
  <c r="AJ56" i="16"/>
  <c r="AJ55" i="16"/>
  <c r="AJ54" i="16"/>
  <c r="AJ53" i="16"/>
  <c r="AJ52" i="16"/>
  <c r="AJ51" i="16"/>
  <c r="AJ50" i="16"/>
  <c r="AJ49" i="16"/>
  <c r="AJ48" i="16"/>
  <c r="AJ47" i="16"/>
  <c r="AJ46" i="16"/>
  <c r="AJ45" i="16"/>
  <c r="AJ44" i="16"/>
  <c r="AJ43" i="16"/>
  <c r="AJ42" i="16"/>
  <c r="AJ41" i="16"/>
  <c r="AJ40" i="16"/>
  <c r="AJ39" i="16"/>
  <c r="AJ38" i="16"/>
  <c r="AJ37" i="16"/>
  <c r="AJ36" i="16"/>
  <c r="AJ35" i="16"/>
  <c r="AJ34" i="16"/>
  <c r="AJ33" i="16"/>
  <c r="AJ32" i="16"/>
  <c r="AJ31" i="16"/>
  <c r="AJ30" i="16"/>
  <c r="AJ29" i="16"/>
  <c r="AJ28" i="16"/>
  <c r="AJ27" i="16"/>
  <c r="AJ26" i="16"/>
  <c r="AJ25" i="16"/>
  <c r="AJ24" i="16"/>
  <c r="AJ23" i="16"/>
  <c r="AJ22" i="16"/>
  <c r="AJ21" i="16"/>
  <c r="AJ20" i="16"/>
  <c r="AJ19" i="16"/>
  <c r="AJ18" i="16"/>
  <c r="AF217" i="16"/>
  <c r="AF216" i="16"/>
  <c r="AF215" i="16"/>
  <c r="AF214" i="16"/>
  <c r="AF213" i="16"/>
  <c r="AF212" i="16"/>
  <c r="AF211" i="16"/>
  <c r="AF210" i="16"/>
  <c r="AF209" i="16"/>
  <c r="AF208" i="16"/>
  <c r="AF207" i="16"/>
  <c r="AF206" i="16"/>
  <c r="AF205" i="16"/>
  <c r="AF204" i="16"/>
  <c r="AF203" i="16"/>
  <c r="AF202" i="16"/>
  <c r="AF201" i="16"/>
  <c r="AF200" i="16"/>
  <c r="AF199" i="16"/>
  <c r="AF198" i="16"/>
  <c r="AF197" i="16"/>
  <c r="AF196" i="16"/>
  <c r="AF195" i="16"/>
  <c r="AF194" i="16"/>
  <c r="AF193" i="16"/>
  <c r="AF192" i="16"/>
  <c r="AF191" i="16"/>
  <c r="AF190" i="16"/>
  <c r="AF189" i="16"/>
  <c r="AF188" i="16"/>
  <c r="AF187" i="16"/>
  <c r="AF186" i="16"/>
  <c r="AF185" i="16"/>
  <c r="AF184" i="16"/>
  <c r="AF183" i="16"/>
  <c r="AF182" i="16"/>
  <c r="AF181" i="16"/>
  <c r="AF180" i="16"/>
  <c r="AF179" i="16"/>
  <c r="AF178" i="16"/>
  <c r="AF177" i="16"/>
  <c r="AF176" i="16"/>
  <c r="AF175" i="16"/>
  <c r="AF174" i="16"/>
  <c r="AF173" i="16"/>
  <c r="AF172" i="16"/>
  <c r="AF171" i="16"/>
  <c r="AF170" i="16"/>
  <c r="AF169" i="16"/>
  <c r="AF168" i="16"/>
  <c r="AF167" i="16"/>
  <c r="AF166" i="16"/>
  <c r="AF165" i="16"/>
  <c r="AF164" i="16"/>
  <c r="AF163" i="16"/>
  <c r="AF162" i="16"/>
  <c r="AF161" i="16"/>
  <c r="AF160" i="16"/>
  <c r="AF159" i="16"/>
  <c r="AF158" i="16"/>
  <c r="AF157" i="16"/>
  <c r="AF156" i="16"/>
  <c r="AF155" i="16"/>
  <c r="AF154" i="16"/>
  <c r="AF153" i="16"/>
  <c r="AF152" i="16"/>
  <c r="AF151" i="16"/>
  <c r="AF150" i="16"/>
  <c r="AF149" i="16"/>
  <c r="AF148" i="16"/>
  <c r="AF147" i="16"/>
  <c r="AF146" i="16"/>
  <c r="AF145" i="16"/>
  <c r="AF144" i="16"/>
  <c r="AF143" i="16"/>
  <c r="AF142" i="16"/>
  <c r="AF141" i="16"/>
  <c r="AF140" i="16"/>
  <c r="AF139" i="16"/>
  <c r="AF138" i="16"/>
  <c r="AF137" i="16"/>
  <c r="AF136" i="16"/>
  <c r="AF135" i="16"/>
  <c r="AF134" i="16"/>
  <c r="AF133" i="16"/>
  <c r="AF132" i="16"/>
  <c r="AF131" i="16"/>
  <c r="AF130" i="16"/>
  <c r="AF129" i="16"/>
  <c r="AF128" i="16"/>
  <c r="AF127" i="16"/>
  <c r="AF126" i="16"/>
  <c r="AF125" i="16"/>
  <c r="AF124" i="16"/>
  <c r="AF123" i="16"/>
  <c r="AF122" i="16"/>
  <c r="AF121" i="16"/>
  <c r="AF120" i="16"/>
  <c r="AF119" i="16"/>
  <c r="AF118" i="16"/>
  <c r="AF117" i="16"/>
  <c r="AF116" i="16"/>
  <c r="AF115" i="16"/>
  <c r="AF114" i="16"/>
  <c r="AF113" i="16"/>
  <c r="AF112" i="16"/>
  <c r="AF111" i="16"/>
  <c r="AF110" i="16"/>
  <c r="AF109" i="16"/>
  <c r="AF108" i="16"/>
  <c r="AF107" i="16"/>
  <c r="AF106" i="16"/>
  <c r="AF105" i="16"/>
  <c r="AF104" i="16"/>
  <c r="AF103" i="16"/>
  <c r="AF102" i="16"/>
  <c r="AF101" i="16"/>
  <c r="AF100" i="16"/>
  <c r="AF99" i="16"/>
  <c r="AF98" i="16"/>
  <c r="AF97" i="16"/>
  <c r="AF96" i="16"/>
  <c r="AF95" i="16"/>
  <c r="AF94" i="16"/>
  <c r="AF93" i="16"/>
  <c r="AF92" i="16"/>
  <c r="AF91" i="16"/>
  <c r="AF90" i="16"/>
  <c r="AF89" i="16"/>
  <c r="AF88" i="16"/>
  <c r="AF87" i="16"/>
  <c r="AF86" i="16"/>
  <c r="AF85" i="16"/>
  <c r="AF84" i="16"/>
  <c r="AF83" i="16"/>
  <c r="AF82" i="16"/>
  <c r="AF81" i="16"/>
  <c r="AF80" i="16"/>
  <c r="AF79" i="16"/>
  <c r="AF78" i="16"/>
  <c r="AF77" i="16"/>
  <c r="AF76" i="16"/>
  <c r="AF75" i="16"/>
  <c r="AF74" i="16"/>
  <c r="AF73" i="16"/>
  <c r="AF72" i="16"/>
  <c r="AF71" i="16"/>
  <c r="AF70" i="16"/>
  <c r="AF69" i="16"/>
  <c r="AF68" i="16"/>
  <c r="AF67" i="16"/>
  <c r="AF66" i="16"/>
  <c r="AF65" i="16"/>
  <c r="AF64" i="16"/>
  <c r="AF63" i="16"/>
  <c r="AF62" i="16"/>
  <c r="AF61" i="16"/>
  <c r="AF60" i="16"/>
  <c r="AF59" i="16"/>
  <c r="AF58" i="16"/>
  <c r="AF57" i="16"/>
  <c r="AF56" i="16"/>
  <c r="AF55" i="16"/>
  <c r="AF54" i="16"/>
  <c r="AF53" i="16"/>
  <c r="AF52" i="16"/>
  <c r="AF51" i="16"/>
  <c r="AF50" i="16"/>
  <c r="AF49" i="16"/>
  <c r="AF48" i="16"/>
  <c r="AF47" i="16"/>
  <c r="AF46" i="16"/>
  <c r="AF45" i="16"/>
  <c r="AF44" i="16"/>
  <c r="AF43" i="16"/>
  <c r="AF42" i="16"/>
  <c r="AF41" i="16"/>
  <c r="AF40" i="16"/>
  <c r="AF39" i="16"/>
  <c r="AF38" i="16"/>
  <c r="AF37" i="16"/>
  <c r="AF36" i="16"/>
  <c r="AF35" i="16"/>
  <c r="AF34" i="16"/>
  <c r="AF33" i="16"/>
  <c r="AF32" i="16"/>
  <c r="AF31" i="16"/>
  <c r="AF30" i="16"/>
  <c r="AF29" i="16"/>
  <c r="AF28" i="16"/>
  <c r="AF27" i="16"/>
  <c r="AF26" i="16"/>
  <c r="AF25" i="16"/>
  <c r="AF24" i="16"/>
  <c r="AF23" i="16"/>
  <c r="AF22" i="16"/>
  <c r="AF21" i="16"/>
  <c r="AF20" i="16"/>
  <c r="AF19" i="16"/>
  <c r="AF18" i="16"/>
  <c r="AB217" i="16"/>
  <c r="AB216" i="16"/>
  <c r="AB215" i="16"/>
  <c r="AB214" i="16"/>
  <c r="AB213" i="16"/>
  <c r="AB212" i="16"/>
  <c r="AB211" i="16"/>
  <c r="AB210" i="16"/>
  <c r="AB209" i="16"/>
  <c r="AB208" i="16"/>
  <c r="AB207" i="16"/>
  <c r="AB206" i="16"/>
  <c r="AB205" i="16"/>
  <c r="AB204" i="16"/>
  <c r="AB203" i="16"/>
  <c r="AB202" i="16"/>
  <c r="AB201" i="16"/>
  <c r="AB200" i="16"/>
  <c r="AB199" i="16"/>
  <c r="AB198" i="16"/>
  <c r="AB197" i="16"/>
  <c r="AB196" i="16"/>
  <c r="AB195" i="16"/>
  <c r="AB194" i="16"/>
  <c r="AB193" i="16"/>
  <c r="AB192" i="16"/>
  <c r="AB191" i="16"/>
  <c r="AB190" i="16"/>
  <c r="AB189" i="16"/>
  <c r="AB188" i="16"/>
  <c r="AB187" i="16"/>
  <c r="AB186" i="16"/>
  <c r="AB185" i="16"/>
  <c r="AB184" i="16"/>
  <c r="AB183" i="16"/>
  <c r="AB182" i="16"/>
  <c r="AB181" i="16"/>
  <c r="AB180" i="16"/>
  <c r="AB179" i="16"/>
  <c r="AB178" i="16"/>
  <c r="AB177" i="16"/>
  <c r="AB176" i="16"/>
  <c r="AB175" i="16"/>
  <c r="AB174" i="16"/>
  <c r="AB173" i="16"/>
  <c r="AB172" i="16"/>
  <c r="AB171" i="16"/>
  <c r="AB170" i="16"/>
  <c r="AB169" i="16"/>
  <c r="AB168" i="16"/>
  <c r="AB167" i="16"/>
  <c r="AB166" i="16"/>
  <c r="AB165" i="16"/>
  <c r="AB164" i="16"/>
  <c r="AB163" i="16"/>
  <c r="AB162" i="16"/>
  <c r="AB161" i="16"/>
  <c r="AB160" i="16"/>
  <c r="AB159" i="16"/>
  <c r="AB158" i="16"/>
  <c r="AB157" i="16"/>
  <c r="AB156" i="16"/>
  <c r="AB155" i="16"/>
  <c r="AB154" i="16"/>
  <c r="AB153" i="16"/>
  <c r="AB152" i="16"/>
  <c r="AB151" i="16"/>
  <c r="AB150" i="16"/>
  <c r="AB149" i="16"/>
  <c r="AB148" i="16"/>
  <c r="AB147" i="16"/>
  <c r="AB146" i="16"/>
  <c r="AB145" i="16"/>
  <c r="AB144" i="16"/>
  <c r="AB143" i="16"/>
  <c r="AB142" i="16"/>
  <c r="AB141" i="16"/>
  <c r="AB140" i="16"/>
  <c r="AB139" i="16"/>
  <c r="AB138" i="16"/>
  <c r="AB137" i="16"/>
  <c r="AB136" i="16"/>
  <c r="AB135" i="16"/>
  <c r="AB134" i="16"/>
  <c r="AB133" i="16"/>
  <c r="AB132" i="16"/>
  <c r="AB131" i="16"/>
  <c r="AB130" i="16"/>
  <c r="AB129" i="16"/>
  <c r="AB128" i="16"/>
  <c r="AB127" i="16"/>
  <c r="AB126" i="16"/>
  <c r="AB125" i="16"/>
  <c r="AB124" i="16"/>
  <c r="AB123" i="16"/>
  <c r="AB122" i="16"/>
  <c r="AB121" i="16"/>
  <c r="AB120" i="16"/>
  <c r="AB119" i="16"/>
  <c r="AB118" i="16"/>
  <c r="AB117" i="16"/>
  <c r="AB116" i="16"/>
  <c r="AB115" i="16"/>
  <c r="AB114" i="16"/>
  <c r="AB113" i="16"/>
  <c r="AB112" i="16"/>
  <c r="AB111" i="16"/>
  <c r="AB110" i="16"/>
  <c r="AB109" i="16"/>
  <c r="AB108" i="16"/>
  <c r="AB107" i="16"/>
  <c r="AB106" i="16"/>
  <c r="AB105" i="16"/>
  <c r="AB104" i="16"/>
  <c r="AB103" i="16"/>
  <c r="AB102" i="16"/>
  <c r="AB101" i="16"/>
  <c r="AB100" i="16"/>
  <c r="AB99" i="16"/>
  <c r="AB98" i="16"/>
  <c r="AB97" i="16"/>
  <c r="AB96" i="16"/>
  <c r="AB95" i="16"/>
  <c r="AB94" i="16"/>
  <c r="AB93" i="16"/>
  <c r="AB92" i="16"/>
  <c r="AB91" i="16"/>
  <c r="AB90" i="16"/>
  <c r="AB89" i="16"/>
  <c r="AB88" i="16"/>
  <c r="AB87" i="16"/>
  <c r="AB86" i="16"/>
  <c r="AB85" i="16"/>
  <c r="AB84" i="16"/>
  <c r="AB83" i="16"/>
  <c r="AB82" i="16"/>
  <c r="AB81" i="16"/>
  <c r="AB80" i="16"/>
  <c r="AB79" i="16"/>
  <c r="AB78" i="16"/>
  <c r="AB77" i="16"/>
  <c r="AB76" i="16"/>
  <c r="AB75" i="16"/>
  <c r="AB74" i="16"/>
  <c r="AB73" i="16"/>
  <c r="AB72" i="16"/>
  <c r="AB71" i="16"/>
  <c r="AB70" i="16"/>
  <c r="AB69" i="16"/>
  <c r="AB68" i="16"/>
  <c r="AB67" i="16"/>
  <c r="AB66" i="16"/>
  <c r="AB65" i="16"/>
  <c r="AB64" i="16"/>
  <c r="AB63" i="16"/>
  <c r="AB62" i="16"/>
  <c r="AB61" i="16"/>
  <c r="AB60" i="16"/>
  <c r="AB59" i="16"/>
  <c r="AB58" i="16"/>
  <c r="AB57" i="16"/>
  <c r="AB56" i="16"/>
  <c r="AB55" i="16"/>
  <c r="AB54" i="16"/>
  <c r="AB53" i="16"/>
  <c r="AB52" i="16"/>
  <c r="AB51" i="16"/>
  <c r="AB50" i="16"/>
  <c r="AB49" i="16"/>
  <c r="AB48" i="16"/>
  <c r="AB47" i="16"/>
  <c r="AB46" i="16"/>
  <c r="AB45" i="16"/>
  <c r="AB44" i="16"/>
  <c r="AB43" i="16"/>
  <c r="AB42" i="16"/>
  <c r="AB41" i="16"/>
  <c r="AB40" i="16"/>
  <c r="AB39" i="16"/>
  <c r="AB38" i="16"/>
  <c r="AB37" i="16"/>
  <c r="AB36" i="16"/>
  <c r="AB35" i="16"/>
  <c r="AB34" i="16"/>
  <c r="AB33" i="16"/>
  <c r="AB32" i="16"/>
  <c r="AB31" i="16"/>
  <c r="AB30" i="16"/>
  <c r="AB29" i="16"/>
  <c r="AB28" i="16"/>
  <c r="AB27" i="16"/>
  <c r="AB26" i="16"/>
  <c r="AB25" i="16"/>
  <c r="AB24" i="16"/>
  <c r="AB23" i="16"/>
  <c r="AB22" i="16"/>
  <c r="AB21" i="16"/>
  <c r="AB20" i="16"/>
  <c r="AB19" i="16"/>
  <c r="AB18" i="16"/>
  <c r="B217" i="16"/>
  <c r="AQ217" i="16" s="1"/>
  <c r="B216" i="16"/>
  <c r="AQ216" i="16" s="1"/>
  <c r="B215" i="16"/>
  <c r="AQ215" i="16" s="1"/>
  <c r="B214" i="16"/>
  <c r="AQ214" i="16" s="1"/>
  <c r="B213" i="16"/>
  <c r="AQ213" i="16" s="1"/>
  <c r="B212" i="16"/>
  <c r="AQ212" i="16" s="1"/>
  <c r="B211" i="16"/>
  <c r="AQ211" i="16" s="1"/>
  <c r="B210" i="16"/>
  <c r="AQ210" i="16" s="1"/>
  <c r="B209" i="16"/>
  <c r="AQ209" i="16" s="1"/>
  <c r="B208" i="16"/>
  <c r="AQ208" i="16" s="1"/>
  <c r="B207" i="16"/>
  <c r="AQ207" i="16" s="1"/>
  <c r="B206" i="16"/>
  <c r="AQ206" i="16" s="1"/>
  <c r="B205" i="16"/>
  <c r="AQ205" i="16" s="1"/>
  <c r="B204" i="16"/>
  <c r="AQ204" i="16" s="1"/>
  <c r="B203" i="16"/>
  <c r="AQ203" i="16" s="1"/>
  <c r="B202" i="16"/>
  <c r="AQ202" i="16" s="1"/>
  <c r="B201" i="16"/>
  <c r="AQ201" i="16" s="1"/>
  <c r="B200" i="16"/>
  <c r="AQ200" i="16" s="1"/>
  <c r="B199" i="16"/>
  <c r="AQ199" i="16" s="1"/>
  <c r="B198" i="16"/>
  <c r="AQ198" i="16" s="1"/>
  <c r="B197" i="16"/>
  <c r="AQ197" i="16" s="1"/>
  <c r="B196" i="16"/>
  <c r="AQ196" i="16" s="1"/>
  <c r="B195" i="16"/>
  <c r="AQ195" i="16" s="1"/>
  <c r="B194" i="16"/>
  <c r="AQ194" i="16" s="1"/>
  <c r="B193" i="16"/>
  <c r="AQ193" i="16" s="1"/>
  <c r="B192" i="16"/>
  <c r="AQ192" i="16" s="1"/>
  <c r="B191" i="16"/>
  <c r="AQ191" i="16" s="1"/>
  <c r="B190" i="16"/>
  <c r="AQ190" i="16" s="1"/>
  <c r="B189" i="16"/>
  <c r="AQ189" i="16" s="1"/>
  <c r="B188" i="16"/>
  <c r="AQ188" i="16" s="1"/>
  <c r="B187" i="16"/>
  <c r="AQ187" i="16" s="1"/>
  <c r="B186" i="16"/>
  <c r="AQ186" i="16" s="1"/>
  <c r="B185" i="16"/>
  <c r="AQ185" i="16" s="1"/>
  <c r="B184" i="16"/>
  <c r="AQ184" i="16" s="1"/>
  <c r="B183" i="16"/>
  <c r="AQ183" i="16" s="1"/>
  <c r="B182" i="16"/>
  <c r="AQ182" i="16" s="1"/>
  <c r="B181" i="16"/>
  <c r="AQ181" i="16" s="1"/>
  <c r="B180" i="16"/>
  <c r="AQ180" i="16" s="1"/>
  <c r="B179" i="16"/>
  <c r="AQ179" i="16" s="1"/>
  <c r="B178" i="16"/>
  <c r="AQ178" i="16" s="1"/>
  <c r="B177" i="16"/>
  <c r="AQ177" i="16" s="1"/>
  <c r="B176" i="16"/>
  <c r="AQ176" i="16" s="1"/>
  <c r="B175" i="16"/>
  <c r="AQ175" i="16" s="1"/>
  <c r="B174" i="16"/>
  <c r="AQ174" i="16" s="1"/>
  <c r="B173" i="16"/>
  <c r="AQ173" i="16" s="1"/>
  <c r="B172" i="16"/>
  <c r="AQ172" i="16" s="1"/>
  <c r="B171" i="16"/>
  <c r="AQ171" i="16" s="1"/>
  <c r="B170" i="16"/>
  <c r="AQ170" i="16" s="1"/>
  <c r="B169" i="16"/>
  <c r="AQ169" i="16" s="1"/>
  <c r="B168" i="16"/>
  <c r="AQ168" i="16" s="1"/>
  <c r="B167" i="16"/>
  <c r="AQ167" i="16" s="1"/>
  <c r="B166" i="16"/>
  <c r="AQ166" i="16" s="1"/>
  <c r="B165" i="16"/>
  <c r="AQ165" i="16" s="1"/>
  <c r="B164" i="16"/>
  <c r="AQ164" i="16" s="1"/>
  <c r="B163" i="16"/>
  <c r="AQ163" i="16" s="1"/>
  <c r="B162" i="16"/>
  <c r="AQ162" i="16" s="1"/>
  <c r="B161" i="16"/>
  <c r="AQ161" i="16" s="1"/>
  <c r="B160" i="16"/>
  <c r="AQ160" i="16" s="1"/>
  <c r="B159" i="16"/>
  <c r="AQ159" i="16" s="1"/>
  <c r="B158" i="16"/>
  <c r="AQ158" i="16" s="1"/>
  <c r="B157" i="16"/>
  <c r="AQ157" i="16" s="1"/>
  <c r="B156" i="16"/>
  <c r="AQ156" i="16" s="1"/>
  <c r="B155" i="16"/>
  <c r="AQ155" i="16" s="1"/>
  <c r="B154" i="16"/>
  <c r="AQ154" i="16" s="1"/>
  <c r="B153" i="16"/>
  <c r="AQ153" i="16" s="1"/>
  <c r="B152" i="16"/>
  <c r="AQ152" i="16" s="1"/>
  <c r="B151" i="16"/>
  <c r="AQ151" i="16" s="1"/>
  <c r="B150" i="16"/>
  <c r="AQ150" i="16" s="1"/>
  <c r="B149" i="16"/>
  <c r="AQ149" i="16" s="1"/>
  <c r="B148" i="16"/>
  <c r="AQ148" i="16" s="1"/>
  <c r="B147" i="16"/>
  <c r="AQ147" i="16" s="1"/>
  <c r="B146" i="16"/>
  <c r="AQ146" i="16" s="1"/>
  <c r="B145" i="16"/>
  <c r="AQ145" i="16" s="1"/>
  <c r="B144" i="16"/>
  <c r="AQ144" i="16" s="1"/>
  <c r="B143" i="16"/>
  <c r="AQ143" i="16" s="1"/>
  <c r="B142" i="16"/>
  <c r="AQ142" i="16" s="1"/>
  <c r="B141" i="16"/>
  <c r="AQ141" i="16" s="1"/>
  <c r="B140" i="16"/>
  <c r="AQ140" i="16" s="1"/>
  <c r="B139" i="16"/>
  <c r="AQ139" i="16" s="1"/>
  <c r="B138" i="16"/>
  <c r="AQ138" i="16" s="1"/>
  <c r="B137" i="16"/>
  <c r="AQ137" i="16" s="1"/>
  <c r="B136" i="16"/>
  <c r="AQ136" i="16" s="1"/>
  <c r="B135" i="16"/>
  <c r="AQ135" i="16" s="1"/>
  <c r="B134" i="16"/>
  <c r="AQ134" i="16" s="1"/>
  <c r="B133" i="16"/>
  <c r="AQ133" i="16" s="1"/>
  <c r="B132" i="16"/>
  <c r="AQ132" i="16" s="1"/>
  <c r="B131" i="16"/>
  <c r="AQ131" i="16" s="1"/>
  <c r="B130" i="16"/>
  <c r="AQ130" i="16" s="1"/>
  <c r="B129" i="16"/>
  <c r="AQ129" i="16" s="1"/>
  <c r="B128" i="16"/>
  <c r="AQ128" i="16" s="1"/>
  <c r="B127" i="16"/>
  <c r="AQ127" i="16" s="1"/>
  <c r="B126" i="16"/>
  <c r="AQ126" i="16" s="1"/>
  <c r="B125" i="16"/>
  <c r="AQ125" i="16" s="1"/>
  <c r="B124" i="16"/>
  <c r="AQ124" i="16" s="1"/>
  <c r="B123" i="16"/>
  <c r="AQ123" i="16" s="1"/>
  <c r="B122" i="16"/>
  <c r="AQ122" i="16" s="1"/>
  <c r="B121" i="16"/>
  <c r="AQ121" i="16" s="1"/>
  <c r="B120" i="16"/>
  <c r="AQ120" i="16" s="1"/>
  <c r="B119" i="16"/>
  <c r="AQ119" i="16" s="1"/>
  <c r="B118" i="16"/>
  <c r="AQ118" i="16" s="1"/>
  <c r="B117" i="16"/>
  <c r="AQ117" i="16" s="1"/>
  <c r="B116" i="16"/>
  <c r="AQ116" i="16" s="1"/>
  <c r="B115" i="16"/>
  <c r="AQ115" i="16" s="1"/>
  <c r="B114" i="16"/>
  <c r="AQ114" i="16" s="1"/>
  <c r="B113" i="16"/>
  <c r="AQ113" i="16" s="1"/>
  <c r="B112" i="16"/>
  <c r="AQ112" i="16" s="1"/>
  <c r="B111" i="16"/>
  <c r="AQ111" i="16" s="1"/>
  <c r="B110" i="16"/>
  <c r="AQ110" i="16" s="1"/>
  <c r="B109" i="16"/>
  <c r="AQ109" i="16" s="1"/>
  <c r="B108" i="16"/>
  <c r="AQ108" i="16" s="1"/>
  <c r="B107" i="16"/>
  <c r="AQ107" i="16" s="1"/>
  <c r="B106" i="16"/>
  <c r="AQ106" i="16" s="1"/>
  <c r="B105" i="16"/>
  <c r="AQ105" i="16" s="1"/>
  <c r="B104" i="16"/>
  <c r="AQ104" i="16" s="1"/>
  <c r="B103" i="16"/>
  <c r="AQ103" i="16" s="1"/>
  <c r="B102" i="16"/>
  <c r="AQ102" i="16" s="1"/>
  <c r="B101" i="16"/>
  <c r="AQ101" i="16" s="1"/>
  <c r="B100" i="16"/>
  <c r="AQ100" i="16" s="1"/>
  <c r="B99" i="16"/>
  <c r="AQ99" i="16" s="1"/>
  <c r="B98" i="16"/>
  <c r="AQ98" i="16" s="1"/>
  <c r="B97" i="16"/>
  <c r="AQ97" i="16" s="1"/>
  <c r="B96" i="16"/>
  <c r="AQ96" i="16" s="1"/>
  <c r="B95" i="16"/>
  <c r="AQ95" i="16" s="1"/>
  <c r="B94" i="16"/>
  <c r="AQ94" i="16" s="1"/>
  <c r="B93" i="16"/>
  <c r="AQ93" i="16" s="1"/>
  <c r="B92" i="16"/>
  <c r="AQ92" i="16" s="1"/>
  <c r="B91" i="16"/>
  <c r="AQ91" i="16" s="1"/>
  <c r="B90" i="16"/>
  <c r="AQ90" i="16" s="1"/>
  <c r="B89" i="16"/>
  <c r="AQ89" i="16" s="1"/>
  <c r="B88" i="16"/>
  <c r="AQ88" i="16" s="1"/>
  <c r="B87" i="16"/>
  <c r="AQ87" i="16" s="1"/>
  <c r="B86" i="16"/>
  <c r="AQ86" i="16" s="1"/>
  <c r="B85" i="16"/>
  <c r="AQ85" i="16" s="1"/>
  <c r="B84" i="16"/>
  <c r="AQ84" i="16" s="1"/>
  <c r="B83" i="16"/>
  <c r="AQ83" i="16" s="1"/>
  <c r="B82" i="16"/>
  <c r="AQ82" i="16" s="1"/>
  <c r="B81" i="16"/>
  <c r="AQ81" i="16" s="1"/>
  <c r="B80" i="16"/>
  <c r="AQ80" i="16" s="1"/>
  <c r="B79" i="16"/>
  <c r="AQ79" i="16" s="1"/>
  <c r="B78" i="16"/>
  <c r="AQ78" i="16" s="1"/>
  <c r="B77" i="16"/>
  <c r="AQ77" i="16" s="1"/>
  <c r="B76" i="16"/>
  <c r="AQ76" i="16" s="1"/>
  <c r="B75" i="16"/>
  <c r="AQ75" i="16" s="1"/>
  <c r="B74" i="16"/>
  <c r="AQ74" i="16" s="1"/>
  <c r="B73" i="16"/>
  <c r="AQ73" i="16" s="1"/>
  <c r="B72" i="16"/>
  <c r="AQ72" i="16" s="1"/>
  <c r="B71" i="16"/>
  <c r="AQ71" i="16" s="1"/>
  <c r="B70" i="16"/>
  <c r="AQ70" i="16" s="1"/>
  <c r="B69" i="16"/>
  <c r="AQ69" i="16" s="1"/>
  <c r="B68" i="16"/>
  <c r="AQ68" i="16" s="1"/>
  <c r="B67" i="16"/>
  <c r="AQ67" i="16" s="1"/>
  <c r="B66" i="16"/>
  <c r="AQ66" i="16" s="1"/>
  <c r="B65" i="16"/>
  <c r="AQ65" i="16" s="1"/>
  <c r="B64" i="16"/>
  <c r="AQ64" i="16" s="1"/>
  <c r="B63" i="16"/>
  <c r="AQ63" i="16" s="1"/>
  <c r="B62" i="16"/>
  <c r="AQ62" i="16" s="1"/>
  <c r="B61" i="16"/>
  <c r="AQ61" i="16" s="1"/>
  <c r="B60" i="16"/>
  <c r="AQ60" i="16" s="1"/>
  <c r="B59" i="16"/>
  <c r="AQ59" i="16" s="1"/>
  <c r="B58" i="16"/>
  <c r="AQ58" i="16" s="1"/>
  <c r="B57" i="16"/>
  <c r="AQ57" i="16" s="1"/>
  <c r="B56" i="16"/>
  <c r="AQ56" i="16" s="1"/>
  <c r="B55" i="16"/>
  <c r="AQ55" i="16" s="1"/>
  <c r="B54" i="16"/>
  <c r="AQ54" i="16" s="1"/>
  <c r="B53" i="16"/>
  <c r="AQ53" i="16" s="1"/>
  <c r="B52" i="16"/>
  <c r="AQ52" i="16" s="1"/>
  <c r="B51" i="16"/>
  <c r="AQ51" i="16" s="1"/>
  <c r="B50" i="16"/>
  <c r="AQ50" i="16" s="1"/>
  <c r="B49" i="16"/>
  <c r="AQ49" i="16" s="1"/>
  <c r="B48" i="16"/>
  <c r="AQ48" i="16" s="1"/>
  <c r="B47" i="16"/>
  <c r="AQ47" i="16" s="1"/>
  <c r="B46" i="16"/>
  <c r="AQ46" i="16" s="1"/>
  <c r="B45" i="16"/>
  <c r="AQ45" i="16" s="1"/>
  <c r="B44" i="16"/>
  <c r="AQ44" i="16" s="1"/>
  <c r="B43" i="16"/>
  <c r="AQ43" i="16" s="1"/>
  <c r="B42" i="16"/>
  <c r="AQ42" i="16" s="1"/>
  <c r="B41" i="16"/>
  <c r="AQ41" i="16" s="1"/>
  <c r="B40" i="16"/>
  <c r="AQ40" i="16" s="1"/>
  <c r="B39" i="16"/>
  <c r="AQ39" i="16" s="1"/>
  <c r="B38" i="16"/>
  <c r="AQ38" i="16" s="1"/>
  <c r="B37" i="16"/>
  <c r="AQ37" i="16" s="1"/>
  <c r="B36" i="16"/>
  <c r="AQ36" i="16" s="1"/>
  <c r="B35" i="16"/>
  <c r="AQ35" i="16" s="1"/>
  <c r="B34" i="16"/>
  <c r="AQ34" i="16" s="1"/>
  <c r="B33" i="16"/>
  <c r="AQ33" i="16" s="1"/>
  <c r="B32" i="16"/>
  <c r="AQ32" i="16" s="1"/>
  <c r="B31" i="16"/>
  <c r="AQ31" i="16" s="1"/>
  <c r="B30" i="16"/>
  <c r="AQ30" i="16" s="1"/>
  <c r="B29" i="16"/>
  <c r="AQ29" i="16" s="1"/>
  <c r="B28" i="16"/>
  <c r="AQ28" i="16" s="1"/>
  <c r="B27" i="16"/>
  <c r="AQ27" i="16" s="1"/>
  <c r="B26" i="16"/>
  <c r="AQ26" i="16" s="1"/>
  <c r="B25" i="16"/>
  <c r="AQ25" i="16" s="1"/>
  <c r="B24" i="16"/>
  <c r="AQ24" i="16" s="1"/>
  <c r="B23" i="16"/>
  <c r="AQ23" i="16" s="1"/>
  <c r="B22" i="16"/>
  <c r="AQ22" i="16" s="1"/>
  <c r="B21" i="16"/>
  <c r="AQ21" i="16" s="1"/>
  <c r="B20" i="16"/>
  <c r="AQ20" i="16" s="1"/>
  <c r="B19" i="16"/>
  <c r="AQ19" i="16" s="1"/>
  <c r="B18" i="16"/>
  <c r="AQ18" i="16" s="1"/>
  <c r="B217" i="17"/>
  <c r="AS217" i="17" s="1"/>
  <c r="B216" i="17"/>
  <c r="AS216" i="17" s="1"/>
  <c r="B215" i="17"/>
  <c r="AS215" i="17" s="1"/>
  <c r="B214" i="17"/>
  <c r="AS214" i="17" s="1"/>
  <c r="B213" i="17"/>
  <c r="AS213" i="17" s="1"/>
  <c r="B212" i="17"/>
  <c r="AS212" i="17" s="1"/>
  <c r="B211" i="17"/>
  <c r="AS211" i="17" s="1"/>
  <c r="B210" i="17"/>
  <c r="AS210" i="17" s="1"/>
  <c r="B209" i="17"/>
  <c r="AS209" i="17" s="1"/>
  <c r="B208" i="17"/>
  <c r="AS208" i="17" s="1"/>
  <c r="B207" i="17"/>
  <c r="AS207" i="17" s="1"/>
  <c r="B206" i="17"/>
  <c r="AS206" i="17" s="1"/>
  <c r="B205" i="17"/>
  <c r="AS205" i="17" s="1"/>
  <c r="B204" i="17"/>
  <c r="AS204" i="17" s="1"/>
  <c r="B203" i="17"/>
  <c r="AS203" i="17" s="1"/>
  <c r="B202" i="17"/>
  <c r="AS202" i="17" s="1"/>
  <c r="B201" i="17"/>
  <c r="AS201" i="17" s="1"/>
  <c r="B200" i="17"/>
  <c r="AS200" i="17" s="1"/>
  <c r="B199" i="17"/>
  <c r="AS199" i="17" s="1"/>
  <c r="B198" i="17"/>
  <c r="AS198" i="17" s="1"/>
  <c r="B197" i="17"/>
  <c r="AS197" i="17" s="1"/>
  <c r="B196" i="17"/>
  <c r="AS196" i="17" s="1"/>
  <c r="B195" i="17"/>
  <c r="AS195" i="17" s="1"/>
  <c r="B194" i="17"/>
  <c r="AS194" i="17" s="1"/>
  <c r="B193" i="17"/>
  <c r="AS193" i="17" s="1"/>
  <c r="B192" i="17"/>
  <c r="AS192" i="17" s="1"/>
  <c r="B191" i="17"/>
  <c r="AS191" i="17" s="1"/>
  <c r="B190" i="17"/>
  <c r="AS190" i="17" s="1"/>
  <c r="B189" i="17"/>
  <c r="AS189" i="17" s="1"/>
  <c r="B188" i="17"/>
  <c r="AS188" i="17" s="1"/>
  <c r="B187" i="17"/>
  <c r="AS187" i="17" s="1"/>
  <c r="B186" i="17"/>
  <c r="AS186" i="17" s="1"/>
  <c r="B185" i="17"/>
  <c r="AS185" i="17" s="1"/>
  <c r="B184" i="17"/>
  <c r="AS184" i="17" s="1"/>
  <c r="B183" i="17"/>
  <c r="AS183" i="17" s="1"/>
  <c r="B182" i="17"/>
  <c r="AS182" i="17" s="1"/>
  <c r="B181" i="17"/>
  <c r="AS181" i="17" s="1"/>
  <c r="B180" i="17"/>
  <c r="AS180" i="17" s="1"/>
  <c r="B179" i="17"/>
  <c r="AS179" i="17" s="1"/>
  <c r="B178" i="17"/>
  <c r="AS178" i="17" s="1"/>
  <c r="B177" i="17"/>
  <c r="AS177" i="17" s="1"/>
  <c r="B176" i="17"/>
  <c r="AS176" i="17" s="1"/>
  <c r="B175" i="17"/>
  <c r="AS175" i="17" s="1"/>
  <c r="B174" i="17"/>
  <c r="AS174" i="17" s="1"/>
  <c r="B173" i="17"/>
  <c r="AS173" i="17" s="1"/>
  <c r="B172" i="17"/>
  <c r="AS172" i="17" s="1"/>
  <c r="B171" i="17"/>
  <c r="AS171" i="17" s="1"/>
  <c r="B170" i="17"/>
  <c r="AS170" i="17" s="1"/>
  <c r="B169" i="17"/>
  <c r="AS169" i="17" s="1"/>
  <c r="B168" i="17"/>
  <c r="AS168" i="17" s="1"/>
  <c r="B167" i="17"/>
  <c r="AS167" i="17" s="1"/>
  <c r="B166" i="17"/>
  <c r="AS166" i="17" s="1"/>
  <c r="B165" i="17"/>
  <c r="AS165" i="17" s="1"/>
  <c r="B164" i="17"/>
  <c r="AS164" i="17" s="1"/>
  <c r="B163" i="17"/>
  <c r="AS163" i="17" s="1"/>
  <c r="B162" i="17"/>
  <c r="AS162" i="17" s="1"/>
  <c r="B161" i="17"/>
  <c r="AS161" i="17" s="1"/>
  <c r="B160" i="17"/>
  <c r="AS160" i="17" s="1"/>
  <c r="B159" i="17"/>
  <c r="AS159" i="17" s="1"/>
  <c r="B158" i="17"/>
  <c r="AS158" i="17" s="1"/>
  <c r="B157" i="17"/>
  <c r="AS157" i="17" s="1"/>
  <c r="B156" i="17"/>
  <c r="AS156" i="17" s="1"/>
  <c r="B155" i="17"/>
  <c r="AS155" i="17" s="1"/>
  <c r="B154" i="17"/>
  <c r="AS154" i="17" s="1"/>
  <c r="B153" i="17"/>
  <c r="AS153" i="17" s="1"/>
  <c r="B152" i="17"/>
  <c r="AS152" i="17" s="1"/>
  <c r="B151" i="17"/>
  <c r="AS151" i="17" s="1"/>
  <c r="B150" i="17"/>
  <c r="AS150" i="17" s="1"/>
  <c r="B149" i="17"/>
  <c r="AS149" i="17" s="1"/>
  <c r="B148" i="17"/>
  <c r="AS148" i="17" s="1"/>
  <c r="B147" i="17"/>
  <c r="AS147" i="17" s="1"/>
  <c r="B146" i="17"/>
  <c r="AS146" i="17" s="1"/>
  <c r="B145" i="17"/>
  <c r="AS145" i="17" s="1"/>
  <c r="B144" i="17"/>
  <c r="AS144" i="17" s="1"/>
  <c r="B143" i="17"/>
  <c r="AS143" i="17" s="1"/>
  <c r="B142" i="17"/>
  <c r="AS142" i="17" s="1"/>
  <c r="B141" i="17"/>
  <c r="AS141" i="17" s="1"/>
  <c r="B140" i="17"/>
  <c r="AS140" i="17" s="1"/>
  <c r="B139" i="17"/>
  <c r="AS139" i="17" s="1"/>
  <c r="B138" i="17"/>
  <c r="AS138" i="17" s="1"/>
  <c r="B137" i="17"/>
  <c r="AS137" i="17" s="1"/>
  <c r="B136" i="17"/>
  <c r="AS136" i="17" s="1"/>
  <c r="B135" i="17"/>
  <c r="AS135" i="17" s="1"/>
  <c r="B134" i="17"/>
  <c r="AS134" i="17" s="1"/>
  <c r="B133" i="17"/>
  <c r="AS133" i="17" s="1"/>
  <c r="B132" i="17"/>
  <c r="AS132" i="17" s="1"/>
  <c r="B131" i="17"/>
  <c r="AS131" i="17" s="1"/>
  <c r="B130" i="17"/>
  <c r="AS130" i="17" s="1"/>
  <c r="B129" i="17"/>
  <c r="AS129" i="17" s="1"/>
  <c r="B128" i="17"/>
  <c r="AS128" i="17" s="1"/>
  <c r="B127" i="17"/>
  <c r="AS127" i="17" s="1"/>
  <c r="B126" i="17"/>
  <c r="AS126" i="17" s="1"/>
  <c r="B125" i="17"/>
  <c r="AS125" i="17" s="1"/>
  <c r="B124" i="17"/>
  <c r="AS124" i="17" s="1"/>
  <c r="B123" i="17"/>
  <c r="AS123" i="17" s="1"/>
  <c r="B122" i="17"/>
  <c r="AS122" i="17" s="1"/>
  <c r="B121" i="17"/>
  <c r="AS121" i="17" s="1"/>
  <c r="B120" i="17"/>
  <c r="AS120" i="17" s="1"/>
  <c r="B119" i="17"/>
  <c r="AS119" i="17" s="1"/>
  <c r="B118" i="17"/>
  <c r="AS118" i="17" s="1"/>
  <c r="B117" i="17"/>
  <c r="AS117" i="17" s="1"/>
  <c r="B116" i="17"/>
  <c r="AS116" i="17" s="1"/>
  <c r="B115" i="17"/>
  <c r="AS115" i="17" s="1"/>
  <c r="B114" i="17"/>
  <c r="AS114" i="17" s="1"/>
  <c r="B113" i="17"/>
  <c r="AS113" i="17" s="1"/>
  <c r="B112" i="17"/>
  <c r="AS112" i="17" s="1"/>
  <c r="B111" i="17"/>
  <c r="AS111" i="17" s="1"/>
  <c r="B110" i="17"/>
  <c r="AS110" i="17" s="1"/>
  <c r="B109" i="17"/>
  <c r="AS109" i="17" s="1"/>
  <c r="B108" i="17"/>
  <c r="AS108" i="17" s="1"/>
  <c r="B107" i="17"/>
  <c r="AS107" i="17" s="1"/>
  <c r="B106" i="17"/>
  <c r="AS106" i="17" s="1"/>
  <c r="B105" i="17"/>
  <c r="AS105" i="17" s="1"/>
  <c r="B104" i="17"/>
  <c r="AS104" i="17" s="1"/>
  <c r="B103" i="17"/>
  <c r="AS103" i="17" s="1"/>
  <c r="B102" i="17"/>
  <c r="AS102" i="17" s="1"/>
  <c r="B101" i="17"/>
  <c r="AS101" i="17" s="1"/>
  <c r="B100" i="17"/>
  <c r="AS100" i="17" s="1"/>
  <c r="B99" i="17"/>
  <c r="AS99" i="17" s="1"/>
  <c r="B98" i="17"/>
  <c r="AS98" i="17" s="1"/>
  <c r="B97" i="17"/>
  <c r="AS97" i="17" s="1"/>
  <c r="B96" i="17"/>
  <c r="AS96" i="17" s="1"/>
  <c r="B95" i="17"/>
  <c r="AS95" i="17" s="1"/>
  <c r="B94" i="17"/>
  <c r="AS94" i="17" s="1"/>
  <c r="B93" i="17"/>
  <c r="AS93" i="17" s="1"/>
  <c r="B92" i="17"/>
  <c r="AS92" i="17" s="1"/>
  <c r="B91" i="17"/>
  <c r="AS91" i="17" s="1"/>
  <c r="B90" i="17"/>
  <c r="AS90" i="17" s="1"/>
  <c r="B89" i="17"/>
  <c r="AS89" i="17" s="1"/>
  <c r="B88" i="17"/>
  <c r="AS88" i="17" s="1"/>
  <c r="B87" i="17"/>
  <c r="AS87" i="17" s="1"/>
  <c r="B86" i="17"/>
  <c r="AS86" i="17" s="1"/>
  <c r="B85" i="17"/>
  <c r="AS85" i="17" s="1"/>
  <c r="B84" i="17"/>
  <c r="AS84" i="17" s="1"/>
  <c r="B83" i="17"/>
  <c r="AS83" i="17" s="1"/>
  <c r="B82" i="17"/>
  <c r="AS82" i="17" s="1"/>
  <c r="B81" i="17"/>
  <c r="AS81" i="17" s="1"/>
  <c r="B80" i="17"/>
  <c r="AS80" i="17" s="1"/>
  <c r="B79" i="17"/>
  <c r="AS79" i="17" s="1"/>
  <c r="B78" i="17"/>
  <c r="AS78" i="17" s="1"/>
  <c r="B77" i="17"/>
  <c r="AS77" i="17" s="1"/>
  <c r="B76" i="17"/>
  <c r="AS76" i="17" s="1"/>
  <c r="B75" i="17"/>
  <c r="AS75" i="17" s="1"/>
  <c r="B74" i="17"/>
  <c r="AS74" i="17" s="1"/>
  <c r="B73" i="17"/>
  <c r="AS73" i="17" s="1"/>
  <c r="B72" i="17"/>
  <c r="AS72" i="17" s="1"/>
  <c r="B71" i="17"/>
  <c r="AS71" i="17" s="1"/>
  <c r="B70" i="17"/>
  <c r="AS70" i="17" s="1"/>
  <c r="B69" i="17"/>
  <c r="AS69" i="17" s="1"/>
  <c r="B68" i="17"/>
  <c r="AS68" i="17" s="1"/>
  <c r="B67" i="17"/>
  <c r="AS67" i="17" s="1"/>
  <c r="B66" i="17"/>
  <c r="AS66" i="17" s="1"/>
  <c r="B65" i="17"/>
  <c r="AS65" i="17" s="1"/>
  <c r="B64" i="17"/>
  <c r="AS64" i="17" s="1"/>
  <c r="B63" i="17"/>
  <c r="AS63" i="17" s="1"/>
  <c r="B62" i="17"/>
  <c r="AS62" i="17" s="1"/>
  <c r="B61" i="17"/>
  <c r="AS61" i="17" s="1"/>
  <c r="B60" i="17"/>
  <c r="AS60" i="17" s="1"/>
  <c r="B59" i="17"/>
  <c r="AS59" i="17" s="1"/>
  <c r="B58" i="17"/>
  <c r="AS58" i="17" s="1"/>
  <c r="B57" i="17"/>
  <c r="AS57" i="17" s="1"/>
  <c r="B56" i="17"/>
  <c r="AS56" i="17" s="1"/>
  <c r="B55" i="17"/>
  <c r="AS55" i="17" s="1"/>
  <c r="B54" i="17"/>
  <c r="AS54" i="17" s="1"/>
  <c r="B53" i="17"/>
  <c r="AS53" i="17" s="1"/>
  <c r="B52" i="17"/>
  <c r="AS52" i="17" s="1"/>
  <c r="B51" i="17"/>
  <c r="AS51" i="17" s="1"/>
  <c r="B50" i="17"/>
  <c r="AS50" i="17" s="1"/>
  <c r="B49" i="17"/>
  <c r="AS49" i="17" s="1"/>
  <c r="B48" i="17"/>
  <c r="AS48" i="17" s="1"/>
  <c r="B47" i="17"/>
  <c r="AS47" i="17" s="1"/>
  <c r="B46" i="17"/>
  <c r="AS46" i="17" s="1"/>
  <c r="B45" i="17"/>
  <c r="AS45" i="17" s="1"/>
  <c r="B44" i="17"/>
  <c r="AS44" i="17" s="1"/>
  <c r="B43" i="17"/>
  <c r="AS43" i="17" s="1"/>
  <c r="B42" i="17"/>
  <c r="AS42" i="17" s="1"/>
  <c r="B41" i="17"/>
  <c r="AS41" i="17" s="1"/>
  <c r="B40" i="17"/>
  <c r="AS40" i="17" s="1"/>
  <c r="B39" i="17"/>
  <c r="AS39" i="17" s="1"/>
  <c r="B38" i="17"/>
  <c r="AS38" i="17" s="1"/>
  <c r="B37" i="17"/>
  <c r="AS37" i="17" s="1"/>
  <c r="B36" i="17"/>
  <c r="AS36" i="17" s="1"/>
  <c r="B35" i="17"/>
  <c r="AS35" i="17" s="1"/>
  <c r="B34" i="17"/>
  <c r="AS34" i="17" s="1"/>
  <c r="B33" i="17"/>
  <c r="AS33" i="17" s="1"/>
  <c r="B32" i="17"/>
  <c r="AS32" i="17" s="1"/>
  <c r="B31" i="17"/>
  <c r="AS31" i="17" s="1"/>
  <c r="B30" i="17"/>
  <c r="AS30" i="17" s="1"/>
  <c r="B29" i="17"/>
  <c r="AS29" i="17" s="1"/>
  <c r="B28" i="17"/>
  <c r="AS28" i="17" s="1"/>
  <c r="B27" i="17"/>
  <c r="AS27" i="17" s="1"/>
  <c r="B26" i="17"/>
  <c r="AS26" i="17" s="1"/>
  <c r="B25" i="17"/>
  <c r="AS25" i="17" s="1"/>
  <c r="B24" i="17"/>
  <c r="AS24" i="17" s="1"/>
  <c r="B23" i="17"/>
  <c r="AS23" i="17" s="1"/>
  <c r="B22" i="17"/>
  <c r="AS22" i="17" s="1"/>
  <c r="B21" i="17"/>
  <c r="AS21" i="17" s="1"/>
  <c r="B20" i="17"/>
  <c r="AS20" i="17" s="1"/>
  <c r="B19" i="17"/>
  <c r="AS19" i="17" s="1"/>
  <c r="B18" i="17"/>
  <c r="AS18" i="17" s="1"/>
  <c r="AP217" i="17"/>
  <c r="AP216" i="17"/>
  <c r="AP215" i="17"/>
  <c r="AP214" i="17"/>
  <c r="AP213" i="17"/>
  <c r="AP212" i="17"/>
  <c r="AP211" i="17"/>
  <c r="AP210" i="17"/>
  <c r="AP209" i="17"/>
  <c r="AP208" i="17"/>
  <c r="AP207" i="17"/>
  <c r="AP206" i="17"/>
  <c r="AP205" i="17"/>
  <c r="AP204" i="17"/>
  <c r="AP203" i="17"/>
  <c r="AP202" i="17"/>
  <c r="AP201" i="17"/>
  <c r="AP200" i="17"/>
  <c r="AP199" i="17"/>
  <c r="AP198" i="17"/>
  <c r="AP197" i="17"/>
  <c r="AP196" i="17"/>
  <c r="AP195" i="17"/>
  <c r="AP194" i="17"/>
  <c r="AP193" i="17"/>
  <c r="AP192" i="17"/>
  <c r="AP191" i="17"/>
  <c r="AP190" i="17"/>
  <c r="AP189" i="17"/>
  <c r="AP188" i="17"/>
  <c r="AP187" i="17"/>
  <c r="AP186" i="17"/>
  <c r="AP185" i="17"/>
  <c r="AP184" i="17"/>
  <c r="AP183" i="17"/>
  <c r="AP182" i="17"/>
  <c r="AP181" i="17"/>
  <c r="AP180" i="17"/>
  <c r="AP179" i="17"/>
  <c r="AP178" i="17"/>
  <c r="AP177" i="17"/>
  <c r="AP176" i="17"/>
  <c r="AP175" i="17"/>
  <c r="AP174" i="17"/>
  <c r="AP173" i="17"/>
  <c r="AP172" i="17"/>
  <c r="AP171" i="17"/>
  <c r="AP170" i="17"/>
  <c r="AP169" i="17"/>
  <c r="AP168" i="17"/>
  <c r="AP167" i="17"/>
  <c r="AP166" i="17"/>
  <c r="AP165" i="17"/>
  <c r="AP164" i="17"/>
  <c r="AP163" i="17"/>
  <c r="AP162" i="17"/>
  <c r="AP161" i="17"/>
  <c r="AP160" i="17"/>
  <c r="AP159" i="17"/>
  <c r="AP158" i="17"/>
  <c r="AP157" i="17"/>
  <c r="AP156" i="17"/>
  <c r="AP155" i="17"/>
  <c r="AP154" i="17"/>
  <c r="AP153" i="17"/>
  <c r="AP152" i="17"/>
  <c r="AP151" i="17"/>
  <c r="AP150" i="17"/>
  <c r="AP149" i="17"/>
  <c r="AP148" i="17"/>
  <c r="AP147" i="17"/>
  <c r="AP146" i="17"/>
  <c r="AP145" i="17"/>
  <c r="AP144" i="17"/>
  <c r="AP143" i="17"/>
  <c r="AP142" i="17"/>
  <c r="AP141" i="17"/>
  <c r="AP140" i="17"/>
  <c r="AP139" i="17"/>
  <c r="AP138" i="17"/>
  <c r="AP137" i="17"/>
  <c r="AP136" i="17"/>
  <c r="AP135" i="17"/>
  <c r="AP134" i="17"/>
  <c r="AP133" i="17"/>
  <c r="AP132" i="17"/>
  <c r="AP131" i="17"/>
  <c r="AP130" i="17"/>
  <c r="AP129" i="17"/>
  <c r="AP128" i="17"/>
  <c r="AP127" i="17"/>
  <c r="AP126" i="17"/>
  <c r="AP125" i="17"/>
  <c r="AP124" i="17"/>
  <c r="AP123" i="17"/>
  <c r="AP122" i="17"/>
  <c r="AP121" i="17"/>
  <c r="AP120" i="17"/>
  <c r="AP119" i="17"/>
  <c r="AP118" i="17"/>
  <c r="AP117" i="17"/>
  <c r="AP116" i="17"/>
  <c r="AP115" i="17"/>
  <c r="AP114" i="17"/>
  <c r="AP113" i="17"/>
  <c r="AP112" i="17"/>
  <c r="AP111" i="17"/>
  <c r="AP110" i="17"/>
  <c r="AP109" i="17"/>
  <c r="AP108" i="17"/>
  <c r="AP107" i="17"/>
  <c r="AP106" i="17"/>
  <c r="AP105" i="17"/>
  <c r="AP104" i="17"/>
  <c r="AP103" i="17"/>
  <c r="AP102" i="17"/>
  <c r="AP101" i="17"/>
  <c r="AP100" i="17"/>
  <c r="AP99" i="17"/>
  <c r="AP98" i="17"/>
  <c r="AP97" i="17"/>
  <c r="AP96" i="17"/>
  <c r="AP95" i="17"/>
  <c r="AP94" i="17"/>
  <c r="AP93" i="17"/>
  <c r="AP92" i="17"/>
  <c r="AP91" i="17"/>
  <c r="AP90" i="17"/>
  <c r="AP89" i="17"/>
  <c r="AP88" i="17"/>
  <c r="AP87" i="17"/>
  <c r="AP86" i="17"/>
  <c r="AP85" i="17"/>
  <c r="AP84" i="17"/>
  <c r="AP83" i="17"/>
  <c r="AP82" i="17"/>
  <c r="AP81" i="17"/>
  <c r="AP80" i="17"/>
  <c r="AP79" i="17"/>
  <c r="AP78" i="17"/>
  <c r="AP77" i="17"/>
  <c r="AP76" i="17"/>
  <c r="AP75" i="17"/>
  <c r="AP74" i="17"/>
  <c r="AP73" i="17"/>
  <c r="AP72" i="17"/>
  <c r="AP71" i="17"/>
  <c r="AP70" i="17"/>
  <c r="AP69" i="17"/>
  <c r="AP68" i="17"/>
  <c r="AP67" i="17"/>
  <c r="AP66" i="17"/>
  <c r="AP65" i="17"/>
  <c r="AP64" i="17"/>
  <c r="AP63" i="17"/>
  <c r="AP62" i="17"/>
  <c r="AP61" i="17"/>
  <c r="AP60" i="17"/>
  <c r="AP59" i="17"/>
  <c r="AP58" i="17"/>
  <c r="AP57" i="17"/>
  <c r="AP56" i="17"/>
  <c r="AP55" i="17"/>
  <c r="AP54" i="17"/>
  <c r="AP53" i="17"/>
  <c r="AP52" i="17"/>
  <c r="AP51" i="17"/>
  <c r="AP50" i="17"/>
  <c r="AP49" i="17"/>
  <c r="AP48" i="17"/>
  <c r="AP47" i="17"/>
  <c r="AP46" i="17"/>
  <c r="AP45" i="17"/>
  <c r="AP44" i="17"/>
  <c r="AP43" i="17"/>
  <c r="AP42" i="17"/>
  <c r="AP41" i="17"/>
  <c r="AP40" i="17"/>
  <c r="AP39" i="17"/>
  <c r="AP38" i="17"/>
  <c r="AP37" i="17"/>
  <c r="AP36" i="17"/>
  <c r="AP35" i="17"/>
  <c r="AP34" i="17"/>
  <c r="AP33" i="17"/>
  <c r="AP32" i="17"/>
  <c r="AP31" i="17"/>
  <c r="AP30" i="17"/>
  <c r="AP29" i="17"/>
  <c r="AP28" i="17"/>
  <c r="AP27" i="17"/>
  <c r="AP26" i="17"/>
  <c r="AP25" i="17"/>
  <c r="AP24" i="17"/>
  <c r="AP23" i="17"/>
  <c r="AP22" i="17"/>
  <c r="AP21" i="17"/>
  <c r="AP20" i="17"/>
  <c r="AP19" i="17"/>
  <c r="AP18" i="17"/>
  <c r="AL217" i="17"/>
  <c r="AL216" i="17"/>
  <c r="AL215" i="17"/>
  <c r="AL214" i="17"/>
  <c r="AL213" i="17"/>
  <c r="AL212" i="17"/>
  <c r="AL211" i="17"/>
  <c r="AL210" i="17"/>
  <c r="AL209" i="17"/>
  <c r="AL208" i="17"/>
  <c r="AL207" i="17"/>
  <c r="AL206" i="17"/>
  <c r="AL205" i="17"/>
  <c r="AL204" i="17"/>
  <c r="AL203" i="17"/>
  <c r="AL202" i="17"/>
  <c r="AL201" i="17"/>
  <c r="AL200" i="17"/>
  <c r="AL199" i="17"/>
  <c r="AL198" i="17"/>
  <c r="AL197" i="17"/>
  <c r="AL196" i="17"/>
  <c r="AL195" i="17"/>
  <c r="AL194" i="17"/>
  <c r="AL193" i="17"/>
  <c r="AL192" i="17"/>
  <c r="AL191" i="17"/>
  <c r="AL190" i="17"/>
  <c r="AL189" i="17"/>
  <c r="AL188" i="17"/>
  <c r="AL187" i="17"/>
  <c r="AL186" i="17"/>
  <c r="AL185" i="17"/>
  <c r="AL184" i="17"/>
  <c r="AL183" i="17"/>
  <c r="AL182" i="17"/>
  <c r="AL181" i="17"/>
  <c r="AL180" i="17"/>
  <c r="AL179" i="17"/>
  <c r="AL178" i="17"/>
  <c r="AL177" i="17"/>
  <c r="AL176" i="17"/>
  <c r="AL175" i="17"/>
  <c r="AL174" i="17"/>
  <c r="AL173" i="17"/>
  <c r="AL172" i="17"/>
  <c r="AL171" i="17"/>
  <c r="AL170" i="17"/>
  <c r="AL169" i="17"/>
  <c r="AL168" i="17"/>
  <c r="AL167" i="17"/>
  <c r="AL166" i="17"/>
  <c r="AL165" i="17"/>
  <c r="AL164" i="17"/>
  <c r="AL163" i="17"/>
  <c r="AL162" i="17"/>
  <c r="AL161" i="17"/>
  <c r="AL160" i="17"/>
  <c r="AL159" i="17"/>
  <c r="AL158" i="17"/>
  <c r="AL157" i="17"/>
  <c r="AL156" i="17"/>
  <c r="AL155" i="17"/>
  <c r="AL154" i="17"/>
  <c r="AL153" i="17"/>
  <c r="AL152" i="17"/>
  <c r="AL151" i="17"/>
  <c r="AL150" i="17"/>
  <c r="AL149" i="17"/>
  <c r="AL148" i="17"/>
  <c r="AL147" i="17"/>
  <c r="AL146" i="17"/>
  <c r="AL145" i="17"/>
  <c r="AL144" i="17"/>
  <c r="AL143" i="17"/>
  <c r="AL142" i="17"/>
  <c r="AL141" i="17"/>
  <c r="AL140" i="17"/>
  <c r="AL139" i="17"/>
  <c r="AL138" i="17"/>
  <c r="AL137" i="17"/>
  <c r="AL136" i="17"/>
  <c r="AL135" i="17"/>
  <c r="AL134" i="17"/>
  <c r="AL133" i="17"/>
  <c r="AL132" i="17"/>
  <c r="AL131" i="17"/>
  <c r="AL130" i="17"/>
  <c r="AL129" i="17"/>
  <c r="AL128" i="17"/>
  <c r="AL127" i="17"/>
  <c r="AL126" i="17"/>
  <c r="AL125" i="17"/>
  <c r="AL124" i="17"/>
  <c r="AL123" i="17"/>
  <c r="AL122" i="17"/>
  <c r="AL121" i="17"/>
  <c r="AL120" i="17"/>
  <c r="AL119" i="17"/>
  <c r="AL118" i="17"/>
  <c r="AL117" i="17"/>
  <c r="AL116" i="17"/>
  <c r="AL115" i="17"/>
  <c r="AL114" i="17"/>
  <c r="AL113" i="17"/>
  <c r="AL112" i="17"/>
  <c r="AL111" i="17"/>
  <c r="AL110" i="17"/>
  <c r="AL109" i="17"/>
  <c r="AL108" i="17"/>
  <c r="AL107" i="17"/>
  <c r="AL106" i="17"/>
  <c r="AL105" i="17"/>
  <c r="AL104" i="17"/>
  <c r="AL103" i="17"/>
  <c r="AL102" i="17"/>
  <c r="AL101" i="17"/>
  <c r="AL100" i="17"/>
  <c r="AL99" i="17"/>
  <c r="AL98" i="17"/>
  <c r="AL97" i="17"/>
  <c r="AL96" i="17"/>
  <c r="AL95" i="17"/>
  <c r="AL94" i="17"/>
  <c r="AL93" i="17"/>
  <c r="AL92" i="17"/>
  <c r="AL91" i="17"/>
  <c r="AL90" i="17"/>
  <c r="AL89" i="17"/>
  <c r="AL88" i="17"/>
  <c r="AL87" i="17"/>
  <c r="AL86" i="17"/>
  <c r="AL85" i="17"/>
  <c r="AL84" i="17"/>
  <c r="AL83" i="17"/>
  <c r="AL82" i="17"/>
  <c r="AL81" i="17"/>
  <c r="AL80" i="17"/>
  <c r="AL79" i="17"/>
  <c r="AL78" i="17"/>
  <c r="AL77" i="17"/>
  <c r="AL76" i="17"/>
  <c r="AL75" i="17"/>
  <c r="AL74" i="17"/>
  <c r="AL73" i="17"/>
  <c r="AL72" i="17"/>
  <c r="AL71" i="17"/>
  <c r="AL70" i="17"/>
  <c r="AL69" i="17"/>
  <c r="AL68" i="17"/>
  <c r="AL67" i="17"/>
  <c r="AL66" i="17"/>
  <c r="AL65" i="17"/>
  <c r="AL64" i="17"/>
  <c r="AL63" i="17"/>
  <c r="AL62" i="17"/>
  <c r="AL61" i="17"/>
  <c r="AL60" i="17"/>
  <c r="AL59" i="17"/>
  <c r="AL58" i="17"/>
  <c r="AL57" i="17"/>
  <c r="AL56" i="17"/>
  <c r="AL55" i="17"/>
  <c r="AL54" i="17"/>
  <c r="AL53" i="17"/>
  <c r="AL52" i="17"/>
  <c r="AL51" i="17"/>
  <c r="AL50" i="17"/>
  <c r="AL49" i="17"/>
  <c r="AL48" i="17"/>
  <c r="AL47" i="17"/>
  <c r="AL46" i="17"/>
  <c r="AL45" i="17"/>
  <c r="AL44" i="17"/>
  <c r="AL43" i="17"/>
  <c r="AL42" i="17"/>
  <c r="AL41" i="17"/>
  <c r="AL40" i="17"/>
  <c r="AL39" i="17"/>
  <c r="AL38" i="17"/>
  <c r="AL37" i="17"/>
  <c r="AL36" i="17"/>
  <c r="AL35" i="17"/>
  <c r="AL34" i="17"/>
  <c r="AL33" i="17"/>
  <c r="AL32" i="17"/>
  <c r="AL31" i="17"/>
  <c r="AL30" i="17"/>
  <c r="AL29" i="17"/>
  <c r="AL28" i="17"/>
  <c r="AL27" i="17"/>
  <c r="AL26" i="17"/>
  <c r="AL25" i="17"/>
  <c r="AL24" i="17"/>
  <c r="AL23" i="17"/>
  <c r="AL22" i="17"/>
  <c r="AL21" i="17"/>
  <c r="AL20" i="17"/>
  <c r="AL19" i="17"/>
  <c r="AL18" i="17"/>
  <c r="AH217" i="17"/>
  <c r="AH216" i="17"/>
  <c r="AH215" i="17"/>
  <c r="AH214" i="17"/>
  <c r="AH213" i="17"/>
  <c r="AH212" i="17"/>
  <c r="AH211" i="17"/>
  <c r="AH210" i="17"/>
  <c r="AH209" i="17"/>
  <c r="AH208" i="17"/>
  <c r="AH207" i="17"/>
  <c r="AH206" i="17"/>
  <c r="AH205" i="17"/>
  <c r="AH204" i="17"/>
  <c r="AH203" i="17"/>
  <c r="AH202" i="17"/>
  <c r="AH201" i="17"/>
  <c r="AH200" i="17"/>
  <c r="AH199" i="17"/>
  <c r="AH198" i="17"/>
  <c r="AH197" i="17"/>
  <c r="AH196" i="17"/>
  <c r="AH195" i="17"/>
  <c r="AH194" i="17"/>
  <c r="AH193" i="17"/>
  <c r="AH192" i="17"/>
  <c r="AH191" i="17"/>
  <c r="AH190" i="17"/>
  <c r="AH189" i="17"/>
  <c r="AH188" i="17"/>
  <c r="AH187" i="17"/>
  <c r="AH186" i="17"/>
  <c r="AH185" i="17"/>
  <c r="AH184" i="17"/>
  <c r="AH183" i="17"/>
  <c r="AH182" i="17"/>
  <c r="AH181" i="17"/>
  <c r="AH180" i="17"/>
  <c r="AH179" i="17"/>
  <c r="AH178" i="17"/>
  <c r="AH177" i="17"/>
  <c r="AH176" i="17"/>
  <c r="AH175" i="17"/>
  <c r="AH174" i="17"/>
  <c r="AH173" i="17"/>
  <c r="AH172" i="17"/>
  <c r="AH171" i="17"/>
  <c r="AH170" i="17"/>
  <c r="AH169" i="17"/>
  <c r="AH168" i="17"/>
  <c r="AH167" i="17"/>
  <c r="AH166" i="17"/>
  <c r="AH165" i="17"/>
  <c r="AH164" i="17"/>
  <c r="AH163" i="17"/>
  <c r="AH162" i="17"/>
  <c r="AH161" i="17"/>
  <c r="AH160" i="17"/>
  <c r="AH159" i="17"/>
  <c r="AH158" i="17"/>
  <c r="AH157" i="17"/>
  <c r="AH156" i="17"/>
  <c r="AH155" i="17"/>
  <c r="AH154" i="17"/>
  <c r="AH153" i="17"/>
  <c r="AH152" i="17"/>
  <c r="AH151" i="17"/>
  <c r="AH150" i="17"/>
  <c r="AH149" i="17"/>
  <c r="AH148" i="17"/>
  <c r="AH147" i="17"/>
  <c r="AH146" i="17"/>
  <c r="AH145" i="17"/>
  <c r="AH144" i="17"/>
  <c r="AH143" i="17"/>
  <c r="AH142" i="17"/>
  <c r="AH141" i="17"/>
  <c r="AH140" i="17"/>
  <c r="AH139" i="17"/>
  <c r="AH138" i="17"/>
  <c r="AH137" i="17"/>
  <c r="AH136" i="17"/>
  <c r="AH135" i="17"/>
  <c r="AH134" i="17"/>
  <c r="AH133" i="17"/>
  <c r="AH132" i="17"/>
  <c r="AH131" i="17"/>
  <c r="AH130" i="17"/>
  <c r="AH129" i="17"/>
  <c r="AH128" i="17"/>
  <c r="AH127" i="17"/>
  <c r="AH126" i="17"/>
  <c r="AH125" i="17"/>
  <c r="AH124" i="17"/>
  <c r="AH123" i="17"/>
  <c r="AH122" i="17"/>
  <c r="AH121" i="17"/>
  <c r="AH120" i="17"/>
  <c r="AH119" i="17"/>
  <c r="AH118" i="17"/>
  <c r="AH117" i="17"/>
  <c r="AH116" i="17"/>
  <c r="AH115" i="17"/>
  <c r="AH114" i="17"/>
  <c r="AH113" i="17"/>
  <c r="AH112" i="17"/>
  <c r="AH111" i="17"/>
  <c r="AH110" i="17"/>
  <c r="AH109" i="17"/>
  <c r="AH108" i="17"/>
  <c r="AH107" i="17"/>
  <c r="AH106" i="17"/>
  <c r="AH105" i="17"/>
  <c r="AH104" i="17"/>
  <c r="AH103" i="17"/>
  <c r="AH102" i="17"/>
  <c r="AH101" i="17"/>
  <c r="AH100" i="17"/>
  <c r="AH99" i="17"/>
  <c r="AH98" i="17"/>
  <c r="AH97" i="17"/>
  <c r="AH96" i="17"/>
  <c r="AH95" i="17"/>
  <c r="AH94" i="17"/>
  <c r="AH93" i="17"/>
  <c r="AH92" i="17"/>
  <c r="AH91" i="17"/>
  <c r="AH90" i="17"/>
  <c r="AH89" i="17"/>
  <c r="AH88" i="17"/>
  <c r="AH87" i="17"/>
  <c r="AH86" i="17"/>
  <c r="AH85" i="17"/>
  <c r="AH84" i="17"/>
  <c r="AH83" i="17"/>
  <c r="AH82" i="17"/>
  <c r="AH81" i="17"/>
  <c r="AH80" i="17"/>
  <c r="AH79" i="17"/>
  <c r="AH78" i="17"/>
  <c r="AH77" i="17"/>
  <c r="AH76" i="17"/>
  <c r="AH75" i="17"/>
  <c r="AH74" i="17"/>
  <c r="AH73" i="17"/>
  <c r="AH72" i="17"/>
  <c r="AH71" i="17"/>
  <c r="AH70" i="17"/>
  <c r="AH69" i="17"/>
  <c r="AH68" i="17"/>
  <c r="AH67" i="17"/>
  <c r="AH66" i="17"/>
  <c r="AH65" i="17"/>
  <c r="AH64" i="17"/>
  <c r="AH63" i="17"/>
  <c r="AH62" i="17"/>
  <c r="AH61" i="17"/>
  <c r="AH60" i="17"/>
  <c r="AH59" i="17"/>
  <c r="AH58" i="17"/>
  <c r="AH57" i="17"/>
  <c r="AH56" i="17"/>
  <c r="AH55" i="17"/>
  <c r="AH54" i="17"/>
  <c r="AH53" i="17"/>
  <c r="AH52" i="17"/>
  <c r="AH51" i="17"/>
  <c r="AH50" i="17"/>
  <c r="AH49" i="17"/>
  <c r="AH48" i="17"/>
  <c r="AH47" i="17"/>
  <c r="AH46" i="17"/>
  <c r="AH45" i="17"/>
  <c r="AH44" i="17"/>
  <c r="AH43" i="17"/>
  <c r="AH42" i="17"/>
  <c r="AH41" i="17"/>
  <c r="AH40" i="17"/>
  <c r="AH39" i="17"/>
  <c r="AH38" i="17"/>
  <c r="AH37" i="17"/>
  <c r="AH36" i="17"/>
  <c r="AH35" i="17"/>
  <c r="AH34" i="17"/>
  <c r="AH33" i="17"/>
  <c r="AH32" i="17"/>
  <c r="AH31" i="17"/>
  <c r="AH30" i="17"/>
  <c r="AH29" i="17"/>
  <c r="AH28" i="17"/>
  <c r="AH27" i="17"/>
  <c r="AH26" i="17"/>
  <c r="AH25" i="17"/>
  <c r="AH24" i="17"/>
  <c r="AH23" i="17"/>
  <c r="AH22" i="17"/>
  <c r="AH21" i="17"/>
  <c r="AH20" i="17"/>
  <c r="AH19" i="17"/>
  <c r="AH18" i="17"/>
  <c r="AD217" i="17"/>
  <c r="AD216" i="17"/>
  <c r="AD215" i="17"/>
  <c r="AD214" i="17"/>
  <c r="AD213" i="17"/>
  <c r="AD212" i="17"/>
  <c r="AD211" i="17"/>
  <c r="AD210" i="17"/>
  <c r="AD209" i="17"/>
  <c r="AD208" i="17"/>
  <c r="AD207" i="17"/>
  <c r="AD206" i="17"/>
  <c r="AD205" i="17"/>
  <c r="AD204" i="17"/>
  <c r="AD203" i="17"/>
  <c r="AD202" i="17"/>
  <c r="AD201" i="17"/>
  <c r="AD200" i="17"/>
  <c r="AD199" i="17"/>
  <c r="AD198" i="17"/>
  <c r="AD197" i="17"/>
  <c r="AD196" i="17"/>
  <c r="AD195" i="17"/>
  <c r="AD194" i="17"/>
  <c r="AD193" i="17"/>
  <c r="AD192" i="17"/>
  <c r="AD191" i="17"/>
  <c r="AD190" i="17"/>
  <c r="AD189" i="17"/>
  <c r="AD188" i="17"/>
  <c r="AD187" i="17"/>
  <c r="AD186" i="17"/>
  <c r="AD185" i="17"/>
  <c r="AD184" i="17"/>
  <c r="AD183" i="17"/>
  <c r="AD182" i="17"/>
  <c r="AD181" i="17"/>
  <c r="AD180" i="17"/>
  <c r="AD179" i="17"/>
  <c r="AD178" i="17"/>
  <c r="AD177" i="17"/>
  <c r="AD176" i="17"/>
  <c r="AD175" i="17"/>
  <c r="AD174" i="17"/>
  <c r="AD173" i="17"/>
  <c r="AD172" i="17"/>
  <c r="AD171" i="17"/>
  <c r="AD170" i="17"/>
  <c r="AD169" i="17"/>
  <c r="AD168" i="17"/>
  <c r="AD167" i="17"/>
  <c r="AD166" i="17"/>
  <c r="AD165" i="17"/>
  <c r="AD164" i="17"/>
  <c r="AD163" i="17"/>
  <c r="AD162" i="17"/>
  <c r="AD161" i="17"/>
  <c r="AD160" i="17"/>
  <c r="AD159" i="17"/>
  <c r="AD158" i="17"/>
  <c r="AD157" i="17"/>
  <c r="AD156" i="17"/>
  <c r="AD155" i="17"/>
  <c r="AD154" i="17"/>
  <c r="AD153" i="17"/>
  <c r="AD152" i="17"/>
  <c r="AD151" i="17"/>
  <c r="AD150" i="17"/>
  <c r="AD149" i="17"/>
  <c r="AD148" i="17"/>
  <c r="AD147" i="17"/>
  <c r="AD146" i="17"/>
  <c r="AD145" i="17"/>
  <c r="AD144" i="17"/>
  <c r="AD143" i="17"/>
  <c r="AD142" i="17"/>
  <c r="AD141" i="17"/>
  <c r="AD140" i="17"/>
  <c r="AD139" i="17"/>
  <c r="AD138" i="17"/>
  <c r="AD137" i="17"/>
  <c r="AD136" i="17"/>
  <c r="AD135" i="17"/>
  <c r="AD134" i="17"/>
  <c r="AD133" i="17"/>
  <c r="AD132" i="17"/>
  <c r="AD131" i="17"/>
  <c r="AD130" i="17"/>
  <c r="AD129" i="17"/>
  <c r="AD128" i="17"/>
  <c r="AD127" i="17"/>
  <c r="AD126" i="17"/>
  <c r="AD125" i="17"/>
  <c r="AD124" i="17"/>
  <c r="AD123" i="17"/>
  <c r="AD122" i="17"/>
  <c r="AD121" i="17"/>
  <c r="AD120" i="17"/>
  <c r="AD119" i="17"/>
  <c r="AD118" i="17"/>
  <c r="AD117" i="17"/>
  <c r="AD116" i="17"/>
  <c r="AD115" i="17"/>
  <c r="AD114" i="17"/>
  <c r="AD113" i="17"/>
  <c r="AD112" i="17"/>
  <c r="AD111" i="17"/>
  <c r="AD110" i="17"/>
  <c r="AD109" i="17"/>
  <c r="AD108" i="17"/>
  <c r="AD107" i="17"/>
  <c r="AD106" i="17"/>
  <c r="AD105" i="17"/>
  <c r="AD104" i="17"/>
  <c r="AD103" i="17"/>
  <c r="AD102" i="17"/>
  <c r="AD101" i="17"/>
  <c r="AD100" i="17"/>
  <c r="AD99" i="17"/>
  <c r="AD98" i="17"/>
  <c r="AD97" i="17"/>
  <c r="AD96" i="17"/>
  <c r="AD95" i="17"/>
  <c r="AD94" i="17"/>
  <c r="AD93" i="17"/>
  <c r="AD92" i="17"/>
  <c r="AD91" i="17"/>
  <c r="AD90" i="17"/>
  <c r="AD89" i="17"/>
  <c r="AD88" i="17"/>
  <c r="AD87" i="17"/>
  <c r="AD86" i="17"/>
  <c r="AD85" i="17"/>
  <c r="AD84" i="17"/>
  <c r="AD83" i="17"/>
  <c r="AD82" i="17"/>
  <c r="AD81" i="17"/>
  <c r="AD80" i="17"/>
  <c r="AD79" i="17"/>
  <c r="AD78" i="17"/>
  <c r="AD77" i="17"/>
  <c r="AD76" i="17"/>
  <c r="AD75" i="17"/>
  <c r="AD74" i="17"/>
  <c r="AD73" i="17"/>
  <c r="AD72" i="17"/>
  <c r="AD71" i="17"/>
  <c r="AD70" i="17"/>
  <c r="AD69" i="17"/>
  <c r="AD68" i="17"/>
  <c r="AD67" i="17"/>
  <c r="AD66" i="17"/>
  <c r="AD65" i="17"/>
  <c r="AD64" i="17"/>
  <c r="AD63" i="17"/>
  <c r="AD62" i="17"/>
  <c r="AD61" i="17"/>
  <c r="AD60" i="17"/>
  <c r="AD59" i="17"/>
  <c r="AD58" i="17"/>
  <c r="AD57" i="17"/>
  <c r="AD56" i="17"/>
  <c r="AD55" i="17"/>
  <c r="AD54" i="17"/>
  <c r="AD53" i="17"/>
  <c r="AD52" i="17"/>
  <c r="AD51" i="17"/>
  <c r="AD50" i="17"/>
  <c r="AD49" i="17"/>
  <c r="AD48" i="17"/>
  <c r="AD47" i="17"/>
  <c r="AD46" i="17"/>
  <c r="AD45" i="17"/>
  <c r="AD44" i="17"/>
  <c r="AD43" i="17"/>
  <c r="AD42" i="17"/>
  <c r="AD41" i="17"/>
  <c r="AD40" i="17"/>
  <c r="AD39" i="17"/>
  <c r="AD38" i="17"/>
  <c r="AD37" i="17"/>
  <c r="AD36" i="17"/>
  <c r="AD35" i="17"/>
  <c r="AD34" i="17"/>
  <c r="AD33" i="17"/>
  <c r="AD32" i="17"/>
  <c r="AD31" i="17"/>
  <c r="AD30" i="17"/>
  <c r="AD29" i="17"/>
  <c r="AD28" i="17"/>
  <c r="AD27" i="17"/>
  <c r="AD26" i="17"/>
  <c r="AD25" i="17"/>
  <c r="AD24" i="17"/>
  <c r="AD23" i="17"/>
  <c r="AD22" i="17"/>
  <c r="AD21" i="17"/>
  <c r="AD20" i="17"/>
  <c r="AD19" i="17"/>
  <c r="AD18" i="17"/>
  <c r="D19" i="17"/>
  <c r="E19" i="17"/>
  <c r="D20" i="17"/>
  <c r="E20" i="17"/>
  <c r="D21" i="17"/>
  <c r="E21" i="17"/>
  <c r="D22" i="17"/>
  <c r="E22" i="17"/>
  <c r="D23" i="17"/>
  <c r="E23" i="17"/>
  <c r="D24" i="17"/>
  <c r="E24" i="17"/>
  <c r="D25" i="17"/>
  <c r="E25" i="17"/>
  <c r="D26" i="17"/>
  <c r="E26" i="17"/>
  <c r="D27" i="17"/>
  <c r="E27" i="17"/>
  <c r="D28" i="17"/>
  <c r="E28" i="17"/>
  <c r="D29" i="17"/>
  <c r="E29" i="17"/>
  <c r="D30" i="17"/>
  <c r="E30" i="17"/>
  <c r="D31" i="17"/>
  <c r="E31" i="17"/>
  <c r="D32" i="17"/>
  <c r="E32" i="17"/>
  <c r="D33" i="17"/>
  <c r="E33" i="17"/>
  <c r="D34" i="17"/>
  <c r="E34" i="17"/>
  <c r="D35" i="17"/>
  <c r="E35" i="17"/>
  <c r="D36" i="17"/>
  <c r="E36" i="17"/>
  <c r="D37" i="17"/>
  <c r="E37" i="17"/>
  <c r="D38" i="17"/>
  <c r="E38" i="17"/>
  <c r="D39" i="17"/>
  <c r="E39" i="17"/>
  <c r="D40" i="17"/>
  <c r="E40" i="17"/>
  <c r="D41" i="17"/>
  <c r="E41" i="17"/>
  <c r="D42" i="17"/>
  <c r="E42" i="17"/>
  <c r="D43" i="17"/>
  <c r="E43" i="17"/>
  <c r="D44" i="17"/>
  <c r="E44" i="17"/>
  <c r="D45" i="17"/>
  <c r="E45" i="17"/>
  <c r="D46" i="17"/>
  <c r="E46" i="17"/>
  <c r="D47" i="17"/>
  <c r="E47" i="17"/>
  <c r="D48" i="17"/>
  <c r="E48" i="17"/>
  <c r="D49" i="17"/>
  <c r="E49" i="17"/>
  <c r="D50" i="17"/>
  <c r="E50" i="17"/>
  <c r="D51" i="17"/>
  <c r="E51" i="17"/>
  <c r="D52" i="17"/>
  <c r="E52" i="17"/>
  <c r="D53" i="17"/>
  <c r="E53" i="17"/>
  <c r="D54" i="17"/>
  <c r="E54" i="17"/>
  <c r="D55" i="17"/>
  <c r="E55" i="17"/>
  <c r="D56" i="17"/>
  <c r="E56" i="17"/>
  <c r="D57" i="17"/>
  <c r="E57" i="17"/>
  <c r="D58" i="17"/>
  <c r="E58" i="17"/>
  <c r="D59" i="17"/>
  <c r="E59" i="17"/>
  <c r="D60" i="17"/>
  <c r="E60" i="17"/>
  <c r="D61" i="17"/>
  <c r="E61" i="17"/>
  <c r="D62" i="17"/>
  <c r="E62" i="17"/>
  <c r="D63" i="17"/>
  <c r="E63" i="17"/>
  <c r="D64" i="17"/>
  <c r="E64" i="17"/>
  <c r="D65" i="17"/>
  <c r="E65" i="17"/>
  <c r="D66" i="17"/>
  <c r="E66" i="17"/>
  <c r="D67" i="17"/>
  <c r="E67" i="17"/>
  <c r="D68" i="17"/>
  <c r="E68" i="17"/>
  <c r="D69" i="17"/>
  <c r="E69" i="17"/>
  <c r="D70" i="17"/>
  <c r="E70" i="17"/>
  <c r="D71" i="17"/>
  <c r="E71" i="17"/>
  <c r="D72" i="17"/>
  <c r="E72" i="17"/>
  <c r="D73" i="17"/>
  <c r="E73" i="17"/>
  <c r="D74" i="17"/>
  <c r="E74" i="17"/>
  <c r="D75" i="17"/>
  <c r="E75" i="17"/>
  <c r="D76" i="17"/>
  <c r="E76" i="17"/>
  <c r="D77" i="17"/>
  <c r="E77" i="17"/>
  <c r="D78" i="17"/>
  <c r="E78" i="17"/>
  <c r="D79" i="17"/>
  <c r="E79" i="17"/>
  <c r="D80" i="17"/>
  <c r="E80" i="17"/>
  <c r="D81" i="17"/>
  <c r="E81" i="17"/>
  <c r="D82" i="17"/>
  <c r="E82" i="17"/>
  <c r="D83" i="17"/>
  <c r="E83" i="17"/>
  <c r="D84" i="17"/>
  <c r="E84" i="17"/>
  <c r="D85" i="17"/>
  <c r="E85" i="17"/>
  <c r="D86" i="17"/>
  <c r="E86" i="17"/>
  <c r="D87" i="17"/>
  <c r="E87" i="17"/>
  <c r="D88" i="17"/>
  <c r="E88" i="17"/>
  <c r="D89" i="17"/>
  <c r="E89" i="17"/>
  <c r="D90" i="17"/>
  <c r="E90" i="17"/>
  <c r="D91" i="17"/>
  <c r="E91" i="17"/>
  <c r="D92" i="17"/>
  <c r="E92" i="17"/>
  <c r="D93" i="17"/>
  <c r="E93" i="17"/>
  <c r="D94" i="17"/>
  <c r="E94" i="17"/>
  <c r="D95" i="17"/>
  <c r="E95" i="17"/>
  <c r="D96" i="17"/>
  <c r="E96" i="17"/>
  <c r="D97" i="17"/>
  <c r="E97" i="17"/>
  <c r="D98" i="17"/>
  <c r="E98" i="17"/>
  <c r="D99" i="17"/>
  <c r="E99" i="17"/>
  <c r="D100" i="17"/>
  <c r="E100" i="17"/>
  <c r="D101" i="17"/>
  <c r="E101" i="17"/>
  <c r="D102" i="17"/>
  <c r="E102" i="17"/>
  <c r="D103" i="17"/>
  <c r="E103" i="17"/>
  <c r="D104" i="17"/>
  <c r="E104" i="17"/>
  <c r="D105" i="17"/>
  <c r="E105" i="17"/>
  <c r="D106" i="17"/>
  <c r="E106" i="17"/>
  <c r="D107" i="17"/>
  <c r="E107" i="17"/>
  <c r="D108" i="17"/>
  <c r="E108" i="17"/>
  <c r="D109" i="17"/>
  <c r="E109" i="17"/>
  <c r="D110" i="17"/>
  <c r="E110" i="17"/>
  <c r="D111" i="17"/>
  <c r="E111" i="17"/>
  <c r="D112" i="17"/>
  <c r="E112" i="17"/>
  <c r="D113" i="17"/>
  <c r="E113" i="17"/>
  <c r="D114" i="17"/>
  <c r="E114" i="17"/>
  <c r="D115" i="17"/>
  <c r="E115" i="17"/>
  <c r="D116" i="17"/>
  <c r="E116" i="17"/>
  <c r="D117" i="17"/>
  <c r="E117" i="17"/>
  <c r="D118" i="17"/>
  <c r="E118" i="17"/>
  <c r="D119" i="17"/>
  <c r="E119" i="17"/>
  <c r="D120" i="17"/>
  <c r="E120" i="17"/>
  <c r="D121" i="17"/>
  <c r="E121" i="17"/>
  <c r="D122" i="17"/>
  <c r="E122" i="17"/>
  <c r="D123" i="17"/>
  <c r="E123" i="17"/>
  <c r="D124" i="17"/>
  <c r="E124" i="17"/>
  <c r="D125" i="17"/>
  <c r="E125" i="17"/>
  <c r="D126" i="17"/>
  <c r="E126" i="17"/>
  <c r="D127" i="17"/>
  <c r="E127" i="17"/>
  <c r="D128" i="17"/>
  <c r="E128" i="17"/>
  <c r="D129" i="17"/>
  <c r="E129" i="17"/>
  <c r="D130" i="17"/>
  <c r="E130" i="17"/>
  <c r="D131" i="17"/>
  <c r="E131" i="17"/>
  <c r="D132" i="17"/>
  <c r="E132" i="17"/>
  <c r="D133" i="17"/>
  <c r="E133" i="17"/>
  <c r="D134" i="17"/>
  <c r="E134" i="17"/>
  <c r="D135" i="17"/>
  <c r="E135" i="17"/>
  <c r="D136" i="17"/>
  <c r="E136" i="17"/>
  <c r="D137" i="17"/>
  <c r="E137" i="17"/>
  <c r="D138" i="17"/>
  <c r="E138" i="17"/>
  <c r="D139" i="17"/>
  <c r="E139" i="17"/>
  <c r="D140" i="17"/>
  <c r="E140" i="17"/>
  <c r="D141" i="17"/>
  <c r="E141" i="17"/>
  <c r="D142" i="17"/>
  <c r="E142" i="17"/>
  <c r="D143" i="17"/>
  <c r="E143" i="17"/>
  <c r="D144" i="17"/>
  <c r="E144" i="17"/>
  <c r="D145" i="17"/>
  <c r="E145" i="17"/>
  <c r="D146" i="17"/>
  <c r="E146" i="17"/>
  <c r="D147" i="17"/>
  <c r="E147" i="17"/>
  <c r="D148" i="17"/>
  <c r="E148" i="17"/>
  <c r="D149" i="17"/>
  <c r="E149" i="17"/>
  <c r="D150" i="17"/>
  <c r="E150" i="17"/>
  <c r="D151" i="17"/>
  <c r="E151" i="17"/>
  <c r="D152" i="17"/>
  <c r="E152" i="17"/>
  <c r="D153" i="17"/>
  <c r="E153" i="17"/>
  <c r="D154" i="17"/>
  <c r="E154" i="17"/>
  <c r="D155" i="17"/>
  <c r="E155" i="17"/>
  <c r="D156" i="17"/>
  <c r="E156" i="17"/>
  <c r="D157" i="17"/>
  <c r="E157" i="17"/>
  <c r="D158" i="17"/>
  <c r="E158" i="17"/>
  <c r="D159" i="17"/>
  <c r="E159" i="17"/>
  <c r="D160" i="17"/>
  <c r="E160" i="17"/>
  <c r="D161" i="17"/>
  <c r="E161" i="17"/>
  <c r="D162" i="17"/>
  <c r="E162" i="17"/>
  <c r="D163" i="17"/>
  <c r="E163" i="17"/>
  <c r="D164" i="17"/>
  <c r="E164" i="17"/>
  <c r="D165" i="17"/>
  <c r="E165" i="17"/>
  <c r="D166" i="17"/>
  <c r="E166" i="17"/>
  <c r="D167" i="17"/>
  <c r="E167" i="17"/>
  <c r="D168" i="17"/>
  <c r="E168" i="17"/>
  <c r="D169" i="17"/>
  <c r="E169" i="17"/>
  <c r="D170" i="17"/>
  <c r="E170" i="17"/>
  <c r="D171" i="17"/>
  <c r="E171" i="17"/>
  <c r="D172" i="17"/>
  <c r="E172" i="17"/>
  <c r="D173" i="17"/>
  <c r="E173" i="17"/>
  <c r="D174" i="17"/>
  <c r="E174" i="17"/>
  <c r="D175" i="17"/>
  <c r="E175" i="17"/>
  <c r="D176" i="17"/>
  <c r="E176" i="17"/>
  <c r="D177" i="17"/>
  <c r="E177" i="17"/>
  <c r="D178" i="17"/>
  <c r="E178" i="17"/>
  <c r="D179" i="17"/>
  <c r="E179" i="17"/>
  <c r="D180" i="17"/>
  <c r="E180" i="17"/>
  <c r="D181" i="17"/>
  <c r="E181" i="17"/>
  <c r="D182" i="17"/>
  <c r="E182" i="17"/>
  <c r="D183" i="17"/>
  <c r="E183" i="17"/>
  <c r="D184" i="17"/>
  <c r="E184" i="17"/>
  <c r="D185" i="17"/>
  <c r="E185" i="17"/>
  <c r="D186" i="17"/>
  <c r="E186" i="17"/>
  <c r="D187" i="17"/>
  <c r="E187" i="17"/>
  <c r="D188" i="17"/>
  <c r="E188" i="17"/>
  <c r="D189" i="17"/>
  <c r="E189" i="17"/>
  <c r="D190" i="17"/>
  <c r="E190" i="17"/>
  <c r="D191" i="17"/>
  <c r="E191" i="17"/>
  <c r="D192" i="17"/>
  <c r="E192" i="17"/>
  <c r="D193" i="17"/>
  <c r="E193" i="17"/>
  <c r="D194" i="17"/>
  <c r="E194" i="17"/>
  <c r="D195" i="17"/>
  <c r="E195" i="17"/>
  <c r="D196" i="17"/>
  <c r="E196" i="17"/>
  <c r="D197" i="17"/>
  <c r="E197" i="17"/>
  <c r="D198" i="17"/>
  <c r="E198" i="17"/>
  <c r="D199" i="17"/>
  <c r="E199" i="17"/>
  <c r="D200" i="17"/>
  <c r="E200" i="17"/>
  <c r="D201" i="17"/>
  <c r="E201" i="17"/>
  <c r="D202" i="17"/>
  <c r="E202" i="17"/>
  <c r="D203" i="17"/>
  <c r="E203" i="17"/>
  <c r="D204" i="17"/>
  <c r="E204" i="17"/>
  <c r="D205" i="17"/>
  <c r="E205" i="17"/>
  <c r="D206" i="17"/>
  <c r="E206" i="17"/>
  <c r="D207" i="17"/>
  <c r="E207" i="17"/>
  <c r="D208" i="17"/>
  <c r="E208" i="17"/>
  <c r="D209" i="17"/>
  <c r="E209" i="17"/>
  <c r="D210" i="17"/>
  <c r="E210" i="17"/>
  <c r="D211" i="17"/>
  <c r="E211" i="17"/>
  <c r="D212" i="17"/>
  <c r="E212" i="17"/>
  <c r="D213" i="17"/>
  <c r="E213" i="17"/>
  <c r="D214" i="17"/>
  <c r="E214" i="17"/>
  <c r="D215" i="17"/>
  <c r="E215" i="17"/>
  <c r="D216" i="17"/>
  <c r="E216" i="17"/>
  <c r="D217" i="17"/>
  <c r="E217" i="17"/>
  <c r="E18" i="17"/>
  <c r="D18" i="17"/>
  <c r="C19" i="17"/>
  <c r="C20" i="17"/>
  <c r="C21" i="17"/>
  <c r="C22" i="17"/>
  <c r="C23" i="17"/>
  <c r="C24" i="17"/>
  <c r="C25" i="17"/>
  <c r="C26" i="17"/>
  <c r="C27" i="17"/>
  <c r="C28" i="17"/>
  <c r="C29" i="17"/>
  <c r="C30" i="17"/>
  <c r="C31" i="17"/>
  <c r="C32" i="17"/>
  <c r="C33" i="17"/>
  <c r="C34" i="17"/>
  <c r="C35" i="17"/>
  <c r="C36" i="17"/>
  <c r="C37" i="17"/>
  <c r="C38" i="17"/>
  <c r="C39" i="17"/>
  <c r="C40" i="17"/>
  <c r="C41" i="17"/>
  <c r="C42" i="17"/>
  <c r="C43" i="17"/>
  <c r="C44" i="17"/>
  <c r="C45" i="17"/>
  <c r="C46" i="17"/>
  <c r="C47" i="17"/>
  <c r="C48" i="17"/>
  <c r="C49" i="17"/>
  <c r="C50" i="17"/>
  <c r="C51" i="17"/>
  <c r="C52" i="17"/>
  <c r="C53" i="17"/>
  <c r="C54" i="17"/>
  <c r="C55" i="17"/>
  <c r="C56" i="17"/>
  <c r="C57" i="17"/>
  <c r="C58" i="17"/>
  <c r="C59" i="17"/>
  <c r="C60" i="17"/>
  <c r="C61" i="17"/>
  <c r="C62" i="17"/>
  <c r="C63" i="17"/>
  <c r="C64" i="17"/>
  <c r="C65" i="17"/>
  <c r="C66" i="17"/>
  <c r="C67" i="17"/>
  <c r="C68" i="17"/>
  <c r="C69" i="17"/>
  <c r="C70" i="17"/>
  <c r="C71" i="17"/>
  <c r="C72" i="17"/>
  <c r="C73" i="17"/>
  <c r="C74" i="17"/>
  <c r="C75" i="17"/>
  <c r="C76" i="17"/>
  <c r="C77" i="17"/>
  <c r="C78" i="17"/>
  <c r="C79" i="17"/>
  <c r="C80" i="17"/>
  <c r="C81" i="17"/>
  <c r="C82" i="17"/>
  <c r="C83" i="17"/>
  <c r="C84" i="17"/>
  <c r="C85" i="17"/>
  <c r="C86" i="17"/>
  <c r="C87" i="17"/>
  <c r="C88" i="17"/>
  <c r="C89" i="17"/>
  <c r="C90" i="17"/>
  <c r="C91" i="17"/>
  <c r="C92" i="17"/>
  <c r="C93" i="17"/>
  <c r="C94" i="17"/>
  <c r="C95" i="17"/>
  <c r="C96" i="17"/>
  <c r="C97" i="17"/>
  <c r="C98" i="17"/>
  <c r="C99" i="17"/>
  <c r="C100" i="17"/>
  <c r="C101" i="17"/>
  <c r="C102" i="17"/>
  <c r="C103" i="17"/>
  <c r="C104" i="17"/>
  <c r="C105" i="17"/>
  <c r="C106" i="17"/>
  <c r="C107" i="17"/>
  <c r="C108" i="17"/>
  <c r="C109" i="17"/>
  <c r="C110" i="17"/>
  <c r="C111" i="17"/>
  <c r="C112" i="17"/>
  <c r="C113" i="17"/>
  <c r="C114" i="17"/>
  <c r="C115" i="17"/>
  <c r="C116" i="17"/>
  <c r="C117" i="17"/>
  <c r="C118" i="17"/>
  <c r="C119" i="17"/>
  <c r="C120" i="17"/>
  <c r="C121" i="17"/>
  <c r="C122" i="17"/>
  <c r="C123" i="17"/>
  <c r="C124" i="17"/>
  <c r="C125" i="17"/>
  <c r="C126" i="17"/>
  <c r="C127" i="17"/>
  <c r="C128" i="17"/>
  <c r="C129" i="17"/>
  <c r="C130" i="17"/>
  <c r="C131" i="17"/>
  <c r="C132" i="17"/>
  <c r="C133" i="17"/>
  <c r="C134" i="17"/>
  <c r="C135" i="17"/>
  <c r="C136" i="17"/>
  <c r="C137" i="17"/>
  <c r="C138" i="17"/>
  <c r="C139" i="17"/>
  <c r="C140" i="17"/>
  <c r="C141" i="17"/>
  <c r="C142" i="17"/>
  <c r="C143" i="17"/>
  <c r="C144" i="17"/>
  <c r="C145" i="17"/>
  <c r="C146" i="17"/>
  <c r="C147" i="17"/>
  <c r="C148" i="17"/>
  <c r="C149" i="17"/>
  <c r="C150" i="17"/>
  <c r="C151" i="17"/>
  <c r="C152" i="17"/>
  <c r="C153" i="17"/>
  <c r="C154" i="17"/>
  <c r="C155" i="17"/>
  <c r="C156" i="17"/>
  <c r="C157" i="17"/>
  <c r="C158" i="17"/>
  <c r="C159" i="17"/>
  <c r="C160" i="17"/>
  <c r="C161" i="17"/>
  <c r="C162" i="17"/>
  <c r="C163" i="17"/>
  <c r="C164" i="17"/>
  <c r="C165" i="17"/>
  <c r="C166" i="17"/>
  <c r="C167" i="17"/>
  <c r="C168" i="17"/>
  <c r="C169" i="17"/>
  <c r="C170" i="17"/>
  <c r="C171" i="17"/>
  <c r="C172" i="17"/>
  <c r="C173" i="17"/>
  <c r="C174" i="17"/>
  <c r="C175" i="17"/>
  <c r="C176" i="17"/>
  <c r="C177" i="17"/>
  <c r="C178" i="17"/>
  <c r="C179" i="17"/>
  <c r="C180" i="17"/>
  <c r="C181" i="17"/>
  <c r="C182" i="17"/>
  <c r="C183" i="17"/>
  <c r="C184" i="17"/>
  <c r="C185" i="17"/>
  <c r="C186" i="17"/>
  <c r="C187" i="17"/>
  <c r="C188" i="17"/>
  <c r="C189" i="17"/>
  <c r="C190" i="17"/>
  <c r="C191" i="17"/>
  <c r="C192" i="17"/>
  <c r="C193" i="17"/>
  <c r="C194" i="17"/>
  <c r="C195" i="17"/>
  <c r="C196" i="17"/>
  <c r="C197" i="17"/>
  <c r="C198" i="17"/>
  <c r="C199" i="17"/>
  <c r="C200" i="17"/>
  <c r="C201" i="17"/>
  <c r="C202" i="17"/>
  <c r="C203" i="17"/>
  <c r="C204" i="17"/>
  <c r="C205" i="17"/>
  <c r="C206" i="17"/>
  <c r="C207" i="17"/>
  <c r="C208" i="17"/>
  <c r="C209" i="17"/>
  <c r="C210" i="17"/>
  <c r="C211" i="17"/>
  <c r="C212" i="17"/>
  <c r="C213" i="17"/>
  <c r="C214" i="17"/>
  <c r="C215" i="17"/>
  <c r="C216" i="17"/>
  <c r="C217" i="17"/>
  <c r="C18" i="17"/>
  <c r="AO217" i="17"/>
  <c r="AN217" i="17"/>
  <c r="AM217" i="17"/>
  <c r="AK217" i="17"/>
  <c r="AJ217" i="17"/>
  <c r="AI217" i="17"/>
  <c r="AG217" i="17"/>
  <c r="AF217" i="17"/>
  <c r="AE217" i="17"/>
  <c r="AC217" i="17"/>
  <c r="AB217" i="17"/>
  <c r="AA217" i="17"/>
  <c r="AO216" i="17"/>
  <c r="AN216" i="17"/>
  <c r="AM216" i="17"/>
  <c r="AK216" i="17"/>
  <c r="AJ216" i="17"/>
  <c r="AI216" i="17"/>
  <c r="AG216" i="17"/>
  <c r="AF216" i="17"/>
  <c r="AE216" i="17"/>
  <c r="AC216" i="17"/>
  <c r="AB216" i="17"/>
  <c r="AA216" i="17"/>
  <c r="AO215" i="17"/>
  <c r="AN215" i="17"/>
  <c r="AM215" i="17"/>
  <c r="AK215" i="17"/>
  <c r="AJ215" i="17"/>
  <c r="AI215" i="17"/>
  <c r="AG215" i="17"/>
  <c r="AF215" i="17"/>
  <c r="AE215" i="17"/>
  <c r="AC215" i="17"/>
  <c r="AB215" i="17"/>
  <c r="AA215" i="17"/>
  <c r="AO214" i="17"/>
  <c r="AN214" i="17"/>
  <c r="AM214" i="17"/>
  <c r="AK214" i="17"/>
  <c r="AJ214" i="17"/>
  <c r="AI214" i="17"/>
  <c r="AG214" i="17"/>
  <c r="AF214" i="17"/>
  <c r="AE214" i="17"/>
  <c r="AC214" i="17"/>
  <c r="AB214" i="17"/>
  <c r="AA214" i="17"/>
  <c r="AO213" i="17"/>
  <c r="AN213" i="17"/>
  <c r="AM213" i="17"/>
  <c r="AK213" i="17"/>
  <c r="AJ213" i="17"/>
  <c r="AI213" i="17"/>
  <c r="AG213" i="17"/>
  <c r="AF213" i="17"/>
  <c r="AE213" i="17"/>
  <c r="AC213" i="17"/>
  <c r="AB213" i="17"/>
  <c r="AA213" i="17"/>
  <c r="AO212" i="17"/>
  <c r="AN212" i="17"/>
  <c r="AM212" i="17"/>
  <c r="AK212" i="17"/>
  <c r="AJ212" i="17"/>
  <c r="AI212" i="17"/>
  <c r="AG212" i="17"/>
  <c r="AF212" i="17"/>
  <c r="AE212" i="17"/>
  <c r="AC212" i="17"/>
  <c r="AB212" i="17"/>
  <c r="AA212" i="17"/>
  <c r="AO211" i="17"/>
  <c r="AN211" i="17"/>
  <c r="AM211" i="17"/>
  <c r="AK211" i="17"/>
  <c r="AJ211" i="17"/>
  <c r="AI211" i="17"/>
  <c r="AG211" i="17"/>
  <c r="AF211" i="17"/>
  <c r="AE211" i="17"/>
  <c r="AC211" i="17"/>
  <c r="AB211" i="17"/>
  <c r="AA211" i="17"/>
  <c r="AO210" i="17"/>
  <c r="AN210" i="17"/>
  <c r="AM210" i="17"/>
  <c r="AK210" i="17"/>
  <c r="AJ210" i="17"/>
  <c r="AI210" i="17"/>
  <c r="AG210" i="17"/>
  <c r="AF210" i="17"/>
  <c r="AE210" i="17"/>
  <c r="AC210" i="17"/>
  <c r="AB210" i="17"/>
  <c r="AA210" i="17"/>
  <c r="AO209" i="17"/>
  <c r="AN209" i="17"/>
  <c r="AM209" i="17"/>
  <c r="AK209" i="17"/>
  <c r="AJ209" i="17"/>
  <c r="AI209" i="17"/>
  <c r="AG209" i="17"/>
  <c r="AF209" i="17"/>
  <c r="AE209" i="17"/>
  <c r="AC209" i="17"/>
  <c r="AB209" i="17"/>
  <c r="AA209" i="17"/>
  <c r="AO208" i="17"/>
  <c r="AN208" i="17"/>
  <c r="AM208" i="17"/>
  <c r="AK208" i="17"/>
  <c r="AJ208" i="17"/>
  <c r="AI208" i="17"/>
  <c r="AG208" i="17"/>
  <c r="AF208" i="17"/>
  <c r="AE208" i="17"/>
  <c r="AC208" i="17"/>
  <c r="AB208" i="17"/>
  <c r="AA208" i="17"/>
  <c r="AO207" i="17"/>
  <c r="AN207" i="17"/>
  <c r="AM207" i="17"/>
  <c r="AK207" i="17"/>
  <c r="AJ207" i="17"/>
  <c r="AI207" i="17"/>
  <c r="AG207" i="17"/>
  <c r="AF207" i="17"/>
  <c r="AE207" i="17"/>
  <c r="AC207" i="17"/>
  <c r="AB207" i="17"/>
  <c r="AA207" i="17"/>
  <c r="AO206" i="17"/>
  <c r="AN206" i="17"/>
  <c r="AM206" i="17"/>
  <c r="AK206" i="17"/>
  <c r="AJ206" i="17"/>
  <c r="AI206" i="17"/>
  <c r="AG206" i="17"/>
  <c r="AF206" i="17"/>
  <c r="AE206" i="17"/>
  <c r="AC206" i="17"/>
  <c r="AB206" i="17"/>
  <c r="AA206" i="17"/>
  <c r="AO205" i="17"/>
  <c r="AN205" i="17"/>
  <c r="AM205" i="17"/>
  <c r="AK205" i="17"/>
  <c r="AJ205" i="17"/>
  <c r="AI205" i="17"/>
  <c r="AG205" i="17"/>
  <c r="AF205" i="17"/>
  <c r="AE205" i="17"/>
  <c r="AC205" i="17"/>
  <c r="AB205" i="17"/>
  <c r="AA205" i="17"/>
  <c r="AO204" i="17"/>
  <c r="AN204" i="17"/>
  <c r="AM204" i="17"/>
  <c r="AK204" i="17"/>
  <c r="AJ204" i="17"/>
  <c r="AI204" i="17"/>
  <c r="AG204" i="17"/>
  <c r="AF204" i="17"/>
  <c r="AE204" i="17"/>
  <c r="AC204" i="17"/>
  <c r="AB204" i="17"/>
  <c r="AA204" i="17"/>
  <c r="AO203" i="17"/>
  <c r="AN203" i="17"/>
  <c r="AM203" i="17"/>
  <c r="AK203" i="17"/>
  <c r="AJ203" i="17"/>
  <c r="AI203" i="17"/>
  <c r="AG203" i="17"/>
  <c r="AF203" i="17"/>
  <c r="AE203" i="17"/>
  <c r="AC203" i="17"/>
  <c r="AB203" i="17"/>
  <c r="AA203" i="17"/>
  <c r="AO202" i="17"/>
  <c r="AN202" i="17"/>
  <c r="AM202" i="17"/>
  <c r="AK202" i="17"/>
  <c r="AJ202" i="17"/>
  <c r="AI202" i="17"/>
  <c r="AG202" i="17"/>
  <c r="AF202" i="17"/>
  <c r="AE202" i="17"/>
  <c r="AC202" i="17"/>
  <c r="AB202" i="17"/>
  <c r="AA202" i="17"/>
  <c r="AO201" i="17"/>
  <c r="AN201" i="17"/>
  <c r="AM201" i="17"/>
  <c r="AK201" i="17"/>
  <c r="AJ201" i="17"/>
  <c r="AI201" i="17"/>
  <c r="AG201" i="17"/>
  <c r="AF201" i="17"/>
  <c r="AE201" i="17"/>
  <c r="AC201" i="17"/>
  <c r="AB201" i="17"/>
  <c r="AA201" i="17"/>
  <c r="AO200" i="17"/>
  <c r="AN200" i="17"/>
  <c r="AM200" i="17"/>
  <c r="AK200" i="17"/>
  <c r="AJ200" i="17"/>
  <c r="AI200" i="17"/>
  <c r="AG200" i="17"/>
  <c r="AF200" i="17"/>
  <c r="AE200" i="17"/>
  <c r="AC200" i="17"/>
  <c r="AB200" i="17"/>
  <c r="AA200" i="17"/>
  <c r="AO199" i="17"/>
  <c r="AN199" i="17"/>
  <c r="AM199" i="17"/>
  <c r="AK199" i="17"/>
  <c r="AJ199" i="17"/>
  <c r="AI199" i="17"/>
  <c r="AG199" i="17"/>
  <c r="AF199" i="17"/>
  <c r="AE199" i="17"/>
  <c r="AC199" i="17"/>
  <c r="AB199" i="17"/>
  <c r="AA199" i="17"/>
  <c r="AO198" i="17"/>
  <c r="AN198" i="17"/>
  <c r="AM198" i="17"/>
  <c r="AK198" i="17"/>
  <c r="AJ198" i="17"/>
  <c r="AI198" i="17"/>
  <c r="AG198" i="17"/>
  <c r="AF198" i="17"/>
  <c r="AE198" i="17"/>
  <c r="AC198" i="17"/>
  <c r="AB198" i="17"/>
  <c r="AA198" i="17"/>
  <c r="AO197" i="17"/>
  <c r="AN197" i="17"/>
  <c r="AM197" i="17"/>
  <c r="AK197" i="17"/>
  <c r="AJ197" i="17"/>
  <c r="AI197" i="17"/>
  <c r="AG197" i="17"/>
  <c r="AF197" i="17"/>
  <c r="AE197" i="17"/>
  <c r="AC197" i="17"/>
  <c r="AB197" i="17"/>
  <c r="AA197" i="17"/>
  <c r="AO196" i="17"/>
  <c r="AN196" i="17"/>
  <c r="AM196" i="17"/>
  <c r="AK196" i="17"/>
  <c r="AJ196" i="17"/>
  <c r="AI196" i="17"/>
  <c r="AG196" i="17"/>
  <c r="AF196" i="17"/>
  <c r="AE196" i="17"/>
  <c r="AC196" i="17"/>
  <c r="AB196" i="17"/>
  <c r="AA196" i="17"/>
  <c r="AO195" i="17"/>
  <c r="AN195" i="17"/>
  <c r="AM195" i="17"/>
  <c r="AK195" i="17"/>
  <c r="AJ195" i="17"/>
  <c r="AI195" i="17"/>
  <c r="AG195" i="17"/>
  <c r="AF195" i="17"/>
  <c r="AE195" i="17"/>
  <c r="AC195" i="17"/>
  <c r="AB195" i="17"/>
  <c r="AA195" i="17"/>
  <c r="AO194" i="17"/>
  <c r="AN194" i="17"/>
  <c r="AM194" i="17"/>
  <c r="AK194" i="17"/>
  <c r="AJ194" i="17"/>
  <c r="AI194" i="17"/>
  <c r="AG194" i="17"/>
  <c r="AF194" i="17"/>
  <c r="AE194" i="17"/>
  <c r="AC194" i="17"/>
  <c r="AB194" i="17"/>
  <c r="AA194" i="17"/>
  <c r="AO193" i="17"/>
  <c r="AN193" i="17"/>
  <c r="AM193" i="17"/>
  <c r="AK193" i="17"/>
  <c r="AJ193" i="17"/>
  <c r="AI193" i="17"/>
  <c r="AG193" i="17"/>
  <c r="AF193" i="17"/>
  <c r="AE193" i="17"/>
  <c r="AC193" i="17"/>
  <c r="AB193" i="17"/>
  <c r="AA193" i="17"/>
  <c r="AO192" i="17"/>
  <c r="AN192" i="17"/>
  <c r="AM192" i="17"/>
  <c r="AK192" i="17"/>
  <c r="AJ192" i="17"/>
  <c r="AI192" i="17"/>
  <c r="AG192" i="17"/>
  <c r="AF192" i="17"/>
  <c r="AE192" i="17"/>
  <c r="AC192" i="17"/>
  <c r="AB192" i="17"/>
  <c r="AA192" i="17"/>
  <c r="AO191" i="17"/>
  <c r="AN191" i="17"/>
  <c r="AM191" i="17"/>
  <c r="AK191" i="17"/>
  <c r="AJ191" i="17"/>
  <c r="AI191" i="17"/>
  <c r="AG191" i="17"/>
  <c r="AF191" i="17"/>
  <c r="AE191" i="17"/>
  <c r="AC191" i="17"/>
  <c r="AB191" i="17"/>
  <c r="AA191" i="17"/>
  <c r="AO190" i="17"/>
  <c r="AN190" i="17"/>
  <c r="AM190" i="17"/>
  <c r="AK190" i="17"/>
  <c r="AJ190" i="17"/>
  <c r="AI190" i="17"/>
  <c r="AG190" i="17"/>
  <c r="AF190" i="17"/>
  <c r="AE190" i="17"/>
  <c r="AC190" i="17"/>
  <c r="AB190" i="17"/>
  <c r="AA190" i="17"/>
  <c r="AO189" i="17"/>
  <c r="AN189" i="17"/>
  <c r="AM189" i="17"/>
  <c r="AK189" i="17"/>
  <c r="AJ189" i="17"/>
  <c r="AI189" i="17"/>
  <c r="AG189" i="17"/>
  <c r="AF189" i="17"/>
  <c r="AE189" i="17"/>
  <c r="AC189" i="17"/>
  <c r="AB189" i="17"/>
  <c r="AA189" i="17"/>
  <c r="AO188" i="17"/>
  <c r="AN188" i="17"/>
  <c r="AM188" i="17"/>
  <c r="AK188" i="17"/>
  <c r="AJ188" i="17"/>
  <c r="AI188" i="17"/>
  <c r="AG188" i="17"/>
  <c r="AF188" i="17"/>
  <c r="AE188" i="17"/>
  <c r="AC188" i="17"/>
  <c r="AB188" i="17"/>
  <c r="AA188" i="17"/>
  <c r="AO187" i="17"/>
  <c r="AN187" i="17"/>
  <c r="AM187" i="17"/>
  <c r="AK187" i="17"/>
  <c r="AJ187" i="17"/>
  <c r="AI187" i="17"/>
  <c r="AG187" i="17"/>
  <c r="AF187" i="17"/>
  <c r="AE187" i="17"/>
  <c r="AC187" i="17"/>
  <c r="AB187" i="17"/>
  <c r="AA187" i="17"/>
  <c r="AO186" i="17"/>
  <c r="AN186" i="17"/>
  <c r="AM186" i="17"/>
  <c r="AK186" i="17"/>
  <c r="AJ186" i="17"/>
  <c r="AI186" i="17"/>
  <c r="AG186" i="17"/>
  <c r="AF186" i="17"/>
  <c r="AE186" i="17"/>
  <c r="AC186" i="17"/>
  <c r="AB186" i="17"/>
  <c r="AA186" i="17"/>
  <c r="AO185" i="17"/>
  <c r="AN185" i="17"/>
  <c r="AM185" i="17"/>
  <c r="AK185" i="17"/>
  <c r="AJ185" i="17"/>
  <c r="AI185" i="17"/>
  <c r="AG185" i="17"/>
  <c r="AF185" i="17"/>
  <c r="AE185" i="17"/>
  <c r="AC185" i="17"/>
  <c r="AB185" i="17"/>
  <c r="AA185" i="17"/>
  <c r="AO184" i="17"/>
  <c r="AN184" i="17"/>
  <c r="AM184" i="17"/>
  <c r="AK184" i="17"/>
  <c r="AJ184" i="17"/>
  <c r="AI184" i="17"/>
  <c r="AG184" i="17"/>
  <c r="AF184" i="17"/>
  <c r="AE184" i="17"/>
  <c r="AC184" i="17"/>
  <c r="AB184" i="17"/>
  <c r="AA184" i="17"/>
  <c r="AO183" i="17"/>
  <c r="AN183" i="17"/>
  <c r="AM183" i="17"/>
  <c r="AK183" i="17"/>
  <c r="AJ183" i="17"/>
  <c r="AI183" i="17"/>
  <c r="AG183" i="17"/>
  <c r="AF183" i="17"/>
  <c r="AE183" i="17"/>
  <c r="AC183" i="17"/>
  <c r="AB183" i="17"/>
  <c r="AA183" i="17"/>
  <c r="AO182" i="17"/>
  <c r="AN182" i="17"/>
  <c r="AM182" i="17"/>
  <c r="AK182" i="17"/>
  <c r="AJ182" i="17"/>
  <c r="AI182" i="17"/>
  <c r="AG182" i="17"/>
  <c r="AF182" i="17"/>
  <c r="AE182" i="17"/>
  <c r="AC182" i="17"/>
  <c r="AB182" i="17"/>
  <c r="AA182" i="17"/>
  <c r="AO181" i="17"/>
  <c r="AN181" i="17"/>
  <c r="AM181" i="17"/>
  <c r="AK181" i="17"/>
  <c r="AJ181" i="17"/>
  <c r="AI181" i="17"/>
  <c r="AG181" i="17"/>
  <c r="AF181" i="17"/>
  <c r="AE181" i="17"/>
  <c r="AC181" i="17"/>
  <c r="AB181" i="17"/>
  <c r="AA181" i="17"/>
  <c r="AO180" i="17"/>
  <c r="AN180" i="17"/>
  <c r="AM180" i="17"/>
  <c r="AK180" i="17"/>
  <c r="AJ180" i="17"/>
  <c r="AI180" i="17"/>
  <c r="AG180" i="17"/>
  <c r="AF180" i="17"/>
  <c r="AE180" i="17"/>
  <c r="AC180" i="17"/>
  <c r="AB180" i="17"/>
  <c r="AA180" i="17"/>
  <c r="AO179" i="17"/>
  <c r="AN179" i="17"/>
  <c r="AM179" i="17"/>
  <c r="AK179" i="17"/>
  <c r="AJ179" i="17"/>
  <c r="AI179" i="17"/>
  <c r="AG179" i="17"/>
  <c r="AF179" i="17"/>
  <c r="AE179" i="17"/>
  <c r="AC179" i="17"/>
  <c r="AB179" i="17"/>
  <c r="AA179" i="17"/>
  <c r="AO178" i="17"/>
  <c r="AN178" i="17"/>
  <c r="AM178" i="17"/>
  <c r="AK178" i="17"/>
  <c r="AJ178" i="17"/>
  <c r="AI178" i="17"/>
  <c r="AG178" i="17"/>
  <c r="AF178" i="17"/>
  <c r="AE178" i="17"/>
  <c r="AC178" i="17"/>
  <c r="AB178" i="17"/>
  <c r="AA178" i="17"/>
  <c r="AO177" i="17"/>
  <c r="AN177" i="17"/>
  <c r="AM177" i="17"/>
  <c r="AK177" i="17"/>
  <c r="AJ177" i="17"/>
  <c r="AI177" i="17"/>
  <c r="AG177" i="17"/>
  <c r="AF177" i="17"/>
  <c r="AE177" i="17"/>
  <c r="AC177" i="17"/>
  <c r="AB177" i="17"/>
  <c r="AA177" i="17"/>
  <c r="AO176" i="17"/>
  <c r="AN176" i="17"/>
  <c r="AM176" i="17"/>
  <c r="AK176" i="17"/>
  <c r="AJ176" i="17"/>
  <c r="AI176" i="17"/>
  <c r="AG176" i="17"/>
  <c r="AF176" i="17"/>
  <c r="AE176" i="17"/>
  <c r="AC176" i="17"/>
  <c r="AB176" i="17"/>
  <c r="AA176" i="17"/>
  <c r="AO175" i="17"/>
  <c r="AN175" i="17"/>
  <c r="AM175" i="17"/>
  <c r="AK175" i="17"/>
  <c r="AJ175" i="17"/>
  <c r="AI175" i="17"/>
  <c r="AG175" i="17"/>
  <c r="AF175" i="17"/>
  <c r="AE175" i="17"/>
  <c r="AC175" i="17"/>
  <c r="AB175" i="17"/>
  <c r="AA175" i="17"/>
  <c r="AO174" i="17"/>
  <c r="AN174" i="17"/>
  <c r="AM174" i="17"/>
  <c r="AK174" i="17"/>
  <c r="AJ174" i="17"/>
  <c r="AI174" i="17"/>
  <c r="AG174" i="17"/>
  <c r="AF174" i="17"/>
  <c r="AE174" i="17"/>
  <c r="AC174" i="17"/>
  <c r="AB174" i="17"/>
  <c r="AA174" i="17"/>
  <c r="AO173" i="17"/>
  <c r="AN173" i="17"/>
  <c r="AM173" i="17"/>
  <c r="AK173" i="17"/>
  <c r="AJ173" i="17"/>
  <c r="AI173" i="17"/>
  <c r="AG173" i="17"/>
  <c r="AF173" i="17"/>
  <c r="AE173" i="17"/>
  <c r="AC173" i="17"/>
  <c r="AB173" i="17"/>
  <c r="AA173" i="17"/>
  <c r="AO172" i="17"/>
  <c r="AN172" i="17"/>
  <c r="AM172" i="17"/>
  <c r="AK172" i="17"/>
  <c r="AJ172" i="17"/>
  <c r="AI172" i="17"/>
  <c r="AG172" i="17"/>
  <c r="AF172" i="17"/>
  <c r="AE172" i="17"/>
  <c r="AC172" i="17"/>
  <c r="AB172" i="17"/>
  <c r="AA172" i="17"/>
  <c r="AO171" i="17"/>
  <c r="AN171" i="17"/>
  <c r="AM171" i="17"/>
  <c r="AK171" i="17"/>
  <c r="AJ171" i="17"/>
  <c r="AI171" i="17"/>
  <c r="AG171" i="17"/>
  <c r="AF171" i="17"/>
  <c r="AE171" i="17"/>
  <c r="AC171" i="17"/>
  <c r="AB171" i="17"/>
  <c r="AA171" i="17"/>
  <c r="AO170" i="17"/>
  <c r="AN170" i="17"/>
  <c r="AM170" i="17"/>
  <c r="AK170" i="17"/>
  <c r="AJ170" i="17"/>
  <c r="AI170" i="17"/>
  <c r="AG170" i="17"/>
  <c r="AF170" i="17"/>
  <c r="AE170" i="17"/>
  <c r="AC170" i="17"/>
  <c r="AB170" i="17"/>
  <c r="AA170" i="17"/>
  <c r="AO169" i="17"/>
  <c r="AN169" i="17"/>
  <c r="AM169" i="17"/>
  <c r="AK169" i="17"/>
  <c r="AJ169" i="17"/>
  <c r="AI169" i="17"/>
  <c r="AG169" i="17"/>
  <c r="AF169" i="17"/>
  <c r="AE169" i="17"/>
  <c r="AC169" i="17"/>
  <c r="AB169" i="17"/>
  <c r="AA169" i="17"/>
  <c r="AO168" i="17"/>
  <c r="AN168" i="17"/>
  <c r="AM168" i="17"/>
  <c r="AK168" i="17"/>
  <c r="AJ168" i="17"/>
  <c r="AI168" i="17"/>
  <c r="AG168" i="17"/>
  <c r="AF168" i="17"/>
  <c r="AE168" i="17"/>
  <c r="AC168" i="17"/>
  <c r="AB168" i="17"/>
  <c r="AA168" i="17"/>
  <c r="AO167" i="17"/>
  <c r="AN167" i="17"/>
  <c r="AM167" i="17"/>
  <c r="AK167" i="17"/>
  <c r="AJ167" i="17"/>
  <c r="AI167" i="17"/>
  <c r="AG167" i="17"/>
  <c r="AF167" i="17"/>
  <c r="AE167" i="17"/>
  <c r="AC167" i="17"/>
  <c r="AB167" i="17"/>
  <c r="AA167" i="17"/>
  <c r="AO166" i="17"/>
  <c r="AN166" i="17"/>
  <c r="AM166" i="17"/>
  <c r="AK166" i="17"/>
  <c r="AJ166" i="17"/>
  <c r="AI166" i="17"/>
  <c r="AG166" i="17"/>
  <c r="AF166" i="17"/>
  <c r="AE166" i="17"/>
  <c r="AC166" i="17"/>
  <c r="AB166" i="17"/>
  <c r="AA166" i="17"/>
  <c r="AO165" i="17"/>
  <c r="AN165" i="17"/>
  <c r="AM165" i="17"/>
  <c r="AK165" i="17"/>
  <c r="AJ165" i="17"/>
  <c r="AI165" i="17"/>
  <c r="AG165" i="17"/>
  <c r="AF165" i="17"/>
  <c r="AE165" i="17"/>
  <c r="AC165" i="17"/>
  <c r="AB165" i="17"/>
  <c r="AA165" i="17"/>
  <c r="AO164" i="17"/>
  <c r="AN164" i="17"/>
  <c r="AM164" i="17"/>
  <c r="AK164" i="17"/>
  <c r="AJ164" i="17"/>
  <c r="AI164" i="17"/>
  <c r="AG164" i="17"/>
  <c r="AF164" i="17"/>
  <c r="AE164" i="17"/>
  <c r="AC164" i="17"/>
  <c r="AB164" i="17"/>
  <c r="AA164" i="17"/>
  <c r="AO163" i="17"/>
  <c r="AN163" i="17"/>
  <c r="AM163" i="17"/>
  <c r="AK163" i="17"/>
  <c r="AJ163" i="17"/>
  <c r="AI163" i="17"/>
  <c r="AG163" i="17"/>
  <c r="AF163" i="17"/>
  <c r="AE163" i="17"/>
  <c r="AC163" i="17"/>
  <c r="AB163" i="17"/>
  <c r="AA163" i="17"/>
  <c r="AO162" i="17"/>
  <c r="AN162" i="17"/>
  <c r="AM162" i="17"/>
  <c r="AK162" i="17"/>
  <c r="AJ162" i="17"/>
  <c r="AI162" i="17"/>
  <c r="AG162" i="17"/>
  <c r="AF162" i="17"/>
  <c r="AE162" i="17"/>
  <c r="AC162" i="17"/>
  <c r="AB162" i="17"/>
  <c r="AA162" i="17"/>
  <c r="AO161" i="17"/>
  <c r="AN161" i="17"/>
  <c r="AM161" i="17"/>
  <c r="AK161" i="17"/>
  <c r="AJ161" i="17"/>
  <c r="AI161" i="17"/>
  <c r="AG161" i="17"/>
  <c r="AF161" i="17"/>
  <c r="AE161" i="17"/>
  <c r="AC161" i="17"/>
  <c r="AB161" i="17"/>
  <c r="AA161" i="17"/>
  <c r="AO160" i="17"/>
  <c r="AN160" i="17"/>
  <c r="AM160" i="17"/>
  <c r="AK160" i="17"/>
  <c r="AJ160" i="17"/>
  <c r="AI160" i="17"/>
  <c r="AG160" i="17"/>
  <c r="AF160" i="17"/>
  <c r="AE160" i="17"/>
  <c r="AC160" i="17"/>
  <c r="AB160" i="17"/>
  <c r="AA160" i="17"/>
  <c r="AO159" i="17"/>
  <c r="AN159" i="17"/>
  <c r="AM159" i="17"/>
  <c r="AK159" i="17"/>
  <c r="AJ159" i="17"/>
  <c r="AI159" i="17"/>
  <c r="AG159" i="17"/>
  <c r="AF159" i="17"/>
  <c r="AE159" i="17"/>
  <c r="AC159" i="17"/>
  <c r="AB159" i="17"/>
  <c r="AA159" i="17"/>
  <c r="AO158" i="17"/>
  <c r="AN158" i="17"/>
  <c r="AM158" i="17"/>
  <c r="AK158" i="17"/>
  <c r="AJ158" i="17"/>
  <c r="AI158" i="17"/>
  <c r="AG158" i="17"/>
  <c r="AF158" i="17"/>
  <c r="AE158" i="17"/>
  <c r="AC158" i="17"/>
  <c r="AB158" i="17"/>
  <c r="AA158" i="17"/>
  <c r="AO157" i="17"/>
  <c r="AN157" i="17"/>
  <c r="AM157" i="17"/>
  <c r="AK157" i="17"/>
  <c r="AJ157" i="17"/>
  <c r="AI157" i="17"/>
  <c r="AG157" i="17"/>
  <c r="AF157" i="17"/>
  <c r="AE157" i="17"/>
  <c r="AC157" i="17"/>
  <c r="AB157" i="17"/>
  <c r="AA157" i="17"/>
  <c r="AO156" i="17"/>
  <c r="AN156" i="17"/>
  <c r="AM156" i="17"/>
  <c r="AK156" i="17"/>
  <c r="AJ156" i="17"/>
  <c r="AI156" i="17"/>
  <c r="AG156" i="17"/>
  <c r="AF156" i="17"/>
  <c r="AE156" i="17"/>
  <c r="AC156" i="17"/>
  <c r="AB156" i="17"/>
  <c r="AA156" i="17"/>
  <c r="AO155" i="17"/>
  <c r="AN155" i="17"/>
  <c r="AM155" i="17"/>
  <c r="AK155" i="17"/>
  <c r="AJ155" i="17"/>
  <c r="AI155" i="17"/>
  <c r="AG155" i="17"/>
  <c r="AF155" i="17"/>
  <c r="AE155" i="17"/>
  <c r="AC155" i="17"/>
  <c r="AB155" i="17"/>
  <c r="AA155" i="17"/>
  <c r="AO154" i="17"/>
  <c r="AN154" i="17"/>
  <c r="AM154" i="17"/>
  <c r="AK154" i="17"/>
  <c r="AJ154" i="17"/>
  <c r="AI154" i="17"/>
  <c r="AG154" i="17"/>
  <c r="AF154" i="17"/>
  <c r="AE154" i="17"/>
  <c r="AC154" i="17"/>
  <c r="AB154" i="17"/>
  <c r="AA154" i="17"/>
  <c r="AO153" i="17"/>
  <c r="AN153" i="17"/>
  <c r="AM153" i="17"/>
  <c r="AK153" i="17"/>
  <c r="AJ153" i="17"/>
  <c r="AI153" i="17"/>
  <c r="AG153" i="17"/>
  <c r="AF153" i="17"/>
  <c r="AE153" i="17"/>
  <c r="AC153" i="17"/>
  <c r="AB153" i="17"/>
  <c r="AA153" i="17"/>
  <c r="AO152" i="17"/>
  <c r="AN152" i="17"/>
  <c r="AM152" i="17"/>
  <c r="AK152" i="17"/>
  <c r="AJ152" i="17"/>
  <c r="AI152" i="17"/>
  <c r="AG152" i="17"/>
  <c r="AF152" i="17"/>
  <c r="AE152" i="17"/>
  <c r="AC152" i="17"/>
  <c r="AB152" i="17"/>
  <c r="AA152" i="17"/>
  <c r="AO151" i="17"/>
  <c r="AN151" i="17"/>
  <c r="AM151" i="17"/>
  <c r="AK151" i="17"/>
  <c r="AJ151" i="17"/>
  <c r="AI151" i="17"/>
  <c r="AG151" i="17"/>
  <c r="AF151" i="17"/>
  <c r="AE151" i="17"/>
  <c r="AC151" i="17"/>
  <c r="AB151" i="17"/>
  <c r="AA151" i="17"/>
  <c r="AO150" i="17"/>
  <c r="AN150" i="17"/>
  <c r="AM150" i="17"/>
  <c r="AK150" i="17"/>
  <c r="AJ150" i="17"/>
  <c r="AI150" i="17"/>
  <c r="AG150" i="17"/>
  <c r="AF150" i="17"/>
  <c r="AE150" i="17"/>
  <c r="AC150" i="17"/>
  <c r="AB150" i="17"/>
  <c r="AA150" i="17"/>
  <c r="AO149" i="17"/>
  <c r="AN149" i="17"/>
  <c r="AM149" i="17"/>
  <c r="AK149" i="17"/>
  <c r="AJ149" i="17"/>
  <c r="AI149" i="17"/>
  <c r="AG149" i="17"/>
  <c r="AF149" i="17"/>
  <c r="AE149" i="17"/>
  <c r="AC149" i="17"/>
  <c r="AB149" i="17"/>
  <c r="AA149" i="17"/>
  <c r="AO148" i="17"/>
  <c r="AN148" i="17"/>
  <c r="AM148" i="17"/>
  <c r="AK148" i="17"/>
  <c r="AJ148" i="17"/>
  <c r="AI148" i="17"/>
  <c r="AG148" i="17"/>
  <c r="AF148" i="17"/>
  <c r="AE148" i="17"/>
  <c r="AC148" i="17"/>
  <c r="AB148" i="17"/>
  <c r="AA148" i="17"/>
  <c r="AO147" i="17"/>
  <c r="AN147" i="17"/>
  <c r="AM147" i="17"/>
  <c r="AK147" i="17"/>
  <c r="AJ147" i="17"/>
  <c r="AI147" i="17"/>
  <c r="AG147" i="17"/>
  <c r="AF147" i="17"/>
  <c r="AE147" i="17"/>
  <c r="AC147" i="17"/>
  <c r="AB147" i="17"/>
  <c r="AA147" i="17"/>
  <c r="AO146" i="17"/>
  <c r="AN146" i="17"/>
  <c r="AM146" i="17"/>
  <c r="AK146" i="17"/>
  <c r="AJ146" i="17"/>
  <c r="AI146" i="17"/>
  <c r="AG146" i="17"/>
  <c r="AF146" i="17"/>
  <c r="AE146" i="17"/>
  <c r="AC146" i="17"/>
  <c r="AB146" i="17"/>
  <c r="AA146" i="17"/>
  <c r="AO145" i="17"/>
  <c r="AN145" i="17"/>
  <c r="AM145" i="17"/>
  <c r="AK145" i="17"/>
  <c r="AJ145" i="17"/>
  <c r="AI145" i="17"/>
  <c r="AG145" i="17"/>
  <c r="AF145" i="17"/>
  <c r="AE145" i="17"/>
  <c r="AC145" i="17"/>
  <c r="AB145" i="17"/>
  <c r="AA145" i="17"/>
  <c r="AO144" i="17"/>
  <c r="AN144" i="17"/>
  <c r="AM144" i="17"/>
  <c r="AK144" i="17"/>
  <c r="AJ144" i="17"/>
  <c r="AI144" i="17"/>
  <c r="AG144" i="17"/>
  <c r="AF144" i="17"/>
  <c r="AE144" i="17"/>
  <c r="AC144" i="17"/>
  <c r="AB144" i="17"/>
  <c r="AA144" i="17"/>
  <c r="AO143" i="17"/>
  <c r="AN143" i="17"/>
  <c r="AM143" i="17"/>
  <c r="AK143" i="17"/>
  <c r="AJ143" i="17"/>
  <c r="AI143" i="17"/>
  <c r="AG143" i="17"/>
  <c r="AF143" i="17"/>
  <c r="AE143" i="17"/>
  <c r="AC143" i="17"/>
  <c r="AB143" i="17"/>
  <c r="AA143" i="17"/>
  <c r="AO142" i="17"/>
  <c r="AN142" i="17"/>
  <c r="AM142" i="17"/>
  <c r="AK142" i="17"/>
  <c r="AJ142" i="17"/>
  <c r="AI142" i="17"/>
  <c r="AG142" i="17"/>
  <c r="AF142" i="17"/>
  <c r="AE142" i="17"/>
  <c r="AC142" i="17"/>
  <c r="AB142" i="17"/>
  <c r="AA142" i="17"/>
  <c r="AO141" i="17"/>
  <c r="AN141" i="17"/>
  <c r="AM141" i="17"/>
  <c r="AK141" i="17"/>
  <c r="AJ141" i="17"/>
  <c r="AI141" i="17"/>
  <c r="AG141" i="17"/>
  <c r="AF141" i="17"/>
  <c r="AE141" i="17"/>
  <c r="AC141" i="17"/>
  <c r="AB141" i="17"/>
  <c r="AA141" i="17"/>
  <c r="AO140" i="17"/>
  <c r="AN140" i="17"/>
  <c r="AM140" i="17"/>
  <c r="AK140" i="17"/>
  <c r="AJ140" i="17"/>
  <c r="AI140" i="17"/>
  <c r="AG140" i="17"/>
  <c r="AF140" i="17"/>
  <c r="AE140" i="17"/>
  <c r="AC140" i="17"/>
  <c r="AB140" i="17"/>
  <c r="AA140" i="17"/>
  <c r="AO139" i="17"/>
  <c r="AN139" i="17"/>
  <c r="AM139" i="17"/>
  <c r="AK139" i="17"/>
  <c r="AJ139" i="17"/>
  <c r="AI139" i="17"/>
  <c r="AG139" i="17"/>
  <c r="AF139" i="17"/>
  <c r="AE139" i="17"/>
  <c r="AC139" i="17"/>
  <c r="AB139" i="17"/>
  <c r="AA139" i="17"/>
  <c r="AO138" i="17"/>
  <c r="AN138" i="17"/>
  <c r="AM138" i="17"/>
  <c r="AK138" i="17"/>
  <c r="AJ138" i="17"/>
  <c r="AI138" i="17"/>
  <c r="AG138" i="17"/>
  <c r="AF138" i="17"/>
  <c r="AE138" i="17"/>
  <c r="AC138" i="17"/>
  <c r="AB138" i="17"/>
  <c r="AA138" i="17"/>
  <c r="AO137" i="17"/>
  <c r="AN137" i="17"/>
  <c r="AM137" i="17"/>
  <c r="AK137" i="17"/>
  <c r="AJ137" i="17"/>
  <c r="AI137" i="17"/>
  <c r="AG137" i="17"/>
  <c r="AF137" i="17"/>
  <c r="AE137" i="17"/>
  <c r="AC137" i="17"/>
  <c r="AB137" i="17"/>
  <c r="AA137" i="17"/>
  <c r="AO136" i="17"/>
  <c r="AN136" i="17"/>
  <c r="AM136" i="17"/>
  <c r="AK136" i="17"/>
  <c r="AJ136" i="17"/>
  <c r="AI136" i="17"/>
  <c r="AG136" i="17"/>
  <c r="AF136" i="17"/>
  <c r="AE136" i="17"/>
  <c r="AC136" i="17"/>
  <c r="AB136" i="17"/>
  <c r="AA136" i="17"/>
  <c r="AO135" i="17"/>
  <c r="AN135" i="17"/>
  <c r="AM135" i="17"/>
  <c r="AK135" i="17"/>
  <c r="AJ135" i="17"/>
  <c r="AI135" i="17"/>
  <c r="AG135" i="17"/>
  <c r="AF135" i="17"/>
  <c r="AE135" i="17"/>
  <c r="AC135" i="17"/>
  <c r="AB135" i="17"/>
  <c r="AA135" i="17"/>
  <c r="AO134" i="17"/>
  <c r="AN134" i="17"/>
  <c r="AM134" i="17"/>
  <c r="AK134" i="17"/>
  <c r="AJ134" i="17"/>
  <c r="AI134" i="17"/>
  <c r="AG134" i="17"/>
  <c r="AF134" i="17"/>
  <c r="AE134" i="17"/>
  <c r="AC134" i="17"/>
  <c r="AB134" i="17"/>
  <c r="AA134" i="17"/>
  <c r="AO133" i="17"/>
  <c r="AN133" i="17"/>
  <c r="AM133" i="17"/>
  <c r="AK133" i="17"/>
  <c r="AJ133" i="17"/>
  <c r="AI133" i="17"/>
  <c r="AG133" i="17"/>
  <c r="AF133" i="17"/>
  <c r="AE133" i="17"/>
  <c r="AC133" i="17"/>
  <c r="AB133" i="17"/>
  <c r="AA133" i="17"/>
  <c r="AO132" i="17"/>
  <c r="AN132" i="17"/>
  <c r="AM132" i="17"/>
  <c r="AK132" i="17"/>
  <c r="AJ132" i="17"/>
  <c r="AI132" i="17"/>
  <c r="AG132" i="17"/>
  <c r="AF132" i="17"/>
  <c r="AE132" i="17"/>
  <c r="AC132" i="17"/>
  <c r="AB132" i="17"/>
  <c r="AA132" i="17"/>
  <c r="AO131" i="17"/>
  <c r="AN131" i="17"/>
  <c r="AM131" i="17"/>
  <c r="AK131" i="17"/>
  <c r="AJ131" i="17"/>
  <c r="AI131" i="17"/>
  <c r="AG131" i="17"/>
  <c r="AF131" i="17"/>
  <c r="AE131" i="17"/>
  <c r="AC131" i="17"/>
  <c r="AB131" i="17"/>
  <c r="AA131" i="17"/>
  <c r="AO130" i="17"/>
  <c r="AN130" i="17"/>
  <c r="AM130" i="17"/>
  <c r="AK130" i="17"/>
  <c r="AJ130" i="17"/>
  <c r="AI130" i="17"/>
  <c r="AG130" i="17"/>
  <c r="AF130" i="17"/>
  <c r="AE130" i="17"/>
  <c r="AC130" i="17"/>
  <c r="AB130" i="17"/>
  <c r="AA130" i="17"/>
  <c r="AO129" i="17"/>
  <c r="AN129" i="17"/>
  <c r="AM129" i="17"/>
  <c r="AK129" i="17"/>
  <c r="AJ129" i="17"/>
  <c r="AI129" i="17"/>
  <c r="AG129" i="17"/>
  <c r="AF129" i="17"/>
  <c r="AE129" i="17"/>
  <c r="AC129" i="17"/>
  <c r="AB129" i="17"/>
  <c r="AA129" i="17"/>
  <c r="AO128" i="17"/>
  <c r="AN128" i="17"/>
  <c r="AM128" i="17"/>
  <c r="AK128" i="17"/>
  <c r="AJ128" i="17"/>
  <c r="AI128" i="17"/>
  <c r="AG128" i="17"/>
  <c r="AF128" i="17"/>
  <c r="AE128" i="17"/>
  <c r="AC128" i="17"/>
  <c r="AB128" i="17"/>
  <c r="AA128" i="17"/>
  <c r="AO127" i="17"/>
  <c r="AN127" i="17"/>
  <c r="AM127" i="17"/>
  <c r="AK127" i="17"/>
  <c r="AJ127" i="17"/>
  <c r="AI127" i="17"/>
  <c r="AG127" i="17"/>
  <c r="AF127" i="17"/>
  <c r="AE127" i="17"/>
  <c r="AC127" i="17"/>
  <c r="AB127" i="17"/>
  <c r="AA127" i="17"/>
  <c r="AO126" i="17"/>
  <c r="AN126" i="17"/>
  <c r="AM126" i="17"/>
  <c r="AK126" i="17"/>
  <c r="AJ126" i="17"/>
  <c r="AI126" i="17"/>
  <c r="AG126" i="17"/>
  <c r="AF126" i="17"/>
  <c r="AE126" i="17"/>
  <c r="AC126" i="17"/>
  <c r="AB126" i="17"/>
  <c r="AA126" i="17"/>
  <c r="AO125" i="17"/>
  <c r="AN125" i="17"/>
  <c r="AM125" i="17"/>
  <c r="AK125" i="17"/>
  <c r="AJ125" i="17"/>
  <c r="AI125" i="17"/>
  <c r="AG125" i="17"/>
  <c r="AF125" i="17"/>
  <c r="AE125" i="17"/>
  <c r="AC125" i="17"/>
  <c r="AB125" i="17"/>
  <c r="AA125" i="17"/>
  <c r="AO124" i="17"/>
  <c r="AN124" i="17"/>
  <c r="AM124" i="17"/>
  <c r="AK124" i="17"/>
  <c r="AJ124" i="17"/>
  <c r="AI124" i="17"/>
  <c r="AG124" i="17"/>
  <c r="AF124" i="17"/>
  <c r="AE124" i="17"/>
  <c r="AC124" i="17"/>
  <c r="AB124" i="17"/>
  <c r="AA124" i="17"/>
  <c r="AO123" i="17"/>
  <c r="AN123" i="17"/>
  <c r="AM123" i="17"/>
  <c r="AK123" i="17"/>
  <c r="AJ123" i="17"/>
  <c r="AI123" i="17"/>
  <c r="AG123" i="17"/>
  <c r="AF123" i="17"/>
  <c r="AE123" i="17"/>
  <c r="AC123" i="17"/>
  <c r="AB123" i="17"/>
  <c r="AA123" i="17"/>
  <c r="AO122" i="17"/>
  <c r="AN122" i="17"/>
  <c r="AM122" i="17"/>
  <c r="AK122" i="17"/>
  <c r="AJ122" i="17"/>
  <c r="AI122" i="17"/>
  <c r="AG122" i="17"/>
  <c r="AF122" i="17"/>
  <c r="AE122" i="17"/>
  <c r="AC122" i="17"/>
  <c r="AB122" i="17"/>
  <c r="AA122" i="17"/>
  <c r="AO121" i="17"/>
  <c r="AN121" i="17"/>
  <c r="AM121" i="17"/>
  <c r="AK121" i="17"/>
  <c r="AJ121" i="17"/>
  <c r="AI121" i="17"/>
  <c r="AG121" i="17"/>
  <c r="AF121" i="17"/>
  <c r="AE121" i="17"/>
  <c r="AC121" i="17"/>
  <c r="AB121" i="17"/>
  <c r="AA121" i="17"/>
  <c r="AO120" i="17"/>
  <c r="AN120" i="17"/>
  <c r="AM120" i="17"/>
  <c r="AK120" i="17"/>
  <c r="AJ120" i="17"/>
  <c r="AI120" i="17"/>
  <c r="AG120" i="17"/>
  <c r="AF120" i="17"/>
  <c r="AE120" i="17"/>
  <c r="AC120" i="17"/>
  <c r="AB120" i="17"/>
  <c r="AA120" i="17"/>
  <c r="AO119" i="17"/>
  <c r="AN119" i="17"/>
  <c r="AM119" i="17"/>
  <c r="AK119" i="17"/>
  <c r="AJ119" i="17"/>
  <c r="AI119" i="17"/>
  <c r="AG119" i="17"/>
  <c r="AF119" i="17"/>
  <c r="AE119" i="17"/>
  <c r="AC119" i="17"/>
  <c r="AB119" i="17"/>
  <c r="AA119" i="17"/>
  <c r="AO118" i="17"/>
  <c r="AN118" i="17"/>
  <c r="AM118" i="17"/>
  <c r="AK118" i="17"/>
  <c r="AJ118" i="17"/>
  <c r="AI118" i="17"/>
  <c r="AG118" i="17"/>
  <c r="AF118" i="17"/>
  <c r="AE118" i="17"/>
  <c r="AC118" i="17"/>
  <c r="AB118" i="17"/>
  <c r="AA118" i="17"/>
  <c r="AO117" i="17"/>
  <c r="AN117" i="17"/>
  <c r="AM117" i="17"/>
  <c r="AK117" i="17"/>
  <c r="AJ117" i="17"/>
  <c r="AI117" i="17"/>
  <c r="AG117" i="17"/>
  <c r="AF117" i="17"/>
  <c r="AE117" i="17"/>
  <c r="AC117" i="17"/>
  <c r="AB117" i="17"/>
  <c r="AA117" i="17"/>
  <c r="AO116" i="17"/>
  <c r="AN116" i="17"/>
  <c r="AM116" i="17"/>
  <c r="AK116" i="17"/>
  <c r="AJ116" i="17"/>
  <c r="AI116" i="17"/>
  <c r="AG116" i="17"/>
  <c r="AF116" i="17"/>
  <c r="AE116" i="17"/>
  <c r="AC116" i="17"/>
  <c r="AB116" i="17"/>
  <c r="AA116" i="17"/>
  <c r="AO115" i="17"/>
  <c r="AN115" i="17"/>
  <c r="AM115" i="17"/>
  <c r="AK115" i="17"/>
  <c r="AJ115" i="17"/>
  <c r="AI115" i="17"/>
  <c r="AG115" i="17"/>
  <c r="AF115" i="17"/>
  <c r="AE115" i="17"/>
  <c r="AC115" i="17"/>
  <c r="AB115" i="17"/>
  <c r="AA115" i="17"/>
  <c r="AO114" i="17"/>
  <c r="AN114" i="17"/>
  <c r="AM114" i="17"/>
  <c r="AK114" i="17"/>
  <c r="AJ114" i="17"/>
  <c r="AI114" i="17"/>
  <c r="AG114" i="17"/>
  <c r="AF114" i="17"/>
  <c r="AE114" i="17"/>
  <c r="AC114" i="17"/>
  <c r="AB114" i="17"/>
  <c r="AA114" i="17"/>
  <c r="AO113" i="17"/>
  <c r="AN113" i="17"/>
  <c r="AM113" i="17"/>
  <c r="AK113" i="17"/>
  <c r="AJ113" i="17"/>
  <c r="AI113" i="17"/>
  <c r="AG113" i="17"/>
  <c r="AF113" i="17"/>
  <c r="AE113" i="17"/>
  <c r="AC113" i="17"/>
  <c r="AB113" i="17"/>
  <c r="AA113" i="17"/>
  <c r="AO112" i="17"/>
  <c r="AN112" i="17"/>
  <c r="AM112" i="17"/>
  <c r="AK112" i="17"/>
  <c r="AJ112" i="17"/>
  <c r="AI112" i="17"/>
  <c r="AG112" i="17"/>
  <c r="AF112" i="17"/>
  <c r="AE112" i="17"/>
  <c r="AC112" i="17"/>
  <c r="AB112" i="17"/>
  <c r="AA112" i="17"/>
  <c r="AO111" i="17"/>
  <c r="AN111" i="17"/>
  <c r="AM111" i="17"/>
  <c r="AK111" i="17"/>
  <c r="AJ111" i="17"/>
  <c r="AI111" i="17"/>
  <c r="AG111" i="17"/>
  <c r="AF111" i="17"/>
  <c r="AE111" i="17"/>
  <c r="AC111" i="17"/>
  <c r="AB111" i="17"/>
  <c r="AA111" i="17"/>
  <c r="AO110" i="17"/>
  <c r="AN110" i="17"/>
  <c r="AM110" i="17"/>
  <c r="AK110" i="17"/>
  <c r="AJ110" i="17"/>
  <c r="AI110" i="17"/>
  <c r="AG110" i="17"/>
  <c r="AF110" i="17"/>
  <c r="AE110" i="17"/>
  <c r="AC110" i="17"/>
  <c r="AB110" i="17"/>
  <c r="AA110" i="17"/>
  <c r="AO109" i="17"/>
  <c r="AN109" i="17"/>
  <c r="AM109" i="17"/>
  <c r="AK109" i="17"/>
  <c r="AJ109" i="17"/>
  <c r="AI109" i="17"/>
  <c r="AG109" i="17"/>
  <c r="AF109" i="17"/>
  <c r="AE109" i="17"/>
  <c r="AC109" i="17"/>
  <c r="AB109" i="17"/>
  <c r="AA109" i="17"/>
  <c r="AO108" i="17"/>
  <c r="AN108" i="17"/>
  <c r="AM108" i="17"/>
  <c r="AK108" i="17"/>
  <c r="AJ108" i="17"/>
  <c r="AI108" i="17"/>
  <c r="AG108" i="17"/>
  <c r="AF108" i="17"/>
  <c r="AE108" i="17"/>
  <c r="AC108" i="17"/>
  <c r="AB108" i="17"/>
  <c r="AA108" i="17"/>
  <c r="AO107" i="17"/>
  <c r="AN107" i="17"/>
  <c r="AM107" i="17"/>
  <c r="AK107" i="17"/>
  <c r="AJ107" i="17"/>
  <c r="AI107" i="17"/>
  <c r="AG107" i="17"/>
  <c r="AF107" i="17"/>
  <c r="AE107" i="17"/>
  <c r="AC107" i="17"/>
  <c r="AB107" i="17"/>
  <c r="AA107" i="17"/>
  <c r="AO106" i="17"/>
  <c r="AN106" i="17"/>
  <c r="AM106" i="17"/>
  <c r="AK106" i="17"/>
  <c r="AJ106" i="17"/>
  <c r="AI106" i="17"/>
  <c r="AG106" i="17"/>
  <c r="AF106" i="17"/>
  <c r="AE106" i="17"/>
  <c r="AC106" i="17"/>
  <c r="AB106" i="17"/>
  <c r="AA106" i="17"/>
  <c r="AO105" i="17"/>
  <c r="AN105" i="17"/>
  <c r="AM105" i="17"/>
  <c r="AK105" i="17"/>
  <c r="AJ105" i="17"/>
  <c r="AI105" i="17"/>
  <c r="AG105" i="17"/>
  <c r="AF105" i="17"/>
  <c r="AE105" i="17"/>
  <c r="AC105" i="17"/>
  <c r="AB105" i="17"/>
  <c r="AA105" i="17"/>
  <c r="AO104" i="17"/>
  <c r="AN104" i="17"/>
  <c r="AM104" i="17"/>
  <c r="AK104" i="17"/>
  <c r="AJ104" i="17"/>
  <c r="AI104" i="17"/>
  <c r="AG104" i="17"/>
  <c r="AF104" i="17"/>
  <c r="AE104" i="17"/>
  <c r="AC104" i="17"/>
  <c r="AB104" i="17"/>
  <c r="AA104" i="17"/>
  <c r="AO103" i="17"/>
  <c r="AN103" i="17"/>
  <c r="AM103" i="17"/>
  <c r="AK103" i="17"/>
  <c r="AJ103" i="17"/>
  <c r="AI103" i="17"/>
  <c r="AG103" i="17"/>
  <c r="AF103" i="17"/>
  <c r="AE103" i="17"/>
  <c r="AC103" i="17"/>
  <c r="AB103" i="17"/>
  <c r="AA103" i="17"/>
  <c r="AO102" i="17"/>
  <c r="AN102" i="17"/>
  <c r="AM102" i="17"/>
  <c r="AK102" i="17"/>
  <c r="AJ102" i="17"/>
  <c r="AI102" i="17"/>
  <c r="AG102" i="17"/>
  <c r="AF102" i="17"/>
  <c r="AE102" i="17"/>
  <c r="AC102" i="17"/>
  <c r="AB102" i="17"/>
  <c r="AA102" i="17"/>
  <c r="AO101" i="17"/>
  <c r="AN101" i="17"/>
  <c r="AM101" i="17"/>
  <c r="AK101" i="17"/>
  <c r="AJ101" i="17"/>
  <c r="AI101" i="17"/>
  <c r="AG101" i="17"/>
  <c r="AF101" i="17"/>
  <c r="AE101" i="17"/>
  <c r="AC101" i="17"/>
  <c r="AB101" i="17"/>
  <c r="AA101" i="17"/>
  <c r="AO100" i="17"/>
  <c r="AN100" i="17"/>
  <c r="AM100" i="17"/>
  <c r="AK100" i="17"/>
  <c r="AJ100" i="17"/>
  <c r="AI100" i="17"/>
  <c r="AG100" i="17"/>
  <c r="AF100" i="17"/>
  <c r="AE100" i="17"/>
  <c r="AC100" i="17"/>
  <c r="AB100" i="17"/>
  <c r="AA100" i="17"/>
  <c r="AO99" i="17"/>
  <c r="AN99" i="17"/>
  <c r="AM99" i="17"/>
  <c r="AK99" i="17"/>
  <c r="AJ99" i="17"/>
  <c r="AI99" i="17"/>
  <c r="AG99" i="17"/>
  <c r="AF99" i="17"/>
  <c r="AE99" i="17"/>
  <c r="AC99" i="17"/>
  <c r="AB99" i="17"/>
  <c r="AA99" i="17"/>
  <c r="AO98" i="17"/>
  <c r="AN98" i="17"/>
  <c r="AM98" i="17"/>
  <c r="AK98" i="17"/>
  <c r="AJ98" i="17"/>
  <c r="AI98" i="17"/>
  <c r="AG98" i="17"/>
  <c r="AF98" i="17"/>
  <c r="AE98" i="17"/>
  <c r="AC98" i="17"/>
  <c r="AB98" i="17"/>
  <c r="AA98" i="17"/>
  <c r="AO97" i="17"/>
  <c r="AN97" i="17"/>
  <c r="AM97" i="17"/>
  <c r="AK97" i="17"/>
  <c r="AJ97" i="17"/>
  <c r="AI97" i="17"/>
  <c r="AG97" i="17"/>
  <c r="AF97" i="17"/>
  <c r="AE97" i="17"/>
  <c r="AC97" i="17"/>
  <c r="AB97" i="17"/>
  <c r="AA97" i="17"/>
  <c r="AO96" i="17"/>
  <c r="AN96" i="17"/>
  <c r="AM96" i="17"/>
  <c r="AK96" i="17"/>
  <c r="AJ96" i="17"/>
  <c r="AI96" i="17"/>
  <c r="AG96" i="17"/>
  <c r="AF96" i="17"/>
  <c r="AE96" i="17"/>
  <c r="AC96" i="17"/>
  <c r="AB96" i="17"/>
  <c r="AA96" i="17"/>
  <c r="AO95" i="17"/>
  <c r="AN95" i="17"/>
  <c r="AM95" i="17"/>
  <c r="AK95" i="17"/>
  <c r="AJ95" i="17"/>
  <c r="AI95" i="17"/>
  <c r="AG95" i="17"/>
  <c r="AF95" i="17"/>
  <c r="AE95" i="17"/>
  <c r="AC95" i="17"/>
  <c r="AB95" i="17"/>
  <c r="AA95" i="17"/>
  <c r="AO94" i="17"/>
  <c r="AN94" i="17"/>
  <c r="AM94" i="17"/>
  <c r="AK94" i="17"/>
  <c r="AJ94" i="17"/>
  <c r="AI94" i="17"/>
  <c r="AG94" i="17"/>
  <c r="AF94" i="17"/>
  <c r="AE94" i="17"/>
  <c r="AC94" i="17"/>
  <c r="AB94" i="17"/>
  <c r="AA94" i="17"/>
  <c r="AO93" i="17"/>
  <c r="AN93" i="17"/>
  <c r="AM93" i="17"/>
  <c r="AK93" i="17"/>
  <c r="AJ93" i="17"/>
  <c r="AI93" i="17"/>
  <c r="AG93" i="17"/>
  <c r="AF93" i="17"/>
  <c r="AE93" i="17"/>
  <c r="AC93" i="17"/>
  <c r="AB93" i="17"/>
  <c r="AA93" i="17"/>
  <c r="AO92" i="17"/>
  <c r="AN92" i="17"/>
  <c r="AM92" i="17"/>
  <c r="AK92" i="17"/>
  <c r="AJ92" i="17"/>
  <c r="AI92" i="17"/>
  <c r="AG92" i="17"/>
  <c r="AF92" i="17"/>
  <c r="AE92" i="17"/>
  <c r="AC92" i="17"/>
  <c r="AB92" i="17"/>
  <c r="AA92" i="17"/>
  <c r="AO91" i="17"/>
  <c r="AN91" i="17"/>
  <c r="AM91" i="17"/>
  <c r="AK91" i="17"/>
  <c r="AJ91" i="17"/>
  <c r="AI91" i="17"/>
  <c r="AG91" i="17"/>
  <c r="AF91" i="17"/>
  <c r="AE91" i="17"/>
  <c r="AC91" i="17"/>
  <c r="AB91" i="17"/>
  <c r="AA91" i="17"/>
  <c r="AO90" i="17"/>
  <c r="AN90" i="17"/>
  <c r="AM90" i="17"/>
  <c r="AK90" i="17"/>
  <c r="AJ90" i="17"/>
  <c r="AI90" i="17"/>
  <c r="AG90" i="17"/>
  <c r="AF90" i="17"/>
  <c r="AE90" i="17"/>
  <c r="AC90" i="17"/>
  <c r="AB90" i="17"/>
  <c r="AA90" i="17"/>
  <c r="AO89" i="17"/>
  <c r="AN89" i="17"/>
  <c r="AM89" i="17"/>
  <c r="AK89" i="17"/>
  <c r="AJ89" i="17"/>
  <c r="AI89" i="17"/>
  <c r="AG89" i="17"/>
  <c r="AF89" i="17"/>
  <c r="AE89" i="17"/>
  <c r="AC89" i="17"/>
  <c r="AB89" i="17"/>
  <c r="AA89" i="17"/>
  <c r="AO88" i="17"/>
  <c r="AN88" i="17"/>
  <c r="AM88" i="17"/>
  <c r="AK88" i="17"/>
  <c r="AJ88" i="17"/>
  <c r="AI88" i="17"/>
  <c r="AG88" i="17"/>
  <c r="AF88" i="17"/>
  <c r="AE88" i="17"/>
  <c r="AC88" i="17"/>
  <c r="AB88" i="17"/>
  <c r="AA88" i="17"/>
  <c r="AO87" i="17"/>
  <c r="AN87" i="17"/>
  <c r="AM87" i="17"/>
  <c r="AK87" i="17"/>
  <c r="AJ87" i="17"/>
  <c r="AI87" i="17"/>
  <c r="AG87" i="17"/>
  <c r="AF87" i="17"/>
  <c r="AE87" i="17"/>
  <c r="AC87" i="17"/>
  <c r="AB87" i="17"/>
  <c r="AA87" i="17"/>
  <c r="AO86" i="17"/>
  <c r="AN86" i="17"/>
  <c r="AM86" i="17"/>
  <c r="AK86" i="17"/>
  <c r="AJ86" i="17"/>
  <c r="AI86" i="17"/>
  <c r="AG86" i="17"/>
  <c r="AF86" i="17"/>
  <c r="AE86" i="17"/>
  <c r="AC86" i="17"/>
  <c r="AB86" i="17"/>
  <c r="AA86" i="17"/>
  <c r="AO85" i="17"/>
  <c r="AN85" i="17"/>
  <c r="AM85" i="17"/>
  <c r="AK85" i="17"/>
  <c r="AJ85" i="17"/>
  <c r="AI85" i="17"/>
  <c r="AG85" i="17"/>
  <c r="AF85" i="17"/>
  <c r="AE85" i="17"/>
  <c r="AC85" i="17"/>
  <c r="AB85" i="17"/>
  <c r="AA85" i="17"/>
  <c r="AO84" i="17"/>
  <c r="AN84" i="17"/>
  <c r="AM84" i="17"/>
  <c r="AK84" i="17"/>
  <c r="AJ84" i="17"/>
  <c r="AI84" i="17"/>
  <c r="AG84" i="17"/>
  <c r="AF84" i="17"/>
  <c r="AE84" i="17"/>
  <c r="AC84" i="17"/>
  <c r="AB84" i="17"/>
  <c r="AA84" i="17"/>
  <c r="AO83" i="17"/>
  <c r="AN83" i="17"/>
  <c r="AM83" i="17"/>
  <c r="AK83" i="17"/>
  <c r="AJ83" i="17"/>
  <c r="AI83" i="17"/>
  <c r="AG83" i="17"/>
  <c r="AF83" i="17"/>
  <c r="AE83" i="17"/>
  <c r="AC83" i="17"/>
  <c r="AB83" i="17"/>
  <c r="AA83" i="17"/>
  <c r="AO82" i="17"/>
  <c r="AN82" i="17"/>
  <c r="AM82" i="17"/>
  <c r="AK82" i="17"/>
  <c r="AJ82" i="17"/>
  <c r="AI82" i="17"/>
  <c r="AG82" i="17"/>
  <c r="AF82" i="17"/>
  <c r="AE82" i="17"/>
  <c r="AC82" i="17"/>
  <c r="AB82" i="17"/>
  <c r="AA82" i="17"/>
  <c r="AO81" i="17"/>
  <c r="AN81" i="17"/>
  <c r="AM81" i="17"/>
  <c r="AK81" i="17"/>
  <c r="AJ81" i="17"/>
  <c r="AI81" i="17"/>
  <c r="AG81" i="17"/>
  <c r="AF81" i="17"/>
  <c r="AE81" i="17"/>
  <c r="AC81" i="17"/>
  <c r="AB81" i="17"/>
  <c r="AA81" i="17"/>
  <c r="AO80" i="17"/>
  <c r="AN80" i="17"/>
  <c r="AM80" i="17"/>
  <c r="AK80" i="17"/>
  <c r="AJ80" i="17"/>
  <c r="AI80" i="17"/>
  <c r="AG80" i="17"/>
  <c r="AF80" i="17"/>
  <c r="AE80" i="17"/>
  <c r="AC80" i="17"/>
  <c r="AB80" i="17"/>
  <c r="AA80" i="17"/>
  <c r="AO79" i="17"/>
  <c r="AN79" i="17"/>
  <c r="AM79" i="17"/>
  <c r="AK79" i="17"/>
  <c r="AJ79" i="17"/>
  <c r="AI79" i="17"/>
  <c r="AG79" i="17"/>
  <c r="AF79" i="17"/>
  <c r="AE79" i="17"/>
  <c r="AC79" i="17"/>
  <c r="AB79" i="17"/>
  <c r="AA79" i="17"/>
  <c r="AO78" i="17"/>
  <c r="AN78" i="17"/>
  <c r="AM78" i="17"/>
  <c r="AK78" i="17"/>
  <c r="AJ78" i="17"/>
  <c r="AI78" i="17"/>
  <c r="AG78" i="17"/>
  <c r="AF78" i="17"/>
  <c r="AE78" i="17"/>
  <c r="AC78" i="17"/>
  <c r="AB78" i="17"/>
  <c r="AA78" i="17"/>
  <c r="AO77" i="17"/>
  <c r="AN77" i="17"/>
  <c r="AM77" i="17"/>
  <c r="AK77" i="17"/>
  <c r="AJ77" i="17"/>
  <c r="AI77" i="17"/>
  <c r="AG77" i="17"/>
  <c r="AF77" i="17"/>
  <c r="AE77" i="17"/>
  <c r="AC77" i="17"/>
  <c r="AB77" i="17"/>
  <c r="AA77" i="17"/>
  <c r="AO76" i="17"/>
  <c r="AN76" i="17"/>
  <c r="AM76" i="17"/>
  <c r="AK76" i="17"/>
  <c r="AJ76" i="17"/>
  <c r="AI76" i="17"/>
  <c r="AG76" i="17"/>
  <c r="AF76" i="17"/>
  <c r="AE76" i="17"/>
  <c r="AC76" i="17"/>
  <c r="AB76" i="17"/>
  <c r="AA76" i="17"/>
  <c r="AO75" i="17"/>
  <c r="AN75" i="17"/>
  <c r="AM75" i="17"/>
  <c r="AK75" i="17"/>
  <c r="AJ75" i="17"/>
  <c r="AI75" i="17"/>
  <c r="AG75" i="17"/>
  <c r="AF75" i="17"/>
  <c r="AE75" i="17"/>
  <c r="AC75" i="17"/>
  <c r="AB75" i="17"/>
  <c r="AA75" i="17"/>
  <c r="AO74" i="17"/>
  <c r="AN74" i="17"/>
  <c r="AM74" i="17"/>
  <c r="AK74" i="17"/>
  <c r="AJ74" i="17"/>
  <c r="AI74" i="17"/>
  <c r="AG74" i="17"/>
  <c r="AF74" i="17"/>
  <c r="AE74" i="17"/>
  <c r="AC74" i="17"/>
  <c r="AB74" i="17"/>
  <c r="AA74" i="17"/>
  <c r="AO73" i="17"/>
  <c r="AN73" i="17"/>
  <c r="AM73" i="17"/>
  <c r="AK73" i="17"/>
  <c r="AJ73" i="17"/>
  <c r="AI73" i="17"/>
  <c r="AG73" i="17"/>
  <c r="AF73" i="17"/>
  <c r="AE73" i="17"/>
  <c r="AC73" i="17"/>
  <c r="AB73" i="17"/>
  <c r="AA73" i="17"/>
  <c r="AO72" i="17"/>
  <c r="AN72" i="17"/>
  <c r="AM72" i="17"/>
  <c r="AK72" i="17"/>
  <c r="AJ72" i="17"/>
  <c r="AI72" i="17"/>
  <c r="AG72" i="17"/>
  <c r="AF72" i="17"/>
  <c r="AE72" i="17"/>
  <c r="AC72" i="17"/>
  <c r="AB72" i="17"/>
  <c r="AA72" i="17"/>
  <c r="AO71" i="17"/>
  <c r="AN71" i="17"/>
  <c r="AM71" i="17"/>
  <c r="AK71" i="17"/>
  <c r="AJ71" i="17"/>
  <c r="AI71" i="17"/>
  <c r="AG71" i="17"/>
  <c r="AF71" i="17"/>
  <c r="AE71" i="17"/>
  <c r="AC71" i="17"/>
  <c r="AB71" i="17"/>
  <c r="AA71" i="17"/>
  <c r="AO70" i="17"/>
  <c r="AN70" i="17"/>
  <c r="AM70" i="17"/>
  <c r="AK70" i="17"/>
  <c r="AJ70" i="17"/>
  <c r="AI70" i="17"/>
  <c r="AG70" i="17"/>
  <c r="AF70" i="17"/>
  <c r="AE70" i="17"/>
  <c r="AC70" i="17"/>
  <c r="AB70" i="17"/>
  <c r="AA70" i="17"/>
  <c r="AO69" i="17"/>
  <c r="AN69" i="17"/>
  <c r="AM69" i="17"/>
  <c r="AK69" i="17"/>
  <c r="AJ69" i="17"/>
  <c r="AI69" i="17"/>
  <c r="AG69" i="17"/>
  <c r="AF69" i="17"/>
  <c r="AE69" i="17"/>
  <c r="AC69" i="17"/>
  <c r="AB69" i="17"/>
  <c r="AA69" i="17"/>
  <c r="AO68" i="17"/>
  <c r="AN68" i="17"/>
  <c r="AM68" i="17"/>
  <c r="AK68" i="17"/>
  <c r="AJ68" i="17"/>
  <c r="AI68" i="17"/>
  <c r="AG68" i="17"/>
  <c r="AF68" i="17"/>
  <c r="AE68" i="17"/>
  <c r="AC68" i="17"/>
  <c r="AB68" i="17"/>
  <c r="AA68" i="17"/>
  <c r="A19" i="17"/>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107" i="17" s="1"/>
  <c r="A108" i="17" s="1"/>
  <c r="A109" i="17" s="1"/>
  <c r="A110" i="17" s="1"/>
  <c r="A111" i="17" s="1"/>
  <c r="A112" i="17" s="1"/>
  <c r="A113" i="17" s="1"/>
  <c r="A114" i="17" s="1"/>
  <c r="A115" i="17" s="1"/>
  <c r="A116" i="17" s="1"/>
  <c r="A117" i="17" s="1"/>
  <c r="A118" i="17" s="1"/>
  <c r="A119" i="17" s="1"/>
  <c r="A120" i="17" s="1"/>
  <c r="A121" i="17" s="1"/>
  <c r="A122" i="17" s="1"/>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75" i="17" s="1"/>
  <c r="A176" i="17" s="1"/>
  <c r="A177" i="17" s="1"/>
  <c r="A178" i="17" s="1"/>
  <c r="A179" i="17" s="1"/>
  <c r="A180" i="17" s="1"/>
  <c r="A181" i="17" s="1"/>
  <c r="A182" i="17" s="1"/>
  <c r="A183" i="17" s="1"/>
  <c r="A184" i="17" s="1"/>
  <c r="A185" i="17" s="1"/>
  <c r="A186" i="17" s="1"/>
  <c r="A187" i="17" s="1"/>
  <c r="A188" i="17" s="1"/>
  <c r="A189" i="17" s="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B13" i="15"/>
  <c r="O13" i="15" s="1"/>
  <c r="B14" i="15"/>
  <c r="O14" i="15" s="1"/>
  <c r="B15" i="15"/>
  <c r="O15" i="15" s="1"/>
  <c r="B16" i="15"/>
  <c r="O16" i="15" s="1"/>
  <c r="B17" i="15"/>
  <c r="O17" i="15" s="1"/>
  <c r="B18" i="15"/>
  <c r="O18" i="15" s="1"/>
  <c r="B19" i="15"/>
  <c r="O19" i="15" s="1"/>
  <c r="B20" i="15"/>
  <c r="O20" i="15" s="1"/>
  <c r="B21" i="15"/>
  <c r="O21" i="15" s="1"/>
  <c r="B22" i="15"/>
  <c r="O22" i="15" s="1"/>
  <c r="B23" i="15"/>
  <c r="O23" i="15" s="1"/>
  <c r="B24" i="15"/>
  <c r="O24" i="15" s="1"/>
  <c r="B25" i="15"/>
  <c r="O25" i="15" s="1"/>
  <c r="B26" i="15"/>
  <c r="O26" i="15" s="1"/>
  <c r="B27" i="15"/>
  <c r="O27" i="15" s="1"/>
  <c r="B28" i="15"/>
  <c r="O28" i="15" s="1"/>
  <c r="B29" i="15"/>
  <c r="O29" i="15" s="1"/>
  <c r="B30" i="15"/>
  <c r="O30" i="15" s="1"/>
  <c r="B31" i="15"/>
  <c r="O31" i="15" s="1"/>
  <c r="B32" i="15"/>
  <c r="O32" i="15" s="1"/>
  <c r="B33" i="15"/>
  <c r="O33" i="15" s="1"/>
  <c r="B34" i="15"/>
  <c r="O34" i="15" s="1"/>
  <c r="B35" i="15"/>
  <c r="O35" i="15" s="1"/>
  <c r="B36" i="15"/>
  <c r="O36" i="15" s="1"/>
  <c r="B37" i="15"/>
  <c r="O37" i="15" s="1"/>
  <c r="B38" i="15"/>
  <c r="O38" i="15" s="1"/>
  <c r="B39" i="15"/>
  <c r="O39" i="15" s="1"/>
  <c r="B40" i="15"/>
  <c r="O40" i="15" s="1"/>
  <c r="B41" i="15"/>
  <c r="O41" i="15" s="1"/>
  <c r="B42" i="15"/>
  <c r="O42" i="15" s="1"/>
  <c r="B43" i="15"/>
  <c r="O43" i="15" s="1"/>
  <c r="B44" i="15"/>
  <c r="O44" i="15" s="1"/>
  <c r="B45" i="15"/>
  <c r="O45" i="15" s="1"/>
  <c r="B46" i="15"/>
  <c r="O46" i="15" s="1"/>
  <c r="B47" i="15"/>
  <c r="O47" i="15" s="1"/>
  <c r="B48" i="15"/>
  <c r="O48" i="15" s="1"/>
  <c r="B49" i="15"/>
  <c r="O49" i="15" s="1"/>
  <c r="B50" i="15"/>
  <c r="O50" i="15" s="1"/>
  <c r="B51" i="15"/>
  <c r="O51" i="15" s="1"/>
  <c r="B52" i="15"/>
  <c r="O52" i="15" s="1"/>
  <c r="B53" i="15"/>
  <c r="O53" i="15" s="1"/>
  <c r="B54" i="15"/>
  <c r="O54" i="15" s="1"/>
  <c r="B55" i="15"/>
  <c r="O55" i="15" s="1"/>
  <c r="B56" i="15"/>
  <c r="O56" i="15" s="1"/>
  <c r="B57" i="15"/>
  <c r="O57" i="15" s="1"/>
  <c r="B58" i="15"/>
  <c r="O58" i="15" s="1"/>
  <c r="B59" i="15"/>
  <c r="O59" i="15" s="1"/>
  <c r="B60" i="15"/>
  <c r="O60" i="15" s="1"/>
  <c r="B61" i="15"/>
  <c r="O61" i="15" s="1"/>
  <c r="B62" i="15"/>
  <c r="O62" i="15" s="1"/>
  <c r="B63" i="15"/>
  <c r="O63" i="15" s="1"/>
  <c r="B64" i="15"/>
  <c r="O64" i="15" s="1"/>
  <c r="B65" i="15"/>
  <c r="O65" i="15" s="1"/>
  <c r="B66" i="15"/>
  <c r="O66" i="15" s="1"/>
  <c r="B67" i="15"/>
  <c r="O67" i="15" s="1"/>
  <c r="B68" i="15"/>
  <c r="O68" i="15" s="1"/>
  <c r="B69" i="15"/>
  <c r="O69" i="15" s="1"/>
  <c r="B70" i="15"/>
  <c r="O70" i="15" s="1"/>
  <c r="B71" i="15"/>
  <c r="O71" i="15" s="1"/>
  <c r="B72" i="15"/>
  <c r="O72" i="15" s="1"/>
  <c r="B73" i="15"/>
  <c r="O73" i="15" s="1"/>
  <c r="B74" i="15"/>
  <c r="O74" i="15" s="1"/>
  <c r="B75" i="15"/>
  <c r="O75" i="15" s="1"/>
  <c r="B76" i="15"/>
  <c r="O76" i="15" s="1"/>
  <c r="B77" i="15"/>
  <c r="O77" i="15" s="1"/>
  <c r="B78" i="15"/>
  <c r="O78" i="15" s="1"/>
  <c r="B79" i="15"/>
  <c r="O79" i="15" s="1"/>
  <c r="B80" i="15"/>
  <c r="O80" i="15" s="1"/>
  <c r="B81" i="15"/>
  <c r="O81" i="15" s="1"/>
  <c r="B82" i="15"/>
  <c r="O82" i="15" s="1"/>
  <c r="B83" i="15"/>
  <c r="O83" i="15" s="1"/>
  <c r="B84" i="15"/>
  <c r="O84" i="15" s="1"/>
  <c r="B85" i="15"/>
  <c r="O85" i="15" s="1"/>
  <c r="B86" i="15"/>
  <c r="O86" i="15" s="1"/>
  <c r="B87" i="15"/>
  <c r="O87" i="15" s="1"/>
  <c r="B88" i="15"/>
  <c r="O88" i="15" s="1"/>
  <c r="B89" i="15"/>
  <c r="O89" i="15" s="1"/>
  <c r="B90" i="15"/>
  <c r="O90" i="15" s="1"/>
  <c r="B91" i="15"/>
  <c r="O91" i="15" s="1"/>
  <c r="B92" i="15"/>
  <c r="O92" i="15" s="1"/>
  <c r="B93" i="15"/>
  <c r="O93" i="15" s="1"/>
  <c r="B94" i="15"/>
  <c r="O94" i="15" s="1"/>
  <c r="B95" i="15"/>
  <c r="O95" i="15" s="1"/>
  <c r="B96" i="15"/>
  <c r="O96" i="15" s="1"/>
  <c r="B97" i="15"/>
  <c r="O97" i="15" s="1"/>
  <c r="B98" i="15"/>
  <c r="O98" i="15" s="1"/>
  <c r="B99" i="15"/>
  <c r="O99" i="15" s="1"/>
  <c r="B100" i="15"/>
  <c r="O100" i="15" s="1"/>
  <c r="B101" i="15"/>
  <c r="O101" i="15" s="1"/>
  <c r="B102" i="15"/>
  <c r="O102" i="15" s="1"/>
  <c r="B103" i="15"/>
  <c r="O103" i="15" s="1"/>
  <c r="B104" i="15"/>
  <c r="O104" i="15" s="1"/>
  <c r="B105" i="15"/>
  <c r="O105" i="15" s="1"/>
  <c r="B106" i="15"/>
  <c r="O106" i="15" s="1"/>
  <c r="B107" i="15"/>
  <c r="O107" i="15" s="1"/>
  <c r="B108" i="15"/>
  <c r="O108" i="15" s="1"/>
  <c r="B109" i="15"/>
  <c r="O109" i="15" s="1"/>
  <c r="B110" i="15"/>
  <c r="O110" i="15" s="1"/>
  <c r="B111" i="15"/>
  <c r="O111" i="15" s="1"/>
  <c r="B112" i="15"/>
  <c r="O112" i="15" s="1"/>
  <c r="B113" i="15"/>
  <c r="O113" i="15" s="1"/>
  <c r="B114" i="15"/>
  <c r="O114" i="15" s="1"/>
  <c r="B115" i="15"/>
  <c r="O115" i="15" s="1"/>
  <c r="B116" i="15"/>
  <c r="O116" i="15" s="1"/>
  <c r="B117" i="15"/>
  <c r="O117" i="15" s="1"/>
  <c r="B118" i="15"/>
  <c r="O118" i="15" s="1"/>
  <c r="B119" i="15"/>
  <c r="O119" i="15" s="1"/>
  <c r="B120" i="15"/>
  <c r="O120" i="15" s="1"/>
  <c r="B121" i="15"/>
  <c r="O121" i="15" s="1"/>
  <c r="B122" i="15"/>
  <c r="O122" i="15" s="1"/>
  <c r="B123" i="15"/>
  <c r="O123" i="15" s="1"/>
  <c r="B124" i="15"/>
  <c r="O124" i="15" s="1"/>
  <c r="B125" i="15"/>
  <c r="O125" i="15" s="1"/>
  <c r="B126" i="15"/>
  <c r="O126" i="15" s="1"/>
  <c r="B127" i="15"/>
  <c r="O127" i="15" s="1"/>
  <c r="B128" i="15"/>
  <c r="O128" i="15" s="1"/>
  <c r="B129" i="15"/>
  <c r="O129" i="15" s="1"/>
  <c r="B130" i="15"/>
  <c r="O130" i="15" s="1"/>
  <c r="B131" i="15"/>
  <c r="O131" i="15" s="1"/>
  <c r="B132" i="15"/>
  <c r="O132" i="15" s="1"/>
  <c r="B133" i="15"/>
  <c r="O133" i="15" s="1"/>
  <c r="B134" i="15"/>
  <c r="O134" i="15" s="1"/>
  <c r="B135" i="15"/>
  <c r="O135" i="15" s="1"/>
  <c r="B136" i="15"/>
  <c r="O136" i="15" s="1"/>
  <c r="B137" i="15"/>
  <c r="O137" i="15" s="1"/>
  <c r="B138" i="15"/>
  <c r="O138" i="15" s="1"/>
  <c r="B139" i="15"/>
  <c r="O139" i="15" s="1"/>
  <c r="B140" i="15"/>
  <c r="O140" i="15" s="1"/>
  <c r="B141" i="15"/>
  <c r="O141" i="15" s="1"/>
  <c r="B142" i="15"/>
  <c r="O142" i="15" s="1"/>
  <c r="B143" i="15"/>
  <c r="O143" i="15" s="1"/>
  <c r="B144" i="15"/>
  <c r="O144" i="15" s="1"/>
  <c r="B145" i="15"/>
  <c r="O145" i="15" s="1"/>
  <c r="B146" i="15"/>
  <c r="O146" i="15" s="1"/>
  <c r="B147" i="15"/>
  <c r="O147" i="15" s="1"/>
  <c r="B148" i="15"/>
  <c r="O148" i="15" s="1"/>
  <c r="B149" i="15"/>
  <c r="O149" i="15" s="1"/>
  <c r="B150" i="15"/>
  <c r="O150" i="15" s="1"/>
  <c r="B151" i="15"/>
  <c r="O151" i="15" s="1"/>
  <c r="B152" i="15"/>
  <c r="O152" i="15" s="1"/>
  <c r="B153" i="15"/>
  <c r="O153" i="15" s="1"/>
  <c r="B154" i="15"/>
  <c r="O154" i="15" s="1"/>
  <c r="B155" i="15"/>
  <c r="O155" i="15" s="1"/>
  <c r="B156" i="15"/>
  <c r="O156" i="15" s="1"/>
  <c r="B157" i="15"/>
  <c r="O157" i="15" s="1"/>
  <c r="B158" i="15"/>
  <c r="O158" i="15" s="1"/>
  <c r="B159" i="15"/>
  <c r="O159" i="15" s="1"/>
  <c r="B160" i="15"/>
  <c r="O160" i="15" s="1"/>
  <c r="B161" i="15"/>
  <c r="O161" i="15" s="1"/>
  <c r="B162" i="15"/>
  <c r="O162" i="15" s="1"/>
  <c r="B163" i="15"/>
  <c r="O163" i="15" s="1"/>
  <c r="B164" i="15"/>
  <c r="O164" i="15" s="1"/>
  <c r="B165" i="15"/>
  <c r="O165" i="15" s="1"/>
  <c r="B166" i="15"/>
  <c r="O166" i="15" s="1"/>
  <c r="B167" i="15"/>
  <c r="O167" i="15" s="1"/>
  <c r="B168" i="15"/>
  <c r="O168" i="15" s="1"/>
  <c r="B169" i="15"/>
  <c r="O169" i="15" s="1"/>
  <c r="B170" i="15"/>
  <c r="O170" i="15" s="1"/>
  <c r="B171" i="15"/>
  <c r="O171" i="15" s="1"/>
  <c r="B172" i="15"/>
  <c r="O172" i="15" s="1"/>
  <c r="B173" i="15"/>
  <c r="O173" i="15" s="1"/>
  <c r="B174" i="15"/>
  <c r="O174" i="15" s="1"/>
  <c r="B175" i="15"/>
  <c r="O175" i="15" s="1"/>
  <c r="B176" i="15"/>
  <c r="O176" i="15" s="1"/>
  <c r="B177" i="15"/>
  <c r="O177" i="15" s="1"/>
  <c r="B178" i="15"/>
  <c r="O178" i="15" s="1"/>
  <c r="B179" i="15"/>
  <c r="O179" i="15" s="1"/>
  <c r="B180" i="15"/>
  <c r="O180" i="15" s="1"/>
  <c r="B181" i="15"/>
  <c r="O181" i="15" s="1"/>
  <c r="B182" i="15"/>
  <c r="O182" i="15" s="1"/>
  <c r="B183" i="15"/>
  <c r="O183" i="15" s="1"/>
  <c r="B184" i="15"/>
  <c r="O184" i="15" s="1"/>
  <c r="B185" i="15"/>
  <c r="O185" i="15" s="1"/>
  <c r="B186" i="15"/>
  <c r="O186" i="15" s="1"/>
  <c r="B187" i="15"/>
  <c r="O187" i="15" s="1"/>
  <c r="B188" i="15"/>
  <c r="O188" i="15" s="1"/>
  <c r="B189" i="15"/>
  <c r="O189" i="15" s="1"/>
  <c r="B190" i="15"/>
  <c r="O190" i="15" s="1"/>
  <c r="B191" i="15"/>
  <c r="O191" i="15" s="1"/>
  <c r="B192" i="15"/>
  <c r="O192" i="15" s="1"/>
  <c r="B193" i="15"/>
  <c r="O193" i="15" s="1"/>
  <c r="B194" i="15"/>
  <c r="O194" i="15" s="1"/>
  <c r="B195" i="15"/>
  <c r="O195" i="15" s="1"/>
  <c r="B196" i="15"/>
  <c r="O196" i="15" s="1"/>
  <c r="B197" i="15"/>
  <c r="O197" i="15" s="1"/>
  <c r="B198" i="15"/>
  <c r="O198" i="15" s="1"/>
  <c r="B199" i="15"/>
  <c r="O199" i="15" s="1"/>
  <c r="B200" i="15"/>
  <c r="O200" i="15" s="1"/>
  <c r="B201" i="15"/>
  <c r="O201" i="15" s="1"/>
  <c r="B202" i="15"/>
  <c r="O202" i="15" s="1"/>
  <c r="B203" i="15"/>
  <c r="O203" i="15" s="1"/>
  <c r="B204" i="15"/>
  <c r="O204" i="15" s="1"/>
  <c r="B205" i="15"/>
  <c r="O205" i="15" s="1"/>
  <c r="B206" i="15"/>
  <c r="O206" i="15" s="1"/>
  <c r="B207" i="15"/>
  <c r="O207" i="15" s="1"/>
  <c r="B208" i="15"/>
  <c r="O208" i="15" s="1"/>
  <c r="B209" i="15"/>
  <c r="O209" i="15" s="1"/>
  <c r="B210" i="15"/>
  <c r="O210" i="15" s="1"/>
  <c r="B211" i="15"/>
  <c r="O211" i="15" s="1"/>
  <c r="B12" i="15"/>
  <c r="O12" i="15" s="1"/>
  <c r="W16" i="17"/>
  <c r="V16" i="17"/>
  <c r="U16" i="17"/>
  <c r="T16" i="17"/>
  <c r="S16" i="17"/>
  <c r="R16" i="17"/>
  <c r="Q16" i="17"/>
  <c r="P16" i="17"/>
  <c r="N16" i="17"/>
  <c r="M16" i="17"/>
  <c r="L16" i="17"/>
  <c r="K16" i="17"/>
  <c r="J16" i="17"/>
  <c r="H207" i="20"/>
  <c r="G207" i="20"/>
  <c r="D207" i="20"/>
  <c r="C207" i="20"/>
  <c r="B207" i="20"/>
  <c r="H206" i="20"/>
  <c r="G206" i="20"/>
  <c r="D206" i="20"/>
  <c r="C206" i="20"/>
  <c r="B206" i="20"/>
  <c r="H205" i="20"/>
  <c r="G205" i="20"/>
  <c r="D205" i="20"/>
  <c r="C205" i="20"/>
  <c r="B205" i="20"/>
  <c r="I205" i="20" s="1"/>
  <c r="H204" i="20"/>
  <c r="G204" i="20"/>
  <c r="D204" i="20"/>
  <c r="C204" i="20"/>
  <c r="B204" i="20"/>
  <c r="H203" i="20"/>
  <c r="G203" i="20"/>
  <c r="D203" i="20"/>
  <c r="C203" i="20"/>
  <c r="B203" i="20"/>
  <c r="H202" i="20"/>
  <c r="G202" i="20"/>
  <c r="D202" i="20"/>
  <c r="C202" i="20"/>
  <c r="B202" i="20"/>
  <c r="H201" i="20"/>
  <c r="G201" i="20"/>
  <c r="D201" i="20"/>
  <c r="C201" i="20"/>
  <c r="B201" i="20"/>
  <c r="I201" i="20" s="1"/>
  <c r="H200" i="20"/>
  <c r="G200" i="20"/>
  <c r="D200" i="20"/>
  <c r="C200" i="20"/>
  <c r="B200" i="20"/>
  <c r="H199" i="20"/>
  <c r="G199" i="20"/>
  <c r="D199" i="20"/>
  <c r="C199" i="20"/>
  <c r="B199" i="20"/>
  <c r="H198" i="20"/>
  <c r="G198" i="20"/>
  <c r="D198" i="20"/>
  <c r="C198" i="20"/>
  <c r="B198" i="20"/>
  <c r="I198" i="20" s="1"/>
  <c r="H197" i="20"/>
  <c r="G197" i="20"/>
  <c r="D197" i="20"/>
  <c r="C197" i="20"/>
  <c r="B197" i="20"/>
  <c r="H196" i="20"/>
  <c r="G196" i="20"/>
  <c r="D196" i="20"/>
  <c r="C196" i="20"/>
  <c r="B196" i="20"/>
  <c r="I196" i="20" s="1"/>
  <c r="H195" i="20"/>
  <c r="G195" i="20"/>
  <c r="D195" i="20"/>
  <c r="C195" i="20"/>
  <c r="B195" i="20"/>
  <c r="H194" i="20"/>
  <c r="G194" i="20"/>
  <c r="D194" i="20"/>
  <c r="C194" i="20"/>
  <c r="B194" i="20"/>
  <c r="H193" i="20"/>
  <c r="G193" i="20"/>
  <c r="D193" i="20"/>
  <c r="C193" i="20"/>
  <c r="B193" i="20"/>
  <c r="I193" i="20" s="1"/>
  <c r="H192" i="20"/>
  <c r="G192" i="20"/>
  <c r="D192" i="20"/>
  <c r="C192" i="20"/>
  <c r="B192" i="20"/>
  <c r="H191" i="20"/>
  <c r="G191" i="20"/>
  <c r="D191" i="20"/>
  <c r="C191" i="20"/>
  <c r="B191" i="20"/>
  <c r="H190" i="20"/>
  <c r="G190" i="20"/>
  <c r="D190" i="20"/>
  <c r="C190" i="20"/>
  <c r="B190" i="20"/>
  <c r="H189" i="20"/>
  <c r="G189" i="20"/>
  <c r="D189" i="20"/>
  <c r="C189" i="20"/>
  <c r="B189" i="20"/>
  <c r="I189" i="20" s="1"/>
  <c r="H188" i="20"/>
  <c r="G188" i="20"/>
  <c r="D188" i="20"/>
  <c r="C188" i="20"/>
  <c r="B188" i="20"/>
  <c r="H187" i="20"/>
  <c r="G187" i="20"/>
  <c r="D187" i="20"/>
  <c r="C187" i="20"/>
  <c r="B187" i="20"/>
  <c r="H186" i="20"/>
  <c r="G186" i="20"/>
  <c r="D186" i="20"/>
  <c r="C186" i="20"/>
  <c r="B186" i="20"/>
  <c r="H185" i="20"/>
  <c r="G185" i="20"/>
  <c r="D185" i="20"/>
  <c r="C185" i="20"/>
  <c r="B185" i="20"/>
  <c r="H184" i="20"/>
  <c r="G184" i="20"/>
  <c r="D184" i="20"/>
  <c r="C184" i="20"/>
  <c r="B184" i="20"/>
  <c r="H183" i="20"/>
  <c r="G183" i="20"/>
  <c r="D183" i="20"/>
  <c r="C183" i="20"/>
  <c r="B183" i="20"/>
  <c r="H182" i="20"/>
  <c r="G182" i="20"/>
  <c r="D182" i="20"/>
  <c r="C182" i="20"/>
  <c r="B182" i="20"/>
  <c r="H181" i="20"/>
  <c r="G181" i="20"/>
  <c r="D181" i="20"/>
  <c r="C181" i="20"/>
  <c r="B181" i="20"/>
  <c r="H180" i="20"/>
  <c r="G180" i="20"/>
  <c r="D180" i="20"/>
  <c r="C180" i="20"/>
  <c r="B180" i="20"/>
  <c r="I180" i="20" s="1"/>
  <c r="H179" i="20"/>
  <c r="G179" i="20"/>
  <c r="D179" i="20"/>
  <c r="C179" i="20"/>
  <c r="B179" i="20"/>
  <c r="H178" i="20"/>
  <c r="G178" i="20"/>
  <c r="D178" i="20"/>
  <c r="C178" i="20"/>
  <c r="B178" i="20"/>
  <c r="H177" i="20"/>
  <c r="G177" i="20"/>
  <c r="D177" i="20"/>
  <c r="C177" i="20"/>
  <c r="B177" i="20"/>
  <c r="I177" i="20" s="1"/>
  <c r="H176" i="20"/>
  <c r="G176" i="20"/>
  <c r="D176" i="20"/>
  <c r="C176" i="20"/>
  <c r="B176" i="20"/>
  <c r="H175" i="20"/>
  <c r="G175" i="20"/>
  <c r="D175" i="20"/>
  <c r="C175" i="20"/>
  <c r="B175" i="20"/>
  <c r="H174" i="20"/>
  <c r="G174" i="20"/>
  <c r="D174" i="20"/>
  <c r="C174" i="20"/>
  <c r="B174" i="20"/>
  <c r="H173" i="20"/>
  <c r="G173" i="20"/>
  <c r="D173" i="20"/>
  <c r="C173" i="20"/>
  <c r="B173" i="20"/>
  <c r="I173" i="20" s="1"/>
  <c r="H172" i="20"/>
  <c r="G172" i="20"/>
  <c r="D172" i="20"/>
  <c r="C172" i="20"/>
  <c r="B172" i="20"/>
  <c r="H171" i="20"/>
  <c r="G171" i="20"/>
  <c r="D171" i="20"/>
  <c r="C171" i="20"/>
  <c r="B171" i="20"/>
  <c r="H170" i="20"/>
  <c r="G170" i="20"/>
  <c r="D170" i="20"/>
  <c r="C170" i="20"/>
  <c r="B170" i="20"/>
  <c r="H169" i="20"/>
  <c r="G169" i="20"/>
  <c r="D169" i="20"/>
  <c r="C169" i="20"/>
  <c r="B169" i="20"/>
  <c r="H168" i="20"/>
  <c r="G168" i="20"/>
  <c r="D168" i="20"/>
  <c r="C168" i="20"/>
  <c r="B168" i="20"/>
  <c r="H167" i="20"/>
  <c r="G167" i="20"/>
  <c r="D167" i="20"/>
  <c r="C167" i="20"/>
  <c r="B167" i="20"/>
  <c r="H166" i="20"/>
  <c r="G166" i="20"/>
  <c r="D166" i="20"/>
  <c r="C166" i="20"/>
  <c r="B166" i="20"/>
  <c r="H165" i="20"/>
  <c r="G165" i="20"/>
  <c r="D165" i="20"/>
  <c r="C165" i="20"/>
  <c r="B165" i="20"/>
  <c r="H164" i="20"/>
  <c r="G164" i="20"/>
  <c r="D164" i="20"/>
  <c r="C164" i="20"/>
  <c r="B164" i="20"/>
  <c r="I164" i="20" s="1"/>
  <c r="H163" i="20"/>
  <c r="G163" i="20"/>
  <c r="D163" i="20"/>
  <c r="C163" i="20"/>
  <c r="B163" i="20"/>
  <c r="H162" i="20"/>
  <c r="G162" i="20"/>
  <c r="D162" i="20"/>
  <c r="C162" i="20"/>
  <c r="B162" i="20"/>
  <c r="H161" i="20"/>
  <c r="G161" i="20"/>
  <c r="D161" i="20"/>
  <c r="C161" i="20"/>
  <c r="B161" i="20"/>
  <c r="I161" i="20" s="1"/>
  <c r="H160" i="20"/>
  <c r="G160" i="20"/>
  <c r="D160" i="20"/>
  <c r="C160" i="20"/>
  <c r="B160" i="20"/>
  <c r="H159" i="20"/>
  <c r="G159" i="20"/>
  <c r="D159" i="20"/>
  <c r="C159" i="20"/>
  <c r="B159" i="20"/>
  <c r="H158" i="20"/>
  <c r="G158" i="20"/>
  <c r="D158" i="20"/>
  <c r="C158" i="20"/>
  <c r="B158" i="20"/>
  <c r="H157" i="20"/>
  <c r="G157" i="20"/>
  <c r="D157" i="20"/>
  <c r="C157" i="20"/>
  <c r="B157" i="20"/>
  <c r="I157" i="20" s="1"/>
  <c r="H156" i="20"/>
  <c r="G156" i="20"/>
  <c r="D156" i="20"/>
  <c r="C156" i="20"/>
  <c r="B156" i="20"/>
  <c r="H155" i="20"/>
  <c r="G155" i="20"/>
  <c r="D155" i="20"/>
  <c r="C155" i="20"/>
  <c r="B155" i="20"/>
  <c r="H154" i="20"/>
  <c r="G154" i="20"/>
  <c r="D154" i="20"/>
  <c r="C154" i="20"/>
  <c r="B154" i="20"/>
  <c r="H153" i="20"/>
  <c r="G153" i="20"/>
  <c r="D153" i="20"/>
  <c r="C153" i="20"/>
  <c r="B153" i="20"/>
  <c r="H152" i="20"/>
  <c r="G152" i="20"/>
  <c r="D152" i="20"/>
  <c r="C152" i="20"/>
  <c r="B152" i="20"/>
  <c r="H151" i="20"/>
  <c r="G151" i="20"/>
  <c r="D151" i="20"/>
  <c r="C151" i="20"/>
  <c r="B151" i="20"/>
  <c r="H150" i="20"/>
  <c r="G150" i="20"/>
  <c r="D150" i="20"/>
  <c r="C150" i="20"/>
  <c r="B150" i="20"/>
  <c r="H149" i="20"/>
  <c r="G149" i="20"/>
  <c r="D149" i="20"/>
  <c r="C149" i="20"/>
  <c r="B149" i="20"/>
  <c r="H148" i="20"/>
  <c r="G148" i="20"/>
  <c r="D148" i="20"/>
  <c r="C148" i="20"/>
  <c r="B148" i="20"/>
  <c r="I148" i="20" s="1"/>
  <c r="H147" i="20"/>
  <c r="G147" i="20"/>
  <c r="D147" i="20"/>
  <c r="C147" i="20"/>
  <c r="B147" i="20"/>
  <c r="H146" i="20"/>
  <c r="G146" i="20"/>
  <c r="D146" i="20"/>
  <c r="C146" i="20"/>
  <c r="B146" i="20"/>
  <c r="H145" i="20"/>
  <c r="G145" i="20"/>
  <c r="D145" i="20"/>
  <c r="C145" i="20"/>
  <c r="B145" i="20"/>
  <c r="I145" i="20" s="1"/>
  <c r="H144" i="20"/>
  <c r="G144" i="20"/>
  <c r="D144" i="20"/>
  <c r="C144" i="20"/>
  <c r="B144" i="20"/>
  <c r="H143" i="20"/>
  <c r="G143" i="20"/>
  <c r="D143" i="20"/>
  <c r="C143" i="20"/>
  <c r="B143" i="20"/>
  <c r="H142" i="20"/>
  <c r="G142" i="20"/>
  <c r="D142" i="20"/>
  <c r="C142" i="20"/>
  <c r="B142" i="20"/>
  <c r="H141" i="20"/>
  <c r="G141" i="20"/>
  <c r="D141" i="20"/>
  <c r="C141" i="20"/>
  <c r="B141" i="20"/>
  <c r="I141" i="20" s="1"/>
  <c r="H140" i="20"/>
  <c r="G140" i="20"/>
  <c r="D140" i="20"/>
  <c r="C140" i="20"/>
  <c r="B140" i="20"/>
  <c r="H139" i="20"/>
  <c r="G139" i="20"/>
  <c r="D139" i="20"/>
  <c r="C139" i="20"/>
  <c r="B139" i="20"/>
  <c r="H138" i="20"/>
  <c r="G138" i="20"/>
  <c r="D138" i="20"/>
  <c r="C138" i="20"/>
  <c r="B138" i="20"/>
  <c r="H137" i="20"/>
  <c r="G137" i="20"/>
  <c r="D137" i="20"/>
  <c r="C137" i="20"/>
  <c r="B137" i="20"/>
  <c r="H136" i="20"/>
  <c r="G136" i="20"/>
  <c r="D136" i="20"/>
  <c r="C136" i="20"/>
  <c r="B136" i="20"/>
  <c r="H135" i="20"/>
  <c r="G135" i="20"/>
  <c r="D135" i="20"/>
  <c r="C135" i="20"/>
  <c r="B135" i="20"/>
  <c r="H134" i="20"/>
  <c r="G134" i="20"/>
  <c r="D134" i="20"/>
  <c r="C134" i="20"/>
  <c r="B134" i="20"/>
  <c r="H133" i="20"/>
  <c r="G133" i="20"/>
  <c r="D133" i="20"/>
  <c r="C133" i="20"/>
  <c r="B133" i="20"/>
  <c r="H132" i="20"/>
  <c r="G132" i="20"/>
  <c r="D132" i="20"/>
  <c r="C132" i="20"/>
  <c r="B132" i="20"/>
  <c r="I132" i="20" s="1"/>
  <c r="H131" i="20"/>
  <c r="G131" i="20"/>
  <c r="D131" i="20"/>
  <c r="C131" i="20"/>
  <c r="B131" i="20"/>
  <c r="H130" i="20"/>
  <c r="G130" i="20"/>
  <c r="D130" i="20"/>
  <c r="C130" i="20"/>
  <c r="B130" i="20"/>
  <c r="H129" i="20"/>
  <c r="G129" i="20"/>
  <c r="D129" i="20"/>
  <c r="C129" i="20"/>
  <c r="B129" i="20"/>
  <c r="I129" i="20" s="1"/>
  <c r="H128" i="20"/>
  <c r="G128" i="20"/>
  <c r="D128" i="20"/>
  <c r="C128" i="20"/>
  <c r="B128" i="20"/>
  <c r="H127" i="20"/>
  <c r="G127" i="20"/>
  <c r="D127" i="20"/>
  <c r="C127" i="20"/>
  <c r="B127" i="20"/>
  <c r="H126" i="20"/>
  <c r="G126" i="20"/>
  <c r="D126" i="20"/>
  <c r="C126" i="20"/>
  <c r="B126" i="20"/>
  <c r="H125" i="20"/>
  <c r="G125" i="20"/>
  <c r="D125" i="20"/>
  <c r="C125" i="20"/>
  <c r="B125" i="20"/>
  <c r="I125" i="20" s="1"/>
  <c r="H124" i="20"/>
  <c r="G124" i="20"/>
  <c r="D124" i="20"/>
  <c r="C124" i="20"/>
  <c r="B124" i="20"/>
  <c r="H123" i="20"/>
  <c r="G123" i="20"/>
  <c r="D123" i="20"/>
  <c r="C123" i="20"/>
  <c r="B123" i="20"/>
  <c r="H122" i="20"/>
  <c r="G122" i="20"/>
  <c r="D122" i="20"/>
  <c r="C122" i="20"/>
  <c r="B122" i="20"/>
  <c r="H121" i="20"/>
  <c r="G121" i="20"/>
  <c r="D121" i="20"/>
  <c r="C121" i="20"/>
  <c r="B121" i="20"/>
  <c r="H120" i="20"/>
  <c r="G120" i="20"/>
  <c r="D120" i="20"/>
  <c r="C120" i="20"/>
  <c r="B120" i="20"/>
  <c r="H119" i="20"/>
  <c r="G119" i="20"/>
  <c r="D119" i="20"/>
  <c r="C119" i="20"/>
  <c r="B119" i="20"/>
  <c r="H118" i="20"/>
  <c r="G118" i="20"/>
  <c r="D118" i="20"/>
  <c r="C118" i="20"/>
  <c r="B118" i="20"/>
  <c r="H117" i="20"/>
  <c r="G117" i="20"/>
  <c r="D117" i="20"/>
  <c r="C117" i="20"/>
  <c r="B117" i="20"/>
  <c r="H116" i="20"/>
  <c r="G116" i="20"/>
  <c r="D116" i="20"/>
  <c r="C116" i="20"/>
  <c r="B116" i="20"/>
  <c r="I116" i="20" s="1"/>
  <c r="H115" i="20"/>
  <c r="G115" i="20"/>
  <c r="D115" i="20"/>
  <c r="C115" i="20"/>
  <c r="B115" i="20"/>
  <c r="H114" i="20"/>
  <c r="G114" i="20"/>
  <c r="D114" i="20"/>
  <c r="C114" i="20"/>
  <c r="B114" i="20"/>
  <c r="H113" i="20"/>
  <c r="G113" i="20"/>
  <c r="D113" i="20"/>
  <c r="C113" i="20"/>
  <c r="B113" i="20"/>
  <c r="I113" i="20" s="1"/>
  <c r="H112" i="20"/>
  <c r="G112" i="20"/>
  <c r="D112" i="20"/>
  <c r="C112" i="20"/>
  <c r="B112" i="20"/>
  <c r="H111" i="20"/>
  <c r="G111" i="20"/>
  <c r="D111" i="20"/>
  <c r="C111" i="20"/>
  <c r="B111" i="20"/>
  <c r="H110" i="20"/>
  <c r="G110" i="20"/>
  <c r="D110" i="20"/>
  <c r="C110" i="20"/>
  <c r="B110" i="20"/>
  <c r="H109" i="20"/>
  <c r="G109" i="20"/>
  <c r="D109" i="20"/>
  <c r="C109" i="20"/>
  <c r="B109" i="20"/>
  <c r="I109" i="20" s="1"/>
  <c r="H108" i="20"/>
  <c r="G108" i="20"/>
  <c r="D108" i="20"/>
  <c r="C108" i="20"/>
  <c r="B108" i="20"/>
  <c r="H107" i="20"/>
  <c r="G107" i="20"/>
  <c r="D107" i="20"/>
  <c r="C107" i="20"/>
  <c r="B107" i="20"/>
  <c r="H106" i="20"/>
  <c r="G106" i="20"/>
  <c r="D106" i="20"/>
  <c r="C106" i="20"/>
  <c r="B106" i="20"/>
  <c r="H105" i="20"/>
  <c r="G105" i="20"/>
  <c r="D105" i="20"/>
  <c r="C105" i="20"/>
  <c r="B105" i="20"/>
  <c r="H104" i="20"/>
  <c r="G104" i="20"/>
  <c r="D104" i="20"/>
  <c r="C104" i="20"/>
  <c r="B104" i="20"/>
  <c r="H103" i="20"/>
  <c r="G103" i="20"/>
  <c r="D103" i="20"/>
  <c r="C103" i="20"/>
  <c r="B103" i="20"/>
  <c r="H102" i="20"/>
  <c r="G102" i="20"/>
  <c r="D102" i="20"/>
  <c r="C102" i="20"/>
  <c r="B102" i="20"/>
  <c r="H101" i="20"/>
  <c r="G101" i="20"/>
  <c r="D101" i="20"/>
  <c r="C101" i="20"/>
  <c r="B101" i="20"/>
  <c r="H100" i="20"/>
  <c r="G100" i="20"/>
  <c r="D100" i="20"/>
  <c r="C100" i="20"/>
  <c r="B100" i="20"/>
  <c r="I100" i="20" s="1"/>
  <c r="H99" i="20"/>
  <c r="G99" i="20"/>
  <c r="D99" i="20"/>
  <c r="C99" i="20"/>
  <c r="B99" i="20"/>
  <c r="H98" i="20"/>
  <c r="G98" i="20"/>
  <c r="D98" i="20"/>
  <c r="C98" i="20"/>
  <c r="B98" i="20"/>
  <c r="H97" i="20"/>
  <c r="G97" i="20"/>
  <c r="D97" i="20"/>
  <c r="C97" i="20"/>
  <c r="B97" i="20"/>
  <c r="I97" i="20" s="1"/>
  <c r="H96" i="20"/>
  <c r="G96" i="20"/>
  <c r="D96" i="20"/>
  <c r="C96" i="20"/>
  <c r="B96" i="20"/>
  <c r="H95" i="20"/>
  <c r="G95" i="20"/>
  <c r="D95" i="20"/>
  <c r="C95" i="20"/>
  <c r="B95" i="20"/>
  <c r="H94" i="20"/>
  <c r="G94" i="20"/>
  <c r="D94" i="20"/>
  <c r="C94" i="20"/>
  <c r="B94" i="20"/>
  <c r="H93" i="20"/>
  <c r="G93" i="20"/>
  <c r="D93" i="20"/>
  <c r="C93" i="20"/>
  <c r="B93" i="20"/>
  <c r="I93" i="20" s="1"/>
  <c r="H92" i="20"/>
  <c r="G92" i="20"/>
  <c r="D92" i="20"/>
  <c r="C92" i="20"/>
  <c r="B92" i="20"/>
  <c r="H91" i="20"/>
  <c r="G91" i="20"/>
  <c r="D91" i="20"/>
  <c r="C91" i="20"/>
  <c r="B91" i="20"/>
  <c r="H90" i="20"/>
  <c r="G90" i="20"/>
  <c r="D90" i="20"/>
  <c r="C90" i="20"/>
  <c r="B90" i="20"/>
  <c r="H89" i="20"/>
  <c r="G89" i="20"/>
  <c r="D89" i="20"/>
  <c r="C89" i="20"/>
  <c r="B89" i="20"/>
  <c r="H88" i="20"/>
  <c r="G88" i="20"/>
  <c r="D88" i="20"/>
  <c r="C88" i="20"/>
  <c r="B88" i="20"/>
  <c r="H87" i="20"/>
  <c r="G87" i="20"/>
  <c r="D87" i="20"/>
  <c r="C87" i="20"/>
  <c r="B87" i="20"/>
  <c r="H86" i="20"/>
  <c r="G86" i="20"/>
  <c r="D86" i="20"/>
  <c r="C86" i="20"/>
  <c r="B86" i="20"/>
  <c r="H85" i="20"/>
  <c r="G85" i="20"/>
  <c r="D85" i="20"/>
  <c r="C85" i="20"/>
  <c r="B85" i="20"/>
  <c r="H84" i="20"/>
  <c r="G84" i="20"/>
  <c r="D84" i="20"/>
  <c r="C84" i="20"/>
  <c r="B84" i="20"/>
  <c r="I84" i="20" s="1"/>
  <c r="H83" i="20"/>
  <c r="G83" i="20"/>
  <c r="D83" i="20"/>
  <c r="C83" i="20"/>
  <c r="B83" i="20"/>
  <c r="I83" i="20" s="1"/>
  <c r="H82" i="20"/>
  <c r="G82" i="20"/>
  <c r="D82" i="20"/>
  <c r="C82" i="20"/>
  <c r="B82" i="20"/>
  <c r="H81" i="20"/>
  <c r="G81" i="20"/>
  <c r="D81" i="20"/>
  <c r="C81" i="20"/>
  <c r="B81" i="20"/>
  <c r="I81" i="20" s="1"/>
  <c r="H80" i="20"/>
  <c r="G80" i="20"/>
  <c r="D80" i="20"/>
  <c r="C80" i="20"/>
  <c r="B80" i="20"/>
  <c r="H79" i="20"/>
  <c r="G79" i="20"/>
  <c r="D79" i="20"/>
  <c r="C79" i="20"/>
  <c r="B79" i="20"/>
  <c r="H78" i="20"/>
  <c r="G78" i="20"/>
  <c r="D78" i="20"/>
  <c r="C78" i="20"/>
  <c r="B78" i="20"/>
  <c r="H77" i="20"/>
  <c r="G77" i="20"/>
  <c r="D77" i="20"/>
  <c r="C77" i="20"/>
  <c r="B77" i="20"/>
  <c r="I77" i="20" s="1"/>
  <c r="H76" i="20"/>
  <c r="G76" i="20"/>
  <c r="D76" i="20"/>
  <c r="C76" i="20"/>
  <c r="B76" i="20"/>
  <c r="H75" i="20"/>
  <c r="G75" i="20"/>
  <c r="D75" i="20"/>
  <c r="C75" i="20"/>
  <c r="B75" i="20"/>
  <c r="H74" i="20"/>
  <c r="G74" i="20"/>
  <c r="D74" i="20"/>
  <c r="C74" i="20"/>
  <c r="B74" i="20"/>
  <c r="H73" i="20"/>
  <c r="G73" i="20"/>
  <c r="D73" i="20"/>
  <c r="C73" i="20"/>
  <c r="B73" i="20"/>
  <c r="H72" i="20"/>
  <c r="G72" i="20"/>
  <c r="D72" i="20"/>
  <c r="C72" i="20"/>
  <c r="B72" i="20"/>
  <c r="H71" i="20"/>
  <c r="G71" i="20"/>
  <c r="D71" i="20"/>
  <c r="C71" i="20"/>
  <c r="B71" i="20"/>
  <c r="H70" i="20"/>
  <c r="G70" i="20"/>
  <c r="D70" i="20"/>
  <c r="C70" i="20"/>
  <c r="B70" i="20"/>
  <c r="H69" i="20"/>
  <c r="G69" i="20"/>
  <c r="D69" i="20"/>
  <c r="C69" i="20"/>
  <c r="B69" i="20"/>
  <c r="H68" i="20"/>
  <c r="G68" i="20"/>
  <c r="D68" i="20"/>
  <c r="C68" i="20"/>
  <c r="B68" i="20"/>
  <c r="I68" i="20" s="1"/>
  <c r="H67" i="20"/>
  <c r="G67" i="20"/>
  <c r="D67" i="20"/>
  <c r="C67" i="20"/>
  <c r="B67" i="20"/>
  <c r="I67" i="20" s="1"/>
  <c r="H66" i="20"/>
  <c r="G66" i="20"/>
  <c r="D66" i="20"/>
  <c r="C66" i="20"/>
  <c r="B66" i="20"/>
  <c r="H65" i="20"/>
  <c r="G65" i="20"/>
  <c r="D65" i="20"/>
  <c r="C65" i="20"/>
  <c r="B65" i="20"/>
  <c r="I65" i="20" s="1"/>
  <c r="H64" i="20"/>
  <c r="G64" i="20"/>
  <c r="D64" i="20"/>
  <c r="C64" i="20"/>
  <c r="B64" i="20"/>
  <c r="H63" i="20"/>
  <c r="G63" i="20"/>
  <c r="D63" i="20"/>
  <c r="C63" i="20"/>
  <c r="B63" i="20"/>
  <c r="H62" i="20"/>
  <c r="G62" i="20"/>
  <c r="D62" i="20"/>
  <c r="C62" i="20"/>
  <c r="B62" i="20"/>
  <c r="H61" i="20"/>
  <c r="G61" i="20"/>
  <c r="D61" i="20"/>
  <c r="C61" i="20"/>
  <c r="B61" i="20"/>
  <c r="I61" i="20" s="1"/>
  <c r="H60" i="20"/>
  <c r="G60" i="20"/>
  <c r="D60" i="20"/>
  <c r="C60" i="20"/>
  <c r="B60" i="20"/>
  <c r="H59" i="20"/>
  <c r="G59" i="20"/>
  <c r="D59" i="20"/>
  <c r="C59" i="20"/>
  <c r="B59" i="20"/>
  <c r="H58" i="20"/>
  <c r="G58" i="20"/>
  <c r="D58" i="20"/>
  <c r="C58" i="20"/>
  <c r="B58" i="20"/>
  <c r="H57" i="20"/>
  <c r="G57" i="20"/>
  <c r="D57" i="20"/>
  <c r="C57" i="20"/>
  <c r="B57" i="20"/>
  <c r="H56" i="20"/>
  <c r="G56" i="20"/>
  <c r="D56" i="20"/>
  <c r="C56" i="20"/>
  <c r="B56" i="20"/>
  <c r="H55" i="20"/>
  <c r="G55" i="20"/>
  <c r="D55" i="20"/>
  <c r="C55" i="20"/>
  <c r="B55" i="20"/>
  <c r="H54" i="20"/>
  <c r="G54" i="20"/>
  <c r="D54" i="20"/>
  <c r="C54" i="20"/>
  <c r="B54" i="20"/>
  <c r="H53" i="20"/>
  <c r="G53" i="20"/>
  <c r="D53" i="20"/>
  <c r="C53" i="20"/>
  <c r="B53" i="20"/>
  <c r="H52" i="20"/>
  <c r="G52" i="20"/>
  <c r="D52" i="20"/>
  <c r="C52" i="20"/>
  <c r="B52" i="20"/>
  <c r="I52" i="20" s="1"/>
  <c r="H51" i="20"/>
  <c r="G51" i="20"/>
  <c r="D51" i="20"/>
  <c r="C51" i="20"/>
  <c r="B51" i="20"/>
  <c r="I51" i="20" s="1"/>
  <c r="H50" i="20"/>
  <c r="G50" i="20"/>
  <c r="D50" i="20"/>
  <c r="C50" i="20"/>
  <c r="B50" i="20"/>
  <c r="H49" i="20"/>
  <c r="G49" i="20"/>
  <c r="D49" i="20"/>
  <c r="C49" i="20"/>
  <c r="B49" i="20"/>
  <c r="I49" i="20" s="1"/>
  <c r="H48" i="20"/>
  <c r="G48" i="20"/>
  <c r="D48" i="20"/>
  <c r="C48" i="20"/>
  <c r="B48" i="20"/>
  <c r="H47" i="20"/>
  <c r="G47" i="20"/>
  <c r="D47" i="20"/>
  <c r="C47" i="20"/>
  <c r="B47" i="20"/>
  <c r="H46" i="20"/>
  <c r="G46" i="20"/>
  <c r="D46" i="20"/>
  <c r="C46" i="20"/>
  <c r="B46" i="20"/>
  <c r="H45" i="20"/>
  <c r="G45" i="20"/>
  <c r="D45" i="20"/>
  <c r="C45" i="20"/>
  <c r="B45" i="20"/>
  <c r="I45" i="20" s="1"/>
  <c r="H44" i="20"/>
  <c r="G44" i="20"/>
  <c r="D44" i="20"/>
  <c r="C44" i="20"/>
  <c r="B44" i="20"/>
  <c r="H43" i="20"/>
  <c r="G43" i="20"/>
  <c r="D43" i="20"/>
  <c r="C43" i="20"/>
  <c r="B43" i="20"/>
  <c r="H42" i="20"/>
  <c r="G42" i="20"/>
  <c r="D42" i="20"/>
  <c r="C42" i="20"/>
  <c r="B42" i="20"/>
  <c r="H41" i="20"/>
  <c r="G41" i="20"/>
  <c r="D41" i="20"/>
  <c r="C41" i="20"/>
  <c r="B41" i="20"/>
  <c r="H40" i="20"/>
  <c r="G40" i="20"/>
  <c r="D40" i="20"/>
  <c r="C40" i="20"/>
  <c r="B40" i="20"/>
  <c r="H39" i="20"/>
  <c r="G39" i="20"/>
  <c r="D39" i="20"/>
  <c r="C39" i="20"/>
  <c r="B39" i="20"/>
  <c r="H38" i="20"/>
  <c r="G38" i="20"/>
  <c r="D38" i="20"/>
  <c r="C38" i="20"/>
  <c r="B38" i="20"/>
  <c r="H37" i="20"/>
  <c r="G37" i="20"/>
  <c r="D37" i="20"/>
  <c r="C37" i="20"/>
  <c r="B37" i="20"/>
  <c r="H36" i="20"/>
  <c r="G36" i="20"/>
  <c r="D36" i="20"/>
  <c r="C36" i="20"/>
  <c r="B36" i="20"/>
  <c r="H35" i="20"/>
  <c r="G35" i="20"/>
  <c r="D35" i="20"/>
  <c r="C35" i="20"/>
  <c r="B35" i="20"/>
  <c r="I35" i="20" s="1"/>
  <c r="H34" i="20"/>
  <c r="G34" i="20"/>
  <c r="D34" i="20"/>
  <c r="C34" i="20"/>
  <c r="B34" i="20"/>
  <c r="H33" i="20"/>
  <c r="G33" i="20"/>
  <c r="D33" i="20"/>
  <c r="C33" i="20"/>
  <c r="B33" i="20"/>
  <c r="H32" i="20"/>
  <c r="G32" i="20"/>
  <c r="D32" i="20"/>
  <c r="C32" i="20"/>
  <c r="B32" i="20"/>
  <c r="H31" i="20"/>
  <c r="G31" i="20"/>
  <c r="D31" i="20"/>
  <c r="C31" i="20"/>
  <c r="B31" i="20"/>
  <c r="H30" i="20"/>
  <c r="G30" i="20"/>
  <c r="D30" i="20"/>
  <c r="C30" i="20"/>
  <c r="B30" i="20"/>
  <c r="H29" i="20"/>
  <c r="G29" i="20"/>
  <c r="D29" i="20"/>
  <c r="C29" i="20"/>
  <c r="B29" i="20"/>
  <c r="I29" i="20" s="1"/>
  <c r="H28" i="20"/>
  <c r="G28" i="20"/>
  <c r="D28" i="20"/>
  <c r="C28" i="20"/>
  <c r="B28" i="20"/>
  <c r="H27" i="20"/>
  <c r="G27" i="20"/>
  <c r="D27" i="20"/>
  <c r="C27" i="20"/>
  <c r="B27" i="20"/>
  <c r="H26" i="20"/>
  <c r="G26" i="20"/>
  <c r="D26" i="20"/>
  <c r="C26" i="20"/>
  <c r="B26" i="20"/>
  <c r="H25" i="20"/>
  <c r="G25" i="20"/>
  <c r="D25" i="20"/>
  <c r="C25" i="20"/>
  <c r="B25" i="20"/>
  <c r="H24" i="20"/>
  <c r="G24" i="20"/>
  <c r="D24" i="20"/>
  <c r="C24" i="20"/>
  <c r="B24" i="20"/>
  <c r="H23" i="20"/>
  <c r="G23" i="20"/>
  <c r="D23" i="20"/>
  <c r="C23" i="20"/>
  <c r="B23" i="20"/>
  <c r="H22" i="20"/>
  <c r="G22" i="20"/>
  <c r="D22" i="20"/>
  <c r="C22" i="20"/>
  <c r="B22" i="20"/>
  <c r="G21" i="20"/>
  <c r="H21" i="20" s="1"/>
  <c r="D21" i="20"/>
  <c r="C21" i="20"/>
  <c r="B21" i="20"/>
  <c r="H20" i="20"/>
  <c r="G20" i="20"/>
  <c r="D20" i="20"/>
  <c r="C20" i="20"/>
  <c r="B20" i="20"/>
  <c r="H19" i="20"/>
  <c r="G19" i="20"/>
  <c r="D19" i="20"/>
  <c r="C19" i="20"/>
  <c r="B19" i="20"/>
  <c r="I19" i="20" s="1"/>
  <c r="H18" i="20"/>
  <c r="G18" i="20"/>
  <c r="D18" i="20"/>
  <c r="C18" i="20"/>
  <c r="B18" i="20"/>
  <c r="H17" i="20"/>
  <c r="G17" i="20"/>
  <c r="D17" i="20"/>
  <c r="C17" i="20"/>
  <c r="B17" i="20"/>
  <c r="H16" i="20"/>
  <c r="G16" i="20"/>
  <c r="D16" i="20"/>
  <c r="C16" i="20"/>
  <c r="B16" i="20"/>
  <c r="H15" i="20"/>
  <c r="G15" i="20"/>
  <c r="D15" i="20"/>
  <c r="C15" i="20"/>
  <c r="B15" i="20"/>
  <c r="G14" i="20"/>
  <c r="H14" i="20" s="1"/>
  <c r="D14" i="20"/>
  <c r="C14" i="20"/>
  <c r="B14" i="20"/>
  <c r="H13" i="20"/>
  <c r="G13" i="20"/>
  <c r="D13" i="20"/>
  <c r="C13" i="20"/>
  <c r="B13" i="20"/>
  <c r="I13" i="20" s="1"/>
  <c r="H12" i="20"/>
  <c r="G12" i="20"/>
  <c r="D12" i="20"/>
  <c r="C12" i="20"/>
  <c r="B12" i="20"/>
  <c r="G11" i="20"/>
  <c r="H11" i="20" s="1"/>
  <c r="D11" i="20"/>
  <c r="C11" i="20"/>
  <c r="B11" i="20"/>
  <c r="G10" i="20"/>
  <c r="H10" i="20" s="1"/>
  <c r="D10" i="20"/>
  <c r="C10" i="20"/>
  <c r="B10" i="20"/>
  <c r="G9" i="20"/>
  <c r="H9" i="20" s="1"/>
  <c r="D9" i="20"/>
  <c r="C9" i="20"/>
  <c r="B9" i="20"/>
  <c r="G8" i="20"/>
  <c r="H8" i="20" s="1"/>
  <c r="D8" i="20"/>
  <c r="C8" i="20"/>
  <c r="B8" i="20"/>
  <c r="A9" i="20"/>
  <c r="A10" i="20" s="1"/>
  <c r="A11" i="20" s="1"/>
  <c r="A12" i="20" s="1"/>
  <c r="A13" i="20" s="1"/>
  <c r="A14" i="20" s="1"/>
  <c r="A15" i="20" s="1"/>
  <c r="A16" i="20" s="1"/>
  <c r="A17" i="20" s="1"/>
  <c r="A18" i="20" s="1"/>
  <c r="A19" i="20" s="1"/>
  <c r="A20" i="20" s="1"/>
  <c r="A21" i="20" s="1"/>
  <c r="A22" i="20" s="1"/>
  <c r="A23" i="20" s="1"/>
  <c r="A24" i="20" s="1"/>
  <c r="A25" i="20" s="1"/>
  <c r="A26" i="20" s="1"/>
  <c r="A27" i="20" s="1"/>
  <c r="A28" i="20" s="1"/>
  <c r="A29" i="20" s="1"/>
  <c r="A30" i="20" s="1"/>
  <c r="A31" i="20" s="1"/>
  <c r="A32" i="20" s="1"/>
  <c r="A33" i="20" s="1"/>
  <c r="A34" i="20" s="1"/>
  <c r="A35" i="20" s="1"/>
  <c r="A36" i="20" s="1"/>
  <c r="A37" i="20" s="1"/>
  <c r="A38" i="20" s="1"/>
  <c r="A39" i="20" s="1"/>
  <c r="A40" i="20" s="1"/>
  <c r="A41" i="20" s="1"/>
  <c r="A42" i="20" s="1"/>
  <c r="A43" i="20" s="1"/>
  <c r="A44" i="20" s="1"/>
  <c r="A45" i="20" s="1"/>
  <c r="A46" i="20" s="1"/>
  <c r="A47" i="20" s="1"/>
  <c r="A48" i="20" s="1"/>
  <c r="A49" i="20" s="1"/>
  <c r="A50" i="20" s="1"/>
  <c r="A51" i="20" s="1"/>
  <c r="A52" i="20" s="1"/>
  <c r="A53" i="20" s="1"/>
  <c r="A54" i="20" s="1"/>
  <c r="A55" i="20" s="1"/>
  <c r="A56" i="20" s="1"/>
  <c r="A57" i="20" s="1"/>
  <c r="A58" i="20" s="1"/>
  <c r="A59" i="20" s="1"/>
  <c r="A60" i="20" s="1"/>
  <c r="A61" i="20" s="1"/>
  <c r="A62" i="20" s="1"/>
  <c r="A63" i="20" s="1"/>
  <c r="A64" i="20" s="1"/>
  <c r="A65" i="20" s="1"/>
  <c r="A66" i="20" s="1"/>
  <c r="A67" i="20" s="1"/>
  <c r="A68" i="20" s="1"/>
  <c r="A69" i="20" s="1"/>
  <c r="A70" i="20" s="1"/>
  <c r="A71" i="20" s="1"/>
  <c r="A72" i="20" s="1"/>
  <c r="A73" i="20" s="1"/>
  <c r="A74" i="20" s="1"/>
  <c r="A75" i="20" s="1"/>
  <c r="A76" i="20" s="1"/>
  <c r="A77" i="20" s="1"/>
  <c r="A78" i="20" s="1"/>
  <c r="A79" i="20" s="1"/>
  <c r="A80" i="20" s="1"/>
  <c r="A81" i="20" s="1"/>
  <c r="A82" i="20" s="1"/>
  <c r="A83" i="20" s="1"/>
  <c r="A84" i="20" s="1"/>
  <c r="A85" i="20" s="1"/>
  <c r="A86" i="20" s="1"/>
  <c r="A87" i="20" s="1"/>
  <c r="A88" i="20" s="1"/>
  <c r="A89" i="20" s="1"/>
  <c r="A90" i="20" s="1"/>
  <c r="A91" i="20" s="1"/>
  <c r="A92" i="20" s="1"/>
  <c r="A93" i="20" s="1"/>
  <c r="A94" i="20" s="1"/>
  <c r="A95" i="20" s="1"/>
  <c r="A96" i="20" s="1"/>
  <c r="A97" i="20" s="1"/>
  <c r="A98" i="20" s="1"/>
  <c r="A99" i="20" s="1"/>
  <c r="A100" i="20" s="1"/>
  <c r="A101" i="20" s="1"/>
  <c r="A102" i="20" s="1"/>
  <c r="A103" i="20" s="1"/>
  <c r="A104" i="20" s="1"/>
  <c r="A105" i="20" s="1"/>
  <c r="A106" i="20" s="1"/>
  <c r="A107" i="20" s="1"/>
  <c r="A108" i="20" s="1"/>
  <c r="A109" i="20" s="1"/>
  <c r="A110" i="20" s="1"/>
  <c r="A111" i="20" s="1"/>
  <c r="A112" i="20" s="1"/>
  <c r="A113" i="20" s="1"/>
  <c r="A114" i="20" s="1"/>
  <c r="A115" i="20" s="1"/>
  <c r="A116" i="20" s="1"/>
  <c r="A117" i="20" s="1"/>
  <c r="A118" i="20" s="1"/>
  <c r="A119" i="20" s="1"/>
  <c r="A120" i="20" s="1"/>
  <c r="A121" i="20" s="1"/>
  <c r="A122" i="20" s="1"/>
  <c r="A123" i="20" s="1"/>
  <c r="A124" i="20" s="1"/>
  <c r="A125" i="20" s="1"/>
  <c r="A126" i="20" s="1"/>
  <c r="A127" i="20" s="1"/>
  <c r="A128" i="20" s="1"/>
  <c r="A129" i="20" s="1"/>
  <c r="A130" i="20" s="1"/>
  <c r="A131" i="20" s="1"/>
  <c r="A132" i="20" s="1"/>
  <c r="A133" i="20" s="1"/>
  <c r="A134" i="20" s="1"/>
  <c r="A135" i="20" s="1"/>
  <c r="A136" i="20" s="1"/>
  <c r="A137" i="20" s="1"/>
  <c r="A138" i="20" s="1"/>
  <c r="A139" i="20" s="1"/>
  <c r="A140" i="20" s="1"/>
  <c r="A141" i="20" s="1"/>
  <c r="A142" i="20" s="1"/>
  <c r="A143" i="20" s="1"/>
  <c r="A144" i="20" s="1"/>
  <c r="A145" i="20" s="1"/>
  <c r="A146" i="20" s="1"/>
  <c r="A147" i="20" s="1"/>
  <c r="A148" i="20" s="1"/>
  <c r="A149" i="20" s="1"/>
  <c r="A150" i="20" s="1"/>
  <c r="A151" i="20" s="1"/>
  <c r="A152" i="20" s="1"/>
  <c r="A153" i="20" s="1"/>
  <c r="A154" i="20" s="1"/>
  <c r="A155" i="20" s="1"/>
  <c r="A156" i="20" s="1"/>
  <c r="A157" i="20" s="1"/>
  <c r="A158" i="20" s="1"/>
  <c r="A159" i="20" s="1"/>
  <c r="A160" i="20" s="1"/>
  <c r="A161" i="20" s="1"/>
  <c r="A162" i="20" s="1"/>
  <c r="A163" i="20" s="1"/>
  <c r="A164" i="20" s="1"/>
  <c r="A165" i="20" s="1"/>
  <c r="A166" i="20" s="1"/>
  <c r="A167" i="20" s="1"/>
  <c r="A168" i="20" s="1"/>
  <c r="A169" i="20" s="1"/>
  <c r="A170" i="20" s="1"/>
  <c r="A171" i="20" s="1"/>
  <c r="A172" i="20" s="1"/>
  <c r="A173" i="20" s="1"/>
  <c r="A174" i="20" s="1"/>
  <c r="A175" i="20" s="1"/>
  <c r="A176" i="20" s="1"/>
  <c r="A177" i="20" s="1"/>
  <c r="A178" i="20" s="1"/>
  <c r="A179" i="20" s="1"/>
  <c r="A180" i="20" s="1"/>
  <c r="A181" i="20" s="1"/>
  <c r="A182" i="20" s="1"/>
  <c r="A183" i="20" s="1"/>
  <c r="A184" i="20" s="1"/>
  <c r="A185" i="20" s="1"/>
  <c r="A186" i="20" s="1"/>
  <c r="A187" i="20" s="1"/>
  <c r="A188" i="20" s="1"/>
  <c r="A189" i="20" s="1"/>
  <c r="A190" i="20" s="1"/>
  <c r="A191" i="20" s="1"/>
  <c r="A192" i="20" s="1"/>
  <c r="A193" i="20" s="1"/>
  <c r="A194" i="20" s="1"/>
  <c r="A195" i="20" s="1"/>
  <c r="A196" i="20" s="1"/>
  <c r="A197" i="20" s="1"/>
  <c r="A198" i="20" s="1"/>
  <c r="A199" i="20" s="1"/>
  <c r="A200" i="20" s="1"/>
  <c r="A201" i="20" s="1"/>
  <c r="A202" i="20" s="1"/>
  <c r="A203" i="20" s="1"/>
  <c r="A204" i="20" s="1"/>
  <c r="A205" i="20" s="1"/>
  <c r="A206" i="20" s="1"/>
  <c r="A207" i="20" s="1"/>
  <c r="H206" i="11"/>
  <c r="H205" i="11"/>
  <c r="H204" i="11"/>
  <c r="H203" i="11"/>
  <c r="H202" i="11"/>
  <c r="H201" i="11"/>
  <c r="H200" i="11"/>
  <c r="H199" i="11"/>
  <c r="H198" i="11"/>
  <c r="H197" i="11"/>
  <c r="H196" i="11"/>
  <c r="H195" i="11"/>
  <c r="H194" i="11"/>
  <c r="H193" i="11"/>
  <c r="H192" i="11"/>
  <c r="H191" i="11"/>
  <c r="H190" i="11"/>
  <c r="H189" i="11"/>
  <c r="H188" i="11"/>
  <c r="H187" i="11"/>
  <c r="H186" i="11"/>
  <c r="H185" i="11"/>
  <c r="H184" i="11"/>
  <c r="H183" i="11"/>
  <c r="H182" i="11"/>
  <c r="H181" i="11"/>
  <c r="H180" i="11"/>
  <c r="H179" i="11"/>
  <c r="H178" i="11"/>
  <c r="H177" i="11"/>
  <c r="H176" i="11"/>
  <c r="H175" i="11"/>
  <c r="H174" i="11"/>
  <c r="H173" i="11"/>
  <c r="H172" i="11"/>
  <c r="H171" i="11"/>
  <c r="H170" i="11"/>
  <c r="H169" i="11"/>
  <c r="H168" i="11"/>
  <c r="H167" i="11"/>
  <c r="H166" i="11"/>
  <c r="H165" i="11"/>
  <c r="H164" i="11"/>
  <c r="H163" i="11"/>
  <c r="H162" i="11"/>
  <c r="H161" i="11"/>
  <c r="H160" i="11"/>
  <c r="H159" i="11"/>
  <c r="H158" i="11"/>
  <c r="H157" i="11"/>
  <c r="H156" i="11"/>
  <c r="H155" i="11"/>
  <c r="H154" i="11"/>
  <c r="H153" i="11"/>
  <c r="H152" i="11"/>
  <c r="H151" i="11"/>
  <c r="H150" i="11"/>
  <c r="H149" i="11"/>
  <c r="H148" i="11"/>
  <c r="H147" i="11"/>
  <c r="H146" i="11"/>
  <c r="H145" i="11"/>
  <c r="H144" i="11"/>
  <c r="H143" i="11"/>
  <c r="H142" i="11"/>
  <c r="H141" i="11"/>
  <c r="H140" i="11"/>
  <c r="H139" i="11"/>
  <c r="H138" i="11"/>
  <c r="H137" i="11"/>
  <c r="H136" i="11"/>
  <c r="H135" i="11"/>
  <c r="H134" i="11"/>
  <c r="H133" i="11"/>
  <c r="H132" i="11"/>
  <c r="H131" i="11"/>
  <c r="H130" i="11"/>
  <c r="H129" i="11"/>
  <c r="H128" i="11"/>
  <c r="H127" i="11"/>
  <c r="H126" i="11"/>
  <c r="H125" i="11"/>
  <c r="H124" i="11"/>
  <c r="H123" i="11"/>
  <c r="H122" i="11"/>
  <c r="H121" i="11"/>
  <c r="H120" i="11"/>
  <c r="H119" i="11"/>
  <c r="H118"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3" i="11"/>
  <c r="G207" i="11"/>
  <c r="H207" i="11" s="1"/>
  <c r="G206" i="11"/>
  <c r="G205" i="11"/>
  <c r="G204" i="11"/>
  <c r="G203" i="11"/>
  <c r="G202" i="11"/>
  <c r="G201" i="11"/>
  <c r="G200" i="11"/>
  <c r="G199" i="11"/>
  <c r="G198" i="11"/>
  <c r="G197" i="11"/>
  <c r="G196" i="11"/>
  <c r="G195" i="11"/>
  <c r="G194" i="11"/>
  <c r="G193" i="11"/>
  <c r="G192" i="11"/>
  <c r="G191" i="11"/>
  <c r="G190" i="11"/>
  <c r="G189" i="11"/>
  <c r="G188" i="11"/>
  <c r="G187" i="11"/>
  <c r="G186" i="11"/>
  <c r="G185" i="11"/>
  <c r="G184" i="11"/>
  <c r="G183" i="11"/>
  <c r="G182" i="11"/>
  <c r="G181" i="11"/>
  <c r="G180" i="11"/>
  <c r="G179" i="11"/>
  <c r="G178" i="11"/>
  <c r="G177" i="11"/>
  <c r="G176" i="11"/>
  <c r="G175" i="11"/>
  <c r="G174" i="11"/>
  <c r="G173" i="11"/>
  <c r="G172" i="11"/>
  <c r="G171" i="11"/>
  <c r="G170" i="11"/>
  <c r="G169" i="11"/>
  <c r="G168" i="11"/>
  <c r="G167" i="11"/>
  <c r="G166" i="11"/>
  <c r="G165" i="11"/>
  <c r="G164" i="11"/>
  <c r="G163" i="11"/>
  <c r="G162" i="11"/>
  <c r="G161" i="11"/>
  <c r="G160" i="11"/>
  <c r="G159" i="11"/>
  <c r="G158" i="11"/>
  <c r="G157" i="11"/>
  <c r="G156" i="11"/>
  <c r="G155" i="11"/>
  <c r="G154" i="11"/>
  <c r="G153" i="11"/>
  <c r="G152" i="11"/>
  <c r="G151" i="11"/>
  <c r="G150" i="11"/>
  <c r="G149" i="11"/>
  <c r="G148" i="11"/>
  <c r="G147" i="11"/>
  <c r="G146" i="11"/>
  <c r="G145" i="11"/>
  <c r="G144" i="11"/>
  <c r="G143" i="11"/>
  <c r="G142" i="11"/>
  <c r="G141" i="11"/>
  <c r="G140" i="11"/>
  <c r="G139" i="11"/>
  <c r="G138" i="11"/>
  <c r="G137" i="11"/>
  <c r="G136" i="11"/>
  <c r="G135" i="11"/>
  <c r="G134" i="11"/>
  <c r="G133" i="11"/>
  <c r="G132" i="11"/>
  <c r="G131" i="11"/>
  <c r="G130" i="11"/>
  <c r="G129" i="11"/>
  <c r="G128" i="11"/>
  <c r="G127" i="11"/>
  <c r="G126" i="11"/>
  <c r="G125" i="11"/>
  <c r="G124" i="11"/>
  <c r="G123" i="11"/>
  <c r="G122" i="11"/>
  <c r="G121" i="11"/>
  <c r="G120" i="11"/>
  <c r="G119" i="11"/>
  <c r="G118" i="11"/>
  <c r="G117" i="11"/>
  <c r="G116" i="11"/>
  <c r="G115" i="11"/>
  <c r="G114" i="11"/>
  <c r="G113" i="11"/>
  <c r="G112" i="11"/>
  <c r="G111" i="11"/>
  <c r="G110" i="11"/>
  <c r="G109" i="11"/>
  <c r="G108" i="11"/>
  <c r="G107" i="11"/>
  <c r="G106" i="11"/>
  <c r="G105" i="11"/>
  <c r="G104" i="11"/>
  <c r="G103" i="11"/>
  <c r="G102" i="11"/>
  <c r="G101" i="11"/>
  <c r="G100" i="11"/>
  <c r="G99" i="11"/>
  <c r="G98" i="11"/>
  <c r="G97" i="11"/>
  <c r="G96" i="11"/>
  <c r="G95" i="11"/>
  <c r="G94" i="11"/>
  <c r="G93" i="11"/>
  <c r="G92" i="11"/>
  <c r="G91" i="11"/>
  <c r="G90" i="11"/>
  <c r="G89" i="11"/>
  <c r="G88" i="11"/>
  <c r="G87" i="11"/>
  <c r="G86" i="11"/>
  <c r="G85" i="11"/>
  <c r="G84" i="11"/>
  <c r="G83" i="11"/>
  <c r="G82" i="11"/>
  <c r="G81" i="11"/>
  <c r="G80" i="11"/>
  <c r="G79" i="11"/>
  <c r="G78" i="11"/>
  <c r="G77" i="11"/>
  <c r="G76" i="11"/>
  <c r="G75" i="11"/>
  <c r="G74" i="11"/>
  <c r="G73" i="11"/>
  <c r="G72" i="11"/>
  <c r="G71" i="11"/>
  <c r="G70" i="11"/>
  <c r="G69" i="11"/>
  <c r="G68" i="11"/>
  <c r="G67" i="11"/>
  <c r="G66" i="11"/>
  <c r="G65" i="11"/>
  <c r="G64" i="11"/>
  <c r="G63" i="11"/>
  <c r="G62" i="11"/>
  <c r="G61" i="11"/>
  <c r="G60" i="11"/>
  <c r="G59" i="11"/>
  <c r="G58" i="11"/>
  <c r="G57" i="11"/>
  <c r="A9" i="11"/>
  <c r="A10" i="11" s="1"/>
  <c r="A11" i="11" s="1"/>
  <c r="A12" i="11" s="1"/>
  <c r="A13" i="11" s="1"/>
  <c r="A14" i="11" s="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G56" i="11"/>
  <c r="G55" i="11"/>
  <c r="G54" i="11"/>
  <c r="G53" i="11"/>
  <c r="G52" i="11"/>
  <c r="G51" i="11"/>
  <c r="G50" i="11"/>
  <c r="G49" i="11"/>
  <c r="G48" i="11"/>
  <c r="G47" i="11"/>
  <c r="G46" i="11"/>
  <c r="G45" i="11"/>
  <c r="G44" i="11"/>
  <c r="G43" i="11"/>
  <c r="G42" i="11"/>
  <c r="G41" i="11"/>
  <c r="G40" i="11"/>
  <c r="G39" i="11"/>
  <c r="G38" i="11"/>
  <c r="G37" i="11"/>
  <c r="G36" i="11"/>
  <c r="G35" i="11"/>
  <c r="G34" i="11"/>
  <c r="G33" i="11"/>
  <c r="G32" i="11"/>
  <c r="G31" i="11"/>
  <c r="G30" i="11"/>
  <c r="G29" i="11"/>
  <c r="G28" i="11"/>
  <c r="G27" i="11"/>
  <c r="G26" i="11"/>
  <c r="G25" i="11"/>
  <c r="G24" i="11"/>
  <c r="G23" i="11"/>
  <c r="G22" i="11"/>
  <c r="G21" i="11"/>
  <c r="G20" i="11"/>
  <c r="G19" i="11"/>
  <c r="G18" i="11"/>
  <c r="G17" i="11"/>
  <c r="G16" i="11"/>
  <c r="G15" i="11"/>
  <c r="G14" i="11"/>
  <c r="H14" i="11" s="1"/>
  <c r="G13" i="11"/>
  <c r="G12" i="11"/>
  <c r="H12" i="11" s="1"/>
  <c r="G11" i="11"/>
  <c r="H11" i="11" s="1"/>
  <c r="G10" i="11"/>
  <c r="H10" i="11"/>
  <c r="G9" i="11"/>
  <c r="H9" i="11" s="1"/>
  <c r="AO19" i="17"/>
  <c r="AO20" i="17"/>
  <c r="AO21" i="17"/>
  <c r="AO22" i="17"/>
  <c r="AO23" i="17"/>
  <c r="AO24" i="17"/>
  <c r="AO25" i="17"/>
  <c r="AO26" i="17"/>
  <c r="AO27" i="17"/>
  <c r="AO28" i="17"/>
  <c r="AO29" i="17"/>
  <c r="AO30" i="17"/>
  <c r="AO31" i="17"/>
  <c r="AO32" i="17"/>
  <c r="AO33" i="17"/>
  <c r="AO34" i="17"/>
  <c r="AO35" i="17"/>
  <c r="AO36" i="17"/>
  <c r="AO37" i="17"/>
  <c r="AO38" i="17"/>
  <c r="AO39" i="17"/>
  <c r="AO40" i="17"/>
  <c r="AO41" i="17"/>
  <c r="AO42" i="17"/>
  <c r="AO43" i="17"/>
  <c r="AO44" i="17"/>
  <c r="AO45" i="17"/>
  <c r="AO46" i="17"/>
  <c r="AO47" i="17"/>
  <c r="AO48" i="17"/>
  <c r="AO49" i="17"/>
  <c r="AO50" i="17"/>
  <c r="AO51" i="17"/>
  <c r="AO52" i="17"/>
  <c r="AO53" i="17"/>
  <c r="AO54" i="17"/>
  <c r="AO55" i="17"/>
  <c r="AO56" i="17"/>
  <c r="AO57" i="17"/>
  <c r="AO58" i="17"/>
  <c r="AO59" i="17"/>
  <c r="AO60" i="17"/>
  <c r="AO61" i="17"/>
  <c r="AO62" i="17"/>
  <c r="AO63" i="17"/>
  <c r="AO64" i="17"/>
  <c r="AO65" i="17"/>
  <c r="AO66" i="17"/>
  <c r="AO67" i="17"/>
  <c r="AO18" i="17"/>
  <c r="AK19" i="17"/>
  <c r="AK20" i="17"/>
  <c r="AK21" i="17"/>
  <c r="AK22" i="17"/>
  <c r="AK23" i="17"/>
  <c r="AK24" i="17"/>
  <c r="AK25" i="17"/>
  <c r="AK26" i="17"/>
  <c r="AK27" i="17"/>
  <c r="AK28" i="17"/>
  <c r="AK29" i="17"/>
  <c r="AK30" i="17"/>
  <c r="AK31" i="17"/>
  <c r="AK32" i="17"/>
  <c r="AK33" i="17"/>
  <c r="AK34" i="17"/>
  <c r="AK35" i="17"/>
  <c r="AK36" i="17"/>
  <c r="AK37" i="17"/>
  <c r="AK38" i="17"/>
  <c r="AK39" i="17"/>
  <c r="AK40" i="17"/>
  <c r="AK41" i="17"/>
  <c r="AK42" i="17"/>
  <c r="AK43" i="17"/>
  <c r="AK44" i="17"/>
  <c r="AK45" i="17"/>
  <c r="AK46" i="17"/>
  <c r="AK47" i="17"/>
  <c r="AK48" i="17"/>
  <c r="AK49" i="17"/>
  <c r="AK50" i="17"/>
  <c r="AK51" i="17"/>
  <c r="AK52" i="17"/>
  <c r="AK53" i="17"/>
  <c r="AK54" i="17"/>
  <c r="AK55" i="17"/>
  <c r="AK56" i="17"/>
  <c r="AK57" i="17"/>
  <c r="AK58" i="17"/>
  <c r="AK59" i="17"/>
  <c r="AK60" i="17"/>
  <c r="AK61" i="17"/>
  <c r="AK62" i="17"/>
  <c r="AK63" i="17"/>
  <c r="AK64" i="17"/>
  <c r="AK65" i="17"/>
  <c r="AK66" i="17"/>
  <c r="AK67" i="17"/>
  <c r="AK18" i="17"/>
  <c r="AM18" i="17"/>
  <c r="AG19" i="17"/>
  <c r="AG20" i="17"/>
  <c r="AG21" i="17"/>
  <c r="AG22" i="17"/>
  <c r="AG23" i="17"/>
  <c r="AG24" i="17"/>
  <c r="AG25" i="17"/>
  <c r="AG26" i="17"/>
  <c r="AG27" i="17"/>
  <c r="AG28" i="17"/>
  <c r="AG29" i="17"/>
  <c r="AG30" i="17"/>
  <c r="AG31" i="17"/>
  <c r="AG32" i="17"/>
  <c r="AG33" i="17"/>
  <c r="AG34" i="17"/>
  <c r="AG35" i="17"/>
  <c r="AG36" i="17"/>
  <c r="AG37" i="17"/>
  <c r="AG38" i="17"/>
  <c r="AG39" i="17"/>
  <c r="AG40" i="17"/>
  <c r="AG41" i="17"/>
  <c r="AG42" i="17"/>
  <c r="AG43" i="17"/>
  <c r="AG44" i="17"/>
  <c r="AG45" i="17"/>
  <c r="AG46" i="17"/>
  <c r="AG47" i="17"/>
  <c r="AG48" i="17"/>
  <c r="AG49" i="17"/>
  <c r="AG50" i="17"/>
  <c r="AG51" i="17"/>
  <c r="AG52" i="17"/>
  <c r="AG53" i="17"/>
  <c r="AG54" i="17"/>
  <c r="AG55" i="17"/>
  <c r="AG56" i="17"/>
  <c r="AG57" i="17"/>
  <c r="AG58" i="17"/>
  <c r="AG59" i="17"/>
  <c r="AG60" i="17"/>
  <c r="AG61" i="17"/>
  <c r="AG62" i="17"/>
  <c r="AG63" i="17"/>
  <c r="AG64" i="17"/>
  <c r="AG65" i="17"/>
  <c r="AG66" i="17"/>
  <c r="AG67" i="17"/>
  <c r="AG18" i="17"/>
  <c r="AC19" i="17"/>
  <c r="AC20" i="17"/>
  <c r="AC21" i="17"/>
  <c r="AC22" i="17"/>
  <c r="AC23" i="17"/>
  <c r="AC24" i="17"/>
  <c r="AC25" i="17"/>
  <c r="AC26" i="17"/>
  <c r="AC27" i="17"/>
  <c r="AC28" i="17"/>
  <c r="AC29" i="17"/>
  <c r="AC30" i="17"/>
  <c r="AC31" i="17"/>
  <c r="AC32" i="17"/>
  <c r="AC33" i="17"/>
  <c r="AC34" i="17"/>
  <c r="AC35" i="17"/>
  <c r="AC36" i="17"/>
  <c r="AC37" i="17"/>
  <c r="AC38" i="17"/>
  <c r="AC39" i="17"/>
  <c r="AC40" i="17"/>
  <c r="AC41" i="17"/>
  <c r="AC42" i="17"/>
  <c r="AC43" i="17"/>
  <c r="AC44" i="17"/>
  <c r="AC45" i="17"/>
  <c r="AC46" i="17"/>
  <c r="AC47" i="17"/>
  <c r="AC48" i="17"/>
  <c r="AC49" i="17"/>
  <c r="AC50" i="17"/>
  <c r="AC51" i="17"/>
  <c r="AC52" i="17"/>
  <c r="AC53" i="17"/>
  <c r="AC54" i="17"/>
  <c r="AC55" i="17"/>
  <c r="AC56" i="17"/>
  <c r="AC57" i="17"/>
  <c r="AC58" i="17"/>
  <c r="AC59" i="17"/>
  <c r="AC60" i="17"/>
  <c r="AC61" i="17"/>
  <c r="AC62" i="17"/>
  <c r="AC63" i="17"/>
  <c r="AC64" i="17"/>
  <c r="AC65" i="17"/>
  <c r="AC66" i="17"/>
  <c r="AC67" i="17"/>
  <c r="AC18" i="17"/>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18" i="16"/>
  <c r="AI19" i="16"/>
  <c r="AI20" i="16"/>
  <c r="AI21" i="16"/>
  <c r="AI22" i="16"/>
  <c r="AI23" i="16"/>
  <c r="AI24" i="16"/>
  <c r="AI25" i="16"/>
  <c r="AI26" i="16"/>
  <c r="AI27" i="16"/>
  <c r="AI28" i="16"/>
  <c r="AI29" i="16"/>
  <c r="AI30" i="16"/>
  <c r="AI31" i="16"/>
  <c r="AI32" i="16"/>
  <c r="AI33" i="16"/>
  <c r="AI34" i="16"/>
  <c r="AI35" i="16"/>
  <c r="AI36" i="16"/>
  <c r="AI37" i="16"/>
  <c r="AI38" i="16"/>
  <c r="AI39"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18" i="16"/>
  <c r="AM19" i="16"/>
  <c r="AM20" i="16"/>
  <c r="AM21" i="16"/>
  <c r="AM22" i="16"/>
  <c r="AM23" i="16"/>
  <c r="AM24" i="16"/>
  <c r="AM25" i="16"/>
  <c r="AM26" i="16"/>
  <c r="AM27" i="16"/>
  <c r="AM28" i="16"/>
  <c r="AM29" i="16"/>
  <c r="AM30" i="16"/>
  <c r="AM31" i="16"/>
  <c r="AM32" i="16"/>
  <c r="AM33" i="16"/>
  <c r="AM34" i="16"/>
  <c r="AM35" i="16"/>
  <c r="AM36" i="16"/>
  <c r="AM37" i="16"/>
  <c r="AM38" i="16"/>
  <c r="AM39" i="16"/>
  <c r="AM40" i="16"/>
  <c r="AM41" i="16"/>
  <c r="AM42" i="16"/>
  <c r="AM43" i="16"/>
  <c r="AM44" i="16"/>
  <c r="AM45" i="16"/>
  <c r="AM46" i="16"/>
  <c r="AM47" i="16"/>
  <c r="AM48" i="16"/>
  <c r="AM49" i="16"/>
  <c r="AM50" i="16"/>
  <c r="AM51" i="16"/>
  <c r="AM52" i="16"/>
  <c r="AM53" i="16"/>
  <c r="AM54" i="16"/>
  <c r="AM55" i="16"/>
  <c r="AM56" i="16"/>
  <c r="AM57" i="16"/>
  <c r="AM58" i="16"/>
  <c r="AM59" i="16"/>
  <c r="AM60" i="16"/>
  <c r="AM61" i="16"/>
  <c r="AM62" i="16"/>
  <c r="AM63" i="16"/>
  <c r="AM64" i="16"/>
  <c r="AM65" i="16"/>
  <c r="AM66" i="16"/>
  <c r="AM67" i="16"/>
  <c r="AM68" i="16"/>
  <c r="AM69" i="16"/>
  <c r="AM70" i="16"/>
  <c r="AM71" i="16"/>
  <c r="AM72" i="16"/>
  <c r="AM73" i="16"/>
  <c r="AM74" i="16"/>
  <c r="AM75" i="16"/>
  <c r="AM76" i="16"/>
  <c r="AM77" i="16"/>
  <c r="AM78" i="16"/>
  <c r="AM79" i="16"/>
  <c r="AM80" i="16"/>
  <c r="AM81" i="16"/>
  <c r="AM82" i="16"/>
  <c r="AM83" i="16"/>
  <c r="AM84" i="16"/>
  <c r="AM85" i="16"/>
  <c r="AM86" i="16"/>
  <c r="AM87" i="16"/>
  <c r="AM88" i="16"/>
  <c r="AM89" i="16"/>
  <c r="AM90" i="16"/>
  <c r="AM91" i="16"/>
  <c r="AM92" i="16"/>
  <c r="AM93" i="16"/>
  <c r="AM94" i="16"/>
  <c r="AM95" i="16"/>
  <c r="AM96" i="16"/>
  <c r="AM97" i="16"/>
  <c r="AM98" i="16"/>
  <c r="AM99" i="16"/>
  <c r="AM100" i="16"/>
  <c r="AM101" i="16"/>
  <c r="AM102" i="16"/>
  <c r="AM103" i="16"/>
  <c r="AM104" i="16"/>
  <c r="AM105" i="16"/>
  <c r="AM106" i="16"/>
  <c r="AM107" i="16"/>
  <c r="AM108" i="16"/>
  <c r="AM109" i="16"/>
  <c r="AM110" i="16"/>
  <c r="AM111" i="16"/>
  <c r="AM112" i="16"/>
  <c r="AM113" i="16"/>
  <c r="AM114" i="16"/>
  <c r="AM115" i="16"/>
  <c r="AM116" i="16"/>
  <c r="AM117" i="16"/>
  <c r="AM118" i="16"/>
  <c r="AM119" i="16"/>
  <c r="AM120" i="16"/>
  <c r="AM121" i="16"/>
  <c r="AM122" i="16"/>
  <c r="AM123" i="16"/>
  <c r="AM124" i="16"/>
  <c r="AM125" i="16"/>
  <c r="AM126" i="16"/>
  <c r="AM127" i="16"/>
  <c r="AM128" i="16"/>
  <c r="AM129" i="16"/>
  <c r="AM130" i="16"/>
  <c r="AM131" i="16"/>
  <c r="AM132" i="16"/>
  <c r="AM133" i="16"/>
  <c r="AM134" i="16"/>
  <c r="AM135" i="16"/>
  <c r="AM136" i="16"/>
  <c r="AM137" i="16"/>
  <c r="AM138" i="16"/>
  <c r="AM139" i="16"/>
  <c r="AM140" i="16"/>
  <c r="AM141" i="16"/>
  <c r="AM142" i="16"/>
  <c r="AM143" i="16"/>
  <c r="AM144" i="16"/>
  <c r="AM145" i="16"/>
  <c r="AM146" i="16"/>
  <c r="AM147" i="16"/>
  <c r="AM148" i="16"/>
  <c r="AM149" i="16"/>
  <c r="AM150" i="16"/>
  <c r="AM151" i="16"/>
  <c r="AM152" i="16"/>
  <c r="AM153" i="16"/>
  <c r="AM154" i="16"/>
  <c r="AM155" i="16"/>
  <c r="AM156" i="16"/>
  <c r="AM157" i="16"/>
  <c r="AM158" i="16"/>
  <c r="AM159" i="16"/>
  <c r="AM160" i="16"/>
  <c r="AM161" i="16"/>
  <c r="AM162" i="16"/>
  <c r="AM163" i="16"/>
  <c r="AM164" i="16"/>
  <c r="AM165" i="16"/>
  <c r="AM166" i="16"/>
  <c r="AM167" i="16"/>
  <c r="AM168" i="16"/>
  <c r="AM169" i="16"/>
  <c r="AM170" i="16"/>
  <c r="AM171" i="16"/>
  <c r="AM172" i="16"/>
  <c r="AM173" i="16"/>
  <c r="AM174" i="16"/>
  <c r="AM175" i="16"/>
  <c r="AM176" i="16"/>
  <c r="AM177" i="16"/>
  <c r="AM178" i="16"/>
  <c r="AM179" i="16"/>
  <c r="AM180" i="16"/>
  <c r="AM181" i="16"/>
  <c r="AM182" i="16"/>
  <c r="AM183" i="16"/>
  <c r="AM184" i="16"/>
  <c r="AM185" i="16"/>
  <c r="AM186" i="16"/>
  <c r="AM187" i="16"/>
  <c r="AM188" i="16"/>
  <c r="AM189" i="16"/>
  <c r="AM190" i="16"/>
  <c r="AM191" i="16"/>
  <c r="AM192" i="16"/>
  <c r="AM193" i="16"/>
  <c r="AM194" i="16"/>
  <c r="AM195" i="16"/>
  <c r="AM196" i="16"/>
  <c r="AM197" i="16"/>
  <c r="AM198" i="16"/>
  <c r="AM199" i="16"/>
  <c r="AM200" i="16"/>
  <c r="AM201" i="16"/>
  <c r="AM202" i="16"/>
  <c r="AM203" i="16"/>
  <c r="AM204" i="16"/>
  <c r="AM205" i="16"/>
  <c r="AM206" i="16"/>
  <c r="AM207" i="16"/>
  <c r="AM208" i="16"/>
  <c r="AM209" i="16"/>
  <c r="AM210" i="16"/>
  <c r="AM211" i="16"/>
  <c r="AM212" i="16"/>
  <c r="AM213" i="16"/>
  <c r="AM214" i="16"/>
  <c r="AM215" i="16"/>
  <c r="AM216" i="16"/>
  <c r="AM217" i="16"/>
  <c r="AM18" i="16"/>
  <c r="AA19" i="16"/>
  <c r="AA20" i="16"/>
  <c r="AA21" i="16"/>
  <c r="AA22" i="16"/>
  <c r="AA23" i="16"/>
  <c r="AA24" i="16"/>
  <c r="AA25" i="16"/>
  <c r="AA26" i="16"/>
  <c r="AA27" i="16"/>
  <c r="AA28" i="16"/>
  <c r="AA29" i="16"/>
  <c r="AA30" i="16"/>
  <c r="AA31" i="16"/>
  <c r="AA32" i="16"/>
  <c r="AA33" i="16"/>
  <c r="AA34" i="16"/>
  <c r="AA35" i="16"/>
  <c r="AA36" i="16"/>
  <c r="AA37" i="16"/>
  <c r="AA38" i="16"/>
  <c r="AA39"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18" i="16"/>
  <c r="K211" i="15"/>
  <c r="K210" i="15"/>
  <c r="K209" i="15"/>
  <c r="K208" i="15"/>
  <c r="K207" i="15"/>
  <c r="K206" i="15"/>
  <c r="K205" i="15"/>
  <c r="K204" i="15"/>
  <c r="K203" i="15"/>
  <c r="K202" i="15"/>
  <c r="K201" i="15"/>
  <c r="K200" i="15"/>
  <c r="K199" i="15"/>
  <c r="K198" i="15"/>
  <c r="K197" i="15"/>
  <c r="K196" i="15"/>
  <c r="K195" i="15"/>
  <c r="K194" i="15"/>
  <c r="K193" i="15"/>
  <c r="K192" i="15"/>
  <c r="K191" i="15"/>
  <c r="K190" i="15"/>
  <c r="K189" i="15"/>
  <c r="K188" i="15"/>
  <c r="K187" i="15"/>
  <c r="K186" i="15"/>
  <c r="K185" i="15"/>
  <c r="K184" i="15"/>
  <c r="K183" i="15"/>
  <c r="K182" i="15"/>
  <c r="K181" i="15"/>
  <c r="K180" i="15"/>
  <c r="K179" i="15"/>
  <c r="K178" i="15"/>
  <c r="K177" i="15"/>
  <c r="K176" i="15"/>
  <c r="K175" i="15"/>
  <c r="K174" i="15"/>
  <c r="K173" i="15"/>
  <c r="K172" i="15"/>
  <c r="K171" i="15"/>
  <c r="K170" i="15"/>
  <c r="K169" i="15"/>
  <c r="K168" i="15"/>
  <c r="K167" i="15"/>
  <c r="K166" i="15"/>
  <c r="K165" i="15"/>
  <c r="K164" i="15"/>
  <c r="K163" i="15"/>
  <c r="K162" i="15"/>
  <c r="K161" i="15"/>
  <c r="K160" i="15"/>
  <c r="K159" i="15"/>
  <c r="K158" i="15"/>
  <c r="K157" i="15"/>
  <c r="K156" i="15"/>
  <c r="K155" i="15"/>
  <c r="K154" i="15"/>
  <c r="K153" i="15"/>
  <c r="K152" i="15"/>
  <c r="K151" i="15"/>
  <c r="K150" i="15"/>
  <c r="K149" i="15"/>
  <c r="K148" i="15"/>
  <c r="K147" i="15"/>
  <c r="K146" i="15"/>
  <c r="K145" i="15"/>
  <c r="K144" i="15"/>
  <c r="K143" i="15"/>
  <c r="K142" i="15"/>
  <c r="K141" i="15"/>
  <c r="K140" i="15"/>
  <c r="K139" i="15"/>
  <c r="K138" i="15"/>
  <c r="K137" i="15"/>
  <c r="K136" i="15"/>
  <c r="K135" i="15"/>
  <c r="K134" i="15"/>
  <c r="K133" i="15"/>
  <c r="K132" i="15"/>
  <c r="K131" i="15"/>
  <c r="K130" i="15"/>
  <c r="K129" i="15"/>
  <c r="K128" i="15"/>
  <c r="K127" i="15"/>
  <c r="K126" i="15"/>
  <c r="K125" i="15"/>
  <c r="K124" i="15"/>
  <c r="K123" i="15"/>
  <c r="K122" i="15"/>
  <c r="K121" i="15"/>
  <c r="K120" i="15"/>
  <c r="K119" i="15"/>
  <c r="K118" i="15"/>
  <c r="K117" i="15"/>
  <c r="K116" i="15"/>
  <c r="K115" i="15"/>
  <c r="K114" i="15"/>
  <c r="K113" i="15"/>
  <c r="K112" i="15"/>
  <c r="K111" i="15"/>
  <c r="K110" i="15"/>
  <c r="K109" i="15"/>
  <c r="K108" i="15"/>
  <c r="K107" i="15"/>
  <c r="K106" i="15"/>
  <c r="K105" i="15"/>
  <c r="K104" i="15"/>
  <c r="K103" i="15"/>
  <c r="K102" i="15"/>
  <c r="K101" i="15"/>
  <c r="K100" i="15"/>
  <c r="K99" i="15"/>
  <c r="K98" i="15"/>
  <c r="K97" i="15"/>
  <c r="K96" i="15"/>
  <c r="K95" i="15"/>
  <c r="K94" i="15"/>
  <c r="K93" i="15"/>
  <c r="K92" i="15"/>
  <c r="K91" i="15"/>
  <c r="K90" i="15"/>
  <c r="K89" i="15"/>
  <c r="K88" i="15"/>
  <c r="K87" i="15"/>
  <c r="K86" i="15"/>
  <c r="K85" i="15"/>
  <c r="K84" i="15"/>
  <c r="K83" i="15"/>
  <c r="K82" i="15"/>
  <c r="K81" i="15"/>
  <c r="K80" i="15"/>
  <c r="K79" i="15"/>
  <c r="K78" i="15"/>
  <c r="K77" i="15"/>
  <c r="K76" i="15"/>
  <c r="K75" i="15"/>
  <c r="K74" i="15"/>
  <c r="K73" i="15"/>
  <c r="K72" i="15"/>
  <c r="K71" i="15"/>
  <c r="K70" i="15"/>
  <c r="K69" i="15"/>
  <c r="K68" i="15"/>
  <c r="K67" i="15"/>
  <c r="K66" i="15"/>
  <c r="K65" i="15"/>
  <c r="K64" i="15"/>
  <c r="K63" i="15"/>
  <c r="K62" i="15"/>
  <c r="K61" i="15"/>
  <c r="K60" i="15"/>
  <c r="K59" i="15"/>
  <c r="K58" i="15"/>
  <c r="K57" i="15"/>
  <c r="K56" i="15"/>
  <c r="K55" i="15"/>
  <c r="K54" i="15"/>
  <c r="K53" i="15"/>
  <c r="K52" i="15"/>
  <c r="K51" i="15"/>
  <c r="K50" i="15"/>
  <c r="K49" i="15"/>
  <c r="K48" i="15"/>
  <c r="K47" i="15"/>
  <c r="K46" i="15"/>
  <c r="K45" i="15"/>
  <c r="K44" i="15"/>
  <c r="K43" i="15"/>
  <c r="K42" i="15"/>
  <c r="K41" i="15"/>
  <c r="K40" i="15"/>
  <c r="K39" i="15"/>
  <c r="K38" i="15"/>
  <c r="K37" i="15"/>
  <c r="K36" i="15"/>
  <c r="K35" i="15"/>
  <c r="K34" i="15"/>
  <c r="K33" i="15"/>
  <c r="K32" i="15"/>
  <c r="K31" i="15"/>
  <c r="K30" i="15"/>
  <c r="K29" i="15"/>
  <c r="K28" i="15"/>
  <c r="K27" i="15"/>
  <c r="K26" i="15"/>
  <c r="K25" i="15"/>
  <c r="K24" i="15"/>
  <c r="K23" i="15"/>
  <c r="K22" i="15"/>
  <c r="K21" i="15"/>
  <c r="K20" i="15"/>
  <c r="K19" i="15"/>
  <c r="K18" i="15"/>
  <c r="K17" i="15"/>
  <c r="K16" i="15"/>
  <c r="K15" i="15"/>
  <c r="K14" i="15"/>
  <c r="K13" i="15"/>
  <c r="K12" i="15"/>
  <c r="AN67" i="17"/>
  <c r="AM67" i="17"/>
  <c r="AN66" i="17"/>
  <c r="AM66" i="17"/>
  <c r="AN65" i="17"/>
  <c r="AM65" i="17"/>
  <c r="AN64" i="17"/>
  <c r="AM64" i="17"/>
  <c r="AN63" i="17"/>
  <c r="AM63" i="17"/>
  <c r="AN62" i="17"/>
  <c r="AM62" i="17"/>
  <c r="AN61" i="17"/>
  <c r="AM61" i="17"/>
  <c r="AN60" i="17"/>
  <c r="AM60" i="17"/>
  <c r="AN59" i="17"/>
  <c r="AM59" i="17"/>
  <c r="AN58" i="17"/>
  <c r="AM58" i="17"/>
  <c r="AN57" i="17"/>
  <c r="AM57" i="17"/>
  <c r="AN56" i="17"/>
  <c r="AM56" i="17"/>
  <c r="AN55" i="17"/>
  <c r="AM55" i="17"/>
  <c r="AN54" i="17"/>
  <c r="AM54" i="17"/>
  <c r="AN53" i="17"/>
  <c r="AM53" i="17"/>
  <c r="AN52" i="17"/>
  <c r="AM52" i="17"/>
  <c r="AN51" i="17"/>
  <c r="AM51" i="17"/>
  <c r="AN50" i="17"/>
  <c r="AM50" i="17"/>
  <c r="AN49" i="17"/>
  <c r="AM49" i="17"/>
  <c r="AN48" i="17"/>
  <c r="AM48" i="17"/>
  <c r="AN47" i="17"/>
  <c r="AM47" i="17"/>
  <c r="AN46" i="17"/>
  <c r="AM46" i="17"/>
  <c r="AN45" i="17"/>
  <c r="AM45" i="17"/>
  <c r="AN44" i="17"/>
  <c r="AM44" i="17"/>
  <c r="AN43" i="17"/>
  <c r="AM43" i="17"/>
  <c r="AN42" i="17"/>
  <c r="AM42" i="17"/>
  <c r="AN41" i="17"/>
  <c r="AM41" i="17"/>
  <c r="AN40" i="17"/>
  <c r="AM40" i="17"/>
  <c r="AN39" i="17"/>
  <c r="AM39" i="17"/>
  <c r="AN38" i="17"/>
  <c r="AM38" i="17"/>
  <c r="AN37" i="17"/>
  <c r="AM37" i="17"/>
  <c r="AN36" i="17"/>
  <c r="AM36" i="17"/>
  <c r="AN35" i="17"/>
  <c r="AM35" i="17"/>
  <c r="AN34" i="17"/>
  <c r="AM34" i="17"/>
  <c r="AN33" i="17"/>
  <c r="AM33" i="17"/>
  <c r="AN32" i="17"/>
  <c r="AM32" i="17"/>
  <c r="AN31" i="17"/>
  <c r="AM31" i="17"/>
  <c r="AN30" i="17"/>
  <c r="AM30" i="17"/>
  <c r="AN29" i="17"/>
  <c r="AM29" i="17"/>
  <c r="AN28" i="17"/>
  <c r="AM28" i="17"/>
  <c r="AN27" i="17"/>
  <c r="AM27" i="17"/>
  <c r="AN26" i="17"/>
  <c r="AM26" i="17"/>
  <c r="AN25" i="17"/>
  <c r="AM25" i="17"/>
  <c r="AN24" i="17"/>
  <c r="AM24" i="17"/>
  <c r="AN23" i="17"/>
  <c r="AM23" i="17"/>
  <c r="AN22" i="17"/>
  <c r="AM22" i="17"/>
  <c r="AN21" i="17"/>
  <c r="AM21" i="17"/>
  <c r="AN20" i="17"/>
  <c r="AM20" i="17"/>
  <c r="AN19" i="17"/>
  <c r="AM19" i="17"/>
  <c r="AJ67" i="17"/>
  <c r="AI67" i="17"/>
  <c r="AJ66" i="17"/>
  <c r="AI66" i="17"/>
  <c r="AJ65" i="17"/>
  <c r="AI65" i="17"/>
  <c r="AJ64" i="17"/>
  <c r="AI64" i="17"/>
  <c r="AJ63" i="17"/>
  <c r="AI63" i="17"/>
  <c r="AJ62" i="17"/>
  <c r="AI62" i="17"/>
  <c r="AJ61" i="17"/>
  <c r="AI61" i="17"/>
  <c r="AJ60" i="17"/>
  <c r="AI60" i="17"/>
  <c r="AJ59" i="17"/>
  <c r="AI59" i="17"/>
  <c r="AJ58" i="17"/>
  <c r="AI58" i="17"/>
  <c r="AJ57" i="17"/>
  <c r="AI57" i="17"/>
  <c r="AJ56" i="17"/>
  <c r="AI56" i="17"/>
  <c r="AJ55" i="17"/>
  <c r="AI55" i="17"/>
  <c r="AJ54" i="17"/>
  <c r="AI54" i="17"/>
  <c r="AJ53" i="17"/>
  <c r="AI53" i="17"/>
  <c r="AJ52" i="17"/>
  <c r="AI52" i="17"/>
  <c r="AJ51" i="17"/>
  <c r="AI51" i="17"/>
  <c r="AJ50" i="17"/>
  <c r="AI50" i="17"/>
  <c r="AJ49" i="17"/>
  <c r="AI49" i="17"/>
  <c r="AJ48" i="17"/>
  <c r="AI48" i="17"/>
  <c r="AJ47" i="17"/>
  <c r="AI47" i="17"/>
  <c r="AJ46" i="17"/>
  <c r="AI46" i="17"/>
  <c r="AJ45" i="17"/>
  <c r="AI45" i="17"/>
  <c r="AJ44" i="17"/>
  <c r="AI44" i="17"/>
  <c r="AJ43" i="17"/>
  <c r="AI43" i="17"/>
  <c r="AJ42" i="17"/>
  <c r="AI42" i="17"/>
  <c r="AJ41" i="17"/>
  <c r="AI41" i="17"/>
  <c r="AJ40" i="17"/>
  <c r="AI40" i="17"/>
  <c r="AJ39" i="17"/>
  <c r="AI39" i="17"/>
  <c r="AJ38" i="17"/>
  <c r="AI38" i="17"/>
  <c r="AJ37" i="17"/>
  <c r="AI37" i="17"/>
  <c r="AJ36" i="17"/>
  <c r="AI36" i="17"/>
  <c r="AJ35" i="17"/>
  <c r="AI35" i="17"/>
  <c r="AJ34" i="17"/>
  <c r="AI34" i="17"/>
  <c r="AJ33" i="17"/>
  <c r="AI33" i="17"/>
  <c r="AJ32" i="17"/>
  <c r="AI32" i="17"/>
  <c r="AJ31" i="17"/>
  <c r="AI31" i="17"/>
  <c r="AJ30" i="17"/>
  <c r="AI30" i="17"/>
  <c r="AJ29" i="17"/>
  <c r="AI29" i="17"/>
  <c r="AJ28" i="17"/>
  <c r="AI28" i="17"/>
  <c r="AJ27" i="17"/>
  <c r="AI27" i="17"/>
  <c r="AJ26" i="17"/>
  <c r="AI26" i="17"/>
  <c r="AJ25" i="17"/>
  <c r="AI25" i="17"/>
  <c r="AJ24" i="17"/>
  <c r="AI24" i="17"/>
  <c r="AJ23" i="17"/>
  <c r="AI23" i="17"/>
  <c r="AJ22" i="17"/>
  <c r="AI22" i="17"/>
  <c r="AJ21" i="17"/>
  <c r="AI21" i="17"/>
  <c r="AJ20" i="17"/>
  <c r="AI20" i="17"/>
  <c r="AJ19" i="17"/>
  <c r="AI19" i="17"/>
  <c r="AF67" i="17"/>
  <c r="AE67" i="17"/>
  <c r="AF66" i="17"/>
  <c r="AE66" i="17"/>
  <c r="AF65" i="17"/>
  <c r="AE65" i="17"/>
  <c r="AF64" i="17"/>
  <c r="AE64" i="17"/>
  <c r="AF63" i="17"/>
  <c r="AE63" i="17"/>
  <c r="AF62" i="17"/>
  <c r="AE62" i="17"/>
  <c r="AF61" i="17"/>
  <c r="AE61" i="17"/>
  <c r="AF60" i="17"/>
  <c r="AE60" i="17"/>
  <c r="AF59" i="17"/>
  <c r="AE59" i="17"/>
  <c r="AF58" i="17"/>
  <c r="AE58" i="17"/>
  <c r="AF57" i="17"/>
  <c r="AE57" i="17"/>
  <c r="AF56" i="17"/>
  <c r="AE56" i="17"/>
  <c r="AF55" i="17"/>
  <c r="AE55" i="17"/>
  <c r="AF54" i="17"/>
  <c r="AE54" i="17"/>
  <c r="AF53" i="17"/>
  <c r="AE53" i="17"/>
  <c r="AF52" i="17"/>
  <c r="AE52" i="17"/>
  <c r="AF51" i="17"/>
  <c r="AE51" i="17"/>
  <c r="AF50" i="17"/>
  <c r="AE50" i="17"/>
  <c r="AF49" i="17"/>
  <c r="AE49" i="17"/>
  <c r="AF48" i="17"/>
  <c r="AE48" i="17"/>
  <c r="AF47" i="17"/>
  <c r="AE47" i="17"/>
  <c r="AF46" i="17"/>
  <c r="AE46" i="17"/>
  <c r="AF45" i="17"/>
  <c r="AE45" i="17"/>
  <c r="AF44" i="17"/>
  <c r="AE44" i="17"/>
  <c r="AF43" i="17"/>
  <c r="AE43" i="17"/>
  <c r="AF42" i="17"/>
  <c r="AE42" i="17"/>
  <c r="AF41" i="17"/>
  <c r="AE41" i="17"/>
  <c r="AF40" i="17"/>
  <c r="AE40" i="17"/>
  <c r="AF39" i="17"/>
  <c r="AE39" i="17"/>
  <c r="AF38" i="17"/>
  <c r="AE38" i="17"/>
  <c r="AF37" i="17"/>
  <c r="AE37" i="17"/>
  <c r="AF36" i="17"/>
  <c r="AE36" i="17"/>
  <c r="AF35" i="17"/>
  <c r="AE35" i="17"/>
  <c r="AF34" i="17"/>
  <c r="AE34" i="17"/>
  <c r="AF33" i="17"/>
  <c r="AE33" i="17"/>
  <c r="AF32" i="17"/>
  <c r="AE32" i="17"/>
  <c r="AF31" i="17"/>
  <c r="AE31" i="17"/>
  <c r="AF30" i="17"/>
  <c r="AE30" i="17"/>
  <c r="AF29" i="17"/>
  <c r="AE29" i="17"/>
  <c r="AF28" i="17"/>
  <c r="AE28" i="17"/>
  <c r="AF27" i="17"/>
  <c r="AE27" i="17"/>
  <c r="AF26" i="17"/>
  <c r="AE26" i="17"/>
  <c r="AF25" i="17"/>
  <c r="AE25" i="17"/>
  <c r="AF24" i="17"/>
  <c r="AE24" i="17"/>
  <c r="AF23" i="17"/>
  <c r="AE23" i="17"/>
  <c r="AF22" i="17"/>
  <c r="AE22" i="17"/>
  <c r="AF21" i="17"/>
  <c r="AE21" i="17"/>
  <c r="AF20" i="17"/>
  <c r="AE20" i="17"/>
  <c r="AF19" i="17"/>
  <c r="AE19" i="17"/>
  <c r="AB67" i="17"/>
  <c r="AA67" i="17"/>
  <c r="AB66" i="17"/>
  <c r="AA66" i="17"/>
  <c r="AB65" i="17"/>
  <c r="AA65" i="17"/>
  <c r="AB64" i="17"/>
  <c r="AA64" i="17"/>
  <c r="AB63" i="17"/>
  <c r="AA63" i="17"/>
  <c r="AB62" i="17"/>
  <c r="AA62" i="17"/>
  <c r="AB61" i="17"/>
  <c r="AA61" i="17"/>
  <c r="AB60" i="17"/>
  <c r="AA60" i="17"/>
  <c r="AB59" i="17"/>
  <c r="AA59" i="17"/>
  <c r="AB58" i="17"/>
  <c r="AA58" i="17"/>
  <c r="AB57" i="17"/>
  <c r="AA57" i="17"/>
  <c r="AB56" i="17"/>
  <c r="AA56" i="17"/>
  <c r="AB55" i="17"/>
  <c r="AA55" i="17"/>
  <c r="AB54" i="17"/>
  <c r="AA54" i="17"/>
  <c r="AB53" i="17"/>
  <c r="AA53" i="17"/>
  <c r="AB52" i="17"/>
  <c r="AA52" i="17"/>
  <c r="AB51" i="17"/>
  <c r="AA51" i="17"/>
  <c r="AB50" i="17"/>
  <c r="AA50" i="17"/>
  <c r="AB49" i="17"/>
  <c r="AA49" i="17"/>
  <c r="AB48" i="17"/>
  <c r="AA48" i="17"/>
  <c r="AB47" i="17"/>
  <c r="AA47" i="17"/>
  <c r="AB46" i="17"/>
  <c r="AA46" i="17"/>
  <c r="AB45" i="17"/>
  <c r="AA45" i="17"/>
  <c r="AB44" i="17"/>
  <c r="AA44" i="17"/>
  <c r="AB43" i="17"/>
  <c r="AA43" i="17"/>
  <c r="AB42" i="17"/>
  <c r="AA42" i="17"/>
  <c r="AB41" i="17"/>
  <c r="AA41" i="17"/>
  <c r="AB40" i="17"/>
  <c r="AA40" i="17"/>
  <c r="AB39" i="17"/>
  <c r="AA39" i="17"/>
  <c r="AB38" i="17"/>
  <c r="AA38" i="17"/>
  <c r="AB37" i="17"/>
  <c r="AA37" i="17"/>
  <c r="AB36" i="17"/>
  <c r="AA36" i="17"/>
  <c r="AB35" i="17"/>
  <c r="AA35" i="17"/>
  <c r="AB34" i="17"/>
  <c r="AA34" i="17"/>
  <c r="AB33" i="17"/>
  <c r="AA33" i="17"/>
  <c r="AB32" i="17"/>
  <c r="AA32" i="17"/>
  <c r="AB31" i="17"/>
  <c r="AA31" i="17"/>
  <c r="AB30" i="17"/>
  <c r="AA30" i="17"/>
  <c r="AB29" i="17"/>
  <c r="AA29" i="17"/>
  <c r="AB28" i="17"/>
  <c r="AA28" i="17"/>
  <c r="AB27" i="17"/>
  <c r="AA27" i="17"/>
  <c r="AB26" i="17"/>
  <c r="AA26" i="17"/>
  <c r="AB25" i="17"/>
  <c r="AA25" i="17"/>
  <c r="AB24" i="17"/>
  <c r="AA24" i="17"/>
  <c r="AB23" i="17"/>
  <c r="AA23" i="17"/>
  <c r="AB22" i="17"/>
  <c r="AA22" i="17"/>
  <c r="AB21" i="17"/>
  <c r="AA21" i="17"/>
  <c r="AB20" i="17"/>
  <c r="AA20" i="17"/>
  <c r="AB19" i="17"/>
  <c r="AA19" i="17"/>
  <c r="AN18" i="17"/>
  <c r="AJ18" i="17"/>
  <c r="AI18" i="17"/>
  <c r="AF18" i="17"/>
  <c r="AE18" i="17"/>
  <c r="AB18" i="17"/>
  <c r="AA18" i="17"/>
  <c r="AL217" i="16"/>
  <c r="AK217" i="16"/>
  <c r="AH217" i="16"/>
  <c r="AG217" i="16"/>
  <c r="AD217" i="16"/>
  <c r="AC217" i="16"/>
  <c r="Z217" i="16"/>
  <c r="Y217" i="16"/>
  <c r="AL216" i="16"/>
  <c r="AK216" i="16"/>
  <c r="AH216" i="16"/>
  <c r="AG216" i="16"/>
  <c r="AD216" i="16"/>
  <c r="AC216" i="16"/>
  <c r="Z216" i="16"/>
  <c r="Y216" i="16"/>
  <c r="AL215" i="16"/>
  <c r="AK215" i="16"/>
  <c r="AH215" i="16"/>
  <c r="AG215" i="16"/>
  <c r="AD215" i="16"/>
  <c r="AC215" i="16"/>
  <c r="Z215" i="16"/>
  <c r="Y215" i="16"/>
  <c r="AL214" i="16"/>
  <c r="AK214" i="16"/>
  <c r="AH214" i="16"/>
  <c r="AG214" i="16"/>
  <c r="AD214" i="16"/>
  <c r="AC214" i="16"/>
  <c r="Z214" i="16"/>
  <c r="Y214" i="16"/>
  <c r="AL213" i="16"/>
  <c r="AK213" i="16"/>
  <c r="AH213" i="16"/>
  <c r="AG213" i="16"/>
  <c r="AD213" i="16"/>
  <c r="AC213" i="16"/>
  <c r="Z213" i="16"/>
  <c r="Y213" i="16"/>
  <c r="AL212" i="16"/>
  <c r="AK212" i="16"/>
  <c r="AH212" i="16"/>
  <c r="AG212" i="16"/>
  <c r="AD212" i="16"/>
  <c r="AC212" i="16"/>
  <c r="Z212" i="16"/>
  <c r="Y212" i="16"/>
  <c r="AL211" i="16"/>
  <c r="AK211" i="16"/>
  <c r="AH211" i="16"/>
  <c r="AG211" i="16"/>
  <c r="AD211" i="16"/>
  <c r="AC211" i="16"/>
  <c r="Z211" i="16"/>
  <c r="Y211" i="16"/>
  <c r="AL210" i="16"/>
  <c r="AK210" i="16"/>
  <c r="AH210" i="16"/>
  <c r="AG210" i="16"/>
  <c r="AD210" i="16"/>
  <c r="AC210" i="16"/>
  <c r="Z210" i="16"/>
  <c r="Y210" i="16"/>
  <c r="AL209" i="16"/>
  <c r="AK209" i="16"/>
  <c r="AH209" i="16"/>
  <c r="AG209" i="16"/>
  <c r="AD209" i="16"/>
  <c r="AC209" i="16"/>
  <c r="Z209" i="16"/>
  <c r="Y209" i="16"/>
  <c r="AL208" i="16"/>
  <c r="AK208" i="16"/>
  <c r="AH208" i="16"/>
  <c r="AG208" i="16"/>
  <c r="AD208" i="16"/>
  <c r="AC208" i="16"/>
  <c r="Z208" i="16"/>
  <c r="Y208" i="16"/>
  <c r="AL207" i="16"/>
  <c r="AK207" i="16"/>
  <c r="AH207" i="16"/>
  <c r="AG207" i="16"/>
  <c r="AD207" i="16"/>
  <c r="AC207" i="16"/>
  <c r="Z207" i="16"/>
  <c r="Y207" i="16"/>
  <c r="AL206" i="16"/>
  <c r="AK206" i="16"/>
  <c r="AH206" i="16"/>
  <c r="AG206" i="16"/>
  <c r="AD206" i="16"/>
  <c r="AC206" i="16"/>
  <c r="Z206" i="16"/>
  <c r="Y206" i="16"/>
  <c r="AL205" i="16"/>
  <c r="AK205" i="16"/>
  <c r="AH205" i="16"/>
  <c r="AG205" i="16"/>
  <c r="AD205" i="16"/>
  <c r="AC205" i="16"/>
  <c r="Z205" i="16"/>
  <c r="Y205" i="16"/>
  <c r="AL204" i="16"/>
  <c r="AK204" i="16"/>
  <c r="AH204" i="16"/>
  <c r="AG204" i="16"/>
  <c r="AD204" i="16"/>
  <c r="AC204" i="16"/>
  <c r="Z204" i="16"/>
  <c r="Y204" i="16"/>
  <c r="AL203" i="16"/>
  <c r="AK203" i="16"/>
  <c r="AH203" i="16"/>
  <c r="AG203" i="16"/>
  <c r="AD203" i="16"/>
  <c r="AC203" i="16"/>
  <c r="Z203" i="16"/>
  <c r="Y203" i="16"/>
  <c r="AL202" i="16"/>
  <c r="AK202" i="16"/>
  <c r="AH202" i="16"/>
  <c r="AG202" i="16"/>
  <c r="AD202" i="16"/>
  <c r="AC202" i="16"/>
  <c r="Z202" i="16"/>
  <c r="Y202" i="16"/>
  <c r="AL201" i="16"/>
  <c r="AK201" i="16"/>
  <c r="AH201" i="16"/>
  <c r="AG201" i="16"/>
  <c r="AD201" i="16"/>
  <c r="AC201" i="16"/>
  <c r="Z201" i="16"/>
  <c r="Y201" i="16"/>
  <c r="AL200" i="16"/>
  <c r="AK200" i="16"/>
  <c r="AH200" i="16"/>
  <c r="AG200" i="16"/>
  <c r="AD200" i="16"/>
  <c r="AC200" i="16"/>
  <c r="Z200" i="16"/>
  <c r="Y200" i="16"/>
  <c r="AL199" i="16"/>
  <c r="AK199" i="16"/>
  <c r="AH199" i="16"/>
  <c r="AG199" i="16"/>
  <c r="AD199" i="16"/>
  <c r="AC199" i="16"/>
  <c r="Z199" i="16"/>
  <c r="Y199" i="16"/>
  <c r="AL198" i="16"/>
  <c r="AK198" i="16"/>
  <c r="AH198" i="16"/>
  <c r="AG198" i="16"/>
  <c r="AD198" i="16"/>
  <c r="AC198" i="16"/>
  <c r="Z198" i="16"/>
  <c r="Y198" i="16"/>
  <c r="AL197" i="16"/>
  <c r="AK197" i="16"/>
  <c r="AH197" i="16"/>
  <c r="AG197" i="16"/>
  <c r="AD197" i="16"/>
  <c r="AC197" i="16"/>
  <c r="Z197" i="16"/>
  <c r="Y197" i="16"/>
  <c r="AL196" i="16"/>
  <c r="AK196" i="16"/>
  <c r="AH196" i="16"/>
  <c r="AG196" i="16"/>
  <c r="AD196" i="16"/>
  <c r="AC196" i="16"/>
  <c r="Z196" i="16"/>
  <c r="Y196" i="16"/>
  <c r="AL195" i="16"/>
  <c r="AK195" i="16"/>
  <c r="AH195" i="16"/>
  <c r="AG195" i="16"/>
  <c r="AD195" i="16"/>
  <c r="AC195" i="16"/>
  <c r="Z195" i="16"/>
  <c r="Y195" i="16"/>
  <c r="AL194" i="16"/>
  <c r="AK194" i="16"/>
  <c r="AH194" i="16"/>
  <c r="AG194" i="16"/>
  <c r="AD194" i="16"/>
  <c r="AC194" i="16"/>
  <c r="Z194" i="16"/>
  <c r="Y194" i="16"/>
  <c r="AL193" i="16"/>
  <c r="AK193" i="16"/>
  <c r="AH193" i="16"/>
  <c r="AG193" i="16"/>
  <c r="AD193" i="16"/>
  <c r="AC193" i="16"/>
  <c r="Z193" i="16"/>
  <c r="Y193" i="16"/>
  <c r="AL192" i="16"/>
  <c r="AK192" i="16"/>
  <c r="AH192" i="16"/>
  <c r="AG192" i="16"/>
  <c r="AD192" i="16"/>
  <c r="AC192" i="16"/>
  <c r="Z192" i="16"/>
  <c r="Y192" i="16"/>
  <c r="AL191" i="16"/>
  <c r="AK191" i="16"/>
  <c r="AH191" i="16"/>
  <c r="AG191" i="16"/>
  <c r="AD191" i="16"/>
  <c r="AC191" i="16"/>
  <c r="Z191" i="16"/>
  <c r="Y191" i="16"/>
  <c r="AL190" i="16"/>
  <c r="AK190" i="16"/>
  <c r="AH190" i="16"/>
  <c r="AG190" i="16"/>
  <c r="AD190" i="16"/>
  <c r="AC190" i="16"/>
  <c r="Z190" i="16"/>
  <c r="Y190" i="16"/>
  <c r="AL189" i="16"/>
  <c r="AK189" i="16"/>
  <c r="AH189" i="16"/>
  <c r="AG189" i="16"/>
  <c r="AD189" i="16"/>
  <c r="AC189" i="16"/>
  <c r="Z189" i="16"/>
  <c r="Y189" i="16"/>
  <c r="AL188" i="16"/>
  <c r="AK188" i="16"/>
  <c r="AH188" i="16"/>
  <c r="AG188" i="16"/>
  <c r="AD188" i="16"/>
  <c r="AC188" i="16"/>
  <c r="Z188" i="16"/>
  <c r="Y188" i="16"/>
  <c r="AL187" i="16"/>
  <c r="AK187" i="16"/>
  <c r="AH187" i="16"/>
  <c r="AG187" i="16"/>
  <c r="AD187" i="16"/>
  <c r="AC187" i="16"/>
  <c r="Z187" i="16"/>
  <c r="Y187" i="16"/>
  <c r="AL186" i="16"/>
  <c r="AK186" i="16"/>
  <c r="AH186" i="16"/>
  <c r="AG186" i="16"/>
  <c r="AD186" i="16"/>
  <c r="AC186" i="16"/>
  <c r="Z186" i="16"/>
  <c r="Y186" i="16"/>
  <c r="AL185" i="16"/>
  <c r="AK185" i="16"/>
  <c r="AH185" i="16"/>
  <c r="AG185" i="16"/>
  <c r="AD185" i="16"/>
  <c r="AC185" i="16"/>
  <c r="Z185" i="16"/>
  <c r="Y185" i="16"/>
  <c r="AL184" i="16"/>
  <c r="AK184" i="16"/>
  <c r="AH184" i="16"/>
  <c r="AG184" i="16"/>
  <c r="AD184" i="16"/>
  <c r="AC184" i="16"/>
  <c r="Z184" i="16"/>
  <c r="Y184" i="16"/>
  <c r="AL183" i="16"/>
  <c r="AK183" i="16"/>
  <c r="AH183" i="16"/>
  <c r="AG183" i="16"/>
  <c r="AD183" i="16"/>
  <c r="AC183" i="16"/>
  <c r="Z183" i="16"/>
  <c r="Y183" i="16"/>
  <c r="AL182" i="16"/>
  <c r="AK182" i="16"/>
  <c r="AH182" i="16"/>
  <c r="AG182" i="16"/>
  <c r="AD182" i="16"/>
  <c r="AC182" i="16"/>
  <c r="Z182" i="16"/>
  <c r="Y182" i="16"/>
  <c r="AL181" i="16"/>
  <c r="AK181" i="16"/>
  <c r="AH181" i="16"/>
  <c r="AG181" i="16"/>
  <c r="AD181" i="16"/>
  <c r="AC181" i="16"/>
  <c r="Z181" i="16"/>
  <c r="Y181" i="16"/>
  <c r="AL180" i="16"/>
  <c r="AK180" i="16"/>
  <c r="AH180" i="16"/>
  <c r="AG180" i="16"/>
  <c r="AD180" i="16"/>
  <c r="AC180" i="16"/>
  <c r="Z180" i="16"/>
  <c r="Y180" i="16"/>
  <c r="AL179" i="16"/>
  <c r="AK179" i="16"/>
  <c r="AH179" i="16"/>
  <c r="AG179" i="16"/>
  <c r="AD179" i="16"/>
  <c r="AC179" i="16"/>
  <c r="Z179" i="16"/>
  <c r="Y179" i="16"/>
  <c r="AL178" i="16"/>
  <c r="AK178" i="16"/>
  <c r="AH178" i="16"/>
  <c r="AG178" i="16"/>
  <c r="AD178" i="16"/>
  <c r="AC178" i="16"/>
  <c r="Z178" i="16"/>
  <c r="Y178" i="16"/>
  <c r="AL177" i="16"/>
  <c r="AK177" i="16"/>
  <c r="AH177" i="16"/>
  <c r="AG177" i="16"/>
  <c r="AD177" i="16"/>
  <c r="AC177" i="16"/>
  <c r="Z177" i="16"/>
  <c r="Y177" i="16"/>
  <c r="AL176" i="16"/>
  <c r="AK176" i="16"/>
  <c r="AH176" i="16"/>
  <c r="AG176" i="16"/>
  <c r="AD176" i="16"/>
  <c r="AC176" i="16"/>
  <c r="Z176" i="16"/>
  <c r="Y176" i="16"/>
  <c r="AL175" i="16"/>
  <c r="AK175" i="16"/>
  <c r="AH175" i="16"/>
  <c r="AG175" i="16"/>
  <c r="AD175" i="16"/>
  <c r="AC175" i="16"/>
  <c r="Z175" i="16"/>
  <c r="Y175" i="16"/>
  <c r="AL174" i="16"/>
  <c r="AK174" i="16"/>
  <c r="AH174" i="16"/>
  <c r="AG174" i="16"/>
  <c r="AD174" i="16"/>
  <c r="AC174" i="16"/>
  <c r="Z174" i="16"/>
  <c r="Y174" i="16"/>
  <c r="AL173" i="16"/>
  <c r="AK173" i="16"/>
  <c r="AH173" i="16"/>
  <c r="AG173" i="16"/>
  <c r="AD173" i="16"/>
  <c r="AC173" i="16"/>
  <c r="Z173" i="16"/>
  <c r="Y173" i="16"/>
  <c r="AL172" i="16"/>
  <c r="AK172" i="16"/>
  <c r="AH172" i="16"/>
  <c r="AG172" i="16"/>
  <c r="AD172" i="16"/>
  <c r="AC172" i="16"/>
  <c r="Z172" i="16"/>
  <c r="Y172" i="16"/>
  <c r="AL171" i="16"/>
  <c r="AK171" i="16"/>
  <c r="AH171" i="16"/>
  <c r="AG171" i="16"/>
  <c r="AD171" i="16"/>
  <c r="AC171" i="16"/>
  <c r="Z171" i="16"/>
  <c r="Y171" i="16"/>
  <c r="AL170" i="16"/>
  <c r="AK170" i="16"/>
  <c r="AH170" i="16"/>
  <c r="AG170" i="16"/>
  <c r="AD170" i="16"/>
  <c r="AC170" i="16"/>
  <c r="Z170" i="16"/>
  <c r="Y170" i="16"/>
  <c r="AL169" i="16"/>
  <c r="AK169" i="16"/>
  <c r="AH169" i="16"/>
  <c r="AG169" i="16"/>
  <c r="AD169" i="16"/>
  <c r="AC169" i="16"/>
  <c r="Z169" i="16"/>
  <c r="Y169" i="16"/>
  <c r="AL168" i="16"/>
  <c r="AK168" i="16"/>
  <c r="AH168" i="16"/>
  <c r="AG168" i="16"/>
  <c r="AD168" i="16"/>
  <c r="AC168" i="16"/>
  <c r="Z168" i="16"/>
  <c r="Y168" i="16"/>
  <c r="AL167" i="16"/>
  <c r="AK167" i="16"/>
  <c r="AH167" i="16"/>
  <c r="AG167" i="16"/>
  <c r="AD167" i="16"/>
  <c r="AC167" i="16"/>
  <c r="Z167" i="16"/>
  <c r="Y167" i="16"/>
  <c r="AL166" i="16"/>
  <c r="AK166" i="16"/>
  <c r="AH166" i="16"/>
  <c r="AG166" i="16"/>
  <c r="AD166" i="16"/>
  <c r="AC166" i="16"/>
  <c r="Z166" i="16"/>
  <c r="Y166" i="16"/>
  <c r="AL165" i="16"/>
  <c r="AK165" i="16"/>
  <c r="AH165" i="16"/>
  <c r="AG165" i="16"/>
  <c r="AD165" i="16"/>
  <c r="AC165" i="16"/>
  <c r="Z165" i="16"/>
  <c r="Y165" i="16"/>
  <c r="AL164" i="16"/>
  <c r="AK164" i="16"/>
  <c r="AH164" i="16"/>
  <c r="AG164" i="16"/>
  <c r="AD164" i="16"/>
  <c r="AC164" i="16"/>
  <c r="Z164" i="16"/>
  <c r="Y164" i="16"/>
  <c r="AL163" i="16"/>
  <c r="AK163" i="16"/>
  <c r="AH163" i="16"/>
  <c r="AG163" i="16"/>
  <c r="AD163" i="16"/>
  <c r="AC163" i="16"/>
  <c r="Z163" i="16"/>
  <c r="Y163" i="16"/>
  <c r="AL162" i="16"/>
  <c r="AK162" i="16"/>
  <c r="AH162" i="16"/>
  <c r="AG162" i="16"/>
  <c r="AD162" i="16"/>
  <c r="AC162" i="16"/>
  <c r="Z162" i="16"/>
  <c r="Y162" i="16"/>
  <c r="AL161" i="16"/>
  <c r="AK161" i="16"/>
  <c r="AH161" i="16"/>
  <c r="AG161" i="16"/>
  <c r="AD161" i="16"/>
  <c r="AC161" i="16"/>
  <c r="Z161" i="16"/>
  <c r="Y161" i="16"/>
  <c r="AL160" i="16"/>
  <c r="AK160" i="16"/>
  <c r="AH160" i="16"/>
  <c r="AG160" i="16"/>
  <c r="AD160" i="16"/>
  <c r="AC160" i="16"/>
  <c r="Z160" i="16"/>
  <c r="Y160" i="16"/>
  <c r="AL159" i="16"/>
  <c r="AK159" i="16"/>
  <c r="AH159" i="16"/>
  <c r="AG159" i="16"/>
  <c r="AD159" i="16"/>
  <c r="AC159" i="16"/>
  <c r="Z159" i="16"/>
  <c r="Y159" i="16"/>
  <c r="AL158" i="16"/>
  <c r="AK158" i="16"/>
  <c r="AH158" i="16"/>
  <c r="AG158" i="16"/>
  <c r="AD158" i="16"/>
  <c r="AC158" i="16"/>
  <c r="Z158" i="16"/>
  <c r="Y158" i="16"/>
  <c r="AL157" i="16"/>
  <c r="AK157" i="16"/>
  <c r="AH157" i="16"/>
  <c r="AG157" i="16"/>
  <c r="AD157" i="16"/>
  <c r="AC157" i="16"/>
  <c r="Z157" i="16"/>
  <c r="Y157" i="16"/>
  <c r="AL156" i="16"/>
  <c r="AK156" i="16"/>
  <c r="AH156" i="16"/>
  <c r="AG156" i="16"/>
  <c r="AD156" i="16"/>
  <c r="AC156" i="16"/>
  <c r="Z156" i="16"/>
  <c r="Y156" i="16"/>
  <c r="AL155" i="16"/>
  <c r="AK155" i="16"/>
  <c r="AH155" i="16"/>
  <c r="AG155" i="16"/>
  <c r="AD155" i="16"/>
  <c r="AC155" i="16"/>
  <c r="Z155" i="16"/>
  <c r="Y155" i="16"/>
  <c r="AL154" i="16"/>
  <c r="AK154" i="16"/>
  <c r="AH154" i="16"/>
  <c r="AG154" i="16"/>
  <c r="AD154" i="16"/>
  <c r="AC154" i="16"/>
  <c r="Z154" i="16"/>
  <c r="Y154" i="16"/>
  <c r="AL153" i="16"/>
  <c r="AK153" i="16"/>
  <c r="AH153" i="16"/>
  <c r="AG153" i="16"/>
  <c r="AD153" i="16"/>
  <c r="AC153" i="16"/>
  <c r="Z153" i="16"/>
  <c r="Y153" i="16"/>
  <c r="AL152" i="16"/>
  <c r="AK152" i="16"/>
  <c r="AH152" i="16"/>
  <c r="AG152" i="16"/>
  <c r="AD152" i="16"/>
  <c r="AC152" i="16"/>
  <c r="Z152" i="16"/>
  <c r="Y152" i="16"/>
  <c r="AL151" i="16"/>
  <c r="AK151" i="16"/>
  <c r="AH151" i="16"/>
  <c r="AG151" i="16"/>
  <c r="AD151" i="16"/>
  <c r="AC151" i="16"/>
  <c r="Z151" i="16"/>
  <c r="Y151" i="16"/>
  <c r="AL150" i="16"/>
  <c r="AK150" i="16"/>
  <c r="AH150" i="16"/>
  <c r="AG150" i="16"/>
  <c r="AD150" i="16"/>
  <c r="AC150" i="16"/>
  <c r="Z150" i="16"/>
  <c r="Y150" i="16"/>
  <c r="AL149" i="16"/>
  <c r="AK149" i="16"/>
  <c r="AH149" i="16"/>
  <c r="AG149" i="16"/>
  <c r="AD149" i="16"/>
  <c r="AC149" i="16"/>
  <c r="Z149" i="16"/>
  <c r="Y149" i="16"/>
  <c r="AL148" i="16"/>
  <c r="AK148" i="16"/>
  <c r="AH148" i="16"/>
  <c r="AG148" i="16"/>
  <c r="AD148" i="16"/>
  <c r="AC148" i="16"/>
  <c r="Z148" i="16"/>
  <c r="Y148" i="16"/>
  <c r="AL147" i="16"/>
  <c r="AK147" i="16"/>
  <c r="AH147" i="16"/>
  <c r="AG147" i="16"/>
  <c r="AD147" i="16"/>
  <c r="AC147" i="16"/>
  <c r="Z147" i="16"/>
  <c r="Y147" i="16"/>
  <c r="AL146" i="16"/>
  <c r="AK146" i="16"/>
  <c r="AH146" i="16"/>
  <c r="AG146" i="16"/>
  <c r="AD146" i="16"/>
  <c r="AC146" i="16"/>
  <c r="Z146" i="16"/>
  <c r="Y146" i="16"/>
  <c r="AL145" i="16"/>
  <c r="AK145" i="16"/>
  <c r="AH145" i="16"/>
  <c r="AG145" i="16"/>
  <c r="AD145" i="16"/>
  <c r="AC145" i="16"/>
  <c r="Z145" i="16"/>
  <c r="Y145" i="16"/>
  <c r="AL144" i="16"/>
  <c r="AK144" i="16"/>
  <c r="AH144" i="16"/>
  <c r="AG144" i="16"/>
  <c r="AD144" i="16"/>
  <c r="AC144" i="16"/>
  <c r="Z144" i="16"/>
  <c r="Y144" i="16"/>
  <c r="AL143" i="16"/>
  <c r="AK143" i="16"/>
  <c r="AH143" i="16"/>
  <c r="AG143" i="16"/>
  <c r="AD143" i="16"/>
  <c r="AC143" i="16"/>
  <c r="Z143" i="16"/>
  <c r="Y143" i="16"/>
  <c r="AL142" i="16"/>
  <c r="AK142" i="16"/>
  <c r="AH142" i="16"/>
  <c r="AG142" i="16"/>
  <c r="AD142" i="16"/>
  <c r="AC142" i="16"/>
  <c r="Z142" i="16"/>
  <c r="Y142" i="16"/>
  <c r="AL141" i="16"/>
  <c r="AK141" i="16"/>
  <c r="AH141" i="16"/>
  <c r="AG141" i="16"/>
  <c r="AD141" i="16"/>
  <c r="AC141" i="16"/>
  <c r="Z141" i="16"/>
  <c r="Y141" i="16"/>
  <c r="AL140" i="16"/>
  <c r="AK140" i="16"/>
  <c r="AH140" i="16"/>
  <c r="AG140" i="16"/>
  <c r="AD140" i="16"/>
  <c r="AC140" i="16"/>
  <c r="Z140" i="16"/>
  <c r="Y140" i="16"/>
  <c r="AL139" i="16"/>
  <c r="AK139" i="16"/>
  <c r="AH139" i="16"/>
  <c r="AG139" i="16"/>
  <c r="AD139" i="16"/>
  <c r="AC139" i="16"/>
  <c r="Z139" i="16"/>
  <c r="Y139" i="16"/>
  <c r="AL138" i="16"/>
  <c r="AK138" i="16"/>
  <c r="AH138" i="16"/>
  <c r="AG138" i="16"/>
  <c r="AD138" i="16"/>
  <c r="AC138" i="16"/>
  <c r="Z138" i="16"/>
  <c r="Y138" i="16"/>
  <c r="AL137" i="16"/>
  <c r="AK137" i="16"/>
  <c r="AH137" i="16"/>
  <c r="AG137" i="16"/>
  <c r="AD137" i="16"/>
  <c r="AC137" i="16"/>
  <c r="Z137" i="16"/>
  <c r="Y137" i="16"/>
  <c r="AL136" i="16"/>
  <c r="AK136" i="16"/>
  <c r="AH136" i="16"/>
  <c r="AG136" i="16"/>
  <c r="AD136" i="16"/>
  <c r="AC136" i="16"/>
  <c r="Z136" i="16"/>
  <c r="Y136" i="16"/>
  <c r="AL135" i="16"/>
  <c r="AK135" i="16"/>
  <c r="AH135" i="16"/>
  <c r="AG135" i="16"/>
  <c r="AD135" i="16"/>
  <c r="AC135" i="16"/>
  <c r="Z135" i="16"/>
  <c r="Y135" i="16"/>
  <c r="AL134" i="16"/>
  <c r="AK134" i="16"/>
  <c r="AH134" i="16"/>
  <c r="AG134" i="16"/>
  <c r="AD134" i="16"/>
  <c r="AC134" i="16"/>
  <c r="Z134" i="16"/>
  <c r="Y134" i="16"/>
  <c r="AL133" i="16"/>
  <c r="AK133" i="16"/>
  <c r="AH133" i="16"/>
  <c r="AG133" i="16"/>
  <c r="AD133" i="16"/>
  <c r="AC133" i="16"/>
  <c r="Z133" i="16"/>
  <c r="Y133" i="16"/>
  <c r="AL132" i="16"/>
  <c r="AK132" i="16"/>
  <c r="AH132" i="16"/>
  <c r="AG132" i="16"/>
  <c r="AD132" i="16"/>
  <c r="AC132" i="16"/>
  <c r="Z132" i="16"/>
  <c r="Y132" i="16"/>
  <c r="AL131" i="16"/>
  <c r="AK131" i="16"/>
  <c r="AH131" i="16"/>
  <c r="AG131" i="16"/>
  <c r="AD131" i="16"/>
  <c r="AC131" i="16"/>
  <c r="Z131" i="16"/>
  <c r="Y131" i="16"/>
  <c r="AL130" i="16"/>
  <c r="AK130" i="16"/>
  <c r="AH130" i="16"/>
  <c r="AG130" i="16"/>
  <c r="AD130" i="16"/>
  <c r="AC130" i="16"/>
  <c r="Z130" i="16"/>
  <c r="Y130" i="16"/>
  <c r="AL129" i="16"/>
  <c r="AK129" i="16"/>
  <c r="AH129" i="16"/>
  <c r="AG129" i="16"/>
  <c r="AD129" i="16"/>
  <c r="AC129" i="16"/>
  <c r="Z129" i="16"/>
  <c r="Y129" i="16"/>
  <c r="AL128" i="16"/>
  <c r="AK128" i="16"/>
  <c r="AH128" i="16"/>
  <c r="AG128" i="16"/>
  <c r="AD128" i="16"/>
  <c r="AC128" i="16"/>
  <c r="Z128" i="16"/>
  <c r="Y128" i="16"/>
  <c r="AL127" i="16"/>
  <c r="AK127" i="16"/>
  <c r="AH127" i="16"/>
  <c r="AG127" i="16"/>
  <c r="AD127" i="16"/>
  <c r="AC127" i="16"/>
  <c r="Z127" i="16"/>
  <c r="Y127" i="16"/>
  <c r="AL126" i="16"/>
  <c r="AK126" i="16"/>
  <c r="AH126" i="16"/>
  <c r="AG126" i="16"/>
  <c r="AD126" i="16"/>
  <c r="AC126" i="16"/>
  <c r="Z126" i="16"/>
  <c r="Y126" i="16"/>
  <c r="AL125" i="16"/>
  <c r="AK125" i="16"/>
  <c r="AH125" i="16"/>
  <c r="AG125" i="16"/>
  <c r="AD125" i="16"/>
  <c r="AC125" i="16"/>
  <c r="Z125" i="16"/>
  <c r="Y125" i="16"/>
  <c r="AL124" i="16"/>
  <c r="AK124" i="16"/>
  <c r="AH124" i="16"/>
  <c r="AG124" i="16"/>
  <c r="AD124" i="16"/>
  <c r="AC124" i="16"/>
  <c r="Z124" i="16"/>
  <c r="Y124" i="16"/>
  <c r="AL123" i="16"/>
  <c r="AK123" i="16"/>
  <c r="AH123" i="16"/>
  <c r="AG123" i="16"/>
  <c r="AD123" i="16"/>
  <c r="AC123" i="16"/>
  <c r="Z123" i="16"/>
  <c r="Y123" i="16"/>
  <c r="AL122" i="16"/>
  <c r="AK122" i="16"/>
  <c r="AH122" i="16"/>
  <c r="AG122" i="16"/>
  <c r="AD122" i="16"/>
  <c r="AC122" i="16"/>
  <c r="Z122" i="16"/>
  <c r="Y122" i="16"/>
  <c r="AL121" i="16"/>
  <c r="AK121" i="16"/>
  <c r="AH121" i="16"/>
  <c r="AG121" i="16"/>
  <c r="AD121" i="16"/>
  <c r="AC121" i="16"/>
  <c r="Z121" i="16"/>
  <c r="Y121" i="16"/>
  <c r="AL120" i="16"/>
  <c r="AK120" i="16"/>
  <c r="AH120" i="16"/>
  <c r="AG120" i="16"/>
  <c r="AD120" i="16"/>
  <c r="AC120" i="16"/>
  <c r="Z120" i="16"/>
  <c r="Y120" i="16"/>
  <c r="AL119" i="16"/>
  <c r="AK119" i="16"/>
  <c r="AH119" i="16"/>
  <c r="AG119" i="16"/>
  <c r="AD119" i="16"/>
  <c r="AC119" i="16"/>
  <c r="Z119" i="16"/>
  <c r="Y119" i="16"/>
  <c r="AL118" i="16"/>
  <c r="AK118" i="16"/>
  <c r="AH118" i="16"/>
  <c r="AG118" i="16"/>
  <c r="AD118" i="16"/>
  <c r="AC118" i="16"/>
  <c r="Z118" i="16"/>
  <c r="Y118" i="16"/>
  <c r="AL117" i="16"/>
  <c r="AK117" i="16"/>
  <c r="AH117" i="16"/>
  <c r="AG117" i="16"/>
  <c r="AD117" i="16"/>
  <c r="AC117" i="16"/>
  <c r="Z117" i="16"/>
  <c r="Y117" i="16"/>
  <c r="AL116" i="16"/>
  <c r="AK116" i="16"/>
  <c r="AH116" i="16"/>
  <c r="AG116" i="16"/>
  <c r="AD116" i="16"/>
  <c r="AC116" i="16"/>
  <c r="Z116" i="16"/>
  <c r="Y116" i="16"/>
  <c r="AL115" i="16"/>
  <c r="AK115" i="16"/>
  <c r="AH115" i="16"/>
  <c r="AG115" i="16"/>
  <c r="AD115" i="16"/>
  <c r="AC115" i="16"/>
  <c r="Z115" i="16"/>
  <c r="Y115" i="16"/>
  <c r="AL114" i="16"/>
  <c r="AK114" i="16"/>
  <c r="AH114" i="16"/>
  <c r="AG114" i="16"/>
  <c r="AD114" i="16"/>
  <c r="AC114" i="16"/>
  <c r="Z114" i="16"/>
  <c r="Y114" i="16"/>
  <c r="AL113" i="16"/>
  <c r="AK113" i="16"/>
  <c r="AH113" i="16"/>
  <c r="AG113" i="16"/>
  <c r="AD113" i="16"/>
  <c r="AC113" i="16"/>
  <c r="Z113" i="16"/>
  <c r="Y113" i="16"/>
  <c r="AL112" i="16"/>
  <c r="AK112" i="16"/>
  <c r="AH112" i="16"/>
  <c r="AG112" i="16"/>
  <c r="AD112" i="16"/>
  <c r="AC112" i="16"/>
  <c r="Z112" i="16"/>
  <c r="Y112" i="16"/>
  <c r="AL111" i="16"/>
  <c r="AK111" i="16"/>
  <c r="AH111" i="16"/>
  <c r="AG111" i="16"/>
  <c r="AD111" i="16"/>
  <c r="AC111" i="16"/>
  <c r="Z111" i="16"/>
  <c r="Y111" i="16"/>
  <c r="AL110" i="16"/>
  <c r="AK110" i="16"/>
  <c r="AH110" i="16"/>
  <c r="AG110" i="16"/>
  <c r="AD110" i="16"/>
  <c r="AC110" i="16"/>
  <c r="Z110" i="16"/>
  <c r="Y110" i="16"/>
  <c r="AL109" i="16"/>
  <c r="AK109" i="16"/>
  <c r="AH109" i="16"/>
  <c r="AG109" i="16"/>
  <c r="AD109" i="16"/>
  <c r="AC109" i="16"/>
  <c r="Z109" i="16"/>
  <c r="Y109" i="16"/>
  <c r="AL108" i="16"/>
  <c r="AK108" i="16"/>
  <c r="AH108" i="16"/>
  <c r="AG108" i="16"/>
  <c r="AD108" i="16"/>
  <c r="AC108" i="16"/>
  <c r="Z108" i="16"/>
  <c r="Y108" i="16"/>
  <c r="AL107" i="16"/>
  <c r="AK107" i="16"/>
  <c r="AH107" i="16"/>
  <c r="AG107" i="16"/>
  <c r="AD107" i="16"/>
  <c r="AC107" i="16"/>
  <c r="Z107" i="16"/>
  <c r="Y107" i="16"/>
  <c r="AL106" i="16"/>
  <c r="AK106" i="16"/>
  <c r="AH106" i="16"/>
  <c r="AG106" i="16"/>
  <c r="AD106" i="16"/>
  <c r="AC106" i="16"/>
  <c r="Z106" i="16"/>
  <c r="Y106" i="16"/>
  <c r="AL105" i="16"/>
  <c r="AK105" i="16"/>
  <c r="AH105" i="16"/>
  <c r="AG105" i="16"/>
  <c r="AD105" i="16"/>
  <c r="AC105" i="16"/>
  <c r="Z105" i="16"/>
  <c r="Y105" i="16"/>
  <c r="AL104" i="16"/>
  <c r="AK104" i="16"/>
  <c r="AH104" i="16"/>
  <c r="AG104" i="16"/>
  <c r="AD104" i="16"/>
  <c r="AC104" i="16"/>
  <c r="Z104" i="16"/>
  <c r="Y104" i="16"/>
  <c r="AL103" i="16"/>
  <c r="AK103" i="16"/>
  <c r="AH103" i="16"/>
  <c r="AG103" i="16"/>
  <c r="AD103" i="16"/>
  <c r="AC103" i="16"/>
  <c r="Z103" i="16"/>
  <c r="Y103" i="16"/>
  <c r="AL102" i="16"/>
  <c r="AK102" i="16"/>
  <c r="AH102" i="16"/>
  <c r="AG102" i="16"/>
  <c r="AD102" i="16"/>
  <c r="AC102" i="16"/>
  <c r="Z102" i="16"/>
  <c r="Y102" i="16"/>
  <c r="AL101" i="16"/>
  <c r="AK101" i="16"/>
  <c r="AH101" i="16"/>
  <c r="AG101" i="16"/>
  <c r="AD101" i="16"/>
  <c r="AC101" i="16"/>
  <c r="Z101" i="16"/>
  <c r="Y101" i="16"/>
  <c r="AL100" i="16"/>
  <c r="AK100" i="16"/>
  <c r="AH100" i="16"/>
  <c r="AG100" i="16"/>
  <c r="AD100" i="16"/>
  <c r="AC100" i="16"/>
  <c r="Z100" i="16"/>
  <c r="Y100" i="16"/>
  <c r="AL99" i="16"/>
  <c r="AK99" i="16"/>
  <c r="AH99" i="16"/>
  <c r="AG99" i="16"/>
  <c r="AD99" i="16"/>
  <c r="AC99" i="16"/>
  <c r="Z99" i="16"/>
  <c r="Y99" i="16"/>
  <c r="AL98" i="16"/>
  <c r="AK98" i="16"/>
  <c r="AH98" i="16"/>
  <c r="AG98" i="16"/>
  <c r="AD98" i="16"/>
  <c r="AC98" i="16"/>
  <c r="Z98" i="16"/>
  <c r="Y98" i="16"/>
  <c r="AL97" i="16"/>
  <c r="AK97" i="16"/>
  <c r="AH97" i="16"/>
  <c r="AG97" i="16"/>
  <c r="AD97" i="16"/>
  <c r="AC97" i="16"/>
  <c r="Z97" i="16"/>
  <c r="Y97" i="16"/>
  <c r="AL96" i="16"/>
  <c r="AK96" i="16"/>
  <c r="AH96" i="16"/>
  <c r="AG96" i="16"/>
  <c r="AD96" i="16"/>
  <c r="AC96" i="16"/>
  <c r="Z96" i="16"/>
  <c r="Y96" i="16"/>
  <c r="AL95" i="16"/>
  <c r="AK95" i="16"/>
  <c r="AH95" i="16"/>
  <c r="AG95" i="16"/>
  <c r="AD95" i="16"/>
  <c r="AC95" i="16"/>
  <c r="Z95" i="16"/>
  <c r="Y95" i="16"/>
  <c r="AL94" i="16"/>
  <c r="AK94" i="16"/>
  <c r="AH94" i="16"/>
  <c r="AG94" i="16"/>
  <c r="AD94" i="16"/>
  <c r="AC94" i="16"/>
  <c r="Z94" i="16"/>
  <c r="Y94" i="16"/>
  <c r="AL93" i="16"/>
  <c r="AK93" i="16"/>
  <c r="AH93" i="16"/>
  <c r="AG93" i="16"/>
  <c r="AD93" i="16"/>
  <c r="AC93" i="16"/>
  <c r="Z93" i="16"/>
  <c r="Y93" i="16"/>
  <c r="AL92" i="16"/>
  <c r="AK92" i="16"/>
  <c r="AH92" i="16"/>
  <c r="AG92" i="16"/>
  <c r="AD92" i="16"/>
  <c r="AC92" i="16"/>
  <c r="Z92" i="16"/>
  <c r="Y92" i="16"/>
  <c r="AL91" i="16"/>
  <c r="AK91" i="16"/>
  <c r="AH91" i="16"/>
  <c r="AG91" i="16"/>
  <c r="AD91" i="16"/>
  <c r="AC91" i="16"/>
  <c r="Z91" i="16"/>
  <c r="Y91" i="16"/>
  <c r="AL90" i="16"/>
  <c r="AK90" i="16"/>
  <c r="AH90" i="16"/>
  <c r="AG90" i="16"/>
  <c r="AD90" i="16"/>
  <c r="AC90" i="16"/>
  <c r="Z90" i="16"/>
  <c r="Y90" i="16"/>
  <c r="AL89" i="16"/>
  <c r="AK89" i="16"/>
  <c r="AH89" i="16"/>
  <c r="AG89" i="16"/>
  <c r="AD89" i="16"/>
  <c r="AC89" i="16"/>
  <c r="Z89" i="16"/>
  <c r="Y89" i="16"/>
  <c r="AL88" i="16"/>
  <c r="AK88" i="16"/>
  <c r="AH88" i="16"/>
  <c r="AG88" i="16"/>
  <c r="AD88" i="16"/>
  <c r="AC88" i="16"/>
  <c r="Z88" i="16"/>
  <c r="Y88" i="16"/>
  <c r="AL87" i="16"/>
  <c r="AK87" i="16"/>
  <c r="AH87" i="16"/>
  <c r="AG87" i="16"/>
  <c r="AD87" i="16"/>
  <c r="AC87" i="16"/>
  <c r="Z87" i="16"/>
  <c r="Y87" i="16"/>
  <c r="AL86" i="16"/>
  <c r="AK86" i="16"/>
  <c r="AH86" i="16"/>
  <c r="AG86" i="16"/>
  <c r="AD86" i="16"/>
  <c r="AC86" i="16"/>
  <c r="Z86" i="16"/>
  <c r="Y86" i="16"/>
  <c r="AL85" i="16"/>
  <c r="AK85" i="16"/>
  <c r="AH85" i="16"/>
  <c r="AG85" i="16"/>
  <c r="AD85" i="16"/>
  <c r="AC85" i="16"/>
  <c r="Z85" i="16"/>
  <c r="Y85" i="16"/>
  <c r="AL84" i="16"/>
  <c r="AK84" i="16"/>
  <c r="AH84" i="16"/>
  <c r="AG84" i="16"/>
  <c r="AD84" i="16"/>
  <c r="AC84" i="16"/>
  <c r="Z84" i="16"/>
  <c r="Y84" i="16"/>
  <c r="AL83" i="16"/>
  <c r="AK83" i="16"/>
  <c r="AH83" i="16"/>
  <c r="AG83" i="16"/>
  <c r="AD83" i="16"/>
  <c r="AC83" i="16"/>
  <c r="Z83" i="16"/>
  <c r="Y83" i="16"/>
  <c r="AL82" i="16"/>
  <c r="AK82" i="16"/>
  <c r="AH82" i="16"/>
  <c r="AG82" i="16"/>
  <c r="AD82" i="16"/>
  <c r="AC82" i="16"/>
  <c r="Z82" i="16"/>
  <c r="Y82" i="16"/>
  <c r="AL81" i="16"/>
  <c r="AK81" i="16"/>
  <c r="AH81" i="16"/>
  <c r="AG81" i="16"/>
  <c r="AD81" i="16"/>
  <c r="AC81" i="16"/>
  <c r="Z81" i="16"/>
  <c r="Y81" i="16"/>
  <c r="AL80" i="16"/>
  <c r="AK80" i="16"/>
  <c r="AH80" i="16"/>
  <c r="AG80" i="16"/>
  <c r="AD80" i="16"/>
  <c r="AC80" i="16"/>
  <c r="Z80" i="16"/>
  <c r="Y80" i="16"/>
  <c r="AL79" i="16"/>
  <c r="AK79" i="16"/>
  <c r="AH79" i="16"/>
  <c r="AG79" i="16"/>
  <c r="AD79" i="16"/>
  <c r="AC79" i="16"/>
  <c r="Z79" i="16"/>
  <c r="Y79" i="16"/>
  <c r="AL78" i="16"/>
  <c r="AK78" i="16"/>
  <c r="AH78" i="16"/>
  <c r="AG78" i="16"/>
  <c r="AD78" i="16"/>
  <c r="AC78" i="16"/>
  <c r="Z78" i="16"/>
  <c r="Y78" i="16"/>
  <c r="AL77" i="16"/>
  <c r="AK77" i="16"/>
  <c r="AH77" i="16"/>
  <c r="AG77" i="16"/>
  <c r="AD77" i="16"/>
  <c r="AC77" i="16"/>
  <c r="Z77" i="16"/>
  <c r="Y77" i="16"/>
  <c r="AL76" i="16"/>
  <c r="AK76" i="16"/>
  <c r="AH76" i="16"/>
  <c r="AG76" i="16"/>
  <c r="AD76" i="16"/>
  <c r="AC76" i="16"/>
  <c r="Z76" i="16"/>
  <c r="Y76" i="16"/>
  <c r="AL75" i="16"/>
  <c r="AK75" i="16"/>
  <c r="AH75" i="16"/>
  <c r="AG75" i="16"/>
  <c r="AD75" i="16"/>
  <c r="AC75" i="16"/>
  <c r="Z75" i="16"/>
  <c r="Y75" i="16"/>
  <c r="AL74" i="16"/>
  <c r="AK74" i="16"/>
  <c r="AH74" i="16"/>
  <c r="AG74" i="16"/>
  <c r="AD74" i="16"/>
  <c r="AC74" i="16"/>
  <c r="Z74" i="16"/>
  <c r="Y74" i="16"/>
  <c r="AL73" i="16"/>
  <c r="AK73" i="16"/>
  <c r="AH73" i="16"/>
  <c r="AG73" i="16"/>
  <c r="AD73" i="16"/>
  <c r="AC73" i="16"/>
  <c r="Z73" i="16"/>
  <c r="Y73" i="16"/>
  <c r="AL72" i="16"/>
  <c r="AK72" i="16"/>
  <c r="AH72" i="16"/>
  <c r="AG72" i="16"/>
  <c r="AD72" i="16"/>
  <c r="AC72" i="16"/>
  <c r="Z72" i="16"/>
  <c r="Y72" i="16"/>
  <c r="AL71" i="16"/>
  <c r="AK71" i="16"/>
  <c r="AH71" i="16"/>
  <c r="AG71" i="16"/>
  <c r="AD71" i="16"/>
  <c r="AC71" i="16"/>
  <c r="Z71" i="16"/>
  <c r="Y71" i="16"/>
  <c r="AL70" i="16"/>
  <c r="AK70" i="16"/>
  <c r="AH70" i="16"/>
  <c r="AG70" i="16"/>
  <c r="AD70" i="16"/>
  <c r="AC70" i="16"/>
  <c r="Z70" i="16"/>
  <c r="Y70" i="16"/>
  <c r="AL69" i="16"/>
  <c r="AK69" i="16"/>
  <c r="AH69" i="16"/>
  <c r="AG69" i="16"/>
  <c r="AD69" i="16"/>
  <c r="AC69" i="16"/>
  <c r="Z69" i="16"/>
  <c r="Y69" i="16"/>
  <c r="AL68" i="16"/>
  <c r="AK68" i="16"/>
  <c r="AH68" i="16"/>
  <c r="AG68" i="16"/>
  <c r="AD68" i="16"/>
  <c r="AC68" i="16"/>
  <c r="Z68" i="16"/>
  <c r="Y68" i="16"/>
  <c r="AL67" i="16"/>
  <c r="AK67" i="16"/>
  <c r="AH67" i="16"/>
  <c r="AG67" i="16"/>
  <c r="AD67" i="16"/>
  <c r="AC67" i="16"/>
  <c r="Z67" i="16"/>
  <c r="Y67" i="16"/>
  <c r="AL66" i="16"/>
  <c r="AK66" i="16"/>
  <c r="AH66" i="16"/>
  <c r="AG66" i="16"/>
  <c r="AD66" i="16"/>
  <c r="AC66" i="16"/>
  <c r="Z66" i="16"/>
  <c r="Y66" i="16"/>
  <c r="AL65" i="16"/>
  <c r="AK65" i="16"/>
  <c r="AH65" i="16"/>
  <c r="AG65" i="16"/>
  <c r="AD65" i="16"/>
  <c r="AC65" i="16"/>
  <c r="Z65" i="16"/>
  <c r="Y65" i="16"/>
  <c r="AL64" i="16"/>
  <c r="AK64" i="16"/>
  <c r="AH64" i="16"/>
  <c r="AG64" i="16"/>
  <c r="AD64" i="16"/>
  <c r="AC64" i="16"/>
  <c r="Z64" i="16"/>
  <c r="Y64" i="16"/>
  <c r="AL63" i="16"/>
  <c r="AK63" i="16"/>
  <c r="AH63" i="16"/>
  <c r="AG63" i="16"/>
  <c r="AD63" i="16"/>
  <c r="AC63" i="16"/>
  <c r="Z63" i="16"/>
  <c r="Y63" i="16"/>
  <c r="AL62" i="16"/>
  <c r="AK62" i="16"/>
  <c r="AH62" i="16"/>
  <c r="AG62" i="16"/>
  <c r="AD62" i="16"/>
  <c r="AC62" i="16"/>
  <c r="Z62" i="16"/>
  <c r="Y62" i="16"/>
  <c r="AL61" i="16"/>
  <c r="AK61" i="16"/>
  <c r="AH61" i="16"/>
  <c r="AG61" i="16"/>
  <c r="AD61" i="16"/>
  <c r="AC61" i="16"/>
  <c r="Z61" i="16"/>
  <c r="Y61" i="16"/>
  <c r="AL60" i="16"/>
  <c r="AK60" i="16"/>
  <c r="AH60" i="16"/>
  <c r="AG60" i="16"/>
  <c r="AD60" i="16"/>
  <c r="AC60" i="16"/>
  <c r="Z60" i="16"/>
  <c r="Y60" i="16"/>
  <c r="AL59" i="16"/>
  <c r="AK59" i="16"/>
  <c r="AH59" i="16"/>
  <c r="AG59" i="16"/>
  <c r="AD59" i="16"/>
  <c r="AC59" i="16"/>
  <c r="Z59" i="16"/>
  <c r="Y59" i="16"/>
  <c r="AL58" i="16"/>
  <c r="AK58" i="16"/>
  <c r="AH58" i="16"/>
  <c r="AG58" i="16"/>
  <c r="AD58" i="16"/>
  <c r="AC58" i="16"/>
  <c r="Z58" i="16"/>
  <c r="Y58" i="16"/>
  <c r="AL57" i="16"/>
  <c r="AK57" i="16"/>
  <c r="AH57" i="16"/>
  <c r="AG57" i="16"/>
  <c r="AD57" i="16"/>
  <c r="AC57" i="16"/>
  <c r="Z57" i="16"/>
  <c r="Y57" i="16"/>
  <c r="AL56" i="16"/>
  <c r="AK56" i="16"/>
  <c r="AH56" i="16"/>
  <c r="AG56" i="16"/>
  <c r="AD56" i="16"/>
  <c r="AC56" i="16"/>
  <c r="Z56" i="16"/>
  <c r="Y56" i="16"/>
  <c r="AL55" i="16"/>
  <c r="AK55" i="16"/>
  <c r="AH55" i="16"/>
  <c r="AG55" i="16"/>
  <c r="AD55" i="16"/>
  <c r="AC55" i="16"/>
  <c r="Z55" i="16"/>
  <c r="Y55" i="16"/>
  <c r="AL54" i="16"/>
  <c r="AK54" i="16"/>
  <c r="AH54" i="16"/>
  <c r="AG54" i="16"/>
  <c r="AD54" i="16"/>
  <c r="AC54" i="16"/>
  <c r="Z54" i="16"/>
  <c r="Y54" i="16"/>
  <c r="AL53" i="16"/>
  <c r="AK53" i="16"/>
  <c r="AH53" i="16"/>
  <c r="AG53" i="16"/>
  <c r="AD53" i="16"/>
  <c r="AC53" i="16"/>
  <c r="Z53" i="16"/>
  <c r="Y53" i="16"/>
  <c r="AL52" i="16"/>
  <c r="AK52" i="16"/>
  <c r="AH52" i="16"/>
  <c r="AG52" i="16"/>
  <c r="AD52" i="16"/>
  <c r="AC52" i="16"/>
  <c r="Z52" i="16"/>
  <c r="Y52" i="16"/>
  <c r="AL51" i="16"/>
  <c r="AK51" i="16"/>
  <c r="AH51" i="16"/>
  <c r="AG51" i="16"/>
  <c r="AD51" i="16"/>
  <c r="AC51" i="16"/>
  <c r="Z51" i="16"/>
  <c r="Y51" i="16"/>
  <c r="AL50" i="16"/>
  <c r="AK50" i="16"/>
  <c r="AH50" i="16"/>
  <c r="AG50" i="16"/>
  <c r="AD50" i="16"/>
  <c r="AC50" i="16"/>
  <c r="Z50" i="16"/>
  <c r="Y50" i="16"/>
  <c r="AL49" i="16"/>
  <c r="AK49" i="16"/>
  <c r="AH49" i="16"/>
  <c r="AG49" i="16"/>
  <c r="AD49" i="16"/>
  <c r="AC49" i="16"/>
  <c r="Z49" i="16"/>
  <c r="Y49" i="16"/>
  <c r="AL48" i="16"/>
  <c r="AK48" i="16"/>
  <c r="AH48" i="16"/>
  <c r="AG48" i="16"/>
  <c r="AD48" i="16"/>
  <c r="AC48" i="16"/>
  <c r="Z48" i="16"/>
  <c r="Y48" i="16"/>
  <c r="AL47" i="16"/>
  <c r="AK47" i="16"/>
  <c r="AH47" i="16"/>
  <c r="AG47" i="16"/>
  <c r="AD47" i="16"/>
  <c r="AC47" i="16"/>
  <c r="Z47" i="16"/>
  <c r="Y47" i="16"/>
  <c r="AL46" i="16"/>
  <c r="AK46" i="16"/>
  <c r="AH46" i="16"/>
  <c r="AG46" i="16"/>
  <c r="AD46" i="16"/>
  <c r="AC46" i="16"/>
  <c r="Z46" i="16"/>
  <c r="Y46" i="16"/>
  <c r="AL45" i="16"/>
  <c r="AK45" i="16"/>
  <c r="AH45" i="16"/>
  <c r="AG45" i="16"/>
  <c r="AD45" i="16"/>
  <c r="AC45" i="16"/>
  <c r="Z45" i="16"/>
  <c r="Y45" i="16"/>
  <c r="AL44" i="16"/>
  <c r="AK44" i="16"/>
  <c r="AH44" i="16"/>
  <c r="AG44" i="16"/>
  <c r="AD44" i="16"/>
  <c r="AC44" i="16"/>
  <c r="Z44" i="16"/>
  <c r="Y44" i="16"/>
  <c r="AL43" i="16"/>
  <c r="AK43" i="16"/>
  <c r="AH43" i="16"/>
  <c r="AG43" i="16"/>
  <c r="AD43" i="16"/>
  <c r="AC43" i="16"/>
  <c r="Z43" i="16"/>
  <c r="Y43" i="16"/>
  <c r="AL42" i="16"/>
  <c r="AK42" i="16"/>
  <c r="AH42" i="16"/>
  <c r="AG42" i="16"/>
  <c r="AD42" i="16"/>
  <c r="AC42" i="16"/>
  <c r="Z42" i="16"/>
  <c r="Y42" i="16"/>
  <c r="AL41" i="16"/>
  <c r="AK41" i="16"/>
  <c r="AH41" i="16"/>
  <c r="AG41" i="16"/>
  <c r="AD41" i="16"/>
  <c r="AC41" i="16"/>
  <c r="Z41" i="16"/>
  <c r="Y41" i="16"/>
  <c r="AL40" i="16"/>
  <c r="AK40" i="16"/>
  <c r="AH40" i="16"/>
  <c r="AG40" i="16"/>
  <c r="AD40" i="16"/>
  <c r="AC40" i="16"/>
  <c r="Z40" i="16"/>
  <c r="Y40" i="16"/>
  <c r="AL39" i="16"/>
  <c r="AK39" i="16"/>
  <c r="AH39" i="16"/>
  <c r="AG39" i="16"/>
  <c r="AD39" i="16"/>
  <c r="AC39" i="16"/>
  <c r="Z39" i="16"/>
  <c r="Y39" i="16"/>
  <c r="AL38" i="16"/>
  <c r="AK38" i="16"/>
  <c r="AH38" i="16"/>
  <c r="AG38" i="16"/>
  <c r="AD38" i="16"/>
  <c r="AC38" i="16"/>
  <c r="Z38" i="16"/>
  <c r="Y38" i="16"/>
  <c r="AL37" i="16"/>
  <c r="AK37" i="16"/>
  <c r="AH37" i="16"/>
  <c r="AG37" i="16"/>
  <c r="AD37" i="16"/>
  <c r="AC37" i="16"/>
  <c r="Z37" i="16"/>
  <c r="Y37" i="16"/>
  <c r="AL36" i="16"/>
  <c r="AK36" i="16"/>
  <c r="AH36" i="16"/>
  <c r="AG36" i="16"/>
  <c r="AD36" i="16"/>
  <c r="AC36" i="16"/>
  <c r="Z36" i="16"/>
  <c r="Y36" i="16"/>
  <c r="AL35" i="16"/>
  <c r="AK35" i="16"/>
  <c r="AH35" i="16"/>
  <c r="AG35" i="16"/>
  <c r="AD35" i="16"/>
  <c r="AC35" i="16"/>
  <c r="Z35" i="16"/>
  <c r="Y35" i="16"/>
  <c r="AL34" i="16"/>
  <c r="AK34" i="16"/>
  <c r="AH34" i="16"/>
  <c r="AG34" i="16"/>
  <c r="AD34" i="16"/>
  <c r="AC34" i="16"/>
  <c r="Z34" i="16"/>
  <c r="Y34" i="16"/>
  <c r="AL33" i="16"/>
  <c r="AK33" i="16"/>
  <c r="AH33" i="16"/>
  <c r="AG33" i="16"/>
  <c r="AD33" i="16"/>
  <c r="AC33" i="16"/>
  <c r="Z33" i="16"/>
  <c r="Y33" i="16"/>
  <c r="AL32" i="16"/>
  <c r="AK32" i="16"/>
  <c r="AH32" i="16"/>
  <c r="AG32" i="16"/>
  <c r="AD32" i="16"/>
  <c r="AC32" i="16"/>
  <c r="Z32" i="16"/>
  <c r="Y32" i="16"/>
  <c r="AL31" i="16"/>
  <c r="AK31" i="16"/>
  <c r="AH31" i="16"/>
  <c r="AG31" i="16"/>
  <c r="AD31" i="16"/>
  <c r="AC31" i="16"/>
  <c r="Z31" i="16"/>
  <c r="Y31" i="16"/>
  <c r="AL30" i="16"/>
  <c r="AK30" i="16"/>
  <c r="AH30" i="16"/>
  <c r="AG30" i="16"/>
  <c r="AD30" i="16"/>
  <c r="AC30" i="16"/>
  <c r="Z30" i="16"/>
  <c r="Y30" i="16"/>
  <c r="AL29" i="16"/>
  <c r="AK29" i="16"/>
  <c r="AH29" i="16"/>
  <c r="AG29" i="16"/>
  <c r="AD29" i="16"/>
  <c r="AC29" i="16"/>
  <c r="Z29" i="16"/>
  <c r="Y29" i="16"/>
  <c r="AL28" i="16"/>
  <c r="AK28" i="16"/>
  <c r="AH28" i="16"/>
  <c r="AG28" i="16"/>
  <c r="AD28" i="16"/>
  <c r="AC28" i="16"/>
  <c r="Z28" i="16"/>
  <c r="Y28" i="16"/>
  <c r="AL27" i="16"/>
  <c r="AK27" i="16"/>
  <c r="AH27" i="16"/>
  <c r="AG27" i="16"/>
  <c r="AD27" i="16"/>
  <c r="AC27" i="16"/>
  <c r="Z27" i="16"/>
  <c r="Y27" i="16"/>
  <c r="AL26" i="16"/>
  <c r="AK26" i="16"/>
  <c r="AH26" i="16"/>
  <c r="AG26" i="16"/>
  <c r="AD26" i="16"/>
  <c r="AC26" i="16"/>
  <c r="Z26" i="16"/>
  <c r="Y26" i="16"/>
  <c r="AL25" i="16"/>
  <c r="AK25" i="16"/>
  <c r="AH25" i="16"/>
  <c r="AG25" i="16"/>
  <c r="AD25" i="16"/>
  <c r="AC25" i="16"/>
  <c r="Z25" i="16"/>
  <c r="Y25" i="16"/>
  <c r="AL24" i="16"/>
  <c r="AK24" i="16"/>
  <c r="AH24" i="16"/>
  <c r="AG24" i="16"/>
  <c r="AD24" i="16"/>
  <c r="AC24" i="16"/>
  <c r="Z24" i="16"/>
  <c r="Y24" i="16"/>
  <c r="AL23" i="16"/>
  <c r="AK23" i="16"/>
  <c r="AH23" i="16"/>
  <c r="AG23" i="16"/>
  <c r="AD23" i="16"/>
  <c r="AC23" i="16"/>
  <c r="Z23" i="16"/>
  <c r="Y23" i="16"/>
  <c r="AL22" i="16"/>
  <c r="AK22" i="16"/>
  <c r="AH22" i="16"/>
  <c r="AG22" i="16"/>
  <c r="AD22" i="16"/>
  <c r="AC22" i="16"/>
  <c r="Z22" i="16"/>
  <c r="Y22" i="16"/>
  <c r="AL21" i="16"/>
  <c r="AK21" i="16"/>
  <c r="AH21" i="16"/>
  <c r="AG21" i="16"/>
  <c r="AD21" i="16"/>
  <c r="AC21" i="16"/>
  <c r="Z21" i="16"/>
  <c r="Y21" i="16"/>
  <c r="AL20" i="16"/>
  <c r="AK20" i="16"/>
  <c r="AH20" i="16"/>
  <c r="AG20" i="16"/>
  <c r="AD20" i="16"/>
  <c r="AC20" i="16"/>
  <c r="Z20" i="16"/>
  <c r="Y20" i="16"/>
  <c r="AL19" i="16"/>
  <c r="AK19" i="16"/>
  <c r="AH19" i="16"/>
  <c r="AG19" i="16"/>
  <c r="AD19" i="16"/>
  <c r="AC19" i="16"/>
  <c r="Z19" i="16"/>
  <c r="Y19" i="16"/>
  <c r="AK18" i="16"/>
  <c r="AH18" i="16"/>
  <c r="AG18" i="16"/>
  <c r="AD18" i="16"/>
  <c r="AC18" i="16"/>
  <c r="Z18" i="16"/>
  <c r="Y18" i="16"/>
  <c r="I13" i="15"/>
  <c r="J13" i="15"/>
  <c r="I14" i="15"/>
  <c r="J14" i="15"/>
  <c r="I15" i="15"/>
  <c r="J15" i="15"/>
  <c r="I16" i="15"/>
  <c r="J16" i="15"/>
  <c r="I17" i="15"/>
  <c r="J17" i="15"/>
  <c r="I18" i="15"/>
  <c r="J18" i="15"/>
  <c r="I19" i="15"/>
  <c r="J19" i="15"/>
  <c r="I20" i="15"/>
  <c r="J20" i="15"/>
  <c r="I21" i="15"/>
  <c r="J21" i="15"/>
  <c r="I22" i="15"/>
  <c r="J22" i="15"/>
  <c r="I23" i="15"/>
  <c r="J23" i="15"/>
  <c r="I24" i="15"/>
  <c r="J24" i="15"/>
  <c r="I25" i="15"/>
  <c r="J25" i="15"/>
  <c r="I26" i="15"/>
  <c r="J26" i="15"/>
  <c r="I27" i="15"/>
  <c r="J27" i="15"/>
  <c r="I28" i="15"/>
  <c r="J28" i="15"/>
  <c r="I29" i="15"/>
  <c r="J29" i="15"/>
  <c r="I30" i="15"/>
  <c r="J30" i="15"/>
  <c r="I31" i="15"/>
  <c r="J31" i="15"/>
  <c r="I32" i="15"/>
  <c r="J32" i="15"/>
  <c r="I33" i="15"/>
  <c r="J33" i="15"/>
  <c r="I34" i="15"/>
  <c r="J34" i="15"/>
  <c r="I35" i="15"/>
  <c r="J35" i="15"/>
  <c r="I36" i="15"/>
  <c r="J36" i="15"/>
  <c r="I37" i="15"/>
  <c r="J37" i="15"/>
  <c r="I38" i="15"/>
  <c r="J38" i="15"/>
  <c r="I39" i="15"/>
  <c r="J39" i="15"/>
  <c r="I40" i="15"/>
  <c r="J40" i="15"/>
  <c r="I41" i="15"/>
  <c r="J41" i="15"/>
  <c r="I42" i="15"/>
  <c r="J42" i="15"/>
  <c r="I43" i="15"/>
  <c r="J43" i="15"/>
  <c r="I44" i="15"/>
  <c r="J44" i="15"/>
  <c r="I45" i="15"/>
  <c r="J45" i="15"/>
  <c r="I46" i="15"/>
  <c r="J46" i="15"/>
  <c r="I47" i="15"/>
  <c r="J47" i="15"/>
  <c r="I48" i="15"/>
  <c r="J48" i="15"/>
  <c r="I49" i="15"/>
  <c r="J49" i="15"/>
  <c r="I50" i="15"/>
  <c r="J50" i="15"/>
  <c r="I51" i="15"/>
  <c r="J51" i="15"/>
  <c r="I52" i="15"/>
  <c r="J52" i="15"/>
  <c r="I53" i="15"/>
  <c r="J53" i="15"/>
  <c r="I54" i="15"/>
  <c r="J54" i="15"/>
  <c r="I55" i="15"/>
  <c r="J55" i="15"/>
  <c r="I56" i="15"/>
  <c r="J56" i="15"/>
  <c r="I57" i="15"/>
  <c r="J57" i="15"/>
  <c r="I58" i="15"/>
  <c r="J58" i="15"/>
  <c r="I59" i="15"/>
  <c r="J59" i="15"/>
  <c r="I60" i="15"/>
  <c r="J60" i="15"/>
  <c r="I61" i="15"/>
  <c r="J61" i="15"/>
  <c r="I62" i="15"/>
  <c r="J62" i="15"/>
  <c r="I63" i="15"/>
  <c r="J63" i="15"/>
  <c r="I64" i="15"/>
  <c r="J64" i="15"/>
  <c r="I65" i="15"/>
  <c r="J65" i="15"/>
  <c r="I66" i="15"/>
  <c r="J66" i="15"/>
  <c r="I67" i="15"/>
  <c r="J67" i="15"/>
  <c r="I68" i="15"/>
  <c r="J68" i="15"/>
  <c r="I69" i="15"/>
  <c r="J69" i="15"/>
  <c r="I70" i="15"/>
  <c r="J70" i="15"/>
  <c r="I71" i="15"/>
  <c r="J71" i="15"/>
  <c r="I72" i="15"/>
  <c r="J72" i="15"/>
  <c r="I73" i="15"/>
  <c r="J73" i="15"/>
  <c r="I74" i="15"/>
  <c r="J74" i="15"/>
  <c r="I75" i="15"/>
  <c r="J75" i="15"/>
  <c r="I76" i="15"/>
  <c r="J76" i="15"/>
  <c r="I77" i="15"/>
  <c r="J77" i="15"/>
  <c r="I78" i="15"/>
  <c r="J78" i="15"/>
  <c r="I79" i="15"/>
  <c r="J79" i="15"/>
  <c r="I80" i="15"/>
  <c r="J80" i="15"/>
  <c r="I81" i="15"/>
  <c r="J81" i="15"/>
  <c r="I82" i="15"/>
  <c r="J82" i="15"/>
  <c r="I83" i="15"/>
  <c r="J83" i="15"/>
  <c r="I84" i="15"/>
  <c r="J84" i="15"/>
  <c r="I85" i="15"/>
  <c r="J85" i="15"/>
  <c r="I86" i="15"/>
  <c r="J86" i="15"/>
  <c r="I87" i="15"/>
  <c r="J87" i="15"/>
  <c r="I88" i="15"/>
  <c r="J88" i="15"/>
  <c r="I89" i="15"/>
  <c r="J89" i="15"/>
  <c r="I90" i="15"/>
  <c r="J90" i="15"/>
  <c r="I91" i="15"/>
  <c r="J91" i="15"/>
  <c r="I92" i="15"/>
  <c r="J92" i="15"/>
  <c r="I93" i="15"/>
  <c r="J93" i="15"/>
  <c r="I94" i="15"/>
  <c r="J94" i="15"/>
  <c r="I95" i="15"/>
  <c r="J95" i="15"/>
  <c r="I96" i="15"/>
  <c r="J96" i="15"/>
  <c r="I97" i="15"/>
  <c r="J97" i="15"/>
  <c r="I98" i="15"/>
  <c r="J98" i="15"/>
  <c r="I99" i="15"/>
  <c r="J99" i="15"/>
  <c r="I100" i="15"/>
  <c r="J100" i="15"/>
  <c r="I101" i="15"/>
  <c r="J101" i="15"/>
  <c r="I102" i="15"/>
  <c r="J102" i="15"/>
  <c r="I103" i="15"/>
  <c r="J103" i="15"/>
  <c r="I104" i="15"/>
  <c r="J104" i="15"/>
  <c r="I105" i="15"/>
  <c r="J105" i="15"/>
  <c r="I106" i="15"/>
  <c r="J106" i="15"/>
  <c r="I107" i="15"/>
  <c r="J107" i="15"/>
  <c r="I108" i="15"/>
  <c r="J108" i="15"/>
  <c r="I109" i="15"/>
  <c r="J109" i="15"/>
  <c r="I110" i="15"/>
  <c r="J110" i="15"/>
  <c r="I111" i="15"/>
  <c r="J111" i="15"/>
  <c r="I112" i="15"/>
  <c r="J112" i="15"/>
  <c r="I113" i="15"/>
  <c r="J113" i="15"/>
  <c r="I114" i="15"/>
  <c r="J114" i="15"/>
  <c r="I115" i="15"/>
  <c r="J115" i="15"/>
  <c r="I116" i="15"/>
  <c r="J116" i="15"/>
  <c r="I117" i="15"/>
  <c r="J117" i="15"/>
  <c r="I118" i="15"/>
  <c r="J118" i="15"/>
  <c r="I119" i="15"/>
  <c r="J119" i="15"/>
  <c r="I120" i="15"/>
  <c r="J120" i="15"/>
  <c r="I121" i="15"/>
  <c r="J121" i="15"/>
  <c r="I122" i="15"/>
  <c r="J122" i="15"/>
  <c r="I123" i="15"/>
  <c r="J123" i="15"/>
  <c r="I124" i="15"/>
  <c r="J124" i="15"/>
  <c r="I125" i="15"/>
  <c r="J125" i="15"/>
  <c r="I126" i="15"/>
  <c r="J126" i="15"/>
  <c r="I127" i="15"/>
  <c r="J127" i="15"/>
  <c r="I128" i="15"/>
  <c r="J128" i="15"/>
  <c r="I129" i="15"/>
  <c r="J129" i="15"/>
  <c r="I130" i="15"/>
  <c r="J130" i="15"/>
  <c r="I131" i="15"/>
  <c r="J131" i="15"/>
  <c r="I132" i="15"/>
  <c r="J132" i="15"/>
  <c r="I133" i="15"/>
  <c r="J133" i="15"/>
  <c r="I134" i="15"/>
  <c r="J134" i="15"/>
  <c r="I135" i="15"/>
  <c r="J135" i="15"/>
  <c r="I136" i="15"/>
  <c r="J136" i="15"/>
  <c r="I137" i="15"/>
  <c r="J137" i="15"/>
  <c r="I138" i="15"/>
  <c r="J138" i="15"/>
  <c r="I139" i="15"/>
  <c r="J139" i="15"/>
  <c r="I140" i="15"/>
  <c r="J140" i="15"/>
  <c r="I141" i="15"/>
  <c r="J141" i="15"/>
  <c r="I142" i="15"/>
  <c r="J142" i="15"/>
  <c r="I143" i="15"/>
  <c r="J143" i="15"/>
  <c r="I144" i="15"/>
  <c r="J144" i="15"/>
  <c r="I145" i="15"/>
  <c r="J145" i="15"/>
  <c r="I146" i="15"/>
  <c r="J146" i="15"/>
  <c r="I147" i="15"/>
  <c r="J147" i="15"/>
  <c r="I148" i="15"/>
  <c r="J148" i="15"/>
  <c r="I149" i="15"/>
  <c r="J149" i="15"/>
  <c r="I150" i="15"/>
  <c r="J150" i="15"/>
  <c r="I151" i="15"/>
  <c r="J151" i="15"/>
  <c r="I152" i="15"/>
  <c r="J152" i="15"/>
  <c r="I153" i="15"/>
  <c r="J153" i="15"/>
  <c r="I154" i="15"/>
  <c r="J154" i="15"/>
  <c r="I155" i="15"/>
  <c r="J155" i="15"/>
  <c r="I156" i="15"/>
  <c r="J156" i="15"/>
  <c r="I157" i="15"/>
  <c r="J157" i="15"/>
  <c r="I158" i="15"/>
  <c r="J158" i="15"/>
  <c r="I159" i="15"/>
  <c r="J159" i="15"/>
  <c r="I160" i="15"/>
  <c r="J160" i="15"/>
  <c r="I161" i="15"/>
  <c r="J161" i="15"/>
  <c r="I162" i="15"/>
  <c r="J162" i="15"/>
  <c r="I163" i="15"/>
  <c r="J163" i="15"/>
  <c r="I164" i="15"/>
  <c r="J164" i="15"/>
  <c r="I165" i="15"/>
  <c r="J165" i="15"/>
  <c r="I166" i="15"/>
  <c r="J166" i="15"/>
  <c r="I167" i="15"/>
  <c r="J167" i="15"/>
  <c r="I168" i="15"/>
  <c r="J168" i="15"/>
  <c r="I169" i="15"/>
  <c r="J169" i="15"/>
  <c r="I170" i="15"/>
  <c r="J170" i="15"/>
  <c r="I171" i="15"/>
  <c r="J171" i="15"/>
  <c r="I172" i="15"/>
  <c r="J172" i="15"/>
  <c r="I173" i="15"/>
  <c r="J173" i="15"/>
  <c r="I174" i="15"/>
  <c r="J174" i="15"/>
  <c r="I175" i="15"/>
  <c r="J175" i="15"/>
  <c r="I176" i="15"/>
  <c r="J176" i="15"/>
  <c r="I177" i="15"/>
  <c r="J177" i="15"/>
  <c r="I178" i="15"/>
  <c r="J178" i="15"/>
  <c r="I179" i="15"/>
  <c r="J179" i="15"/>
  <c r="I180" i="15"/>
  <c r="J180" i="15"/>
  <c r="I181" i="15"/>
  <c r="J181" i="15"/>
  <c r="I182" i="15"/>
  <c r="J182" i="15"/>
  <c r="I183" i="15"/>
  <c r="J183" i="15"/>
  <c r="I184" i="15"/>
  <c r="J184" i="15"/>
  <c r="I185" i="15"/>
  <c r="J185" i="15"/>
  <c r="I186" i="15"/>
  <c r="J186" i="15"/>
  <c r="I187" i="15"/>
  <c r="J187" i="15"/>
  <c r="I188" i="15"/>
  <c r="J188" i="15"/>
  <c r="I189" i="15"/>
  <c r="J189" i="15"/>
  <c r="I190" i="15"/>
  <c r="J190" i="15"/>
  <c r="I191" i="15"/>
  <c r="J191" i="15"/>
  <c r="I192" i="15"/>
  <c r="J192" i="15"/>
  <c r="I193" i="15"/>
  <c r="J193" i="15"/>
  <c r="I194" i="15"/>
  <c r="J194" i="15"/>
  <c r="I195" i="15"/>
  <c r="J195" i="15"/>
  <c r="I196" i="15"/>
  <c r="J196" i="15"/>
  <c r="I197" i="15"/>
  <c r="J197" i="15"/>
  <c r="I198" i="15"/>
  <c r="J198" i="15"/>
  <c r="I199" i="15"/>
  <c r="J199" i="15"/>
  <c r="I200" i="15"/>
  <c r="J200" i="15"/>
  <c r="I201" i="15"/>
  <c r="J201" i="15"/>
  <c r="I202" i="15"/>
  <c r="J202" i="15"/>
  <c r="I203" i="15"/>
  <c r="J203" i="15"/>
  <c r="I204" i="15"/>
  <c r="J204" i="15"/>
  <c r="I205" i="15"/>
  <c r="J205" i="15"/>
  <c r="I206" i="15"/>
  <c r="J206" i="15"/>
  <c r="I207" i="15"/>
  <c r="J207" i="15"/>
  <c r="I208" i="15"/>
  <c r="J208" i="15"/>
  <c r="I209" i="15"/>
  <c r="J209" i="15"/>
  <c r="I210" i="15"/>
  <c r="J210" i="15"/>
  <c r="I211" i="15"/>
  <c r="J211" i="15"/>
  <c r="J12" i="15"/>
  <c r="I12" i="15"/>
  <c r="H16" i="17"/>
  <c r="G16" i="17"/>
  <c r="X16" i="16"/>
  <c r="W16" i="16"/>
  <c r="V16" i="16"/>
  <c r="U16" i="16"/>
  <c r="T16" i="16"/>
  <c r="S16" i="16"/>
  <c r="R16" i="16"/>
  <c r="Q16" i="16"/>
  <c r="P16" i="16"/>
  <c r="O16" i="16"/>
  <c r="N16" i="16"/>
  <c r="M16" i="16"/>
  <c r="L16" i="16"/>
  <c r="K16" i="16"/>
  <c r="J16" i="16"/>
  <c r="I16" i="16"/>
  <c r="H16" i="16"/>
  <c r="F16" i="16"/>
  <c r="E16" i="16"/>
  <c r="A19" i="16"/>
  <c r="A20" i="16" s="1"/>
  <c r="A21" i="16" s="1"/>
  <c r="A22" i="16" s="1"/>
  <c r="A23" i="16" s="1"/>
  <c r="A24" i="16" s="1"/>
  <c r="A25" i="16" s="1"/>
  <c r="A26" i="16" s="1"/>
  <c r="A27" i="16" s="1"/>
  <c r="A28" i="16" s="1"/>
  <c r="A29" i="16" s="1"/>
  <c r="A30" i="16" s="1"/>
  <c r="A31" i="16" s="1"/>
  <c r="A32" i="16" s="1"/>
  <c r="A33" i="16" s="1"/>
  <c r="A34" i="16" s="1"/>
  <c r="A35" i="16" s="1"/>
  <c r="A36" i="16" s="1"/>
  <c r="A37" i="16" s="1"/>
  <c r="A38" i="16" s="1"/>
  <c r="A39" i="16" s="1"/>
  <c r="A40" i="16" s="1"/>
  <c r="A41" i="16" s="1"/>
  <c r="A42" i="16" s="1"/>
  <c r="A43" i="16" s="1"/>
  <c r="A44" i="16" s="1"/>
  <c r="A45" i="16" s="1"/>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A75" i="16" s="1"/>
  <c r="A76" i="16" s="1"/>
  <c r="A77" i="16" s="1"/>
  <c r="A78" i="16" s="1"/>
  <c r="A79" i="16" s="1"/>
  <c r="A80" i="16" s="1"/>
  <c r="A81" i="16" s="1"/>
  <c r="A82" i="16" s="1"/>
  <c r="A83" i="16" s="1"/>
  <c r="A84" i="16" s="1"/>
  <c r="A85" i="16" s="1"/>
  <c r="A86" i="16" s="1"/>
  <c r="A87" i="16" s="1"/>
  <c r="A88" i="16" s="1"/>
  <c r="A89" i="16" s="1"/>
  <c r="A90" i="16" s="1"/>
  <c r="A91" i="16" s="1"/>
  <c r="A92" i="16" s="1"/>
  <c r="A93" i="16" s="1"/>
  <c r="A94" i="16" s="1"/>
  <c r="A95" i="16" s="1"/>
  <c r="A96" i="16" s="1"/>
  <c r="A97" i="16" s="1"/>
  <c r="A98" i="16" s="1"/>
  <c r="A99" i="16" s="1"/>
  <c r="A100" i="16" s="1"/>
  <c r="A101" i="16" s="1"/>
  <c r="A102" i="16" s="1"/>
  <c r="A103" i="16" s="1"/>
  <c r="A104" i="16" s="1"/>
  <c r="A105" i="16" s="1"/>
  <c r="A106" i="16" s="1"/>
  <c r="A107" i="16" s="1"/>
  <c r="A108" i="16" s="1"/>
  <c r="A109" i="16" s="1"/>
  <c r="A110" i="16" s="1"/>
  <c r="A111" i="16" s="1"/>
  <c r="A112" i="16" s="1"/>
  <c r="A113" i="16" s="1"/>
  <c r="A114" i="16" s="1"/>
  <c r="A115" i="16" s="1"/>
  <c r="A116" i="16" s="1"/>
  <c r="A117" i="16" s="1"/>
  <c r="A118" i="16" s="1"/>
  <c r="A119" i="16" s="1"/>
  <c r="A120" i="16" s="1"/>
  <c r="A121" i="16" s="1"/>
  <c r="A122" i="16" s="1"/>
  <c r="A123" i="16" s="1"/>
  <c r="A124" i="16" s="1"/>
  <c r="A125" i="16" s="1"/>
  <c r="A126" i="16" s="1"/>
  <c r="A127" i="16" s="1"/>
  <c r="A128" i="16" s="1"/>
  <c r="A129" i="16" s="1"/>
  <c r="A130" i="16" s="1"/>
  <c r="A131" i="16" s="1"/>
  <c r="A132" i="16" s="1"/>
  <c r="A133" i="16" s="1"/>
  <c r="A134" i="16" s="1"/>
  <c r="A135" i="16" s="1"/>
  <c r="A136" i="16" s="1"/>
  <c r="A137" i="16" s="1"/>
  <c r="A138" i="16" s="1"/>
  <c r="A139" i="16" s="1"/>
  <c r="A140" i="16" s="1"/>
  <c r="A141" i="16" s="1"/>
  <c r="A142" i="16" s="1"/>
  <c r="A143" i="16" s="1"/>
  <c r="A144" i="16" s="1"/>
  <c r="A145" i="16" s="1"/>
  <c r="A146" i="16" s="1"/>
  <c r="A147" i="16" s="1"/>
  <c r="A148" i="16" s="1"/>
  <c r="A149" i="16" s="1"/>
  <c r="A150" i="16" s="1"/>
  <c r="A151" i="16" s="1"/>
  <c r="A152" i="16" s="1"/>
  <c r="A153" i="16" s="1"/>
  <c r="A154" i="16" s="1"/>
  <c r="A155" i="16" s="1"/>
  <c r="A156" i="16" s="1"/>
  <c r="A157" i="16" s="1"/>
  <c r="A158" i="16" s="1"/>
  <c r="A159" i="16" s="1"/>
  <c r="A160" i="16" s="1"/>
  <c r="A161" i="16" s="1"/>
  <c r="A162" i="16" s="1"/>
  <c r="A163" i="16" s="1"/>
  <c r="A164" i="16" s="1"/>
  <c r="A165" i="16" s="1"/>
  <c r="A166" i="16" s="1"/>
  <c r="A167" i="16" s="1"/>
  <c r="A168" i="16" s="1"/>
  <c r="A169" i="16" s="1"/>
  <c r="A170" i="16" s="1"/>
  <c r="A171" i="16" s="1"/>
  <c r="A172" i="16" s="1"/>
  <c r="A173" i="16" s="1"/>
  <c r="A174" i="16" s="1"/>
  <c r="A175" i="16" s="1"/>
  <c r="A176" i="16" s="1"/>
  <c r="A177" i="16" s="1"/>
  <c r="A178" i="16" s="1"/>
  <c r="A179" i="16" s="1"/>
  <c r="A180" i="16" s="1"/>
  <c r="A181" i="16" s="1"/>
  <c r="A182" i="16" s="1"/>
  <c r="A183" i="16" s="1"/>
  <c r="A184" i="16" s="1"/>
  <c r="A185" i="16" s="1"/>
  <c r="A186" i="16" s="1"/>
  <c r="A187" i="16" s="1"/>
  <c r="A188" i="16" s="1"/>
  <c r="A189" i="16" s="1"/>
  <c r="A190" i="16" s="1"/>
  <c r="A191" i="16" s="1"/>
  <c r="A192" i="16" s="1"/>
  <c r="A193" i="16" s="1"/>
  <c r="A194" i="16" s="1"/>
  <c r="A195" i="16" s="1"/>
  <c r="A196" i="16" s="1"/>
  <c r="A197" i="16" s="1"/>
  <c r="A198" i="16" s="1"/>
  <c r="A199" i="16" s="1"/>
  <c r="A200" i="16" s="1"/>
  <c r="A201" i="16" s="1"/>
  <c r="A202" i="16" s="1"/>
  <c r="A203" i="16" s="1"/>
  <c r="A204" i="16" s="1"/>
  <c r="A205" i="16" s="1"/>
  <c r="A206" i="16" s="1"/>
  <c r="A207" i="16" s="1"/>
  <c r="A208" i="16" s="1"/>
  <c r="A209" i="16" s="1"/>
  <c r="A210" i="16" s="1"/>
  <c r="A211" i="16" s="1"/>
  <c r="A212" i="16" s="1"/>
  <c r="A213" i="16" s="1"/>
  <c r="A214" i="16" s="1"/>
  <c r="A215" i="16" s="1"/>
  <c r="A216" i="16" s="1"/>
  <c r="A217" i="16" s="1"/>
  <c r="A13" i="15"/>
  <c r="A14" i="15" s="1"/>
  <c r="A15" i="15" s="1"/>
  <c r="A16" i="15" s="1"/>
  <c r="A17" i="15" s="1"/>
  <c r="A18" i="15" s="1"/>
  <c r="A19" i="15" s="1"/>
  <c r="A20" i="15" s="1"/>
  <c r="A21" i="15" s="1"/>
  <c r="A22" i="15" s="1"/>
  <c r="A23" i="15" s="1"/>
  <c r="A24" i="15" s="1"/>
  <c r="A25" i="15" s="1"/>
  <c r="A26" i="15" s="1"/>
  <c r="A27" i="15" s="1"/>
  <c r="A28" i="15" s="1"/>
  <c r="A29" i="15" s="1"/>
  <c r="A30" i="15" s="1"/>
  <c r="A31" i="15" s="1"/>
  <c r="A32" i="15" s="1"/>
  <c r="A33" i="15" s="1"/>
  <c r="A34" i="15" s="1"/>
  <c r="A35" i="15" s="1"/>
  <c r="A36" i="15" s="1"/>
  <c r="A37" i="15" s="1"/>
  <c r="A38" i="15" s="1"/>
  <c r="A39" i="15" s="1"/>
  <c r="A40" i="15" s="1"/>
  <c r="A41" i="15" s="1"/>
  <c r="A42" i="15" s="1"/>
  <c r="A43" i="15" s="1"/>
  <c r="A44" i="15" s="1"/>
  <c r="A45" i="15" s="1"/>
  <c r="A46" i="15" s="1"/>
  <c r="A47" i="15" s="1"/>
  <c r="A48" i="15" s="1"/>
  <c r="A49" i="15" s="1"/>
  <c r="A50" i="15" s="1"/>
  <c r="A51" i="15" s="1"/>
  <c r="A52" i="15" s="1"/>
  <c r="A53" i="15" s="1"/>
  <c r="A54" i="15" s="1"/>
  <c r="A55" i="15" s="1"/>
  <c r="A56" i="15" s="1"/>
  <c r="A57" i="15" s="1"/>
  <c r="A58" i="15" s="1"/>
  <c r="A59" i="15" s="1"/>
  <c r="A60" i="15" s="1"/>
  <c r="A61" i="15" s="1"/>
  <c r="A62" i="15" s="1"/>
  <c r="A63" i="15" s="1"/>
  <c r="A64" i="15" s="1"/>
  <c r="A65" i="15" s="1"/>
  <c r="A66" i="15" s="1"/>
  <c r="A67" i="15" s="1"/>
  <c r="A68" i="15" s="1"/>
  <c r="A69" i="15" s="1"/>
  <c r="A70" i="15" s="1"/>
  <c r="A71" i="15" s="1"/>
  <c r="A72" i="15" s="1"/>
  <c r="A73" i="15" s="1"/>
  <c r="A74" i="15" s="1"/>
  <c r="A75" i="15" s="1"/>
  <c r="A76" i="15" s="1"/>
  <c r="A77" i="15" s="1"/>
  <c r="A78" i="15" s="1"/>
  <c r="A79" i="15" s="1"/>
  <c r="A80" i="15" s="1"/>
  <c r="A81" i="15" s="1"/>
  <c r="A82" i="15" s="1"/>
  <c r="A83" i="15" s="1"/>
  <c r="A84" i="15" s="1"/>
  <c r="A85" i="15" s="1"/>
  <c r="A86" i="15" s="1"/>
  <c r="A87" i="15" s="1"/>
  <c r="A88" i="15" s="1"/>
  <c r="A89" i="15" s="1"/>
  <c r="A90" i="15" s="1"/>
  <c r="A91" i="15" s="1"/>
  <c r="A92" i="15" s="1"/>
  <c r="A93" i="15" s="1"/>
  <c r="A94" i="15" s="1"/>
  <c r="A95" i="15" s="1"/>
  <c r="A96" i="15" s="1"/>
  <c r="A97" i="15" s="1"/>
  <c r="A98" i="15" s="1"/>
  <c r="A99" i="15" s="1"/>
  <c r="A100" i="15" s="1"/>
  <c r="A101" i="15" s="1"/>
  <c r="A102" i="15" s="1"/>
  <c r="A103" i="15" s="1"/>
  <c r="A104" i="15" s="1"/>
  <c r="A105" i="15" s="1"/>
  <c r="A106" i="15" s="1"/>
  <c r="A107" i="15" s="1"/>
  <c r="A108" i="15" s="1"/>
  <c r="A109" i="15" s="1"/>
  <c r="A110" i="15" s="1"/>
  <c r="A111" i="15" s="1"/>
  <c r="A112" i="15" s="1"/>
  <c r="A113" i="15" s="1"/>
  <c r="A114" i="15" s="1"/>
  <c r="A115" i="15" s="1"/>
  <c r="A116" i="15" s="1"/>
  <c r="A117" i="15" s="1"/>
  <c r="A118" i="15" s="1"/>
  <c r="A119" i="15" s="1"/>
  <c r="A120" i="15" s="1"/>
  <c r="A121" i="15" s="1"/>
  <c r="A122" i="15" s="1"/>
  <c r="A123" i="15" s="1"/>
  <c r="A124" i="15" s="1"/>
  <c r="A125" i="15" s="1"/>
  <c r="A126" i="15" s="1"/>
  <c r="A127" i="15" s="1"/>
  <c r="A128" i="15" s="1"/>
  <c r="A129" i="15" s="1"/>
  <c r="A130" i="15" s="1"/>
  <c r="A131" i="15" s="1"/>
  <c r="A132" i="15" s="1"/>
  <c r="A133" i="15" s="1"/>
  <c r="A134" i="15" s="1"/>
  <c r="A135" i="15" s="1"/>
  <c r="A136" i="15" s="1"/>
  <c r="A137" i="15" s="1"/>
  <c r="A138" i="15" s="1"/>
  <c r="A139" i="15" s="1"/>
  <c r="A140" i="15" s="1"/>
  <c r="A141" i="15" s="1"/>
  <c r="A142" i="15" s="1"/>
  <c r="A143" i="15" s="1"/>
  <c r="A144" i="15" s="1"/>
  <c r="A145" i="15" s="1"/>
  <c r="A146" i="15" s="1"/>
  <c r="A147" i="15" s="1"/>
  <c r="A148" i="15" s="1"/>
  <c r="A149" i="15" s="1"/>
  <c r="A150" i="15" s="1"/>
  <c r="A151" i="15" s="1"/>
  <c r="A152" i="15" s="1"/>
  <c r="A153" i="15" s="1"/>
  <c r="A154" i="15" s="1"/>
  <c r="A155" i="15" s="1"/>
  <c r="A156" i="15" s="1"/>
  <c r="A157" i="15" s="1"/>
  <c r="A158" i="15" s="1"/>
  <c r="A159" i="15" s="1"/>
  <c r="A160" i="15" s="1"/>
  <c r="A161" i="15" s="1"/>
  <c r="A162" i="15" s="1"/>
  <c r="A163" i="15" s="1"/>
  <c r="A164" i="15" s="1"/>
  <c r="A165" i="15" s="1"/>
  <c r="A166" i="15" s="1"/>
  <c r="A167" i="15" s="1"/>
  <c r="A168" i="15" s="1"/>
  <c r="A169" i="15" s="1"/>
  <c r="A170" i="15" s="1"/>
  <c r="A171" i="15" s="1"/>
  <c r="A172" i="15" s="1"/>
  <c r="A173" i="15" s="1"/>
  <c r="A174" i="15" s="1"/>
  <c r="A175" i="15" s="1"/>
  <c r="A176" i="15" s="1"/>
  <c r="A177" i="15" s="1"/>
  <c r="A178" i="15" s="1"/>
  <c r="A179" i="15" s="1"/>
  <c r="A180" i="15" s="1"/>
  <c r="A181" i="15" s="1"/>
  <c r="A182" i="15" s="1"/>
  <c r="A183" i="15" s="1"/>
  <c r="A184" i="15" s="1"/>
  <c r="A185" i="15" s="1"/>
  <c r="A186" i="15" s="1"/>
  <c r="A187" i="15" s="1"/>
  <c r="A188" i="15" s="1"/>
  <c r="A189" i="15" s="1"/>
  <c r="A190" i="15" s="1"/>
  <c r="A191" i="15" s="1"/>
  <c r="A192" i="15" s="1"/>
  <c r="A193" i="15" s="1"/>
  <c r="A194" i="15" s="1"/>
  <c r="A195" i="15" s="1"/>
  <c r="A196" i="15" s="1"/>
  <c r="A197" i="15" s="1"/>
  <c r="A198" i="15" s="1"/>
  <c r="A199" i="15" s="1"/>
  <c r="A200" i="15" s="1"/>
  <c r="A201" i="15" s="1"/>
  <c r="A202" i="15" s="1"/>
  <c r="A203" i="15" s="1"/>
  <c r="A204" i="15" s="1"/>
  <c r="A205" i="15" s="1"/>
  <c r="A206" i="15" s="1"/>
  <c r="A207" i="15" s="1"/>
  <c r="A208" i="15" s="1"/>
  <c r="A209" i="15" s="1"/>
  <c r="A210" i="15" s="1"/>
  <c r="A211" i="15" s="1"/>
  <c r="H10" i="15"/>
  <c r="G10" i="15"/>
  <c r="F10" i="15"/>
  <c r="I9" i="20" l="1"/>
  <c r="I114" i="20"/>
  <c r="I130" i="20"/>
  <c r="I146" i="20"/>
  <c r="I162" i="20"/>
  <c r="I178" i="20"/>
  <c r="I8" i="20"/>
  <c r="I15" i="20"/>
  <c r="I31" i="20"/>
  <c r="J31" i="20" s="1"/>
  <c r="I47" i="20"/>
  <c r="I63" i="20"/>
  <c r="J63" i="20" s="1"/>
  <c r="I79" i="20"/>
  <c r="I95" i="20"/>
  <c r="I111" i="20"/>
  <c r="K111" i="20" s="1"/>
  <c r="I127" i="20"/>
  <c r="I143" i="20"/>
  <c r="J143" i="20" s="1"/>
  <c r="I159" i="20"/>
  <c r="J159" i="20" s="1"/>
  <c r="I175" i="20"/>
  <c r="I191" i="20"/>
  <c r="I207" i="20"/>
  <c r="I188" i="20"/>
  <c r="I204" i="20"/>
  <c r="I99" i="20"/>
  <c r="I115" i="20"/>
  <c r="I131" i="20"/>
  <c r="I147" i="20"/>
  <c r="J147" i="20" s="1"/>
  <c r="I163" i="20"/>
  <c r="I179" i="20"/>
  <c r="I32" i="20"/>
  <c r="I48" i="20"/>
  <c r="I64" i="20"/>
  <c r="I80" i="20"/>
  <c r="J80" i="20" s="1"/>
  <c r="I96" i="20"/>
  <c r="I24" i="20"/>
  <c r="I40" i="20"/>
  <c r="I56" i="20"/>
  <c r="I72" i="20"/>
  <c r="I88" i="20"/>
  <c r="I104" i="20"/>
  <c r="I120" i="20"/>
  <c r="K120" i="20" s="1"/>
  <c r="I136" i="20"/>
  <c r="I152" i="20"/>
  <c r="K152" i="20" s="1"/>
  <c r="I168" i="20"/>
  <c r="I200" i="20"/>
  <c r="I21" i="20"/>
  <c r="J21" i="20" s="1"/>
  <c r="I37" i="20"/>
  <c r="K37" i="20" s="1"/>
  <c r="I53" i="20"/>
  <c r="K53" i="20" s="1"/>
  <c r="I69" i="20"/>
  <c r="J69" i="20" s="1"/>
  <c r="I85" i="20"/>
  <c r="J85" i="20" s="1"/>
  <c r="I101" i="20"/>
  <c r="I117" i="20"/>
  <c r="I133" i="20"/>
  <c r="I149" i="20"/>
  <c r="I165" i="20"/>
  <c r="J165" i="20" s="1"/>
  <c r="I181" i="20"/>
  <c r="I184" i="20"/>
  <c r="J184" i="20" s="1"/>
  <c r="I197" i="20"/>
  <c r="I18" i="20"/>
  <c r="J18" i="20" s="1"/>
  <c r="I34" i="20"/>
  <c r="J34" i="20" s="1"/>
  <c r="I50" i="20"/>
  <c r="I66" i="20"/>
  <c r="I82" i="20"/>
  <c r="I98" i="20"/>
  <c r="K98" i="20" s="1"/>
  <c r="I194" i="20"/>
  <c r="J194" i="20" s="1"/>
  <c r="I12" i="20"/>
  <c r="K12" i="20" s="1"/>
  <c r="I28" i="20"/>
  <c r="K28" i="20" s="1"/>
  <c r="I44" i="20"/>
  <c r="I60" i="20"/>
  <c r="I76" i="20"/>
  <c r="I92" i="20"/>
  <c r="I108" i="20"/>
  <c r="K108" i="20" s="1"/>
  <c r="I124" i="20"/>
  <c r="K124" i="20" s="1"/>
  <c r="I140" i="20"/>
  <c r="I156" i="20"/>
  <c r="J156" i="20" s="1"/>
  <c r="I172" i="20"/>
  <c r="I25" i="20"/>
  <c r="J25" i="20" s="1"/>
  <c r="I41" i="20"/>
  <c r="I57" i="20"/>
  <c r="I73" i="20"/>
  <c r="J73" i="20" s="1"/>
  <c r="I89" i="20"/>
  <c r="J89" i="20" s="1"/>
  <c r="I105" i="20"/>
  <c r="I121" i="20"/>
  <c r="J121" i="20" s="1"/>
  <c r="I137" i="20"/>
  <c r="I153" i="20"/>
  <c r="I169" i="20"/>
  <c r="I185" i="20"/>
  <c r="K185" i="20" s="1"/>
  <c r="I22" i="20"/>
  <c r="J22" i="20" s="1"/>
  <c r="I38" i="20"/>
  <c r="J38" i="20" s="1"/>
  <c r="I54" i="20"/>
  <c r="J54" i="20" s="1"/>
  <c r="I70" i="20"/>
  <c r="J70" i="20" s="1"/>
  <c r="I86" i="20"/>
  <c r="K86" i="20" s="1"/>
  <c r="I102" i="20"/>
  <c r="J102" i="20" s="1"/>
  <c r="I118" i="20"/>
  <c r="I134" i="20"/>
  <c r="J134" i="20" s="1"/>
  <c r="I150" i="20"/>
  <c r="K150" i="20" s="1"/>
  <c r="I166" i="20"/>
  <c r="J166" i="20" s="1"/>
  <c r="I182" i="20"/>
  <c r="J182" i="20" s="1"/>
  <c r="I195" i="20"/>
  <c r="J195" i="20" s="1"/>
  <c r="I112" i="20"/>
  <c r="Q201" i="15"/>
  <c r="P201" i="15"/>
  <c r="Q185" i="15"/>
  <c r="P185" i="15"/>
  <c r="Q169" i="15"/>
  <c r="P169" i="15"/>
  <c r="Q153" i="15"/>
  <c r="P153" i="15"/>
  <c r="P137" i="15"/>
  <c r="Q137" i="15"/>
  <c r="P121" i="15"/>
  <c r="Q121" i="15"/>
  <c r="P105" i="15"/>
  <c r="Q105" i="15"/>
  <c r="P89" i="15"/>
  <c r="Q89" i="15"/>
  <c r="P73" i="15"/>
  <c r="Q73" i="15"/>
  <c r="P57" i="15"/>
  <c r="Q57" i="15"/>
  <c r="Q41" i="15"/>
  <c r="P41" i="15"/>
  <c r="P25" i="15"/>
  <c r="Q25" i="15"/>
  <c r="AU20" i="17"/>
  <c r="AT20" i="17"/>
  <c r="AU36" i="17"/>
  <c r="AT36" i="17"/>
  <c r="AU52" i="17"/>
  <c r="AT52" i="17"/>
  <c r="AT68" i="17"/>
  <c r="AU68" i="17"/>
  <c r="AT84" i="17"/>
  <c r="AU84" i="17"/>
  <c r="AT100" i="17"/>
  <c r="AU100" i="17"/>
  <c r="AT116" i="17"/>
  <c r="AU116" i="17"/>
  <c r="AT132" i="17"/>
  <c r="AU132" i="17"/>
  <c r="AT148" i="17"/>
  <c r="AU148" i="17"/>
  <c r="AT164" i="17"/>
  <c r="AU164" i="17"/>
  <c r="AT180" i="17"/>
  <c r="AU180" i="17"/>
  <c r="AT196" i="17"/>
  <c r="AU196" i="17"/>
  <c r="AT212" i="17"/>
  <c r="AU212" i="17"/>
  <c r="AS28" i="16"/>
  <c r="AR28" i="16"/>
  <c r="AS44" i="16"/>
  <c r="AR44" i="16"/>
  <c r="AS60" i="16"/>
  <c r="AR60" i="16"/>
  <c r="AS76" i="16"/>
  <c r="AR76" i="16"/>
  <c r="AS92" i="16"/>
  <c r="AR92" i="16"/>
  <c r="AS108" i="16"/>
  <c r="AR108" i="16"/>
  <c r="AR124" i="16"/>
  <c r="AS124" i="16"/>
  <c r="AS140" i="16"/>
  <c r="AR140" i="16"/>
  <c r="AS156" i="16"/>
  <c r="AR156" i="16"/>
  <c r="AS172" i="16"/>
  <c r="AR172" i="16"/>
  <c r="AS188" i="16"/>
  <c r="AR188" i="16"/>
  <c r="AS204" i="16"/>
  <c r="AR204" i="16"/>
  <c r="P200" i="15"/>
  <c r="Q200" i="15"/>
  <c r="P184" i="15"/>
  <c r="Q184" i="15"/>
  <c r="P168" i="15"/>
  <c r="Q168" i="15"/>
  <c r="P152" i="15"/>
  <c r="Q152" i="15"/>
  <c r="P136" i="15"/>
  <c r="Q136" i="15"/>
  <c r="P120" i="15"/>
  <c r="Q120" i="15"/>
  <c r="P104" i="15"/>
  <c r="Q104" i="15"/>
  <c r="P88" i="15"/>
  <c r="Q88" i="15"/>
  <c r="P72" i="15"/>
  <c r="Q72" i="15"/>
  <c r="P56" i="15"/>
  <c r="Q56" i="15"/>
  <c r="P40" i="15"/>
  <c r="Q40" i="15"/>
  <c r="Q24" i="15"/>
  <c r="P24" i="15"/>
  <c r="AT21" i="17"/>
  <c r="AU21" i="17"/>
  <c r="AU37" i="17"/>
  <c r="AT37" i="17"/>
  <c r="AT53" i="17"/>
  <c r="AU53" i="17"/>
  <c r="AT69" i="17"/>
  <c r="AU69" i="17"/>
  <c r="AT85" i="17"/>
  <c r="AU85" i="17"/>
  <c r="AU101" i="17"/>
  <c r="AT101" i="17"/>
  <c r="AT117" i="17"/>
  <c r="AU117" i="17"/>
  <c r="AT133" i="17"/>
  <c r="AU133" i="17"/>
  <c r="AT149" i="17"/>
  <c r="AU149" i="17"/>
  <c r="AU165" i="17"/>
  <c r="AT165" i="17"/>
  <c r="AT181" i="17"/>
  <c r="AU181" i="17"/>
  <c r="AT197" i="17"/>
  <c r="AU197" i="17"/>
  <c r="AT213" i="17"/>
  <c r="AU213" i="17"/>
  <c r="AS29" i="16"/>
  <c r="AR29" i="16"/>
  <c r="AS45" i="16"/>
  <c r="AR45" i="16"/>
  <c r="AS61" i="16"/>
  <c r="AR61" i="16"/>
  <c r="AS77" i="16"/>
  <c r="AR77" i="16"/>
  <c r="AS93" i="16"/>
  <c r="AR93" i="16"/>
  <c r="AS109" i="16"/>
  <c r="AR109" i="16"/>
  <c r="AS125" i="16"/>
  <c r="AR125" i="16"/>
  <c r="AS141" i="16"/>
  <c r="AR141" i="16"/>
  <c r="AS157" i="16"/>
  <c r="AR157" i="16"/>
  <c r="AS173" i="16"/>
  <c r="AR173" i="16"/>
  <c r="AS189" i="16"/>
  <c r="AR189" i="16"/>
  <c r="AS205" i="16"/>
  <c r="AR205" i="16"/>
  <c r="P199" i="15"/>
  <c r="Q199" i="15"/>
  <c r="P183" i="15"/>
  <c r="Q183" i="15"/>
  <c r="P167" i="15"/>
  <c r="Q167" i="15"/>
  <c r="P151" i="15"/>
  <c r="Q151" i="15"/>
  <c r="P135" i="15"/>
  <c r="Q135" i="15"/>
  <c r="P119" i="15"/>
  <c r="Q119" i="15"/>
  <c r="P103" i="15"/>
  <c r="Q103" i="15"/>
  <c r="P87" i="15"/>
  <c r="Q87" i="15"/>
  <c r="P71" i="15"/>
  <c r="Q71" i="15"/>
  <c r="P55" i="15"/>
  <c r="Q55" i="15"/>
  <c r="P39" i="15"/>
  <c r="Q39" i="15"/>
  <c r="P23" i="15"/>
  <c r="Q23" i="15"/>
  <c r="AU22" i="17"/>
  <c r="AT22" i="17"/>
  <c r="AU38" i="17"/>
  <c r="AT38" i="17"/>
  <c r="AU54" i="17"/>
  <c r="AT54" i="17"/>
  <c r="AU70" i="17"/>
  <c r="AT70" i="17"/>
  <c r="AU86" i="17"/>
  <c r="AT86" i="17"/>
  <c r="AU102" i="17"/>
  <c r="AT102" i="17"/>
  <c r="AU118" i="17"/>
  <c r="AT118" i="17"/>
  <c r="AU134" i="17"/>
  <c r="AT134" i="17"/>
  <c r="AU150" i="17"/>
  <c r="AT150" i="17"/>
  <c r="AT166" i="17"/>
  <c r="AU166" i="17"/>
  <c r="AT182" i="17"/>
  <c r="AU182" i="17"/>
  <c r="AT198" i="17"/>
  <c r="AU198" i="17"/>
  <c r="AU214" i="17"/>
  <c r="AT214" i="17"/>
  <c r="AR30" i="16"/>
  <c r="AS30" i="16"/>
  <c r="AS46" i="16"/>
  <c r="AR46" i="16"/>
  <c r="AS62" i="16"/>
  <c r="AR62" i="16"/>
  <c r="AS78" i="16"/>
  <c r="AR78" i="16"/>
  <c r="AS94" i="16"/>
  <c r="AR94" i="16"/>
  <c r="AS110" i="16"/>
  <c r="AR110" i="16"/>
  <c r="AS126" i="16"/>
  <c r="AR126" i="16"/>
  <c r="AS142" i="16"/>
  <c r="AR142" i="16"/>
  <c r="AR158" i="16"/>
  <c r="AS158" i="16"/>
  <c r="AS174" i="16"/>
  <c r="AR174" i="16"/>
  <c r="AS190" i="16"/>
  <c r="AR190" i="16"/>
  <c r="AS206" i="16"/>
  <c r="AR206" i="16"/>
  <c r="Q198" i="15"/>
  <c r="P198" i="15"/>
  <c r="Q182" i="15"/>
  <c r="P182" i="15"/>
  <c r="Q166" i="15"/>
  <c r="P166" i="15"/>
  <c r="Q150" i="15"/>
  <c r="P150" i="15"/>
  <c r="Q134" i="15"/>
  <c r="P134" i="15"/>
  <c r="Q118" i="15"/>
  <c r="P118" i="15"/>
  <c r="P102" i="15"/>
  <c r="Q102" i="15"/>
  <c r="P86" i="15"/>
  <c r="Q86" i="15"/>
  <c r="P70" i="15"/>
  <c r="Q70" i="15"/>
  <c r="P54" i="15"/>
  <c r="Q54" i="15"/>
  <c r="P38" i="15"/>
  <c r="Q38" i="15"/>
  <c r="P22" i="15"/>
  <c r="Q22" i="15"/>
  <c r="AT23" i="17"/>
  <c r="AU23" i="17"/>
  <c r="AT39" i="17"/>
  <c r="AU39" i="17"/>
  <c r="AT55" i="17"/>
  <c r="AU55" i="17"/>
  <c r="AT71" i="17"/>
  <c r="AU71" i="17"/>
  <c r="AT87" i="17"/>
  <c r="AU87" i="17"/>
  <c r="AT103" i="17"/>
  <c r="AU103" i="17"/>
  <c r="AU119" i="17"/>
  <c r="AT119" i="17"/>
  <c r="AT135" i="17"/>
  <c r="AU135" i="17"/>
  <c r="AT151" i="17"/>
  <c r="AU151" i="17"/>
  <c r="AT167" i="17"/>
  <c r="AU167" i="17"/>
  <c r="AT183" i="17"/>
  <c r="AU183" i="17"/>
  <c r="AU199" i="17"/>
  <c r="AT199" i="17"/>
  <c r="AT215" i="17"/>
  <c r="AU215" i="17"/>
  <c r="AS31" i="16"/>
  <c r="AR31" i="16"/>
  <c r="AS47" i="16"/>
  <c r="AR47" i="16"/>
  <c r="AS63" i="16"/>
  <c r="AR63" i="16"/>
  <c r="AS79" i="16"/>
  <c r="AR79" i="16"/>
  <c r="AS95" i="16"/>
  <c r="AR95" i="16"/>
  <c r="AS111" i="16"/>
  <c r="AR111" i="16"/>
  <c r="AS127" i="16"/>
  <c r="AR127" i="16"/>
  <c r="AS143" i="16"/>
  <c r="AR143" i="16"/>
  <c r="AS159" i="16"/>
  <c r="AR159" i="16"/>
  <c r="AS175" i="16"/>
  <c r="AR175" i="16"/>
  <c r="AS191" i="16"/>
  <c r="AR191" i="16"/>
  <c r="AS207" i="16"/>
  <c r="AR207" i="16"/>
  <c r="Q197" i="15"/>
  <c r="P197" i="15"/>
  <c r="Q181" i="15"/>
  <c r="P181" i="15"/>
  <c r="Q165" i="15"/>
  <c r="P165" i="15"/>
  <c r="Q149" i="15"/>
  <c r="P149" i="15"/>
  <c r="Q133" i="15"/>
  <c r="P133" i="15"/>
  <c r="Q117" i="15"/>
  <c r="P117" i="15"/>
  <c r="Q101" i="15"/>
  <c r="P101" i="15"/>
  <c r="P85" i="15"/>
  <c r="Q85" i="15"/>
  <c r="P69" i="15"/>
  <c r="Q69" i="15"/>
  <c r="P53" i="15"/>
  <c r="Q53" i="15"/>
  <c r="P37" i="15"/>
  <c r="Q37" i="15"/>
  <c r="P21" i="15"/>
  <c r="Q21" i="15"/>
  <c r="AT24" i="17"/>
  <c r="AU24" i="17"/>
  <c r="AT40" i="17"/>
  <c r="AU40" i="17"/>
  <c r="AT56" i="17"/>
  <c r="AU56" i="17"/>
  <c r="AT72" i="17"/>
  <c r="AU72" i="17"/>
  <c r="AT88" i="17"/>
  <c r="AU88" i="17"/>
  <c r="AT104" i="17"/>
  <c r="AU104" i="17"/>
  <c r="AT120" i="17"/>
  <c r="AU120" i="17"/>
  <c r="AT136" i="17"/>
  <c r="AU136" i="17"/>
  <c r="AT152" i="17"/>
  <c r="AU152" i="17"/>
  <c r="AT168" i="17"/>
  <c r="AU168" i="17"/>
  <c r="AT184" i="17"/>
  <c r="AU184" i="17"/>
  <c r="AT200" i="17"/>
  <c r="AU200" i="17"/>
  <c r="AT216" i="17"/>
  <c r="AU216" i="17"/>
  <c r="AS32" i="16"/>
  <c r="AR32" i="16"/>
  <c r="AS48" i="16"/>
  <c r="AR48" i="16"/>
  <c r="AS64" i="16"/>
  <c r="AR64" i="16"/>
  <c r="AS80" i="16"/>
  <c r="AR80" i="16"/>
  <c r="AS96" i="16"/>
  <c r="AR96" i="16"/>
  <c r="AS112" i="16"/>
  <c r="AR112" i="16"/>
  <c r="AS128" i="16"/>
  <c r="AR128" i="16"/>
  <c r="AS144" i="16"/>
  <c r="AR144" i="16"/>
  <c r="AS160" i="16"/>
  <c r="AR160" i="16"/>
  <c r="AS176" i="16"/>
  <c r="AR176" i="16"/>
  <c r="AS192" i="16"/>
  <c r="AR192" i="16"/>
  <c r="AS208" i="16"/>
  <c r="AR208" i="16"/>
  <c r="AT121" i="17"/>
  <c r="AU121" i="17"/>
  <c r="Q211" i="15"/>
  <c r="P211" i="15"/>
  <c r="Q195" i="15"/>
  <c r="P195" i="15"/>
  <c r="Q179" i="15"/>
  <c r="P179" i="15"/>
  <c r="Q163" i="15"/>
  <c r="P163" i="15"/>
  <c r="Q147" i="15"/>
  <c r="P147" i="15"/>
  <c r="Q131" i="15"/>
  <c r="P131" i="15"/>
  <c r="Q115" i="15"/>
  <c r="P115" i="15"/>
  <c r="Q99" i="15"/>
  <c r="P99" i="15"/>
  <c r="Q83" i="15"/>
  <c r="P83" i="15"/>
  <c r="Q67" i="15"/>
  <c r="P67" i="15"/>
  <c r="P51" i="15"/>
  <c r="Q51" i="15"/>
  <c r="P35" i="15"/>
  <c r="Q35" i="15"/>
  <c r="P19" i="15"/>
  <c r="Q19" i="15"/>
  <c r="AT26" i="17"/>
  <c r="AU26" i="17"/>
  <c r="AU42" i="17"/>
  <c r="AT42" i="17"/>
  <c r="AT58" i="17"/>
  <c r="AU58" i="17"/>
  <c r="AT74" i="17"/>
  <c r="AU74" i="17"/>
  <c r="AT90" i="17"/>
  <c r="AU90" i="17"/>
  <c r="AT106" i="17"/>
  <c r="AU106" i="17"/>
  <c r="AT122" i="17"/>
  <c r="AU122" i="17"/>
  <c r="AT138" i="17"/>
  <c r="AU138" i="17"/>
  <c r="AT154" i="17"/>
  <c r="AU154" i="17"/>
  <c r="AT170" i="17"/>
  <c r="AU170" i="17"/>
  <c r="AU186" i="17"/>
  <c r="AT186" i="17"/>
  <c r="AT202" i="17"/>
  <c r="AU202" i="17"/>
  <c r="AS18" i="16"/>
  <c r="AR18" i="16"/>
  <c r="AS34" i="16"/>
  <c r="AR34" i="16"/>
  <c r="AS50" i="16"/>
  <c r="AR50" i="16"/>
  <c r="AS66" i="16"/>
  <c r="AR66" i="16"/>
  <c r="AS82" i="16"/>
  <c r="AR82" i="16"/>
  <c r="AS98" i="16"/>
  <c r="AR98" i="16"/>
  <c r="AS114" i="16"/>
  <c r="AR114" i="16"/>
  <c r="AS130" i="16"/>
  <c r="AR130" i="16"/>
  <c r="AS146" i="16"/>
  <c r="AR146" i="16"/>
  <c r="AS162" i="16"/>
  <c r="AR162" i="16"/>
  <c r="AS178" i="16"/>
  <c r="AR178" i="16"/>
  <c r="AS194" i="16"/>
  <c r="AR194" i="16"/>
  <c r="AS210" i="16"/>
  <c r="AR210" i="16"/>
  <c r="Q196" i="15"/>
  <c r="P196" i="15"/>
  <c r="Q132" i="15"/>
  <c r="P132" i="15"/>
  <c r="P68" i="15"/>
  <c r="Q68" i="15"/>
  <c r="AU105" i="17"/>
  <c r="AT105" i="17"/>
  <c r="AU185" i="17"/>
  <c r="AT185" i="17"/>
  <c r="AS49" i="16"/>
  <c r="AR49" i="16"/>
  <c r="AS113" i="16"/>
  <c r="AR113" i="16"/>
  <c r="AS209" i="16"/>
  <c r="AR209" i="16"/>
  <c r="Q210" i="15"/>
  <c r="P210" i="15"/>
  <c r="Q194" i="15"/>
  <c r="P194" i="15"/>
  <c r="Q178" i="15"/>
  <c r="P178" i="15"/>
  <c r="Q162" i="15"/>
  <c r="P162" i="15"/>
  <c r="Q146" i="15"/>
  <c r="P146" i="15"/>
  <c r="Q130" i="15"/>
  <c r="P130" i="15"/>
  <c r="Q114" i="15"/>
  <c r="P114" i="15"/>
  <c r="Q98" i="15"/>
  <c r="P98" i="15"/>
  <c r="Q82" i="15"/>
  <c r="P82" i="15"/>
  <c r="Q66" i="15"/>
  <c r="P66" i="15"/>
  <c r="Q50" i="15"/>
  <c r="P50" i="15"/>
  <c r="P34" i="15"/>
  <c r="Q34" i="15"/>
  <c r="P18" i="15"/>
  <c r="Q18" i="15"/>
  <c r="AT27" i="17"/>
  <c r="AU27" i="17"/>
  <c r="AT43" i="17"/>
  <c r="AU43" i="17"/>
  <c r="AT59" i="17"/>
  <c r="AU59" i="17"/>
  <c r="AT75" i="17"/>
  <c r="AU75" i="17"/>
  <c r="AT91" i="17"/>
  <c r="AU91" i="17"/>
  <c r="AT107" i="17"/>
  <c r="AU107" i="17"/>
  <c r="AT123" i="17"/>
  <c r="AU123" i="17"/>
  <c r="AT139" i="17"/>
  <c r="AU139" i="17"/>
  <c r="AU155" i="17"/>
  <c r="AT155" i="17"/>
  <c r="AU171" i="17"/>
  <c r="AT171" i="17"/>
  <c r="AT187" i="17"/>
  <c r="AU187" i="17"/>
  <c r="AT203" i="17"/>
  <c r="AU203" i="17"/>
  <c r="AR19" i="16"/>
  <c r="AS19" i="16"/>
  <c r="AS35" i="16"/>
  <c r="AR35" i="16"/>
  <c r="AS51" i="16"/>
  <c r="AR51" i="16"/>
  <c r="AS67" i="16"/>
  <c r="AR67" i="16"/>
  <c r="AS83" i="16"/>
  <c r="AR83" i="16"/>
  <c r="AS99" i="16"/>
  <c r="AR99" i="16"/>
  <c r="AS115" i="16"/>
  <c r="AR115" i="16"/>
  <c r="AS131" i="16"/>
  <c r="AR131" i="16"/>
  <c r="AS147" i="16"/>
  <c r="AR147" i="16"/>
  <c r="AS163" i="16"/>
  <c r="AR163" i="16"/>
  <c r="AS179" i="16"/>
  <c r="AR179" i="16"/>
  <c r="AS195" i="16"/>
  <c r="AR195" i="16"/>
  <c r="AS211" i="16"/>
  <c r="AR211" i="16"/>
  <c r="P20" i="15"/>
  <c r="Q20" i="15"/>
  <c r="AT57" i="17"/>
  <c r="AU57" i="17"/>
  <c r="AT169" i="17"/>
  <c r="AU169" i="17"/>
  <c r="AS65" i="16"/>
  <c r="AR65" i="16"/>
  <c r="AS193" i="16"/>
  <c r="AR193" i="16"/>
  <c r="Q209" i="15"/>
  <c r="P209" i="15"/>
  <c r="Q193" i="15"/>
  <c r="P193" i="15"/>
  <c r="Q177" i="15"/>
  <c r="P177" i="15"/>
  <c r="Q161" i="15"/>
  <c r="P161" i="15"/>
  <c r="Q145" i="15"/>
  <c r="P145" i="15"/>
  <c r="Q129" i="15"/>
  <c r="P129" i="15"/>
  <c r="Q113" i="15"/>
  <c r="P113" i="15"/>
  <c r="Q97" i="15"/>
  <c r="P97" i="15"/>
  <c r="Q81" i="15"/>
  <c r="P81" i="15"/>
  <c r="Q65" i="15"/>
  <c r="P65" i="15"/>
  <c r="Q49" i="15"/>
  <c r="P49" i="15"/>
  <c r="Q33" i="15"/>
  <c r="P33" i="15"/>
  <c r="Q17" i="15"/>
  <c r="P17" i="15"/>
  <c r="AT28" i="17"/>
  <c r="AU28" i="17"/>
  <c r="AT44" i="17"/>
  <c r="AU44" i="17"/>
  <c r="AT60" i="17"/>
  <c r="AU60" i="17"/>
  <c r="AT76" i="17"/>
  <c r="AU76" i="17"/>
  <c r="AT92" i="17"/>
  <c r="AU92" i="17"/>
  <c r="AT108" i="17"/>
  <c r="AU108" i="17"/>
  <c r="AT124" i="17"/>
  <c r="AU124" i="17"/>
  <c r="AT140" i="17"/>
  <c r="AU140" i="17"/>
  <c r="AT156" i="17"/>
  <c r="AU156" i="17"/>
  <c r="AT172" i="17"/>
  <c r="AU172" i="17"/>
  <c r="AT188" i="17"/>
  <c r="AU188" i="17"/>
  <c r="AT204" i="17"/>
  <c r="AU204" i="17"/>
  <c r="AR20" i="16"/>
  <c r="AS20" i="16"/>
  <c r="AR36" i="16"/>
  <c r="AS36" i="16"/>
  <c r="AR52" i="16"/>
  <c r="AS52" i="16"/>
  <c r="AR68" i="16"/>
  <c r="AS68" i="16"/>
  <c r="AR84" i="16"/>
  <c r="AS84" i="16"/>
  <c r="AR100" i="16"/>
  <c r="AS100" i="16"/>
  <c r="AR116" i="16"/>
  <c r="AS116" i="16"/>
  <c r="AR132" i="16"/>
  <c r="AS132" i="16"/>
  <c r="AR148" i="16"/>
  <c r="AS148" i="16"/>
  <c r="AR164" i="16"/>
  <c r="AS164" i="16"/>
  <c r="AR180" i="16"/>
  <c r="AS180" i="16"/>
  <c r="AR196" i="16"/>
  <c r="AS196" i="16"/>
  <c r="AR212" i="16"/>
  <c r="AS212" i="16"/>
  <c r="Q180" i="15"/>
  <c r="P180" i="15"/>
  <c r="Q116" i="15"/>
  <c r="P116" i="15"/>
  <c r="P36" i="15"/>
  <c r="Q36" i="15"/>
  <c r="AT25" i="17"/>
  <c r="AU25" i="17"/>
  <c r="AU137" i="17"/>
  <c r="AT137" i="17"/>
  <c r="AT217" i="17"/>
  <c r="AU217" i="17"/>
  <c r="AS81" i="16"/>
  <c r="AR81" i="16"/>
  <c r="AS161" i="16"/>
  <c r="AR161" i="16"/>
  <c r="Q208" i="15"/>
  <c r="P208" i="15"/>
  <c r="Q192" i="15"/>
  <c r="P192" i="15"/>
  <c r="Q176" i="15"/>
  <c r="P176" i="15"/>
  <c r="Q160" i="15"/>
  <c r="P160" i="15"/>
  <c r="Q144" i="15"/>
  <c r="P144" i="15"/>
  <c r="Q128" i="15"/>
  <c r="P128" i="15"/>
  <c r="Q112" i="15"/>
  <c r="P112" i="15"/>
  <c r="Q96" i="15"/>
  <c r="P96" i="15"/>
  <c r="Q80" i="15"/>
  <c r="P80" i="15"/>
  <c r="Q64" i="15"/>
  <c r="P64" i="15"/>
  <c r="Q48" i="15"/>
  <c r="P48" i="15"/>
  <c r="Q32" i="15"/>
  <c r="P32" i="15"/>
  <c r="P16" i="15"/>
  <c r="Q16" i="15"/>
  <c r="AU29" i="17"/>
  <c r="AT29" i="17"/>
  <c r="AU45" i="17"/>
  <c r="AT45" i="17"/>
  <c r="AU61" i="17"/>
  <c r="AT61" i="17"/>
  <c r="AU77" i="17"/>
  <c r="AT77" i="17"/>
  <c r="AU93" i="17"/>
  <c r="AT93" i="17"/>
  <c r="AU109" i="17"/>
  <c r="AT109" i="17"/>
  <c r="AU125" i="17"/>
  <c r="AT125" i="17"/>
  <c r="AU141" i="17"/>
  <c r="AT141" i="17"/>
  <c r="AU157" i="17"/>
  <c r="AT157" i="17"/>
  <c r="AU173" i="17"/>
  <c r="AT173" i="17"/>
  <c r="AU189" i="17"/>
  <c r="AT189" i="17"/>
  <c r="AU205" i="17"/>
  <c r="AT205" i="17"/>
  <c r="AS21" i="16"/>
  <c r="AR21" i="16"/>
  <c r="AS37" i="16"/>
  <c r="AR37" i="16"/>
  <c r="AR53" i="16"/>
  <c r="AS53" i="16"/>
  <c r="AS69" i="16"/>
  <c r="AR69" i="16"/>
  <c r="AR85" i="16"/>
  <c r="AS85" i="16"/>
  <c r="AS101" i="16"/>
  <c r="AR101" i="16"/>
  <c r="AS117" i="16"/>
  <c r="AR117" i="16"/>
  <c r="AR133" i="16"/>
  <c r="AS133" i="16"/>
  <c r="AS149" i="16"/>
  <c r="AR149" i="16"/>
  <c r="AS165" i="16"/>
  <c r="AR165" i="16"/>
  <c r="AR181" i="16"/>
  <c r="AS181" i="16"/>
  <c r="AS197" i="16"/>
  <c r="AR197" i="16"/>
  <c r="AR213" i="16"/>
  <c r="AS213" i="16"/>
  <c r="Q164" i="15"/>
  <c r="P164" i="15"/>
  <c r="Q84" i="15"/>
  <c r="P84" i="15"/>
  <c r="AT73" i="17"/>
  <c r="AU73" i="17"/>
  <c r="AT201" i="17"/>
  <c r="AU201" i="17"/>
  <c r="AS129" i="16"/>
  <c r="AR129" i="16"/>
  <c r="Q207" i="15"/>
  <c r="P207" i="15"/>
  <c r="Q191" i="15"/>
  <c r="P191" i="15"/>
  <c r="Q175" i="15"/>
  <c r="P175" i="15"/>
  <c r="Q159" i="15"/>
  <c r="P159" i="15"/>
  <c r="Q143" i="15"/>
  <c r="P143" i="15"/>
  <c r="Q127" i="15"/>
  <c r="P127" i="15"/>
  <c r="Q111" i="15"/>
  <c r="P111" i="15"/>
  <c r="Q95" i="15"/>
  <c r="P95" i="15"/>
  <c r="Q79" i="15"/>
  <c r="P79" i="15"/>
  <c r="Q63" i="15"/>
  <c r="P63" i="15"/>
  <c r="Q47" i="15"/>
  <c r="P47" i="15"/>
  <c r="Q31" i="15"/>
  <c r="P31" i="15"/>
  <c r="P15" i="15"/>
  <c r="Q15" i="15"/>
  <c r="AU30" i="17"/>
  <c r="AT30" i="17"/>
  <c r="AT46" i="17"/>
  <c r="AU46" i="17"/>
  <c r="AT62" i="17"/>
  <c r="AU62" i="17"/>
  <c r="AU78" i="17"/>
  <c r="AT78" i="17"/>
  <c r="AT94" i="17"/>
  <c r="AU94" i="17"/>
  <c r="AT110" i="17"/>
  <c r="AU110" i="17"/>
  <c r="AU126" i="17"/>
  <c r="AT126" i="17"/>
  <c r="AU142" i="17"/>
  <c r="AT142" i="17"/>
  <c r="AT158" i="17"/>
  <c r="AU158" i="17"/>
  <c r="AT174" i="17"/>
  <c r="AU174" i="17"/>
  <c r="AT190" i="17"/>
  <c r="AU190" i="17"/>
  <c r="AT206" i="17"/>
  <c r="AU206" i="17"/>
  <c r="AR22" i="16"/>
  <c r="AS22" i="16"/>
  <c r="AR38" i="16"/>
  <c r="AS38" i="16"/>
  <c r="AR54" i="16"/>
  <c r="AS54" i="16"/>
  <c r="AR70" i="16"/>
  <c r="AS70" i="16"/>
  <c r="AR86" i="16"/>
  <c r="AS86" i="16"/>
  <c r="AR102" i="16"/>
  <c r="AS102" i="16"/>
  <c r="AR118" i="16"/>
  <c r="AS118" i="16"/>
  <c r="AR134" i="16"/>
  <c r="AS134" i="16"/>
  <c r="AR150" i="16"/>
  <c r="AS150" i="16"/>
  <c r="AR166" i="16"/>
  <c r="AS166" i="16"/>
  <c r="AR182" i="16"/>
  <c r="AS182" i="16"/>
  <c r="AR198" i="16"/>
  <c r="AS198" i="16"/>
  <c r="AR214" i="16"/>
  <c r="AS214" i="16"/>
  <c r="P52" i="15"/>
  <c r="Q52" i="15"/>
  <c r="AT41" i="17"/>
  <c r="AU41" i="17"/>
  <c r="AT153" i="17"/>
  <c r="AU153" i="17"/>
  <c r="AS33" i="16"/>
  <c r="AR33" i="16"/>
  <c r="AS97" i="16"/>
  <c r="AR97" i="16"/>
  <c r="AS177" i="16"/>
  <c r="AR177" i="16"/>
  <c r="Q206" i="15"/>
  <c r="P206" i="15"/>
  <c r="Q190" i="15"/>
  <c r="P190" i="15"/>
  <c r="Q174" i="15"/>
  <c r="P174" i="15"/>
  <c r="Q158" i="15"/>
  <c r="P158" i="15"/>
  <c r="Q142" i="15"/>
  <c r="P142" i="15"/>
  <c r="Q126" i="15"/>
  <c r="P126" i="15"/>
  <c r="Q110" i="15"/>
  <c r="P110" i="15"/>
  <c r="Q94" i="15"/>
  <c r="P94" i="15"/>
  <c r="Q78" i="15"/>
  <c r="P78" i="15"/>
  <c r="Q62" i="15"/>
  <c r="P62" i="15"/>
  <c r="Q46" i="15"/>
  <c r="P46" i="15"/>
  <c r="Q30" i="15"/>
  <c r="P30" i="15"/>
  <c r="P14" i="15"/>
  <c r="Q14" i="15"/>
  <c r="AT31" i="17"/>
  <c r="AU31" i="17"/>
  <c r="AT47" i="17"/>
  <c r="AU47" i="17"/>
  <c r="AT63" i="17"/>
  <c r="AU63" i="17"/>
  <c r="AT79" i="17"/>
  <c r="AU79" i="17"/>
  <c r="AT95" i="17"/>
  <c r="AU95" i="17"/>
  <c r="AT111" i="17"/>
  <c r="AU111" i="17"/>
  <c r="AT127" i="17"/>
  <c r="AU127" i="17"/>
  <c r="AT143" i="17"/>
  <c r="AU143" i="17"/>
  <c r="AT159" i="17"/>
  <c r="AU159" i="17"/>
  <c r="AT175" i="17"/>
  <c r="AU175" i="17"/>
  <c r="AT191" i="17"/>
  <c r="AU191" i="17"/>
  <c r="AT207" i="17"/>
  <c r="AU207" i="17"/>
  <c r="AR23" i="16"/>
  <c r="AS23" i="16"/>
  <c r="AR39" i="16"/>
  <c r="AS39" i="16"/>
  <c r="AR55" i="16"/>
  <c r="AS55" i="16"/>
  <c r="AR71" i="16"/>
  <c r="AS71" i="16"/>
  <c r="AR87" i="16"/>
  <c r="AS87" i="16"/>
  <c r="AR103" i="16"/>
  <c r="AS103" i="16"/>
  <c r="AR119" i="16"/>
  <c r="AS119" i="16"/>
  <c r="AR135" i="16"/>
  <c r="AS135" i="16"/>
  <c r="AR151" i="16"/>
  <c r="AS151" i="16"/>
  <c r="AR167" i="16"/>
  <c r="AS167" i="16"/>
  <c r="AR183" i="16"/>
  <c r="AS183" i="16"/>
  <c r="AR199" i="16"/>
  <c r="AS199" i="16"/>
  <c r="AR215" i="16"/>
  <c r="AS215" i="16"/>
  <c r="Q148" i="15"/>
  <c r="P148" i="15"/>
  <c r="P205" i="15"/>
  <c r="Q205" i="15"/>
  <c r="P189" i="15"/>
  <c r="Q189" i="15"/>
  <c r="P173" i="15"/>
  <c r="Q173" i="15"/>
  <c r="P157" i="15"/>
  <c r="Q157" i="15"/>
  <c r="P141" i="15"/>
  <c r="Q141" i="15"/>
  <c r="P125" i="15"/>
  <c r="Q125" i="15"/>
  <c r="Q109" i="15"/>
  <c r="P109" i="15"/>
  <c r="Q93" i="15"/>
  <c r="P93" i="15"/>
  <c r="Q77" i="15"/>
  <c r="P77" i="15"/>
  <c r="Q61" i="15"/>
  <c r="P61" i="15"/>
  <c r="Q45" i="15"/>
  <c r="P45" i="15"/>
  <c r="P29" i="15"/>
  <c r="Q29" i="15"/>
  <c r="P13" i="15"/>
  <c r="Q13" i="15"/>
  <c r="AT32" i="17"/>
  <c r="AU32" i="17"/>
  <c r="AT48" i="17"/>
  <c r="AU48" i="17"/>
  <c r="AT64" i="17"/>
  <c r="AU64" i="17"/>
  <c r="AT80" i="17"/>
  <c r="AU80" i="17"/>
  <c r="AT96" i="17"/>
  <c r="AU96" i="17"/>
  <c r="AT112" i="17"/>
  <c r="AU112" i="17"/>
  <c r="AT128" i="17"/>
  <c r="AU128" i="17"/>
  <c r="AT144" i="17"/>
  <c r="AU144" i="17"/>
  <c r="AT160" i="17"/>
  <c r="AU160" i="17"/>
  <c r="AT176" i="17"/>
  <c r="AU176" i="17"/>
  <c r="AU192" i="17"/>
  <c r="AT192" i="17"/>
  <c r="AT208" i="17"/>
  <c r="AU208" i="17"/>
  <c r="AR24" i="16"/>
  <c r="AS24" i="16"/>
  <c r="AR40" i="16"/>
  <c r="AS40" i="16"/>
  <c r="AR56" i="16"/>
  <c r="AS56" i="16"/>
  <c r="AR72" i="16"/>
  <c r="AS72" i="16"/>
  <c r="AR88" i="16"/>
  <c r="AS88" i="16"/>
  <c r="AR104" i="16"/>
  <c r="AS104" i="16"/>
  <c r="AR120" i="16"/>
  <c r="AS120" i="16"/>
  <c r="AR136" i="16"/>
  <c r="AS136" i="16"/>
  <c r="AR152" i="16"/>
  <c r="AS152" i="16"/>
  <c r="AR168" i="16"/>
  <c r="AS168" i="16"/>
  <c r="AR184" i="16"/>
  <c r="AS184" i="16"/>
  <c r="AR200" i="16"/>
  <c r="AS200" i="16"/>
  <c r="AR216" i="16"/>
  <c r="AS216" i="16"/>
  <c r="Q12" i="15"/>
  <c r="P12" i="15"/>
  <c r="Q100" i="15"/>
  <c r="P100" i="15"/>
  <c r="AU89" i="17"/>
  <c r="AT89" i="17"/>
  <c r="AS145" i="16"/>
  <c r="AR145" i="16"/>
  <c r="Q204" i="15"/>
  <c r="P204" i="15"/>
  <c r="P188" i="15"/>
  <c r="Q188" i="15"/>
  <c r="P172" i="15"/>
  <c r="Q172" i="15"/>
  <c r="P156" i="15"/>
  <c r="Q156" i="15"/>
  <c r="P140" i="15"/>
  <c r="Q140" i="15"/>
  <c r="P124" i="15"/>
  <c r="Q124" i="15"/>
  <c r="P108" i="15"/>
  <c r="Q108" i="15"/>
  <c r="Q92" i="15"/>
  <c r="P92" i="15"/>
  <c r="Q76" i="15"/>
  <c r="P76" i="15"/>
  <c r="Q60" i="15"/>
  <c r="P60" i="15"/>
  <c r="Q44" i="15"/>
  <c r="P44" i="15"/>
  <c r="Q28" i="15"/>
  <c r="P28" i="15"/>
  <c r="AT33" i="17"/>
  <c r="AU33" i="17"/>
  <c r="AT49" i="17"/>
  <c r="AU49" i="17"/>
  <c r="AT65" i="17"/>
  <c r="AU65" i="17"/>
  <c r="AT81" i="17"/>
  <c r="AU81" i="17"/>
  <c r="AT97" i="17"/>
  <c r="AU97" i="17"/>
  <c r="AT113" i="17"/>
  <c r="AU113" i="17"/>
  <c r="AT129" i="17"/>
  <c r="AU129" i="17"/>
  <c r="AT145" i="17"/>
  <c r="AU145" i="17"/>
  <c r="AT161" i="17"/>
  <c r="AU161" i="17"/>
  <c r="AT177" i="17"/>
  <c r="AU177" i="17"/>
  <c r="AT193" i="17"/>
  <c r="AU193" i="17"/>
  <c r="AT209" i="17"/>
  <c r="AU209" i="17"/>
  <c r="AR25" i="16"/>
  <c r="AS25" i="16"/>
  <c r="AR41" i="16"/>
  <c r="AS41" i="16"/>
  <c r="AR57" i="16"/>
  <c r="AS57" i="16"/>
  <c r="AR73" i="16"/>
  <c r="AS73" i="16"/>
  <c r="AR89" i="16"/>
  <c r="AS89" i="16"/>
  <c r="AR105" i="16"/>
  <c r="AS105" i="16"/>
  <c r="AR121" i="16"/>
  <c r="AS121" i="16"/>
  <c r="AR137" i="16"/>
  <c r="AS137" i="16"/>
  <c r="AR153" i="16"/>
  <c r="AS153" i="16"/>
  <c r="AR169" i="16"/>
  <c r="AS169" i="16"/>
  <c r="AR185" i="16"/>
  <c r="AS185" i="16"/>
  <c r="AR201" i="16"/>
  <c r="AS201" i="16"/>
  <c r="AR217" i="16"/>
  <c r="AS217" i="16"/>
  <c r="Q203" i="15"/>
  <c r="P203" i="15"/>
  <c r="Q187" i="15"/>
  <c r="P187" i="15"/>
  <c r="P171" i="15"/>
  <c r="Q171" i="15"/>
  <c r="P155" i="15"/>
  <c r="Q155" i="15"/>
  <c r="P139" i="15"/>
  <c r="Q139" i="15"/>
  <c r="P123" i="15"/>
  <c r="Q123" i="15"/>
  <c r="P107" i="15"/>
  <c r="Q107" i="15"/>
  <c r="P91" i="15"/>
  <c r="Q91" i="15"/>
  <c r="Q75" i="15"/>
  <c r="P75" i="15"/>
  <c r="Q59" i="15"/>
  <c r="P59" i="15"/>
  <c r="Q43" i="15"/>
  <c r="P43" i="15"/>
  <c r="P27" i="15"/>
  <c r="Q27" i="15"/>
  <c r="AU18" i="17"/>
  <c r="AT18" i="17"/>
  <c r="AT34" i="17"/>
  <c r="AU34" i="17"/>
  <c r="AT50" i="17"/>
  <c r="AU50" i="17"/>
  <c r="AT66" i="17"/>
  <c r="AU66" i="17"/>
  <c r="AT82" i="17"/>
  <c r="AU82" i="17"/>
  <c r="AT98" i="17"/>
  <c r="AU98" i="17"/>
  <c r="AT114" i="17"/>
  <c r="AU114" i="17"/>
  <c r="AT130" i="17"/>
  <c r="AU130" i="17"/>
  <c r="AT146" i="17"/>
  <c r="AU146" i="17"/>
  <c r="AT162" i="17"/>
  <c r="AU162" i="17"/>
  <c r="AU178" i="17"/>
  <c r="AT178" i="17"/>
  <c r="AT194" i="17"/>
  <c r="AU194" i="17"/>
  <c r="AT210" i="17"/>
  <c r="AU210" i="17"/>
  <c r="AR26" i="16"/>
  <c r="AS26" i="16"/>
  <c r="AR42" i="16"/>
  <c r="AS42" i="16"/>
  <c r="AR58" i="16"/>
  <c r="AS58" i="16"/>
  <c r="AR74" i="16"/>
  <c r="AS74" i="16"/>
  <c r="AR90" i="16"/>
  <c r="AS90" i="16"/>
  <c r="AR106" i="16"/>
  <c r="AS106" i="16"/>
  <c r="AR122" i="16"/>
  <c r="AS122" i="16"/>
  <c r="AR138" i="16"/>
  <c r="AS138" i="16"/>
  <c r="AR154" i="16"/>
  <c r="AS154" i="16"/>
  <c r="AR170" i="16"/>
  <c r="AS170" i="16"/>
  <c r="AR186" i="16"/>
  <c r="AS186" i="16"/>
  <c r="AR202" i="16"/>
  <c r="AS202" i="16"/>
  <c r="Q202" i="15"/>
  <c r="P202" i="15"/>
  <c r="Q186" i="15"/>
  <c r="P186" i="15"/>
  <c r="Q170" i="15"/>
  <c r="P170" i="15"/>
  <c r="P154" i="15"/>
  <c r="Q154" i="15"/>
  <c r="P138" i="15"/>
  <c r="Q138" i="15"/>
  <c r="P122" i="15"/>
  <c r="Q122" i="15"/>
  <c r="P106" i="15"/>
  <c r="Q106" i="15"/>
  <c r="P90" i="15"/>
  <c r="Q90" i="15"/>
  <c r="P74" i="15"/>
  <c r="Q74" i="15"/>
  <c r="Q58" i="15"/>
  <c r="P58" i="15"/>
  <c r="Q42" i="15"/>
  <c r="P42" i="15"/>
  <c r="P26" i="15"/>
  <c r="Q26" i="15"/>
  <c r="AT19" i="17"/>
  <c r="AU19" i="17"/>
  <c r="AT35" i="17"/>
  <c r="AU35" i="17"/>
  <c r="AT51" i="17"/>
  <c r="AU51" i="17"/>
  <c r="AT67" i="17"/>
  <c r="AU67" i="17"/>
  <c r="AT83" i="17"/>
  <c r="AU83" i="17"/>
  <c r="AT99" i="17"/>
  <c r="AU99" i="17"/>
  <c r="AT115" i="17"/>
  <c r="AU115" i="17"/>
  <c r="AT131" i="17"/>
  <c r="AU131" i="17"/>
  <c r="AT147" i="17"/>
  <c r="AU147" i="17"/>
  <c r="AT163" i="17"/>
  <c r="AU163" i="17"/>
  <c r="AT179" i="17"/>
  <c r="AU179" i="17"/>
  <c r="AT195" i="17"/>
  <c r="AU195" i="17"/>
  <c r="AT211" i="17"/>
  <c r="AU211" i="17"/>
  <c r="AS27" i="16"/>
  <c r="AR27" i="16"/>
  <c r="AS43" i="16"/>
  <c r="AR43" i="16"/>
  <c r="AS59" i="16"/>
  <c r="AR59" i="16"/>
  <c r="AS75" i="16"/>
  <c r="AR75" i="16"/>
  <c r="AS91" i="16"/>
  <c r="AR91" i="16"/>
  <c r="AR107" i="16"/>
  <c r="AS107" i="16"/>
  <c r="AS123" i="16"/>
  <c r="AR123" i="16"/>
  <c r="AS139" i="16"/>
  <c r="AR139" i="16"/>
  <c r="AS155" i="16"/>
  <c r="AR155" i="16"/>
  <c r="AS171" i="16"/>
  <c r="AR171" i="16"/>
  <c r="AS187" i="16"/>
  <c r="AR187" i="16"/>
  <c r="AS203" i="16"/>
  <c r="AR203" i="16"/>
  <c r="I36" i="20"/>
  <c r="K36" i="20" s="1"/>
  <c r="I17" i="20"/>
  <c r="I33" i="20"/>
  <c r="K33" i="20" s="1"/>
  <c r="I16" i="20"/>
  <c r="J16" i="20" s="1"/>
  <c r="I128" i="20"/>
  <c r="J128" i="20" s="1"/>
  <c r="I144" i="20"/>
  <c r="J144" i="20" s="1"/>
  <c r="I160" i="20"/>
  <c r="J160" i="20" s="1"/>
  <c r="I176" i="20"/>
  <c r="J176" i="20" s="1"/>
  <c r="I192" i="20"/>
  <c r="J192" i="20" s="1"/>
  <c r="I20" i="20"/>
  <c r="K20" i="20" s="1"/>
  <c r="J8" i="20"/>
  <c r="K8" i="20"/>
  <c r="J53" i="20"/>
  <c r="J117" i="20"/>
  <c r="K117" i="20"/>
  <c r="K162" i="20"/>
  <c r="J162" i="20"/>
  <c r="K47" i="20"/>
  <c r="J47" i="20"/>
  <c r="K127" i="20"/>
  <c r="J127" i="20"/>
  <c r="J175" i="20"/>
  <c r="K175" i="20"/>
  <c r="K207" i="20"/>
  <c r="J207" i="20"/>
  <c r="J12" i="20"/>
  <c r="J28" i="20"/>
  <c r="J92" i="20"/>
  <c r="K92" i="20"/>
  <c r="J124" i="20"/>
  <c r="J140" i="20"/>
  <c r="K140" i="20"/>
  <c r="J172" i="20"/>
  <c r="K172" i="20"/>
  <c r="J41" i="20"/>
  <c r="K41" i="20"/>
  <c r="J201" i="20"/>
  <c r="K201" i="20"/>
  <c r="K54" i="20"/>
  <c r="J198" i="20"/>
  <c r="K198" i="20"/>
  <c r="J83" i="20"/>
  <c r="K83" i="20"/>
  <c r="J64" i="20"/>
  <c r="K64" i="20"/>
  <c r="J112" i="20"/>
  <c r="K112" i="20"/>
  <c r="J13" i="20"/>
  <c r="K13" i="20"/>
  <c r="J29" i="20"/>
  <c r="K29" i="20"/>
  <c r="J45" i="20"/>
  <c r="K45" i="20"/>
  <c r="J61" i="20"/>
  <c r="K61" i="20"/>
  <c r="J77" i="20"/>
  <c r="K77" i="20"/>
  <c r="J93" i="20"/>
  <c r="K93" i="20"/>
  <c r="J109" i="20"/>
  <c r="K109" i="20"/>
  <c r="J125" i="20"/>
  <c r="K125" i="20"/>
  <c r="J141" i="20"/>
  <c r="K141" i="20"/>
  <c r="J157" i="20"/>
  <c r="K157" i="20"/>
  <c r="J173" i="20"/>
  <c r="K173" i="20"/>
  <c r="J189" i="20"/>
  <c r="K189" i="20"/>
  <c r="J205" i="20"/>
  <c r="K205" i="20"/>
  <c r="J40" i="20"/>
  <c r="K40" i="20"/>
  <c r="J88" i="20"/>
  <c r="K88" i="20"/>
  <c r="J136" i="20"/>
  <c r="K136" i="20"/>
  <c r="J168" i="20"/>
  <c r="K168" i="20"/>
  <c r="K85" i="20"/>
  <c r="K165" i="20"/>
  <c r="K130" i="20"/>
  <c r="J130" i="20"/>
  <c r="J178" i="20"/>
  <c r="K178" i="20"/>
  <c r="K15" i="20"/>
  <c r="J15" i="20"/>
  <c r="J79" i="20"/>
  <c r="K79" i="20"/>
  <c r="J95" i="20"/>
  <c r="K95" i="20"/>
  <c r="J188" i="20"/>
  <c r="K188" i="20"/>
  <c r="K25" i="20"/>
  <c r="J105" i="20"/>
  <c r="K105" i="20"/>
  <c r="J137" i="20"/>
  <c r="K137" i="20"/>
  <c r="J169" i="20"/>
  <c r="K169" i="20"/>
  <c r="K22" i="20"/>
  <c r="J118" i="20"/>
  <c r="K118" i="20"/>
  <c r="K182" i="20"/>
  <c r="J35" i="20"/>
  <c r="K35" i="20"/>
  <c r="K51" i="20"/>
  <c r="J51" i="20"/>
  <c r="K99" i="20"/>
  <c r="J99" i="20"/>
  <c r="K131" i="20"/>
  <c r="J131" i="20"/>
  <c r="J179" i="20"/>
  <c r="K179" i="20"/>
  <c r="J48" i="20"/>
  <c r="K48" i="20"/>
  <c r="K80" i="20"/>
  <c r="I10" i="20"/>
  <c r="I26" i="20"/>
  <c r="I42" i="20"/>
  <c r="I58" i="20"/>
  <c r="I74" i="20"/>
  <c r="I90" i="20"/>
  <c r="I106" i="20"/>
  <c r="I122" i="20"/>
  <c r="I138" i="20"/>
  <c r="I154" i="20"/>
  <c r="I170" i="20"/>
  <c r="I186" i="20"/>
  <c r="I202" i="20"/>
  <c r="J24" i="20"/>
  <c r="K24" i="20"/>
  <c r="J72" i="20"/>
  <c r="K72" i="20"/>
  <c r="J120" i="20"/>
  <c r="J37" i="20"/>
  <c r="J133" i="20"/>
  <c r="K133" i="20"/>
  <c r="J66" i="20"/>
  <c r="K66" i="20"/>
  <c r="J146" i="20"/>
  <c r="K146" i="20"/>
  <c r="K63" i="20"/>
  <c r="J111" i="20"/>
  <c r="J76" i="20"/>
  <c r="K76" i="20"/>
  <c r="J9" i="20"/>
  <c r="K9" i="20"/>
  <c r="J57" i="20"/>
  <c r="K57" i="20"/>
  <c r="J153" i="20"/>
  <c r="K153" i="20"/>
  <c r="J185" i="20"/>
  <c r="K19" i="20"/>
  <c r="J19" i="20"/>
  <c r="J67" i="20"/>
  <c r="K67" i="20"/>
  <c r="J115" i="20"/>
  <c r="K115" i="20"/>
  <c r="J163" i="20"/>
  <c r="K163" i="20"/>
  <c r="J32" i="20"/>
  <c r="K32" i="20"/>
  <c r="J96" i="20"/>
  <c r="K96" i="20"/>
  <c r="I23" i="20"/>
  <c r="I39" i="20"/>
  <c r="I55" i="20"/>
  <c r="I71" i="20"/>
  <c r="I87" i="20"/>
  <c r="I103" i="20"/>
  <c r="I119" i="20"/>
  <c r="I135" i="20"/>
  <c r="I151" i="20"/>
  <c r="I167" i="20"/>
  <c r="I183" i="20"/>
  <c r="I199" i="20"/>
  <c r="J114" i="20"/>
  <c r="K114" i="20"/>
  <c r="J56" i="20"/>
  <c r="K56" i="20"/>
  <c r="J200" i="20"/>
  <c r="K200" i="20"/>
  <c r="J149" i="20"/>
  <c r="K149" i="20"/>
  <c r="J197" i="20"/>
  <c r="K197" i="20"/>
  <c r="K50" i="20"/>
  <c r="J50" i="20"/>
  <c r="J82" i="20"/>
  <c r="K82" i="20"/>
  <c r="J191" i="20"/>
  <c r="K191" i="20"/>
  <c r="J44" i="20"/>
  <c r="K44" i="20"/>
  <c r="J108" i="20"/>
  <c r="J204" i="20"/>
  <c r="K204" i="20"/>
  <c r="J36" i="20"/>
  <c r="J68" i="20"/>
  <c r="K68" i="20"/>
  <c r="J84" i="20"/>
  <c r="K84" i="20"/>
  <c r="J100" i="20"/>
  <c r="K100" i="20"/>
  <c r="J116" i="20"/>
  <c r="K116" i="20"/>
  <c r="K132" i="20"/>
  <c r="J132" i="20"/>
  <c r="J164" i="20"/>
  <c r="K164" i="20"/>
  <c r="J180" i="20"/>
  <c r="K180" i="20"/>
  <c r="J196" i="20"/>
  <c r="K196" i="20"/>
  <c r="K17" i="20"/>
  <c r="J17" i="20"/>
  <c r="J33" i="20"/>
  <c r="K49" i="20"/>
  <c r="J49" i="20"/>
  <c r="J65" i="20"/>
  <c r="K65" i="20"/>
  <c r="J81" i="20"/>
  <c r="K81" i="20"/>
  <c r="K97" i="20"/>
  <c r="J97" i="20"/>
  <c r="J113" i="20"/>
  <c r="K113" i="20"/>
  <c r="J129" i="20"/>
  <c r="K129" i="20"/>
  <c r="J145" i="20"/>
  <c r="K145" i="20"/>
  <c r="K161" i="20"/>
  <c r="J161" i="20"/>
  <c r="J177" i="20"/>
  <c r="K177" i="20"/>
  <c r="J193" i="20"/>
  <c r="K193" i="20"/>
  <c r="I14" i="20"/>
  <c r="I30" i="20"/>
  <c r="I46" i="20"/>
  <c r="I62" i="20"/>
  <c r="I78" i="20"/>
  <c r="I94" i="20"/>
  <c r="I110" i="20"/>
  <c r="I126" i="20"/>
  <c r="I142" i="20"/>
  <c r="I158" i="20"/>
  <c r="I174" i="20"/>
  <c r="I190" i="20"/>
  <c r="I206" i="20"/>
  <c r="J104" i="20"/>
  <c r="K104" i="20"/>
  <c r="J152" i="20"/>
  <c r="J101" i="20"/>
  <c r="K101" i="20"/>
  <c r="J181" i="20"/>
  <c r="K181" i="20"/>
  <c r="J60" i="20"/>
  <c r="K60" i="20"/>
  <c r="J52" i="20"/>
  <c r="K52" i="20"/>
  <c r="J148" i="20"/>
  <c r="K148" i="20"/>
  <c r="I11" i="20"/>
  <c r="I27" i="20"/>
  <c r="I43" i="20"/>
  <c r="I59" i="20"/>
  <c r="I75" i="20"/>
  <c r="I91" i="20"/>
  <c r="I107" i="20"/>
  <c r="I123" i="20"/>
  <c r="I139" i="20"/>
  <c r="I155" i="20"/>
  <c r="I171" i="20"/>
  <c r="I187" i="20"/>
  <c r="I203" i="20"/>
  <c r="F1" i="13" l="1"/>
  <c r="K21" i="20"/>
  <c r="K70" i="20"/>
  <c r="K156" i="20"/>
  <c r="K89" i="20"/>
  <c r="K147" i="20"/>
  <c r="K69" i="20"/>
  <c r="K166" i="20"/>
  <c r="K159" i="20"/>
  <c r="K18" i="20"/>
  <c r="J98" i="20"/>
  <c r="K31" i="20"/>
  <c r="K128" i="20"/>
  <c r="K134" i="20"/>
  <c r="J150" i="20"/>
  <c r="K143" i="20"/>
  <c r="K184" i="20"/>
  <c r="J86" i="20"/>
  <c r="K34" i="20"/>
  <c r="K194" i="20"/>
  <c r="K102" i="20"/>
  <c r="K38" i="20"/>
  <c r="K121" i="20"/>
  <c r="K73" i="20"/>
  <c r="K195" i="20"/>
  <c r="E20" i="26"/>
  <c r="E2" i="16" s="1" a="1"/>
  <c r="E2" i="16" s="1"/>
  <c r="D4" i="20"/>
  <c r="K16" i="20"/>
  <c r="K176" i="20"/>
  <c r="K192" i="20"/>
  <c r="J20" i="20"/>
  <c r="K144" i="20"/>
  <c r="K160" i="20"/>
  <c r="J123" i="20"/>
  <c r="K123" i="20"/>
  <c r="J183" i="20"/>
  <c r="K183" i="20"/>
  <c r="J122" i="20"/>
  <c r="K122" i="20"/>
  <c r="J107" i="20"/>
  <c r="K107" i="20"/>
  <c r="J30" i="20"/>
  <c r="K30" i="20"/>
  <c r="J167" i="20"/>
  <c r="K167" i="20"/>
  <c r="J106" i="20"/>
  <c r="K106" i="20"/>
  <c r="J23" i="20"/>
  <c r="K23" i="20"/>
  <c r="J187" i="20"/>
  <c r="K187" i="20"/>
  <c r="J186" i="20"/>
  <c r="K186" i="20"/>
  <c r="J138" i="20"/>
  <c r="K138" i="20"/>
  <c r="J46" i="20"/>
  <c r="K46" i="20"/>
  <c r="J91" i="20"/>
  <c r="K91" i="20"/>
  <c r="J14" i="20"/>
  <c r="K14" i="20"/>
  <c r="J151" i="20"/>
  <c r="K151" i="20"/>
  <c r="J90" i="20"/>
  <c r="K90" i="20"/>
  <c r="J55" i="20"/>
  <c r="K55" i="20"/>
  <c r="J158" i="20"/>
  <c r="K158" i="20"/>
  <c r="J126" i="20"/>
  <c r="K126" i="20"/>
  <c r="J78" i="20"/>
  <c r="K78" i="20"/>
  <c r="J199" i="20"/>
  <c r="K199" i="20"/>
  <c r="J75" i="20"/>
  <c r="K75" i="20"/>
  <c r="J135" i="20"/>
  <c r="K135" i="20"/>
  <c r="J74" i="20"/>
  <c r="K74" i="20"/>
  <c r="J203" i="20"/>
  <c r="K203" i="20"/>
  <c r="J154" i="20"/>
  <c r="K154" i="20"/>
  <c r="J42" i="20"/>
  <c r="K42" i="20"/>
  <c r="J174" i="20"/>
  <c r="K174" i="20"/>
  <c r="J110" i="20"/>
  <c r="K110" i="20"/>
  <c r="J94" i="20"/>
  <c r="K94" i="20"/>
  <c r="J170" i="20"/>
  <c r="K170" i="20"/>
  <c r="J139" i="20"/>
  <c r="K139" i="20"/>
  <c r="J119" i="20"/>
  <c r="K119" i="20"/>
  <c r="J43" i="20"/>
  <c r="K43" i="20"/>
  <c r="J27" i="20"/>
  <c r="K27" i="20"/>
  <c r="J26" i="20"/>
  <c r="K26" i="20"/>
  <c r="J39" i="20"/>
  <c r="K39" i="20"/>
  <c r="J142" i="20"/>
  <c r="K142" i="20"/>
  <c r="J202" i="20"/>
  <c r="K202" i="20"/>
  <c r="J171" i="20"/>
  <c r="K171" i="20"/>
  <c r="J155" i="20"/>
  <c r="K155" i="20"/>
  <c r="J62" i="20"/>
  <c r="K62" i="20"/>
  <c r="J59" i="20"/>
  <c r="K59" i="20"/>
  <c r="J58" i="20"/>
  <c r="K58" i="20"/>
  <c r="J103" i="20"/>
  <c r="K103" i="20"/>
  <c r="J206" i="20"/>
  <c r="K206" i="20"/>
  <c r="J87" i="20"/>
  <c r="K87" i="20"/>
  <c r="J11" i="20"/>
  <c r="K11" i="20"/>
  <c r="J190" i="20"/>
  <c r="K190" i="20"/>
  <c r="J71" i="20"/>
  <c r="K71" i="20"/>
  <c r="J10" i="20"/>
  <c r="K10" i="20"/>
  <c r="E1" i="15" l="1"/>
  <c r="C10" i="26"/>
  <c r="E1" i="5"/>
  <c r="E2" i="17" a="1"/>
  <c r="E2" i="17" s="1"/>
  <c r="F2" i="16"/>
  <c r="C23" i="13"/>
  <c r="F2" i="17"/>
  <c r="D1" i="15"/>
  <c r="D1" i="18"/>
  <c r="C1" i="17"/>
  <c r="D1" i="16"/>
  <c r="C1" i="5"/>
  <c r="D14" i="26"/>
  <c r="C14" i="26"/>
  <c r="C13" i="26"/>
  <c r="D11" i="26"/>
  <c r="C11" i="26"/>
  <c r="D13" i="26"/>
  <c r="D12" i="26"/>
  <c r="D10" i="26"/>
  <c r="C12" i="26"/>
  <c r="F1" i="5"/>
  <c r="F1" i="15"/>
  <c r="C6" i="26"/>
  <c r="D6" i="26"/>
  <c r="E8" i="26" l="1"/>
  <c r="E14" i="26"/>
  <c r="E11" i="26"/>
  <c r="E12" i="26"/>
  <c r="E10" i="26"/>
  <c r="E13" i="26"/>
  <c r="E6" i="2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<sst xmlns="http://schemas.openxmlformats.org/spreadsheetml/2006/main" count="1143" uniqueCount="658">
  <si>
    <t>Purpose of Rate Reduction or Restructuring Template</t>
  </si>
  <si>
    <t>Submission and Communications</t>
  </si>
  <si>
    <t>Rate Reduction or Restructuring Template Organization</t>
  </si>
  <si>
    <r>
      <rPr>
        <sz val="11"/>
        <color theme="1"/>
        <rFont val="Arial"/>
        <family val="2"/>
      </rPr>
      <t xml:space="preserve">Consistent with 42 CFR 447.203 and 447.204, this template provides space for a state to demonstrate compliance with fee-for-service access to care requirements. As described in 42 CFR 447.203(c)(1), for any SPA that proposes to reduce provider payment rates or restructure provider payments in circumstances when the changes could result in diminished access, the following three criteria must be met:
</t>
    </r>
    <r>
      <rPr>
        <b/>
        <sz val="11"/>
        <color theme="1"/>
        <rFont val="Arial"/>
        <family val="2"/>
      </rPr>
      <t>1</t>
    </r>
    <r>
      <rPr>
        <sz val="11"/>
        <color theme="1"/>
        <rFont val="Arial"/>
        <family val="2"/>
      </rPr>
      <t xml:space="preserve">: Medicaid payment rates in the aggregate (including base and supplemental payments) following the proposed reduction or restructuring for each benefit category affected by the proposed reduction or restructuring will be at or above 80 percent of the most recently published Medicare payment rates for the same or a comparable set of Medicare-covered services. If there is no same or comparable set of Medicare-covered services, this criterion cannot be met and the state must complete the additional reporting in the remaining tabs (color-coded in </t>
    </r>
    <r>
      <rPr>
        <b/>
        <sz val="11"/>
        <color theme="1"/>
        <rFont val="Arial"/>
        <family val="2"/>
      </rPr>
      <t>blue</t>
    </r>
    <r>
      <rPr>
        <sz val="11"/>
        <color theme="1"/>
        <rFont val="Arial"/>
        <family val="2"/>
      </rPr>
      <t xml:space="preserve">) of this workbook as described in 42 CFR 447.203(c)(2).
</t>
    </r>
    <r>
      <rPr>
        <b/>
        <sz val="11"/>
        <color theme="1"/>
        <rFont val="Arial"/>
        <family val="2"/>
      </rPr>
      <t>2</t>
    </r>
    <r>
      <rPr>
        <sz val="11"/>
        <color theme="1"/>
        <rFont val="Arial"/>
        <family val="2"/>
      </rPr>
      <t xml:space="preserve">: Proposed reduction or restructuring, including the cumulative effect of all reductions or restructurings taken throughout the current state fiscal year, will be likely to result in no more than a 4 percent reduction in aggregate fee-for-service Medicaid expenditures for each benefit category affected by proposed reduction or restructuring within a state fiscal year.
</t>
    </r>
    <r>
      <rPr>
        <b/>
        <sz val="11"/>
        <color theme="1"/>
        <rFont val="Arial"/>
        <family val="2"/>
      </rPr>
      <t>3</t>
    </r>
    <r>
      <rPr>
        <sz val="11"/>
        <color theme="1"/>
        <rFont val="Arial"/>
        <family val="2"/>
      </rPr>
      <t xml:space="preserve">: Public processes yielded no significant access to care concerns from beneficiaries, providers, or other interested parties regarding the service(s) for which the payment rate reduction or payment restructuring is proposed, or if such processes did yield concerns, the state can reasonably respond to or mitigate the concerns, as appropriate.
A state will use the following tabs (color-coded in </t>
    </r>
    <r>
      <rPr>
        <b/>
        <sz val="11"/>
        <color theme="1"/>
        <rFont val="Arial"/>
        <family val="2"/>
      </rPr>
      <t>green</t>
    </r>
    <r>
      <rPr>
        <sz val="11"/>
        <color theme="1"/>
        <rFont val="Arial"/>
        <family val="2"/>
      </rPr>
      <t xml:space="preserve">) within this template to demonstrate compliance with the three criteria above:
(1) "0 Summary of compliance" tab
(2) "I 80% Medicare" tab
(3) "II 4% Aggregate" tab 
(4) "III Public Process Attestation" tab
If the three criteria are not met, the state must complete additional analyses in the remaining tabs (color-coded in </t>
    </r>
    <r>
      <rPr>
        <b/>
        <sz val="11"/>
        <color theme="1"/>
        <rFont val="Arial"/>
        <family val="2"/>
      </rPr>
      <t>blue</t>
    </r>
    <r>
      <rPr>
        <sz val="11"/>
        <color theme="1"/>
        <rFont val="Arial"/>
        <family val="2"/>
      </rPr>
      <t>) of this workbook as described in 42 CFR 447.203(c)(2).
Within this template, a state shall report all data in the</t>
    </r>
    <r>
      <rPr>
        <sz val="11"/>
        <rFont val="Arial"/>
        <family val="2"/>
      </rPr>
      <t xml:space="preserve"> </t>
    </r>
    <r>
      <rPr>
        <b/>
        <sz val="11"/>
        <color rgb="FF9E7500"/>
        <rFont val="Arial"/>
        <family val="2"/>
      </rPr>
      <t>BEIGE COLORED CELLS</t>
    </r>
    <r>
      <rPr>
        <sz val="11"/>
        <rFont val="Arial"/>
        <family val="2"/>
      </rPr>
      <t xml:space="preserve">. </t>
    </r>
    <r>
      <rPr>
        <sz val="11"/>
        <color theme="1"/>
        <rFont val="Arial"/>
        <family val="2"/>
      </rPr>
      <t>Tabs are organized as follows:</t>
    </r>
  </si>
  <si>
    <t>OMB Approved #  0938-1134   Expires TBD</t>
  </si>
  <si>
    <r>
      <t>PRA Disclosure Statement</t>
    </r>
    <r>
      <rPr>
        <sz val="10"/>
        <rFont val="Arial"/>
        <family val="2"/>
      </rPr>
      <t xml:space="preserve">  This information collection request is required by states to obtain benefits. It provides for the collection of access-related data as required by section 1902(a)(30)(A) of the Social Security Act (the Act). Under the Privacy Act of 1974 any personally identifying information obtained will be kept private to the extent of the law.  According to the Paperwork Reduction Act of 1995, no persons are required to respond to a collection of information unless it displays a valid OMB control number.  The valid OMB control number for this information collection is 0938-1134.  The time required to complete this information collection is estimated to average between 48 hours and 264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r>
  </si>
  <si>
    <t xml:space="preserve"> </t>
  </si>
  <si>
    <t xml:space="preserve">
As described at 42 CFR 447.203 and 447.204, implementing section 1902(a)(30)(A) of the Social Security Act (the Act), states, the District of Columbia, and U.S. territories (hereafter referred to as states) are required to document that Medicaid payment rates are sufficient to enlist enough providers so that care and services are available under the state plan at least to the extent that such care and services are available to the general population in the geographic area. This template allows a state to demonstrate compliance with criteria described in 42 CFR 447.203(c)(1) and provide CMS with information required in 42 CFR 447.203(c)(2) when a state's proposed rate reductions or restructurings do not meet the requirements in 42 CFR 447.203(c)(1). The information in this template will be reviewed as part of the state plan amendment (SPA) review process.</t>
  </si>
  <si>
    <t xml:space="preserve">
- Completed forms should be submitted to the OneMAC Submission Portal or SPA@cms.hhs.gov with the submission of a proposed rate reductions or restructuring SPA.
- Questions about this form may be directed to MedicaidAccesstoCare@cms.hhs.gov.</t>
  </si>
  <si>
    <t>Tab name:</t>
  </si>
  <si>
    <t xml:space="preserve">Tab topic: </t>
  </si>
  <si>
    <t>State Attestation</t>
  </si>
  <si>
    <t>Attestation that the template is true, accurate, and complete, and has been prepared in accordance with applicable instructions</t>
  </si>
  <si>
    <t>0 Summary of compliance</t>
  </si>
  <si>
    <t>Summary of state contact information and state compliance with the three criteria, as shown in tabs I through III, required for any rate reduction or restructuring</t>
  </si>
  <si>
    <t>I 80% Medicare</t>
  </si>
  <si>
    <t>Comparison of aggregate Medicaid rates following the proposed SPA to Medicare rates to ensure Medicaid rates under the proposed rate reduction or restructuring are at or above 80% of the most recently published Medicare rates</t>
  </si>
  <si>
    <t>II 4% Aggregate</t>
  </si>
  <si>
    <t>Comparison of estimated aggregate expenditures after proposed rate reduction or restructuring and prior years' expenditures</t>
  </si>
  <si>
    <t>III Public Process Attestation</t>
  </si>
  <si>
    <t>Attestation of compliance with public process</t>
  </si>
  <si>
    <t>IV Addl - Analysis</t>
  </si>
  <si>
    <t>Additional rate analysis; to be completed if the three criteria, as shown in tabs I through III, are not met</t>
  </si>
  <si>
    <t>V Addl - Providers</t>
  </si>
  <si>
    <t>Additional provider analysis; to be completed if the three criteria, as shown in tabs I through III, are not met</t>
  </si>
  <si>
    <t>VI Addl - Beneficiary</t>
  </si>
  <si>
    <t>Additional beneficiary access analysis; to be completed if the three criteria, as shown in tabs I through III, are not met</t>
  </si>
  <si>
    <t>VII Addl - Services</t>
  </si>
  <si>
    <t>Additional service utilization analysis; to be completed if the three criteria, as shown in tabs I through III, are not met</t>
  </si>
  <si>
    <t xml:space="preserve">VIII Addl - Concerns </t>
  </si>
  <si>
    <t>Additional summary of concerns from the public process and state responses; to be completed if the three criteria, as shown in tabs I through III, are not met</t>
  </si>
  <si>
    <t>Rate Reduction or Restructuring Template Instructions</t>
  </si>
  <si>
    <t>The state is required to enter data on the following tabs: (1) "I 80% Medicare" (2) "II 4% Aggregate", and (3) "III Public Process Attestation." State-submitted information in these tabs will be used to demonstrate compliance with the three criteria required for any proposed rate reduction or restructuring (see "Overview" tab for more details on the three criteria). The state can track progress toward meeting the three criteria on the "0 Summary of compliance" tab. 
If the three criteria on tabs I through III are not met, the state must complete additional analyses related to the rate reduction or restructuring for each affected benefit category in the following tabs:
- "IV Addl - Analysis"
- "V Addl - Providers"
- "VI Addl - Beneficiary"
- "VII Addl - Services"
- "VIII Addl - Concerns"
Instructions on how to use the tabs in this workbook are provided below.
The state must also complete the "State Attestation" tab to confirm the accuracy, completeness, and compliance with the instructions detailed on this tab.</t>
  </si>
  <si>
    <t>Instructions for Information Required for All State Plan Amendments Proposing Rate Reduction or Restructuring</t>
  </si>
  <si>
    <t xml:space="preserve">
0. "Summary of compliance" tab</t>
  </si>
  <si>
    <t>0.A. Primary contact information</t>
  </si>
  <si>
    <r>
      <t>0.A.1-0.A.4:</t>
    </r>
    <r>
      <rPr>
        <sz val="11"/>
        <rFont val="Arial"/>
        <family val="2"/>
      </rPr>
      <t xml:space="preserve"> The state must enter the Name, Phone Number, Email Address, and Title of the Primary Contact related to this template. Follow-up communications related to this template will be made with the primary contact.</t>
    </r>
  </si>
  <si>
    <r>
      <rPr>
        <b/>
        <sz val="11"/>
        <rFont val="Arial"/>
        <family val="2"/>
      </rPr>
      <t>0.A.5</t>
    </r>
    <r>
      <rPr>
        <sz val="11"/>
        <rFont val="Arial"/>
        <family val="2"/>
      </rPr>
      <t>: The state must select the relevant state name from the drop down for the name of the state/territory agency that is submitting this report.</t>
    </r>
  </si>
  <si>
    <r>
      <rPr>
        <b/>
        <sz val="11"/>
        <rFont val="Arial"/>
        <family val="2"/>
      </rPr>
      <t>0.A.6</t>
    </r>
    <r>
      <rPr>
        <sz val="11"/>
        <rFont val="Arial"/>
        <family val="2"/>
      </rPr>
      <t>: The state must enter the state agency that is submitting this report.</t>
    </r>
  </si>
  <si>
    <t xml:space="preserve">
0.B. Rate reduction or restructuring criteria</t>
  </si>
  <si>
    <t>The state will not enter any data in this section. This section allows a state to track whether each of the three criterion in 42 CFR 447.203(c)(1) has been met based on the information provided on the "I 80% Medicare" tab, the "II 4% Aggregate" tab, and the "III Public Process Attestation" tab. Cells where the criterion is "Met" will read "Met" and be shaded in green. Cells where the criterion is "Not Met" will read "Not Met" and be shaded in red. Cells that are incomplete will read "N/A" and be shaded in gray.</t>
  </si>
  <si>
    <r>
      <rPr>
        <b/>
        <sz val="11"/>
        <rFont val="Arial"/>
        <family val="2"/>
      </rPr>
      <t>0.B.1</t>
    </r>
    <r>
      <rPr>
        <sz val="11"/>
        <rFont val="Arial"/>
        <family val="2"/>
      </rPr>
      <t xml:space="preserve">: This row assesses whether the state has met criterion #1 in 42 CFR 447.203(c)(1)(i) based on data provided in the "I 80% Medicare" tab. If the aggregate Medicaid payment rates are at or above 80 percent of the most recently published Medicare payment rates, as calculated in the "I 80% Medicare" tab, then criterion #1 will be considered "Met."
</t>
    </r>
  </si>
  <si>
    <r>
      <rPr>
        <b/>
        <sz val="11"/>
        <rFont val="Arial"/>
        <family val="2"/>
      </rPr>
      <t>0.B.2</t>
    </r>
    <r>
      <rPr>
        <sz val="11"/>
        <rFont val="Arial"/>
        <family val="2"/>
      </rPr>
      <t>: This row assesses whether the state has met criterion #2 in 42 CFR 447.203(c)(1)(ii) based on data provided in the "II 4% Aggregate" tab. If the state demonstrates that the proposed reduction or restructuring is likely to result in no more than a 4 percent reduction in aggregate fee-for-service Medicaid expenditures for each row in the "II 4% Aggregate" tab, then criterion #2 will be considered "Met."</t>
    </r>
  </si>
  <si>
    <r>
      <rPr>
        <b/>
        <sz val="11"/>
        <rFont val="Arial"/>
        <family val="2"/>
      </rPr>
      <t>0.B.3</t>
    </r>
    <r>
      <rPr>
        <sz val="11"/>
        <rFont val="Arial"/>
        <family val="2"/>
      </rPr>
      <t>: This row assesses whether the state has met criterion #3 in 42 CFR 447.203(c)(1)(iii) based on data provided in the "III Public Process Attestation" tab. If the state has attested that the public processes yielded no significant access to care concerns from beneficiaries, providers, or other interested parties regarding the service(s) for which the payment rate reduction or payment restructuring is proposed, or if such processes did yield concerns, and the state can reasonably respond to or mitigate the concerns, as appropriate, then criterion #3 will be considered "Met."</t>
    </r>
  </si>
  <si>
    <r>
      <rPr>
        <b/>
        <sz val="11"/>
        <rFont val="Arial"/>
        <family val="2"/>
      </rPr>
      <t>0.C.1</t>
    </r>
    <r>
      <rPr>
        <sz val="11"/>
        <rFont val="Arial"/>
        <family val="2"/>
      </rPr>
      <t>: If the state meets the rate reduction or restructuring criteria as described in 42 CFR 447.203(c)(1)(i) through (iii), the state must describe its procedures for monitoring continued compliance with section 1902(a)(30)(A), as described in 42 CFR 447.203(c)(1).</t>
    </r>
  </si>
  <si>
    <t xml:space="preserve">
I. "80% Medicare" tab</t>
  </si>
  <si>
    <t xml:space="preserve">I.A. Initial state analysis for rate reduction or restructuring </t>
  </si>
  <si>
    <r>
      <rPr>
        <sz val="11"/>
        <rFont val="Arial"/>
        <family val="2"/>
      </rPr>
      <t>This section allows the state to demonstrate compliance with criterion #1 in 42 CFR 447.203(c)(1)(i) (aggregate Medicaid payment rates following the proposed reduction or restructuring are at or above 80 percent of the most recently published Medicare payment rates for the same or comparable set of Medicare-covered services).</t>
    </r>
    <r>
      <rPr>
        <sz val="11"/>
        <color theme="1"/>
        <rFont val="Arial"/>
        <family val="2"/>
      </rPr>
      <t xml:space="preserve"> The state will populate one row for each benefit category (e.g., primary care services, obstetrical and gynecological services, behavioral health outpatient services, home and community based services) with a proposed rate reduction or restructuring. The state must populate the requested information in the </t>
    </r>
    <r>
      <rPr>
        <sz val="11"/>
        <color rgb="FFBF8F00"/>
        <rFont val="Arial"/>
        <family val="2"/>
      </rPr>
      <t xml:space="preserve">BEIGE COLORED CELLS </t>
    </r>
    <r>
      <rPr>
        <sz val="11"/>
        <rFont val="Arial"/>
        <family val="2"/>
      </rPr>
      <t>in columns B through F</t>
    </r>
    <r>
      <rPr>
        <sz val="11"/>
        <color rgb="FFBF8F00"/>
        <rFont val="Arial"/>
        <family val="2"/>
      </rPr>
      <t>.</t>
    </r>
  </si>
  <si>
    <t>Details regarding the requested information are below:</t>
  </si>
  <si>
    <t>Data element</t>
  </si>
  <si>
    <t>Column</t>
  </si>
  <si>
    <t>Data format</t>
  </si>
  <si>
    <t>Instructions and definition</t>
  </si>
  <si>
    <t>Name of SPA</t>
  </si>
  <si>
    <t>B</t>
  </si>
  <si>
    <t>Free text</t>
  </si>
  <si>
    <t>Enter the name of the State Plan Amendment (SPA) that contains the rate reduction or restructuring.</t>
  </si>
  <si>
    <t>Date SPA submitted</t>
  </si>
  <si>
    <t>C</t>
  </si>
  <si>
    <t>Enter the date the SPA was submitted.</t>
  </si>
  <si>
    <t>Benefit category</t>
  </si>
  <si>
    <t>D</t>
  </si>
  <si>
    <t>Enter the benefit category associated with the rate reduction or restructuring in the SPA (e.g., primary care services, obstetrical and gynecological services, behavioral health outpatient services, home and community based services).</t>
  </si>
  <si>
    <t>Sum of individual ratios</t>
  </si>
  <si>
    <t>E</t>
  </si>
  <si>
    <t>Percentage</t>
  </si>
  <si>
    <t>Enter the sum of the individual ratios for individual constituent services within the benefit category. To derive a ratio for individual constituent services, perform a comparison of the Medicaid to the Medicare payment rate on a code-by-code basis, meaning CPT, CDT, or HCPCS, as applicable. Express the sum as a percentage. For example, express the sum of 0.75 and 0.90 as 165%. Use cell A5 to indicate the time period of the Medicare payment rates used to compute the individual ratios summed in column E.</t>
  </si>
  <si>
    <t>Number of individual ratios</t>
  </si>
  <si>
    <t>F</t>
  </si>
  <si>
    <t>Number</t>
  </si>
  <si>
    <t>Enter the number of ratios contributing to the sum in column E.</t>
  </si>
  <si>
    <t>Rate reduction or restructuring percentage</t>
  </si>
  <si>
    <t>G</t>
  </si>
  <si>
    <t>Percentage (auto populated)</t>
  </si>
  <si>
    <t xml:space="preserve">The state does not need to enter any data in this column as it is auto populated. This column calculates the sum of individual ratios compared to the number of individual ratios entered by the state. </t>
  </si>
  <si>
    <t>Rate reduction or restructuring criterion met</t>
  </si>
  <si>
    <t>H</t>
  </si>
  <si>
    <t>Text (auto populated)</t>
  </si>
  <si>
    <t>The state does not need to enter any data in this row as it is auto populated. This column identifies whether the state has met criterion #1 in 42 CFR 447.203(c)(1)(i) for each row on the tab.</t>
  </si>
  <si>
    <t xml:space="preserve">
II. "4% Aggregate" tab</t>
  </si>
  <si>
    <t>II.A. Aggregate FFS Medicaid expenditures</t>
  </si>
  <si>
    <r>
      <t>This section allows the state to de</t>
    </r>
    <r>
      <rPr>
        <sz val="11"/>
        <rFont val="Arial"/>
        <family val="2"/>
      </rPr>
      <t>monstrate compliance with criterion #2 in 42 CFR 447.203(c)(1)(ii) (proposed reduction or restructuring would be likely to result in no more than a 4 percent reduction in aggregate fee-for-service Medicaid expenditures for each benefit category).  The state m</t>
    </r>
    <r>
      <rPr>
        <sz val="11"/>
        <color theme="1"/>
        <rFont val="Arial"/>
        <family val="2"/>
      </rPr>
      <t xml:space="preserve">ust populate the requested information in the </t>
    </r>
    <r>
      <rPr>
        <sz val="11"/>
        <color rgb="FF9E7500"/>
        <rFont val="Arial"/>
        <family val="2"/>
      </rPr>
      <t>BEIGE COLORED CELLS</t>
    </r>
    <r>
      <rPr>
        <sz val="11"/>
        <color rgb="FFBF8F00"/>
        <rFont val="Arial"/>
        <family val="2"/>
      </rPr>
      <t xml:space="preserve"> </t>
    </r>
    <r>
      <rPr>
        <sz val="11"/>
        <rFont val="Arial"/>
        <family val="2"/>
      </rPr>
      <t>in columns E through F</t>
    </r>
    <r>
      <rPr>
        <sz val="11"/>
        <color theme="1"/>
        <rFont val="Arial"/>
        <family val="2"/>
      </rPr>
      <t xml:space="preserve">. </t>
    </r>
  </si>
  <si>
    <t>Free text (auto populated)</t>
  </si>
  <si>
    <t>Auto populated with the name of the State Plan Amendment (SPA) as entered on the "I 80% Medicare" tab</t>
  </si>
  <si>
    <t>Auto populated with the date the SPA was submitted as entered on the "I 80% Medicare" tab</t>
  </si>
  <si>
    <t>Auto populated with the benefit category as entered on the "I 80% Medicare" tab</t>
  </si>
  <si>
    <t>Estimated expenditures</t>
  </si>
  <si>
    <t>Dollar amount</t>
  </si>
  <si>
    <t>Enter estimated expenditures AFTER rate reduction or restructuring.</t>
  </si>
  <si>
    <t>Prior year expenditures</t>
  </si>
  <si>
    <t>Enter prior year expenditures submitted on the state's Form CMS-64. Use cell A5 to indicate the time period of the expenditures in Column F.</t>
  </si>
  <si>
    <t>Comparison of expenditures</t>
  </si>
  <si>
    <t>The state does not need to enter any data in this column as it is auto populated. This column calculates the estimated expenditures / prior year expenditures minus one.</t>
  </si>
  <si>
    <t>The state does not need to enter any data in this row as it is auto populated. This column identifies whether the state has met criterion #2 for each row on the tab.</t>
  </si>
  <si>
    <t xml:space="preserve">
III. "Public Process Attestation" tab</t>
  </si>
  <si>
    <t xml:space="preserve">This section allows the state to demonstrate compliance with criterion #3 in 42 CFR 447.203(c)(1)(iii) (Public processes yielded no significant access to care concerns from beneficiaries, providers, or other interested parties regarding the service(s) for which the payment rate reduction or payment restructuring is proposed, or if such processes did yield concerns, the state can reasonably respond to or mitigate the concerns, as appropriate, as documented in the analysis provided by the state). The state must read and attest to the statement on the tab. For reference, information on significant concerns can be found in the Ensuring Access to Medicaid Services Final Rule (CMS-2442-F, p 40782).
</t>
  </si>
  <si>
    <t>Additional Analyses (to be completed if the SPA does not meet the three criteria, as shown in tabs I through III)</t>
  </si>
  <si>
    <t>For any SPA that does not meet the three criteria required for all SPAs proposing rate reduction or restructuring that could result in diminished access, as shown in tabs I through III, the state must demonstrate that the proposed payment rates and structure would be sufficient to enlist enough providers so that covered services would be available to beneficiaries at least to the same extent as to the general population in the geographic area. To do so, the state must fill out the following five tabs for each benefit category affected by the proposed rate reduction or restructuring.</t>
  </si>
  <si>
    <t xml:space="preserve">
IV. "Addl - Analysis" tab</t>
  </si>
  <si>
    <t xml:space="preserve">
IV.A. Summary of the proposed payment change</t>
  </si>
  <si>
    <r>
      <t xml:space="preserve">IV.A.1:  </t>
    </r>
    <r>
      <rPr>
        <sz val="11"/>
        <rFont val="Arial"/>
        <family val="2"/>
      </rPr>
      <t>The state will provide a summary of the proposed payment change. The summary must include the reason for the proposal and a description of any policy purpose for the proposed change, including the cumulative effect of all reductions or restructurings taken throughout the current state fiscal year in aggregate fee-for-service Medicaid expenditures for each benefit category affected by proposed reduction or restructuring within a state fiscal year.</t>
    </r>
  </si>
  <si>
    <t xml:space="preserve">
IV.B. Aggregate rate changes</t>
  </si>
  <si>
    <r>
      <rPr>
        <sz val="11"/>
        <rFont val="Arial"/>
        <family val="2"/>
      </rPr>
      <t>This section allows the state to provide information on Medicaid payment rates in the aggregate (including base and supplemental payments) before and after the proposed reduction or restructuring for each affected benefit category and a comparison of each to the most recently published Medicare payment rates for the same or a comparable set of Medicare-covered services and, as reasonably feasible, to the most recently available payment rates of other health care payers in the state or the geographic area for the same or a comparable set of covered services. T</t>
    </r>
    <r>
      <rPr>
        <sz val="11"/>
        <color theme="1"/>
        <rFont val="Arial"/>
        <family val="2"/>
      </rPr>
      <t xml:space="preserve">he state must populate the requested information in the </t>
    </r>
    <r>
      <rPr>
        <sz val="11"/>
        <color rgb="FFBF8F00"/>
        <rFont val="Arial"/>
        <family val="2"/>
      </rPr>
      <t xml:space="preserve">BEIGE COLORED CELLS </t>
    </r>
    <r>
      <rPr>
        <sz val="11"/>
        <rFont val="Arial"/>
        <family val="2"/>
      </rPr>
      <t>in columns B through I</t>
    </r>
    <r>
      <rPr>
        <sz val="11"/>
        <color theme="1"/>
        <rFont val="Arial"/>
        <family val="2"/>
      </rPr>
      <t xml:space="preserve">. </t>
    </r>
  </si>
  <si>
    <t>Sum of the Medicaid payment rates in the aggregate BEFORE rate reduction or restructuring</t>
  </si>
  <si>
    <t>Dollar</t>
  </si>
  <si>
    <t>Enter the dollar ($) value of the sum of the Medicaid fee-for-service payment rates in the benefit category, including any base and supplemental payments for services before rate reduction or restructuring.</t>
  </si>
  <si>
    <t>Sum of the Medicaid payment rates in the aggregate AFTER rate reduction or restructuring</t>
  </si>
  <si>
    <t>Enter the dollar ($) value of the sum of the Medicaid fee-for-service payment rates in the benefit category, including any base and supplemental payments for services after rate reduction or restructuring.</t>
  </si>
  <si>
    <t>Number of Individual Ratios</t>
  </si>
  <si>
    <t xml:space="preserve">Enter the number of rates contributing to the sum in columns C or D. </t>
  </si>
  <si>
    <t>Sum of the ratios of Medicaid payment rates to the comparable Medicare rate BEFORE rate reduction or restructuring</t>
  </si>
  <si>
    <t>Create a ratio of each Medicaid payment rate BEFORE reduction/restructuring to its comparable Medicare rate and sum the ratios together. Report this sum as a percentage. Use cell A9 to indicate the time period of the Medicare payment rates used to compute the individual ratios.</t>
  </si>
  <si>
    <t>Sum of the ratios of Medicaid payment rates to the comparable other health care payer rate BEFORE rate reduction or restructuring</t>
  </si>
  <si>
    <t>Create a ratio of each Medicaid payment rate BEFORE reduction/restructuring to its comparable health care payer rate and sum the ratios together. Report this sum as a percentage. Use cell B9 to indicate the time period of the other health care payer rates used to compute the individual ratios.</t>
  </si>
  <si>
    <t>Sum of the ratios of Medicaid payment rates to the comparable Medicare rate AFTER rate reduction or restructuring</t>
  </si>
  <si>
    <t>Create a ratio of each Medicaid payment rate AFTER reduction/restructuring to its comparable Medicare rate and sum the ratios together. Report this sum as a percentage.</t>
  </si>
  <si>
    <t>Sum of the ratios of Medicaid payment rates to the comparable other health care payer rate AFTER rate reduction or restructuring</t>
  </si>
  <si>
    <t>I</t>
  </si>
  <si>
    <t>Create a ratio of each Medicaid payment rate AFTER reduction/restructuring to its comparable health care payer rate and sum the ratios together. Report this sum as a percentage.</t>
  </si>
  <si>
    <t>Average taken of the ratios of Medicaid rates (BEFORE rate reduction or restructuring) to Medicare</t>
  </si>
  <si>
    <t>J</t>
  </si>
  <si>
    <t>The state does not need to enter any data in this column as it is auto populated. This column calculates the Medicaid payment amount before rate reduction or restructuring / Medicare payment amount.</t>
  </si>
  <si>
    <t>Average taken of the ratios of Medicaid rates (BEFORE rate reduction or restructuring) to health care payer</t>
  </si>
  <si>
    <t>K</t>
  </si>
  <si>
    <t>The state does not need to enter any data in this column as it is auto populated. This column calculates the Medicaid payment amount before rate reduction or restructuring / health care payer payment amount.</t>
  </si>
  <si>
    <t>Average taken of the ratios of Medicaid rates (AFTER rate reduction or restructuring) to Medicare</t>
  </si>
  <si>
    <t>L</t>
  </si>
  <si>
    <t>The state does not need to enter any data in this column as it is auto populated. This column calculates the Medicaid payment amount after rate reduction or restructuring / Medicare payment amount.</t>
  </si>
  <si>
    <t>Average taken of the ratios of Medicaid rates (AFTER rate reduction or restructuring) to health 
care payer</t>
  </si>
  <si>
    <t>M</t>
  </si>
  <si>
    <t>The state does not need to enter any data in this column as it is auto populated. This column calculates the Medicaid payment amount after rate reduction or restructuring / health care payer payment amount</t>
  </si>
  <si>
    <t xml:space="preserve">
V. "Addl - Providers" tab</t>
  </si>
  <si>
    <t>V.A. Three years preceding the SPA submission date</t>
  </si>
  <si>
    <r>
      <rPr>
        <b/>
        <sz val="11"/>
        <color theme="1"/>
        <rFont val="Arial"/>
        <family val="2"/>
      </rPr>
      <t xml:space="preserve">V.A.1-A.3: </t>
    </r>
    <r>
      <rPr>
        <sz val="11"/>
        <color theme="1"/>
        <rFont val="Arial"/>
        <family val="2"/>
      </rPr>
      <t xml:space="preserve"> The state must define the three years preceding the proposed SPA by entering the start and end dates in the </t>
    </r>
    <r>
      <rPr>
        <sz val="11"/>
        <color rgb="FF9E7500"/>
        <rFont val="Arial"/>
        <family val="2"/>
      </rPr>
      <t>BEIGE COLORED CELLS</t>
    </r>
    <r>
      <rPr>
        <sz val="11"/>
        <color rgb="FFBF8F00"/>
        <rFont val="Arial"/>
        <family val="2"/>
      </rPr>
      <t xml:space="preserve"> </t>
    </r>
    <r>
      <rPr>
        <sz val="11"/>
        <rFont val="Arial"/>
        <family val="2"/>
      </rPr>
      <t>in columns D and E</t>
    </r>
    <r>
      <rPr>
        <sz val="11"/>
        <color theme="1"/>
        <rFont val="Arial"/>
        <family val="2"/>
      </rPr>
      <t>. The state will use the most recent and complete data available.</t>
    </r>
  </si>
  <si>
    <t>V.B. Actively participating providers of services</t>
  </si>
  <si>
    <r>
      <rPr>
        <sz val="11"/>
        <rFont val="Arial"/>
        <family val="2"/>
      </rPr>
      <t>This section allows the state to provide additional details on the number of actively participating providers of services for each benefit category affected by the proposed reduction or restructuring for each of the 3 years immediately preceding the SPA submission date, by state-specified geographic area, provider type, and site of service. Note that for this purpose, an actively participating provider is a provider that is participating in the Medicaid program and a</t>
    </r>
    <r>
      <rPr>
        <sz val="11"/>
        <color theme="1"/>
        <rFont val="Arial"/>
        <family val="2"/>
      </rPr>
      <t>ctively seeing and providing services to Medicaid beneficiaries</t>
    </r>
    <r>
      <rPr>
        <strike/>
        <sz val="11"/>
        <color rgb="FF00B0F0"/>
        <rFont val="Arial"/>
        <family val="2"/>
      </rPr>
      <t>,</t>
    </r>
    <r>
      <rPr>
        <sz val="11"/>
        <color theme="1"/>
        <rFont val="Arial"/>
        <family val="2"/>
      </rPr>
      <t xml:space="preserve"> or accepting Medicaid beneficiaries as new patients. The state must populate the requested information in the </t>
    </r>
    <r>
      <rPr>
        <sz val="11"/>
        <color rgb="FF9E7500"/>
        <rFont val="Arial"/>
        <family val="2"/>
      </rPr>
      <t>BEIGE COLORED CELLS</t>
    </r>
    <r>
      <rPr>
        <sz val="11"/>
        <color rgb="FFBF8F00"/>
        <rFont val="Arial"/>
        <family val="2"/>
      </rPr>
      <t xml:space="preserve"> </t>
    </r>
    <r>
      <rPr>
        <sz val="11"/>
        <rFont val="Arial"/>
        <family val="2"/>
      </rPr>
      <t>in columns C through H and in columns M through N</t>
    </r>
    <r>
      <rPr>
        <sz val="11"/>
        <color theme="1"/>
        <rFont val="Arial"/>
        <family val="2"/>
      </rPr>
      <t xml:space="preserve">. </t>
    </r>
  </si>
  <si>
    <t>Auto populated with the benefit category as entered on the "IV Addl - Analysis" tab</t>
  </si>
  <si>
    <t>State-specified geographic region</t>
  </si>
  <si>
    <t>Enter the state-specified geographic region (for example, county or parish)</t>
  </si>
  <si>
    <t>Provider type</t>
  </si>
  <si>
    <t>Enter the provider type(s) affected by the reduction or restructuring, such as, but not limited to, physician, pharmacist, hospital, home health agency, assisted living facility, etc.</t>
  </si>
  <si>
    <t>Site of service</t>
  </si>
  <si>
    <t xml:space="preserve">Enter the site(s) of service affected by the reduction or restructuring, such as, but not limited to, home, hospital, assisted living facility, school, office etc. </t>
  </si>
  <si>
    <t>Number of actively participating providers - Year 1</t>
  </si>
  <si>
    <t>Enter the number of actively participating providers for the affected benefit category for Year 1, where Year 1 is the time period defined in item V.A.1</t>
  </si>
  <si>
    <t>Number of actively participating providers - Year 2</t>
  </si>
  <si>
    <t>Enter the number of actively participating providers for the affected benefit category for Year 2, where Year 2 is the time period defined in item V.A.2</t>
  </si>
  <si>
    <t>Number of actively participating providers - Year 3</t>
  </si>
  <si>
    <t>Enter the number of actively participating providers for the affected benefit category for Year 3, where Year 3 is the time period defined in item V.A.3</t>
  </si>
  <si>
    <t>Trend from Year 1 to Year 2</t>
  </si>
  <si>
    <t xml:space="preserve">The state does not need to enter any data in this column as it is auto populated. This column compares the number of actively participating providers - Year 2 with the number of actively participating providers - Year 1. </t>
  </si>
  <si>
    <t>Trend from Year 2 to Year 3</t>
  </si>
  <si>
    <t xml:space="preserve">The state does not need to enter any data in this column as it is auto populated. This column compares the number of actively participating providers - Year 3 with the number of actively participating providers - Year 2. </t>
  </si>
  <si>
    <t>Change from Year 1 to Year 3</t>
  </si>
  <si>
    <t>Number (auto populated)</t>
  </si>
  <si>
    <t xml:space="preserve">The state does not need to enter any data in this column as it is auto populated. This column calculates the number of actively participating providers - Year 3 minus the number of actively participating providers - Year 1. </t>
  </si>
  <si>
    <t>Trend from Year 1 to Year 3</t>
  </si>
  <si>
    <t xml:space="preserve">Text and percentage change  (auto populated) </t>
  </si>
  <si>
    <t>The state does not need to enter any data in this column as it is auto populated. This column describes the trend of the number of actively participating providers from Year 1 to Year 3.</t>
  </si>
  <si>
    <t>Description of trends</t>
  </si>
  <si>
    <t>Enter a description of observed trends for each geographic area over the 3 year period.</t>
  </si>
  <si>
    <t>Anticipated effect of rate reduction or restructuring</t>
  </si>
  <si>
    <t>N</t>
  </si>
  <si>
    <t>Provide an estimate of the anticipated effect of the rate reduction or restructuring on the number of actively participating providers in each benefit category, by geographic area.</t>
  </si>
  <si>
    <r>
      <t xml:space="preserve">
</t>
    </r>
    <r>
      <rPr>
        <b/>
        <u/>
        <sz val="11"/>
        <rFont val="Arial"/>
        <family val="2"/>
      </rPr>
      <t>VI. "Addl - Beneficiary" tab</t>
    </r>
  </si>
  <si>
    <t>VI.A. Three years preceding the SPA submission date</t>
  </si>
  <si>
    <r>
      <rPr>
        <b/>
        <sz val="11"/>
        <color theme="1"/>
        <rFont val="Arial"/>
        <family val="2"/>
      </rPr>
      <t>VI.A.1-A.3</t>
    </r>
    <r>
      <rPr>
        <sz val="11"/>
        <color theme="1"/>
        <rFont val="Arial"/>
        <family val="2"/>
      </rPr>
      <t xml:space="preserve">: The state must define the three years preceding the proposed SPA by entering the start and end dates in the </t>
    </r>
    <r>
      <rPr>
        <sz val="11"/>
        <color rgb="FFBF8F00"/>
        <rFont val="Arial"/>
        <family val="2"/>
      </rPr>
      <t xml:space="preserve">BEIGE COLORED CELLS </t>
    </r>
    <r>
      <rPr>
        <sz val="11"/>
        <rFont val="Arial"/>
        <family val="2"/>
      </rPr>
      <t>in columns D and E</t>
    </r>
    <r>
      <rPr>
        <sz val="11"/>
        <color theme="1"/>
        <rFont val="Arial"/>
        <family val="2"/>
      </rPr>
      <t>. The state will use the most recent and complete data available.</t>
    </r>
  </si>
  <si>
    <t>VI.B. Beneficiaries receiving services through fee-for-service (FFS) delivery system</t>
  </si>
  <si>
    <r>
      <t>This section a</t>
    </r>
    <r>
      <rPr>
        <sz val="11"/>
        <rFont val="Arial"/>
        <family val="2"/>
      </rPr>
      <t>llows the state to provide qualitative information about the beneficiaries that receive services furnished through a FFS delivery system for each benefit category affected by the proposed rate reduction or restructuring over the three year period</t>
    </r>
    <r>
      <rPr>
        <sz val="11"/>
        <color theme="1"/>
        <rFont val="Arial"/>
        <family val="2"/>
      </rPr>
      <t xml:space="preserve">. The state must populate the requested information in the </t>
    </r>
    <r>
      <rPr>
        <sz val="11"/>
        <color rgb="FFBF8F00"/>
        <rFont val="Arial"/>
        <family val="2"/>
      </rPr>
      <t xml:space="preserve">BEIGE COLORED CELLS </t>
    </r>
    <r>
      <rPr>
        <sz val="11"/>
        <rFont val="Arial"/>
        <family val="2"/>
      </rPr>
      <t>in column D</t>
    </r>
    <r>
      <rPr>
        <sz val="11"/>
        <color theme="1"/>
        <rFont val="Arial"/>
        <family val="2"/>
      </rPr>
      <t xml:space="preserve">. </t>
    </r>
  </si>
  <si>
    <r>
      <rPr>
        <b/>
        <sz val="11"/>
        <color theme="1"/>
        <rFont val="Arial"/>
        <family val="2"/>
      </rPr>
      <t>VI.B.1</t>
    </r>
    <r>
      <rPr>
        <sz val="11"/>
        <color theme="1"/>
        <rFont val="Arial"/>
        <family val="2"/>
      </rPr>
      <t>: The state must describe the demographic characteristics of the beneficiary populations receiving services affected by the rate reduction or restructuring.</t>
    </r>
  </si>
  <si>
    <r>
      <rPr>
        <b/>
        <sz val="11"/>
        <color theme="1"/>
        <rFont val="Arial"/>
        <family val="2"/>
      </rPr>
      <t>VI.B.2</t>
    </r>
    <r>
      <rPr>
        <sz val="11"/>
        <color theme="1"/>
        <rFont val="Arial"/>
        <family val="2"/>
      </rPr>
      <t>: The state must describe how the proposed rate reduction or restructuring may affect access to care and service delivery for beneficiaries in various populations.</t>
    </r>
  </si>
  <si>
    <r>
      <rPr>
        <b/>
        <sz val="11"/>
        <rFont val="Arial"/>
        <family val="2"/>
      </rPr>
      <t>VI.B.3</t>
    </r>
    <r>
      <rPr>
        <sz val="11"/>
        <rFont val="Arial"/>
        <family val="2"/>
      </rPr>
      <t>: If additional space is needed, the state may provide qualitative information in a separate document and must provide the file name of the document containing additional information and any applicable page numbers.</t>
    </r>
  </si>
  <si>
    <t>VI.C. Beneficiaries receiving services through FFS delivery system</t>
  </si>
  <si>
    <r>
      <rPr>
        <sz val="11"/>
        <rFont val="Arial"/>
        <family val="2"/>
      </rPr>
      <t>This section allows the state to provide quantitative information on the beneficiaries receiving services affected by the rate reduction or restructuring for the three years, by geographic area. The state will include beneficiaries who received services through the FFS delivery system in each benefit category affected by the p</t>
    </r>
    <r>
      <rPr>
        <sz val="11"/>
        <color theme="1"/>
        <rFont val="Arial"/>
        <family val="2"/>
      </rPr>
      <t xml:space="preserve">roposed payment rate reduction or payment restructuring. The state must populate the requested information in the </t>
    </r>
    <r>
      <rPr>
        <sz val="11"/>
        <color rgb="FFBF8F00"/>
        <rFont val="Arial"/>
        <family val="2"/>
      </rPr>
      <t xml:space="preserve">BEIGE COLORED CELLS </t>
    </r>
    <r>
      <rPr>
        <sz val="11"/>
        <rFont val="Arial"/>
        <family val="2"/>
      </rPr>
      <t>in columns C through O and columns AO through AP</t>
    </r>
    <r>
      <rPr>
        <sz val="11"/>
        <color theme="1"/>
        <rFont val="Arial"/>
        <family val="2"/>
      </rPr>
      <t xml:space="preserve">. </t>
    </r>
  </si>
  <si>
    <t>Enter the state-specified geographic region (for example, county or parish).</t>
  </si>
  <si>
    <t>Total number of beneficiaries receiving services - Year 1</t>
  </si>
  <si>
    <t>Enter the total number of beneficiaries receiving services for Year 1, where Year 1 is the time period defined in VI.A.1.</t>
  </si>
  <si>
    <t>Total number of beneficiaries receiving services - Year 2</t>
  </si>
  <si>
    <t>Enter the total number of beneficiaries receiving services for Year 2, where Year 2 is the time period defined in VI.A.2.</t>
  </si>
  <si>
    <t>Total number of beneficiaries receiving services - Year 3</t>
  </si>
  <si>
    <t>Enter the total number of beneficiaries receiving services for Year 3, where Year 3 is the time period defined in VI.A.3.</t>
  </si>
  <si>
    <t>Number of adult beneficiaries receiving services - Year 1</t>
  </si>
  <si>
    <t>Enter the number of adult beneficiaries receiving services for Year 1, where Year 1 is the time period defined in VI.A.1.</t>
  </si>
  <si>
    <t>Number of adult beneficiaries receiving services - Year 2</t>
  </si>
  <si>
    <t>Enter the number of adult beneficiaries receiving services for Year 2, where Year 2 is the time period defined in VI.A.2.</t>
  </si>
  <si>
    <t>Number of adult beneficiaries receiving services - Year 3</t>
  </si>
  <si>
    <t>Enter the number of adult beneficiaries receiving services for Year 3, where Year 3 is the time period defined in VI.A.3.</t>
  </si>
  <si>
    <t>Number of child beneficiaries  receiving services - Year 1</t>
  </si>
  <si>
    <t>Enter the number of child beneficiaries receiving services for Year 1, where Year 1 is the time period defined in VI.A.1.</t>
  </si>
  <si>
    <t>Number of child beneficiaries  receiving services - Year 2</t>
  </si>
  <si>
    <t>Enter the number of child beneficiaries receiving services for Year 2, where Year 2 is the time period defined in VI.A.2.</t>
  </si>
  <si>
    <t>Number of child beneficiaries  receiving services - Year 3</t>
  </si>
  <si>
    <t>Enter the number of child beneficiaries receiving services for Year 3, where Year 3 is the time period defined in VI.A.3.</t>
  </si>
  <si>
    <t>Number of beneficiaries who are living with disabilities receiving services - Year 1</t>
  </si>
  <si>
    <r>
      <t>Enter the number of beneficiaries who are living with disabilities receiving services for Year 1, where Year 1 is the time period defined in VI.A.1. Note that this number is not mutually exclusive of the adult</t>
    </r>
    <r>
      <rPr>
        <strike/>
        <sz val="11"/>
        <rFont val="Arial"/>
        <family val="2"/>
      </rPr>
      <t>s</t>
    </r>
    <r>
      <rPr>
        <sz val="11"/>
        <rFont val="Arial"/>
        <family val="2"/>
      </rPr>
      <t xml:space="preserve"> and child numbers above. </t>
    </r>
  </si>
  <si>
    <t>Number of beneficiaries who are living with disabilities receiving services - Year 2</t>
  </si>
  <si>
    <r>
      <t>Enter the number of beneficiaries who are living with disabilities receiving services for Year 2, where Year 2 is the time period defined in VI.A.2. Note that this number is not mutually exclusive of the adult</t>
    </r>
    <r>
      <rPr>
        <strike/>
        <sz val="11"/>
        <rFont val="Arial"/>
        <family val="2"/>
      </rPr>
      <t>s</t>
    </r>
    <r>
      <rPr>
        <sz val="11"/>
        <rFont val="Arial"/>
        <family val="2"/>
      </rPr>
      <t xml:space="preserve"> and child numbers above. </t>
    </r>
  </si>
  <si>
    <t>Number of beneficiaries who are living with disabilities receiving services - Year 3</t>
  </si>
  <si>
    <t>O</t>
  </si>
  <si>
    <r>
      <t>Enter the number of beneficiaries who are living with disabilities receiving services for Year 3, where Year 3 is the time period defined in VI.A.3. Note that this number is not mutually exclusive of the adult</t>
    </r>
    <r>
      <rPr>
        <strike/>
        <sz val="11"/>
        <rFont val="Arial"/>
        <family val="2"/>
      </rPr>
      <t>s</t>
    </r>
    <r>
      <rPr>
        <sz val="11"/>
        <rFont val="Arial"/>
        <family val="2"/>
      </rPr>
      <t xml:space="preserve"> and child numbers above. </t>
    </r>
  </si>
  <si>
    <t>Proportion of beneficiaries who are adults - Year 1</t>
  </si>
  <si>
    <t>P</t>
  </si>
  <si>
    <t>The state does not need to enter any data in this column as it is auto populated. This column compares the number of adult beneficiaries receiving services - Year 1 with the total number of beneficiaries receiving services - Year 1.</t>
  </si>
  <si>
    <t>Proportion of beneficiaries who are adults - Year 2</t>
  </si>
  <si>
    <t>Q</t>
  </si>
  <si>
    <t>The state does not need to enter any data in this column as it is auto populated. This column compares the number of adult beneficiaries receiving services - Year 2 with the total number of beneficiaries receiving services - Year 2.</t>
  </si>
  <si>
    <t>Proportion of beneficiaries who are adults - Year 3</t>
  </si>
  <si>
    <t>R</t>
  </si>
  <si>
    <t>The state does not need to enter any data in this column as it is auto populated. This column compares the number of adult beneficiaries receiving services - Year 3 with the total number of beneficiaries receiving services - Year 3.</t>
  </si>
  <si>
    <t>Proportion of beneficiaries who are children - Year 1</t>
  </si>
  <si>
    <t>S</t>
  </si>
  <si>
    <t>The state does not need to enter any data in this column as it is auto populated. This column compares the number of child beneficiaries receiving services - Year 1 with the total number of beneficiaries receiving services - Year 1.</t>
  </si>
  <si>
    <t>Proportion of beneficiaries who are children - Year 2</t>
  </si>
  <si>
    <t>T</t>
  </si>
  <si>
    <t>The state does not need to enter any data in this column as it is auto populated. This column compares the number of child beneficiaries receiving services - Year 2 with the total number of beneficiaries receiving services - Year 2.</t>
  </si>
  <si>
    <t>Proportion of beneficiaries who are children - Year 3</t>
  </si>
  <si>
    <t>U</t>
  </si>
  <si>
    <t>The state does not need to enter any data in this column as it is auto populated. This column compares the number of child beneficiaries receiving services - Year 3 with the total number of beneficiaries receiving services - Year 3.</t>
  </si>
  <si>
    <t>Proportion of beneficiaries who are living with disabilities - Year 1</t>
  </si>
  <si>
    <t>V</t>
  </si>
  <si>
    <t>The state does not need to enter any data in this column as it is auto populated. This column compares the number of beneficiaries who are living with disabilities receiving services - Year 1 with the total number of beneficiaries receiving services - Year 1.</t>
  </si>
  <si>
    <t>Proportion of beneficiaries who are living with disabilities - Year 2</t>
  </si>
  <si>
    <t>W</t>
  </si>
  <si>
    <t>The state does not need to enter any data in this column as it is auto populated. This column compares the number of beneficiaries who are living with disabilities receiving services - Year 2 with the total number of beneficiaries receiving services - Year 2.</t>
  </si>
  <si>
    <t>Proportion of beneficiaries who are living with disabilities - Year 3</t>
  </si>
  <si>
    <t>X</t>
  </si>
  <si>
    <t>The state does not need to enter any data in this column as it is auto populated. This column compares the number of beneficiaries who are living with disabilities receiving services - Year 3 with the total number of beneficiaries receiving services - Year 3.</t>
  </si>
  <si>
    <t>Trend of total number of beneficiaries receiving services from Year 1 to Year 2</t>
  </si>
  <si>
    <t>Y</t>
  </si>
  <si>
    <t>The state does not need to enter any data in this column as it is auto populated. This column compares the total number of beneficiaries receiving services - Year 2 with the total number of beneficiaries receiving services  - Year 1.</t>
  </si>
  <si>
    <t>Trend of total number of beneficiaries receiving services from Year 2 to Year 3</t>
  </si>
  <si>
    <t>Z</t>
  </si>
  <si>
    <t>The state does not need to enter any data in this column as it is auto populated. This column compares the total number of beneficiaries receiving services - Year 3 with the total number of beneficiaries receiving services  - Year 2.</t>
  </si>
  <si>
    <t>Change in total number of beneficiaries receiving services from Year 1 to Year 3</t>
  </si>
  <si>
    <t>AA</t>
  </si>
  <si>
    <t>The state does not need to enter any data in this column as it is auto populated. This column calculates the total number of beneficiaries receiving services - Year 3 minus the total number of beneficiaries receiving services - Year 1.</t>
  </si>
  <si>
    <t>Trend of total number of beneficiaries receiving services from Year 1 to Year 3</t>
  </si>
  <si>
    <t>AB</t>
  </si>
  <si>
    <t>The state does not need to enter any data in this column as it is auto populated. This column describes the trend of total number of beneficiaries receiving services from Year 1 to Year 3.</t>
  </si>
  <si>
    <t>Trend of number of adult beneficiaries receiving services from Year 1 to Year 2</t>
  </si>
  <si>
    <t>AC</t>
  </si>
  <si>
    <t>The state does not need to enter any data in this column as it is auto populated. This column compares the number of adult beneficiaries receiving services - Year 2 with the number of adult beneficiaries receiving services  - Year 1.</t>
  </si>
  <si>
    <t>Trend of number of adult beneficiaries receiving services from Year 2 to Year 3</t>
  </si>
  <si>
    <t>AD</t>
  </si>
  <si>
    <t>The state does not need to enter any data in this column as it is auto populated. This column compares the number of adult beneficiaries receiving services - Year 3 with the number of adult beneficiaries receiving services  - Year 2.</t>
  </si>
  <si>
    <t>Change in number of adult beneficiaries receiving services from Year 1 to Year 3</t>
  </si>
  <si>
    <t>AE</t>
  </si>
  <si>
    <t>The state does not need to enter any data in this column as it is auto populated. This column calculates the number of adult beneficiaries receiving services - Year 3 minus the number of adult beneficiaries receiving services  - Year 1.</t>
  </si>
  <si>
    <t>Trend of number of adult beneficiaries receiving services from Year 1 to Year 3</t>
  </si>
  <si>
    <t>AF</t>
  </si>
  <si>
    <t>The state does not need to enter any data in this column as it is auto populated. This column describes the trend of the number of adult beneficiaries receiving services from Year 1 to Year 3.</t>
  </si>
  <si>
    <t>Trend of number of child beneficiaries receiving services from Year 1 to Year 2</t>
  </si>
  <si>
    <t>AG</t>
  </si>
  <si>
    <t>The state does not need to enter any data in this column as it is auto populated. This column compares the number of child beneficiaries receiving services - Year 2 with the number of child beneficiaries receiving services  - Year 1.</t>
  </si>
  <si>
    <t>Trend of number of child beneficiaries receiving services from Year 2 to Year 3</t>
  </si>
  <si>
    <t>AH</t>
  </si>
  <si>
    <t>The state does not need to enter any data in this column as it is auto populated. This column compares the number of child beneficiaries receiving services - Year 3 with the number of child beneficiaries receiving services  - Year 2.</t>
  </si>
  <si>
    <t>Change in number of child beneficiaries receiving services from Year 1 to Year 3</t>
  </si>
  <si>
    <t>AI</t>
  </si>
  <si>
    <t>The state does not need to enter any data in this column as it is auto populated. This column calculates the number of child beneficiaries receiving services - Year 3 minus the number of child beneficiaries receiving services  - Year 1.</t>
  </si>
  <si>
    <t>Trend of number of child beneficiaries receiving services from Year 1 to Year 3</t>
  </si>
  <si>
    <t>AJ</t>
  </si>
  <si>
    <t xml:space="preserve">The state does not need to enter any data in this column as it is auto populated. This column describes the trend of the number of child beneficiaries receiving services from Year 1 to Year 3. </t>
  </si>
  <si>
    <t>Trend of number of beneficiaries who are living with disabilities receiving services from Year 1 to Year 2</t>
  </si>
  <si>
    <t>AK</t>
  </si>
  <si>
    <t>The state does not need to enter any data in this column as it is auto populated. This column compares the number of beneficiaries who are living with disabilities receiving services - Year 2 with the number of beneficiaries who are living with disabilities receiving services  - Year 1.</t>
  </si>
  <si>
    <t>Trend of number of beneficiaries who are living with disabilities receiving services from Year 2 to Year 3</t>
  </si>
  <si>
    <t>AL</t>
  </si>
  <si>
    <t>The state does not need to enter any data in this column as it is auto populated. This column compares the number of beneficiaries who are living with disabilities receiving services - Year 3 with the number of beneficiaries who are living with disabilities receiving services  - Year 2.</t>
  </si>
  <si>
    <t>Change in number of beneficiaries who are living with disabilities receiving services from Year 1 to Year 3</t>
  </si>
  <si>
    <t>AM</t>
  </si>
  <si>
    <t>The state does not need to enter any data in this column as it is auto populated. This column calculates the number of beneficiaries who are living with disabilities receiving services - Year 3 minus the number of beneficiaries who are living with disabilities receiving services  - Year 1.</t>
  </si>
  <si>
    <t>Trend of number of beneficiaries who are living with disabilities receiving services from Year 1 to Year 3</t>
  </si>
  <si>
    <t>AN</t>
  </si>
  <si>
    <r>
      <t>The state does not need to enter any data in this column as it is auto populated. This column describes the trend of the number of beneficiaries who are living with disabilities receiving services from Year 1 to Year 3.</t>
    </r>
    <r>
      <rPr>
        <strike/>
        <sz val="11"/>
        <rFont val="Arial"/>
        <family val="2"/>
      </rPr>
      <t xml:space="preserve"> </t>
    </r>
  </si>
  <si>
    <t>AO</t>
  </si>
  <si>
    <t>AP</t>
  </si>
  <si>
    <t>Provide an estimate of the anticipated effect of the rate reduction or restructuring on the number beneficiaries receiving services in each benefit category, by geographic area</t>
  </si>
  <si>
    <t xml:space="preserve">
VII. "Addl Services" tabs</t>
  </si>
  <si>
    <t>VII.A. Three years preceding the SPA submission date</t>
  </si>
  <si>
    <r>
      <rPr>
        <b/>
        <sz val="11"/>
        <color theme="1"/>
        <rFont val="Arial"/>
        <family val="2"/>
      </rPr>
      <t>VII.A.1-A.3</t>
    </r>
    <r>
      <rPr>
        <sz val="11"/>
        <color theme="1"/>
        <rFont val="Arial"/>
        <family val="2"/>
      </rPr>
      <t xml:space="preserve">: The state must define the three years preceding the proposed SPA by entering the start and end dates in the </t>
    </r>
    <r>
      <rPr>
        <sz val="11"/>
        <color rgb="FFBF8F00"/>
        <rFont val="Arial"/>
        <family val="2"/>
      </rPr>
      <t xml:space="preserve">BEIGE COLORED CELLS </t>
    </r>
    <r>
      <rPr>
        <sz val="11"/>
        <rFont val="Arial"/>
        <family val="2"/>
      </rPr>
      <t>in columns D and E.</t>
    </r>
    <r>
      <rPr>
        <sz val="11"/>
        <color theme="1"/>
        <rFont val="Arial"/>
        <family val="2"/>
      </rPr>
      <t xml:space="preserve"> The state will use the most recent and complete data available.</t>
    </r>
  </si>
  <si>
    <t>VII.B. Medicaid services furnished through FFS delivery system</t>
  </si>
  <si>
    <r>
      <t xml:space="preserve">This section allows the state to provide qualitative information on services furnished through the FFS delivery system in each benefit category affected by the proposed reduction or restructuring over the three year period. The state must populate the requested information in the </t>
    </r>
    <r>
      <rPr>
        <sz val="11"/>
        <color rgb="FFBF8F00"/>
        <rFont val="Arial"/>
        <family val="2"/>
      </rPr>
      <t>BEIGE COLORED CELLS</t>
    </r>
    <r>
      <rPr>
        <sz val="11"/>
        <rFont val="Arial"/>
        <family val="2"/>
      </rPr>
      <t xml:space="preserve"> in column D. </t>
    </r>
  </si>
  <si>
    <r>
      <rPr>
        <b/>
        <sz val="11"/>
        <color theme="1"/>
        <rFont val="Arial"/>
        <family val="2"/>
      </rPr>
      <t>VII.B.1</t>
    </r>
    <r>
      <rPr>
        <sz val="11"/>
        <color theme="1"/>
        <rFont val="Arial"/>
        <family val="2"/>
      </rPr>
      <t xml:space="preserve">: The state must describe </t>
    </r>
    <r>
      <rPr>
        <sz val="11"/>
        <rFont val="Arial"/>
        <family val="2"/>
      </rPr>
      <t>s</t>
    </r>
    <r>
      <rPr>
        <sz val="11"/>
        <color theme="1"/>
        <rFont val="Arial"/>
        <family val="2"/>
      </rPr>
      <t>ervices affected by the rate reduction or restructuring.</t>
    </r>
  </si>
  <si>
    <r>
      <rPr>
        <b/>
        <sz val="11"/>
        <color theme="1"/>
        <rFont val="Arial"/>
        <family val="2"/>
      </rPr>
      <t>VII.B.2</t>
    </r>
    <r>
      <rPr>
        <sz val="11"/>
        <color theme="1"/>
        <rFont val="Arial"/>
        <family val="2"/>
      </rPr>
      <t>: The state must describe how the proposed rate reduction or restructuring may affect access to care and service delivery.</t>
    </r>
  </si>
  <si>
    <r>
      <rPr>
        <b/>
        <sz val="11"/>
        <rFont val="Arial"/>
        <family val="2"/>
      </rPr>
      <t>VII.B.3</t>
    </r>
    <r>
      <rPr>
        <sz val="11"/>
        <rFont val="Arial"/>
        <family val="2"/>
      </rPr>
      <t>: If additional space is needed, the state may provide qualitative information in a separate document and must provide the file name of the document containing additional information and any applicable page numbers.</t>
    </r>
  </si>
  <si>
    <t>VII.C. Medicaid services furnished through FFS delivery system</t>
  </si>
  <si>
    <r>
      <rPr>
        <sz val="11"/>
        <rFont val="Arial"/>
        <family val="2"/>
      </rPr>
      <t xml:space="preserve">This section allows the state to provide quantitative information on services furnished through the FFS delivery system in each benefit category affected by the proposed reduction or restructuring over the three year period, by geographic area, provider type, and site of service. The state </t>
    </r>
    <r>
      <rPr>
        <sz val="11"/>
        <color theme="1"/>
        <rFont val="Arial"/>
        <family val="2"/>
      </rPr>
      <t xml:space="preserve">must populate the requested information in the </t>
    </r>
    <r>
      <rPr>
        <sz val="11"/>
        <color rgb="FFBF8F00"/>
        <rFont val="Arial"/>
        <family val="2"/>
      </rPr>
      <t xml:space="preserve">BEIGE COLORED CELLS </t>
    </r>
    <r>
      <rPr>
        <sz val="11"/>
        <rFont val="Arial"/>
        <family val="2"/>
      </rPr>
      <t>in columns F through Q and columns AQ through AR</t>
    </r>
    <r>
      <rPr>
        <sz val="11"/>
        <color theme="1"/>
        <rFont val="Arial"/>
        <family val="2"/>
      </rPr>
      <t xml:space="preserve">. </t>
    </r>
  </si>
  <si>
    <t>Auto populated</t>
  </si>
  <si>
    <t>Auto populated from the state-specified geographic region  used on the "Addl - Providers" tab</t>
  </si>
  <si>
    <t>Auto populated from the provider type used on the "Addl - Providers" tab</t>
  </si>
  <si>
    <t>Auto populated from the site of service used on the "Addl - Providers" tab</t>
  </si>
  <si>
    <t>Number of Medicaid services furnished through FFS - Year 1</t>
  </si>
  <si>
    <t>Enter the total number Medicaid services furnished through FFS for Year 1, where Year 1 is the time period defined in VII.A.1.</t>
  </si>
  <si>
    <t>Number of Medicaid services furnished through FFS - Year 2</t>
  </si>
  <si>
    <t>Enter the total number Medicaid services furnished through FFS for Year 2, where Year 2 is the time period defined in VII.A.2.</t>
  </si>
  <si>
    <t>Number of Medicaid services furnished through FFS - Year 3</t>
  </si>
  <si>
    <t>Enter the total number Medicaid services furnished through FFS for Year 3, where Year 3 is the time period defined in VII.A.3.</t>
  </si>
  <si>
    <t>Number of Medicaid services furnished to adult beneficiaries - Year 1</t>
  </si>
  <si>
    <t>Enter the number of Medicaid services furnished to adult beneficiaries for Year 1, where Year 1 is the time period defined in VII.A.1.</t>
  </si>
  <si>
    <t>Number of Medicaid services furnished to adult beneficiaries - Year 2</t>
  </si>
  <si>
    <t>Enter the number of Medicaid services furnished to adult beneficiaries for Year 2, where Year 2 is the time period defined in VII.A.2.</t>
  </si>
  <si>
    <t>Number of Medicaid services furnished to adult beneficiaries - Year 3</t>
  </si>
  <si>
    <t>Enter the number of Medicaid services furnished to adult beneficiaries for Year 3, where Year 3 is the time period defined in VII.A.3.</t>
  </si>
  <si>
    <t>Number of Medicaid services furnished to child beneficiaries - Year 1</t>
  </si>
  <si>
    <t>Enter the number of Medicaid services furnished to child beneficiaries for Year 1, where Year 1 is the time period defined in VII.A.1.</t>
  </si>
  <si>
    <t>Number of Medicaid services furnished to child beneficiaries - Year 2</t>
  </si>
  <si>
    <t>Enter the number of Medicaid services furnished to child beneficiaries for Year 2, where Year 2 is the time period defined in VII.A.2.</t>
  </si>
  <si>
    <t>Number of Medicaid services furnished to child beneficiaries - Year 3</t>
  </si>
  <si>
    <t>Enter the number of Medicaid services furnished to child beneficiaries for Year 3, where Year 3 is the time period defined in VII.A.3.</t>
  </si>
  <si>
    <t>Number of Medicaid services furnished to beneficiaries who are living with disabilities - Year 1</t>
  </si>
  <si>
    <t>Enter the number of Medicaid services furnished to beneficiaries who are living with disabilities for Year 1, where Year 1 is the time period defined in VII.A.1.</t>
  </si>
  <si>
    <t>Number of Medicaid services furnished to beneficiaries who are living with disabilities - Year 2</t>
  </si>
  <si>
    <t>Enter the number of Medicaid services furnished to beneficiaries who are living with disabilities for Year 2, where Year 2 is the time period defined in VII.A.2.</t>
  </si>
  <si>
    <t>Number of Medicaid services furnished to beneficiaries who are living with disabilities - Year 3</t>
  </si>
  <si>
    <t>Enter the number of Medicaid services furnished to beneficiaries who are living with disabilities for Year 3, where Year 3 is the time period defined in VII.A.3.</t>
  </si>
  <si>
    <t>Proportion of Medicaid services furnished to adult beneficiaries - Year 1</t>
  </si>
  <si>
    <t>The state does not need to enter any data in this column as it is auto populated. This column compares the number of Medicaid services furnished to adult beneficiaries - Year 1 with the number of Medicaid services furnished through FFS - Year 1.</t>
  </si>
  <si>
    <t>Proportion of Medicaid services furnished to adult beneficiaries - Year 2</t>
  </si>
  <si>
    <t>The state does not need to enter any data in this column as it is auto populated. This column compares the number of Medicaid services furnished to adult beneficiaries - Year 2 with the number of Medicaid services furnished through FFS - Year 2.</t>
  </si>
  <si>
    <t>Proportion of Medicaid services furnished to adult beneficiaries - Year 3</t>
  </si>
  <si>
    <t>The state does not need to enter any data in this column as it is auto populated. This column compares the number of Medicaid services furnished to adult beneficiaries - Year 3 with the number of Medicaid services furnished through FFS - Year 3.</t>
  </si>
  <si>
    <t>Proportion of Medicaid services furnished to child beneficiaries - Year 1</t>
  </si>
  <si>
    <t>The state does not need to enter any data in this column as it is auto populated. This column compares the number of Medicaid services furnished to child beneficiaries - Year 1 with the number of Medicaid services furnished through FFS - Year 1.</t>
  </si>
  <si>
    <t>Proportion of Medicaid services furnished to child beneficiaries - Year 2</t>
  </si>
  <si>
    <t>The state does not need to enter any data in this column as it is auto populated. This column compares the number of Medicaid services furnished to child beneficiaries - Year 2 with the number of Medicaid services furnished through FFS - Year 2.</t>
  </si>
  <si>
    <t>Proportion of Medicaid services furnished to child beneficiaries - Year 3</t>
  </si>
  <si>
    <t>The state does not need to enter any data in this column as it is auto populated. This column compares the number of Medicaid services furnished to child beneficiaries - Year 3 with the number of Medicaid services furnished through FFS - Year 3.</t>
  </si>
  <si>
    <t>Proportion of Medicaid services furnished to beneficiaries living with disabilities - Year 1</t>
  </si>
  <si>
    <t>The state does not need to enter any data in this column as it is auto populated. This column compares the number of Medicaid services furnished to beneficiaries who are living with disabilities - Year 1 with the number of Medicaid services furnished through FFS - Year 1.</t>
  </si>
  <si>
    <t>Proportion of Medicaid services furnished to beneficiaries living with disabilities - Year 2</t>
  </si>
  <si>
    <t>The state does not need to enter any data in this column as it is auto populated. This column compares the number of Medicaid services furnished to beneficiaries who are living with disabilities - Year 2 with the number of Medicaid services furnished through FFS - Year 2.</t>
  </si>
  <si>
    <t>Proportion of Medicaid services furnished to beneficiaries living with disabilities - Year 3</t>
  </si>
  <si>
    <t>The state does not need to enter any data in this column as it is auto populated. This column compares the number of Medicaid services furnished to beneficiaries who are living with disabilities - Year 3 with the number of Medicaid services furnished through FFS - Year 3.</t>
  </si>
  <si>
    <t>Trend of Medicaid services furnished through FFS from Year 1 to Year 2</t>
  </si>
  <si>
    <r>
      <t>The state does not need to enter any data in this column as it is auto populated. This column compares Medicaid services furnished through FFS - Year 2 with the Medicaid services furnished through FFS  - Year 1.</t>
    </r>
    <r>
      <rPr>
        <strike/>
        <sz val="11"/>
        <rFont val="Arial"/>
        <family val="2"/>
      </rPr>
      <t xml:space="preserve"> </t>
    </r>
  </si>
  <si>
    <t>Trend of Medicaid services furnished through FFS from Year 2 to Year 3</t>
  </si>
  <si>
    <t>The state does not need to enter any data in this column as it is auto populated. This column compares Medicaid services furnished through FFS - Year 3 with the Medicaid services furnished through FFS  - Year 2.</t>
  </si>
  <si>
    <t>Change in the number of Medicaid services furnished through FFS from Year 1 to Year 3</t>
  </si>
  <si>
    <t>The state does not need to enter any data in this column as it is auto populated. This column calculates Medicaid services furnished through FFS - Year 3 minus the Medicaid services furnished through FFS  - Year 1.</t>
  </si>
  <si>
    <t>Trend of Medicaid services furnished through FFS from Year 1 to Year 3</t>
  </si>
  <si>
    <t>The state does not need to enter any data in this column as it is auto populated. This column describes the trend of Medicaid services furnished through FFS from Year 1 to Year 3 (auto populated)</t>
  </si>
  <si>
    <t>Trend of Medicaid services furnished to adult beneficiaries from Year 1 to Year 2</t>
  </si>
  <si>
    <t xml:space="preserve">The state does not need to enter any data in this column as it is auto populated. This column compares Medicaid services furnished to adult beneficiaries - Year 2 with the Medicaid services furnished to adult beneficiaries  - Year 1. </t>
  </si>
  <si>
    <t>Trend of Medicaid services furnished to adult beneficiaries from Year 2 to Year 3</t>
  </si>
  <si>
    <t>The state does not need to enter any data in this column as it is auto populated. This column compares Medicaid services furnished to adult beneficiaries - Year 3 with the Medicaid services furnished to adult beneficiaries  - Year 2.</t>
  </si>
  <si>
    <t>Change in number of Medicaid services furnished to adult beneficiaries from Year 1 to Year 3</t>
  </si>
  <si>
    <t>The state does not need to enter any data in this column as it is auto populated. This column calculates Medicaid services furnished to adult beneficiaries - Year 3 minus Medicaid services furnished to adult beneficiaries  - Year 1.</t>
  </si>
  <si>
    <t>Trend of Medicaid services furnished to adult beneficiaries from Year 1 to Year 3</t>
  </si>
  <si>
    <t>The state does not need to enter any data in this column as it is auto populated. This column describes the trend of Medicaid services furnished to adult beneficiaries from Year 1 to Year 3.</t>
  </si>
  <si>
    <t>Trend of Medicaid services furnished to child beneficiaries from Year 1 to Year 2</t>
  </si>
  <si>
    <t>The state does not need to enter any data in this column as it is auto populated. This column compares Medicaid services furnished to child beneficiaries - Year 2 with the Medicaid services furnished to child beneficiaries  - Year 1.</t>
  </si>
  <si>
    <t>Trend of Medicaid services furnished to child beneficiaries from Year 2 to Year 3</t>
  </si>
  <si>
    <t>The state does not need to enter any data in this column as it is auto populated. This column compares Medicaid services furnished to child beneficiaries - Year 3 with the Medicaid services furnished to child beneficiaries  - Year 2.</t>
  </si>
  <si>
    <t>Change in number of Medicaid services furnished to child beneficiaries from Year 1 to Year 3</t>
  </si>
  <si>
    <t>The state does not need to enter any data in this column as it is auto populated. This column calculates Medicaid services furnished to child beneficiaries - Year 3 minus Medicaid services furnished to child beneficiaries  - Year 1.</t>
  </si>
  <si>
    <t>Trend of Medicaid services furnished to child beneficiaries from Year 1 to Year 3</t>
  </si>
  <si>
    <t>The state does not need to enter any data in this column as it is auto populated. This column describes the trend of Medicaid services furnished to child beneficiaries from Year 1 to Year 3.</t>
  </si>
  <si>
    <t>Trend of Medicaid services furnished to beneficiaries who are living with disabilities from Year 1 to Year 2</t>
  </si>
  <si>
    <t>The state does not need to enter any data in this column as it is auto populated. This column compares Medicaid services furnished to beneficiaries who are living with disabilities - Year 2 with the Medicaid services furnished to beneficiaries who are living with disabilities  - Year 1.</t>
  </si>
  <si>
    <t>Trend of Medicaid services furnished to beneficiaries who are living with disabilities from Year 2 to Year 3</t>
  </si>
  <si>
    <t>The state does not need to enter any data in this column as it is auto populated. This column compares Medicaid services furnished to beneficiaries who are living with disabilities - Year 3 with the Medicaid services furnished to beneficiaries who are living with disabilities  - Year 2.</t>
  </si>
  <si>
    <t>Change in number of Medicaid services furnished to beneficiaries who are living with disabilities from Year 1 to Year 3</t>
  </si>
  <si>
    <t>The state does not need to enter any data in this column as it is auto populated. This column calculates Medicaid services furnished to beneficiaries who are living with disabilities - Year 3 minus Medicaid services furnished to beneficiaries who are living with disabilities - Year 1.</t>
  </si>
  <si>
    <t>Trend of Medicaid services furnished to beneficiaries who are living with disabilities from Year 1 to Year 3</t>
  </si>
  <si>
    <t>The state does not need to enter any data in this column as it is auto populated. This column describes the trend of Medicaid services furnished to beneficiaries who are living with disabilities from Year 1 to Year 3.</t>
  </si>
  <si>
    <t>AQ</t>
  </si>
  <si>
    <t>AR</t>
  </si>
  <si>
    <t>Provide an estimate of the anticipated effect on the number of Medicaid services furnished through the FFS delivery system in each affected benefit category, by geographic area.</t>
  </si>
  <si>
    <t xml:space="preserve">
VIII. "Addl Concerns " tabs</t>
  </si>
  <si>
    <t>VIII.A. Summary of access to care concerns or complaints</t>
  </si>
  <si>
    <r>
      <rPr>
        <sz val="11"/>
        <rFont val="Arial"/>
        <family val="2"/>
      </rPr>
      <t>This section allows the state to provide a summary of any access to care concerns or complaints received from beneficiaries, providers, and other interested parties regarding the service(s) for which payment rate reduction or restructuring is proposed along w</t>
    </r>
    <r>
      <rPr>
        <sz val="11"/>
        <color theme="1"/>
        <rFont val="Arial"/>
        <family val="2"/>
      </rPr>
      <t xml:space="preserve">ith the responses from the state. The state must populate the requested information in the </t>
    </r>
    <r>
      <rPr>
        <sz val="11"/>
        <color rgb="FFBF8F00"/>
        <rFont val="Arial"/>
        <family val="2"/>
      </rPr>
      <t xml:space="preserve">BEIGE COLORED CELLS </t>
    </r>
    <r>
      <rPr>
        <sz val="11"/>
        <rFont val="Arial"/>
        <family val="2"/>
      </rPr>
      <t>in column D</t>
    </r>
    <r>
      <rPr>
        <sz val="11"/>
        <color theme="1"/>
        <rFont val="Arial"/>
        <family val="2"/>
      </rPr>
      <t xml:space="preserve">. </t>
    </r>
  </si>
  <si>
    <r>
      <rPr>
        <b/>
        <sz val="11"/>
        <color theme="1"/>
        <rFont val="Arial"/>
        <family val="2"/>
      </rPr>
      <t>VIII.A.1</t>
    </r>
    <r>
      <rPr>
        <sz val="11"/>
        <color theme="1"/>
        <rFont val="Arial"/>
        <family val="2"/>
      </rPr>
      <t>: The state must summarize any access to care concerns or complaints received from beneficiaries, providers, and other interested parties regarding the services affected by the proposed payment rate reduction or restructuring.</t>
    </r>
  </si>
  <si>
    <r>
      <rPr>
        <b/>
        <sz val="11"/>
        <rFont val="Arial"/>
        <family val="2"/>
      </rPr>
      <t>VIII.A.2</t>
    </r>
    <r>
      <rPr>
        <sz val="11"/>
        <rFont val="Arial"/>
        <family val="2"/>
      </rPr>
      <t>: The state must summarize its responses to any access to care concerns or complaints received from beneficiaries, providers, and other interested parties regarding the services affected by the proposed payment rate reduction or restructuring.</t>
    </r>
  </si>
  <si>
    <r>
      <rPr>
        <b/>
        <sz val="11"/>
        <rFont val="Arial"/>
        <family val="2"/>
      </rPr>
      <t>VIII.A.3</t>
    </r>
    <r>
      <rPr>
        <sz val="11"/>
        <rFont val="Arial"/>
        <family val="2"/>
      </rPr>
      <t>: If additional space is needed, the state may provide information in a separate document and must provide the file name of the document containing additional information and any applicable page numbers.</t>
    </r>
  </si>
  <si>
    <t>Rate Reduction or Restructuring Template</t>
  </si>
  <si>
    <t>1. I hereby certify that, to the best of my knowledge and belief, this report is true, accurate, and complete, and except as noted, has been prepared in accordance with applicable instructions. I further certify that I am familiar with the laws and regulations regarding the documentation of access to care and service payment rates, and this rate reduction or restructuring template is provided in compliance with such laws and regulations.</t>
  </si>
  <si>
    <t>2.  I am the officer authorized by the relevant state government agency to submit this form, and I have made a good faith effort to ensure that all information reported is true and accurate.</t>
  </si>
  <si>
    <t>Electronic Signature:</t>
  </si>
  <si>
    <t>Title &amp; Contact Information:</t>
  </si>
  <si>
    <t>Adult</t>
  </si>
  <si>
    <t>Individual provider</t>
  </si>
  <si>
    <t>1-5% growth</t>
  </si>
  <si>
    <t xml:space="preserve"> Alabama </t>
  </si>
  <si>
    <t>Personal care</t>
  </si>
  <si>
    <t>Pediatric</t>
  </si>
  <si>
    <t>Providers employed by an agency</t>
  </si>
  <si>
    <t>&gt;5% growth</t>
  </si>
  <si>
    <t xml:space="preserve"> Alaska </t>
  </si>
  <si>
    <t>Home health aide</t>
  </si>
  <si>
    <t>Both</t>
  </si>
  <si>
    <t>1-5% decline</t>
  </si>
  <si>
    <t xml:space="preserve"> Arizona </t>
  </si>
  <si>
    <t>Homemaker services</t>
  </si>
  <si>
    <t>&gt;5% decline</t>
  </si>
  <si>
    <t xml:space="preserve"> Arkansas </t>
  </si>
  <si>
    <t xml:space="preserve"> California </t>
  </si>
  <si>
    <t xml:space="preserve"> Colorado </t>
  </si>
  <si>
    <t xml:space="preserve"> Connecticut </t>
  </si>
  <si>
    <t xml:space="preserve"> Delaware </t>
  </si>
  <si>
    <t>District of Columbia</t>
  </si>
  <si>
    <t xml:space="preserve"> Florida </t>
  </si>
  <si>
    <t xml:space="preserve"> Georgia </t>
  </si>
  <si>
    <t xml:space="preserve"> Hawaii </t>
  </si>
  <si>
    <t xml:space="preserve"> Idaho </t>
  </si>
  <si>
    <t xml:space="preserve"> Illinois </t>
  </si>
  <si>
    <t xml:space="preserve"> Indiana </t>
  </si>
  <si>
    <t xml:space="preserve"> Iowa </t>
  </si>
  <si>
    <t xml:space="preserve"> Kansas </t>
  </si>
  <si>
    <t xml:space="preserve"> Kentucky</t>
  </si>
  <si>
    <t xml:space="preserve"> Louisiana </t>
  </si>
  <si>
    <t xml:space="preserve"> Maine </t>
  </si>
  <si>
    <t xml:space="preserve"> Maryland </t>
  </si>
  <si>
    <t xml:space="preserve"> Massachusetts</t>
  </si>
  <si>
    <t xml:space="preserve"> Michigan </t>
  </si>
  <si>
    <t xml:space="preserve"> Minnesota </t>
  </si>
  <si>
    <t xml:space="preserve"> Mississippi </t>
  </si>
  <si>
    <t xml:space="preserve"> Missouri </t>
  </si>
  <si>
    <t xml:space="preserve"> Montana </t>
  </si>
  <si>
    <t xml:space="preserve"> Nebraska </t>
  </si>
  <si>
    <t xml:space="preserve"> Nevada </t>
  </si>
  <si>
    <t xml:space="preserve"> New Hampshire </t>
  </si>
  <si>
    <t xml:space="preserve"> New Jersey </t>
  </si>
  <si>
    <t xml:space="preserve"> New Mexico </t>
  </si>
  <si>
    <t xml:space="preserve"> New York </t>
  </si>
  <si>
    <t xml:space="preserve"> North Carolina </t>
  </si>
  <si>
    <t xml:space="preserve"> North Dakota </t>
  </si>
  <si>
    <t xml:space="preserve"> Ohio </t>
  </si>
  <si>
    <t xml:space="preserve"> Oklahoma </t>
  </si>
  <si>
    <t xml:space="preserve"> Oregon </t>
  </si>
  <si>
    <t xml:space="preserve"> Pennsylvania</t>
  </si>
  <si>
    <t xml:space="preserve"> Rhode Island</t>
  </si>
  <si>
    <t xml:space="preserve"> South Carolina </t>
  </si>
  <si>
    <t xml:space="preserve"> South Dakota </t>
  </si>
  <si>
    <t xml:space="preserve"> Tennessee </t>
  </si>
  <si>
    <t xml:space="preserve"> Texas </t>
  </si>
  <si>
    <t xml:space="preserve"> Utah </t>
  </si>
  <si>
    <t xml:space="preserve"> Vermont </t>
  </si>
  <si>
    <t xml:space="preserve"> Virginia</t>
  </si>
  <si>
    <t xml:space="preserve"> Washington </t>
  </si>
  <si>
    <t xml:space="preserve"> West Virginia </t>
  </si>
  <si>
    <t xml:space="preserve"> Wisconsin </t>
  </si>
  <si>
    <t xml:space="preserve"> Wyoming </t>
  </si>
  <si>
    <t xml:space="preserve">American Samoa </t>
  </si>
  <si>
    <t xml:space="preserve">Guam </t>
  </si>
  <si>
    <t xml:space="preserve">Northern Mariana Islands </t>
  </si>
  <si>
    <t xml:space="preserve">Puerto Rico </t>
  </si>
  <si>
    <t xml:space="preserve">U.S. Virgin Islands </t>
  </si>
  <si>
    <t>Baker Island</t>
  </si>
  <si>
    <t>Howland Island</t>
  </si>
  <si>
    <t>Jarvis Island</t>
  </si>
  <si>
    <t>Johnston Atoll</t>
  </si>
  <si>
    <t>Kingman Reef</t>
  </si>
  <si>
    <t>Midway Atoll</t>
  </si>
  <si>
    <t>Navassa Island</t>
  </si>
  <si>
    <t>Palmyra Atoll</t>
  </si>
  <si>
    <t>Wake Island</t>
  </si>
  <si>
    <t>Progress Tracker</t>
  </si>
  <si>
    <t>% Progress to Completion</t>
  </si>
  <si>
    <t>Worksheets</t>
  </si>
  <si>
    <t># of Cells Entered Completely *</t>
  </si>
  <si>
    <t>Required Cells**</t>
  </si>
  <si>
    <t>% complete
(=Col. C / Col. D)</t>
  </si>
  <si>
    <r>
      <rPr>
        <sz val="8"/>
        <color theme="1"/>
        <rFont val="Arial"/>
        <family val="2"/>
      </rPr>
      <t xml:space="preserve">(% Complete / Worksheet)   </t>
    </r>
    <r>
      <rPr>
        <sz val="9"/>
        <color theme="1"/>
        <rFont val="Arial"/>
        <family val="2"/>
      </rPr>
      <t xml:space="preserve">                                 0%</t>
    </r>
  </si>
  <si>
    <t>Summary of Compliance - Section A</t>
  </si>
  <si>
    <t>Summary of Compliance - Section C^</t>
  </si>
  <si>
    <t>* Cells that have all the required cells have data entered. Note that it does not check for accuracy of the cell data.</t>
  </si>
  <si>
    <t>** Cells that require data entry based on current input.</t>
  </si>
  <si>
    <t>^ This section is only required to complete if Summary of Compliance - Section B says "Met" for all three cells.</t>
  </si>
  <si>
    <t xml:space="preserve">Per your data entry so far, Table B, Worksheet 0. Summary of Compliance says: </t>
  </si>
  <si>
    <t>0. Summary of compliance with rate reduction or restructuring criteria</t>
  </si>
  <si>
    <t>A. Primary contact information</t>
  </si>
  <si>
    <t>The state will use this section of the tab to provide contact information for any questions regarding the responses provided in this template. The state must populate responses in Column E ("State response") for rows 0.A.1 through 0.A.6.</t>
  </si>
  <si>
    <t>A. Information for primary contact (regarding information reported in this template)</t>
  </si>
  <si>
    <t>#</t>
  </si>
  <si>
    <t>Item</t>
  </si>
  <si>
    <t>State response</t>
  </si>
  <si>
    <t>0.A.1</t>
  </si>
  <si>
    <t xml:space="preserve">Contact Name: </t>
  </si>
  <si>
    <t>Enter free text</t>
  </si>
  <si>
    <t>0.A.2</t>
  </si>
  <si>
    <t>Contact Phone:</t>
  </si>
  <si>
    <t>Enter number as ###-###-####</t>
  </si>
  <si>
    <t>0.A.3</t>
  </si>
  <si>
    <t>Contact Email:</t>
  </si>
  <si>
    <t>Enter email address</t>
  </si>
  <si>
    <t>0.A.4</t>
  </si>
  <si>
    <t>Contact Title:</t>
  </si>
  <si>
    <t>0.A.5</t>
  </si>
  <si>
    <t xml:space="preserve">State: </t>
  </si>
  <si>
    <t>Select from set values (drop down)</t>
  </si>
  <si>
    <t>0.A.6</t>
  </si>
  <si>
    <t xml:space="preserve">State Agency Name: </t>
  </si>
  <si>
    <t>B. Rate reduction or restructuring criteria</t>
  </si>
  <si>
    <t>The state will use this section of the tab to track whether they have met the rate reduction or restructuring criteria as described in § 447.203(c)(1)(i) through (iii). This section will auto populate with "Met" or "Not Met" based on the information the state provides in the "I 80% Medicare", "II 4% Aggregate", and "III Public Process Attestation" tabs. Additional analyses may be required or requested if all criteria are not met.</t>
  </si>
  <si>
    <t>Requirements per 42 CFR 447.203(c)(1)(i) through (iii)</t>
  </si>
  <si>
    <t>0.B.1</t>
  </si>
  <si>
    <t>Medicaid payment rates in the aggregate (including base and supplemental payments) following the proposed reduction or restructuring for each benefit category affected by the reduction or restructuring are at or above 80 percent of the most recently published Medicare payment rates for the same or comparable set of Medicare-covered services</t>
  </si>
  <si>
    <t>§ 447.203(c)(1)(i)</t>
  </si>
  <si>
    <t>0.B.2</t>
  </si>
  <si>
    <t>Proposal is likely to result in no more than a 4 percent reduction in aggregate fee-for-service Medicaid expenditures for each benefit category affected by the proposal within the state fiscal year</t>
  </si>
  <si>
    <t>§ 447.203(c)(1)(ii)</t>
  </si>
  <si>
    <t>0.B.3</t>
  </si>
  <si>
    <t>Public processes yielded no significant access to care concerns from beneficiaries, providers, or other interested parties regarding the service(s) for which the payment rate reduction or payment restructuring is proposed, or if such processes did yield concerns, the state can reasonably respond to or mitigate the concerns, as appropriate</t>
  </si>
  <si>
    <t>§ 447.203(c)(1)(iii)</t>
  </si>
  <si>
    <t>C. State's Procedures for Monitoring Continued Compliance</t>
  </si>
  <si>
    <t>If the state meets the rate reduction or restructuring criteria as described in § 447.203(c)(1)(i) through (iii) (i.e., "Met" is reflected in each of rows in Section B. of this tab), the state must describe below its procedures for monitoring continued compliance with section 1902(a)(30)(A), as described in § 447.203(c)(1). Section 1902(a)(30)(A) requires that a state plan for medical assistance must provide such methods and procedures relating to the utilization of, and the payment for, care and services available under the plan (including but not limited to utilization review plans as provided for in section 1903(i)(4)) as may be necessary to safeguard against unnecessary utilization of such care and services and to assure that payments are consistent with efficiency, economy, and quality of care and are sufficient to enlist enough providers so that care and services are available under the plan at least to the extent that such care and services are available to the general population in the geographic area.</t>
  </si>
  <si>
    <t>0.C.1</t>
  </si>
  <si>
    <t>I. Percentage of Most Recently Published Medicare Payment Rate</t>
  </si>
  <si>
    <t xml:space="preserve">A. Initial state analysis for rate reduction or restructuring </t>
  </si>
  <si>
    <t>The state will use this section of the tab to document if the Medicaid payment rates in the aggregate (including base and supplemental payments) following the proposed rate reduction or restructuring for each benefit category would be at or above 80% of the most recently published Medicare payment rates for the same or comparable set of Medicare-covered services as described in §447.203(c)(1)(i). This rate is auto populated based on the information provided by the state in columns G and H. The state must populate responses in Columns B through F.</t>
  </si>
  <si>
    <t>Use the beige cell below to indicate the time period of the Medicare payment rates used to compute the individual ratios summed in column E.</t>
  </si>
  <si>
    <t>Rate reduction or 
restructuring percentage</t>
  </si>
  <si>
    <t>Rate reduction or 
restructuring criterion met</t>
  </si>
  <si>
    <t>Progress Indicator (HIDE)</t>
  </si>
  <si>
    <t>Incomplete Cell Counts
(HIDE)</t>
  </si>
  <si>
    <t>Required Cell Counts
(HIDE)</t>
  </si>
  <si>
    <t>Enter the name of the SPA associated with the rate reduction or restructuring</t>
  </si>
  <si>
    <t>Enter the date the SPA was submitted</t>
  </si>
  <si>
    <t>Enter the benefit category associated with the rate reduction or restructuring in the SPA. Enter one benefit category per line.</t>
  </si>
  <si>
    <t>Enter the sum of the individual ratios for individual constituent services within the benefit category. To derive a ratio for individual constituent services, perform a comparison of the Medicaid to the Medicare payment rate on a code-by-code basis, meaning CPT, CDT, or HCPCS, as applicable. Express the sum as a percentage. For example, express the sum of 0.75 and 0.90 as 165%.</t>
  </si>
  <si>
    <t>Enter the number of ratios contributing to the sum in column E</t>
  </si>
  <si>
    <t>II. Calculation of Reduction in Aggregate FFS Medicaid Expenditures</t>
  </si>
  <si>
    <t>A. Aggregate FFS Medicaid expenditures</t>
  </si>
  <si>
    <t>The state will use this section of the tab to demonstrate whether the proposed reduction or restructuring, including the cumulative effect of all reductions or restructurings taken throughout the current state fiscal year, would be likely to result in no more than a 4 percent reduction in aggregate fee-for-service Medicaid expenditures for each benefit category affected by proposed reduction or restructuring within a state fiscal year as described in §447.203(c)(1)(ii). The state will provide additional information for proposals exceeding this threshold.
The expenditures analysis intends to assess how aggregate payments to providers will change as a result of the rate reduction or restructuring, whereas the rate analysis (provided on the "I 80% Medicare" tab) intends to assess how the rates affected by the rate reduction or restructuring will compare to Medicare rates. Payment changes are a function of both the volume of care in the impacted benefit category and other SPAs that may have been implemented during the state's fiscal year.
The state must populate responses in Columns E and F.</t>
  </si>
  <si>
    <t>Use the beige cell below to indicate the time period of the expenditures in column F.</t>
  </si>
  <si>
    <t>Rate reduction or restructuring 
criterion met</t>
  </si>
  <si>
    <t>Auto populated from the "Name of SPA" entered on the  "I 80% Medicare" tab</t>
  </si>
  <si>
    <t>Auto populated from the "Date SPA submitted" entered on the "I 80% Medicare" tab</t>
  </si>
  <si>
    <t>Auto populated from the benefit category entered on the  "I 80% Medicare" tab</t>
  </si>
  <si>
    <r>
      <t xml:space="preserve">Estimated expenditures </t>
    </r>
    <r>
      <rPr>
        <b/>
        <sz val="10"/>
        <rFont val="Arial"/>
        <family val="2"/>
      </rPr>
      <t>AFTER rate reduction or restructuring</t>
    </r>
  </si>
  <si>
    <t>Prior year expenditures submitted on the state's Form CMS-64</t>
  </si>
  <si>
    <t>III. Medicaid Beneficiary and Provider Input Public Process to Inform Access to Care</t>
  </si>
  <si>
    <t>The state attests that:
- it followed the public processes described in § 447.203(c)(4), 
- those processes yielded no significant access to care concerns from beneficiaries, providers, or other interested parties regarding the service(s) for which the payment rate reduction or payment restructuring is proposed,
- or if such processes did yield concerns, the state can reasonably respond to or mitigate the concerns, as appropriate.
The state acknowledges that upon request, it shall provide a summary of any access to care concerns or complaints received through these public processes along with the state's responses.</t>
  </si>
  <si>
    <t>IV. Additional Rate Analysis</t>
  </si>
  <si>
    <t>A. Summary of the proposed payment change</t>
  </si>
  <si>
    <t>The state will use this section of the tab to provide a summary of the proposed payment change as described in 447.203(c)(2)(i)</t>
  </si>
  <si>
    <t>Item instructions</t>
  </si>
  <si>
    <t>IV.A.1</t>
  </si>
  <si>
    <t>A summary of the proposed payment change</t>
  </si>
  <si>
    <t>Provide a summary of the proposed payment change, including the state's reason for the proposal and a description of any policy purpose for the proposed change, including the cumulative effect of all reductions or restructurings taken throughout the current state fiscal year in aggregate fee-for-service Medicaid expenditures for each benefit category affected by proposed reduction or restructuring within a state fiscal year</t>
  </si>
  <si>
    <t>B. Aggregate rate changes</t>
  </si>
  <si>
    <t>The state will use this section of the tab to provide information on Medicaid payment rates in the aggregate (including base and supplemental payments) before and after the proposed reduction or restructuring for each affected benefit category, and a comparison of each to the most recently published Medicare payment rates for the same or a comparable set of Medicare-covered services and, as reasonably feasible, to the most recently available payment rates of other health care payers in the state or the geographic area for the same or a comparable set of covered services, as described in 447.203(c)(2)(ii).</t>
  </si>
  <si>
    <t>Use the beige cell below to indicate the time period of the Medicare payment rates used in column F.</t>
  </si>
  <si>
    <t>Use the beige cell below to indicate the time period of the other health care payer rates used in column G.</t>
  </si>
  <si>
    <r>
      <t xml:space="preserve">Sum of the Medicaid payment rates in the aggregate 
</t>
    </r>
    <r>
      <rPr>
        <b/>
        <u/>
        <sz val="11"/>
        <color theme="0"/>
        <rFont val="Arial"/>
        <family val="2"/>
      </rPr>
      <t>BEFORE</t>
    </r>
    <r>
      <rPr>
        <sz val="11"/>
        <color theme="0"/>
        <rFont val="Arial"/>
        <family val="2"/>
      </rPr>
      <t xml:space="preserve"> </t>
    </r>
    <r>
      <rPr>
        <b/>
        <sz val="11"/>
        <color theme="0"/>
        <rFont val="Arial"/>
        <family val="2"/>
      </rPr>
      <t>rate reduction or restructuring</t>
    </r>
  </si>
  <si>
    <r>
      <t xml:space="preserve">Sum of the Medicaid payment rates in the aggregate 
</t>
    </r>
    <r>
      <rPr>
        <b/>
        <u/>
        <sz val="11"/>
        <color theme="0"/>
        <rFont val="Arial"/>
        <family val="2"/>
      </rPr>
      <t>AFTER</t>
    </r>
    <r>
      <rPr>
        <b/>
        <sz val="11"/>
        <color theme="0"/>
        <rFont val="Arial"/>
        <family val="2"/>
      </rPr>
      <t xml:space="preserve"> rate reduction or restructuring</t>
    </r>
  </si>
  <si>
    <r>
      <t xml:space="preserve">Sum of the ratios of Medicaid payment rates to the comparable Medicare rate </t>
    </r>
    <r>
      <rPr>
        <b/>
        <u/>
        <sz val="11"/>
        <color theme="0"/>
        <rFont val="Arial"/>
        <family val="2"/>
      </rPr>
      <t>BEFORE</t>
    </r>
    <r>
      <rPr>
        <b/>
        <sz val="11"/>
        <color theme="0"/>
        <rFont val="Arial"/>
        <family val="2"/>
      </rPr>
      <t xml:space="preserve"> rate reduction or restructuring</t>
    </r>
  </si>
  <si>
    <r>
      <t xml:space="preserve">Sum of the ratios of Medicaid payment rates to the comparable other health care payer rate </t>
    </r>
    <r>
      <rPr>
        <b/>
        <u/>
        <sz val="11"/>
        <color theme="0"/>
        <rFont val="Arial"/>
        <family val="2"/>
      </rPr>
      <t>BEFORE</t>
    </r>
    <r>
      <rPr>
        <b/>
        <sz val="11"/>
        <color theme="0"/>
        <rFont val="Arial"/>
        <family val="2"/>
      </rPr>
      <t xml:space="preserve"> rate reduction or restructuring</t>
    </r>
  </si>
  <si>
    <r>
      <t xml:space="preserve">Sum of the ratios of Medicaid payment rates to the comparable Medicare rate </t>
    </r>
    <r>
      <rPr>
        <b/>
        <u/>
        <sz val="11"/>
        <color theme="0"/>
        <rFont val="Arial"/>
        <family val="2"/>
      </rPr>
      <t>AFTER</t>
    </r>
    <r>
      <rPr>
        <b/>
        <sz val="11"/>
        <color theme="0"/>
        <rFont val="Arial"/>
        <family val="2"/>
      </rPr>
      <t xml:space="preserve"> rate reduction or restructuring</t>
    </r>
  </si>
  <si>
    <r>
      <t xml:space="preserve">Sum of the ratios of Medicaid payment rates to the comparable other health care payer rate </t>
    </r>
    <r>
      <rPr>
        <b/>
        <u/>
        <sz val="11"/>
        <color theme="0"/>
        <rFont val="Arial"/>
        <family val="2"/>
      </rPr>
      <t>AFTER</t>
    </r>
    <r>
      <rPr>
        <b/>
        <sz val="11"/>
        <color theme="0"/>
        <rFont val="Arial"/>
        <family val="2"/>
      </rPr>
      <t xml:space="preserve"> rate reduction or restructuring</t>
    </r>
  </si>
  <si>
    <r>
      <t>Average taken of the ratios of Medicaid rates (</t>
    </r>
    <r>
      <rPr>
        <b/>
        <u/>
        <sz val="11"/>
        <color theme="0"/>
        <rFont val="Arial"/>
        <family val="2"/>
      </rPr>
      <t>BEFORE</t>
    </r>
    <r>
      <rPr>
        <b/>
        <sz val="11"/>
        <color theme="0"/>
        <rFont val="Arial"/>
        <family val="2"/>
      </rPr>
      <t xml:space="preserve"> rate 
reduction or restructuring) to Medicare</t>
    </r>
  </si>
  <si>
    <r>
      <t>Average taken of the ratios of Medicaid rates (</t>
    </r>
    <r>
      <rPr>
        <b/>
        <u/>
        <sz val="11"/>
        <color theme="0"/>
        <rFont val="Arial"/>
        <family val="2"/>
      </rPr>
      <t>BEFORE</t>
    </r>
    <r>
      <rPr>
        <sz val="11"/>
        <color theme="0"/>
        <rFont val="Arial"/>
        <family val="2"/>
      </rPr>
      <t xml:space="preserve"> 
</t>
    </r>
    <r>
      <rPr>
        <b/>
        <sz val="11"/>
        <color theme="0"/>
        <rFont val="Arial"/>
        <family val="2"/>
      </rPr>
      <t>rate reduction or restructuring) to 
health care payer</t>
    </r>
  </si>
  <si>
    <r>
      <t>Average taken of the ratios of Medicaid rates
(</t>
    </r>
    <r>
      <rPr>
        <b/>
        <u/>
        <sz val="11"/>
        <color theme="0"/>
        <rFont val="Arial"/>
        <family val="2"/>
      </rPr>
      <t>AFTER</t>
    </r>
    <r>
      <rPr>
        <sz val="11"/>
        <color theme="0"/>
        <rFont val="Arial"/>
        <family val="2"/>
      </rPr>
      <t xml:space="preserve"> </t>
    </r>
    <r>
      <rPr>
        <b/>
        <sz val="11"/>
        <color theme="0"/>
        <rFont val="Arial"/>
        <family val="2"/>
      </rPr>
      <t>rate reduction or 
restructuring) to Medicare</t>
    </r>
  </si>
  <si>
    <r>
      <t>Average taken of the ratios of Medicaid rates (</t>
    </r>
    <r>
      <rPr>
        <b/>
        <u/>
        <sz val="11"/>
        <color theme="0"/>
        <rFont val="Arial"/>
        <family val="2"/>
      </rPr>
      <t>AFTER</t>
    </r>
    <r>
      <rPr>
        <b/>
        <sz val="11"/>
        <color theme="0"/>
        <rFont val="Arial"/>
        <family val="2"/>
      </rPr>
      <t xml:space="preserve"> rate 
reduction or restructuring) to health 
care payer</t>
    </r>
  </si>
  <si>
    <t>Enter the dollar ($) value of the sum of the Medicaid fee-for-service payment rates in the benefit category, including any base and supplemental payments for services before rate reduction or restructuring. For example, if there are two rates in the benefit category $100 and $200, enter $300 ($100 + $200).</t>
  </si>
  <si>
    <t>Enter the dollar ($) value of the sum of the Medicaid fee-for-service payment rates in the benefit category, including any base and supplemental payments for services after rate reduction or restructuring. For example, if there are two rates in the benefit category $50 and $150, enter $200 ($50 + $150).</t>
  </si>
  <si>
    <t>Enter the number of rates contributing to the sum in columns C or D. For example, if there are two rates in the benefit category, enter 2.</t>
  </si>
  <si>
    <t>Create a ratio of each Medicaid payment rate BEFORE reduction/restructuring to its comparable Medicare rate and sum the ratios together. For example, if the comparable Medicare payment rates are $150 and $250, respectively, then the ratios are $100/$150 and $200/$250. Enter the sum of these ratios. Express this sum as a percentage (146.67%).</t>
  </si>
  <si>
    <t>Create a ratio of each Medicaid payment rate BEFORE reduction/restructuring to its comparable health care payer rate and sum the ratios together. For example, if the comparable other payer rates are $200 and $300, respectively, then the ratios are $100/$200 and $200/$300. Enter the sum of these ratios. Express this sum as a percentage (116.67%).</t>
  </si>
  <si>
    <t>Create a ratio of each Medicaid payment rate AFTER reduction/restructuring to its comparable Medicare rate and sum the ratios together. For example, if the comparable Medicare payment rates are $150 and $250, respectively, then the ratios are $50/$150 and $150/$250. Enter the sum of these ratios. Express this sum as a percentage (93.33%).</t>
  </si>
  <si>
    <t>Create a ratio of each Medicaid payment rate AFTER reduction/restructuring to its comparable health care payer rate and sum the ratios together. For example, if the comparable other payer rates are $200 and $300, respectively, then the ratios are $50/$200 and $150/$300. Enter the sum of these ratios. Express this sum as a percentage (75%).</t>
  </si>
  <si>
    <t>V. Participating Providers</t>
  </si>
  <si>
    <t>A. Three years preceding the SPA submission date</t>
  </si>
  <si>
    <t>Per 447.203(c)(2)(iii), the state is required to provide the number of actively participating providers of services in each affected benefit category for each of the three years immediately preceding the SPA submission date. The state will use this section of the tab to define each of the three years immediately preceding the SPA submission date. The state must use the most recent and complete data available.</t>
  </si>
  <si>
    <t>Item #</t>
  </si>
  <si>
    <t>Item description</t>
  </si>
  <si>
    <t>Input format</t>
  </si>
  <si>
    <t>Start date</t>
  </si>
  <si>
    <t>End date</t>
  </si>
  <si>
    <t>V.A.1</t>
  </si>
  <si>
    <t>Year 1</t>
  </si>
  <si>
    <t>mm/dd/yyyy</t>
  </si>
  <si>
    <t>V.A.2</t>
  </si>
  <si>
    <t>Year 2</t>
  </si>
  <si>
    <t>V.A.3</t>
  </si>
  <si>
    <t>Year 3</t>
  </si>
  <si>
    <t>B. Actively participating providers of services</t>
  </si>
  <si>
    <t xml:space="preserve">The state will use this section of the tab to provide information on the number of actively participating providers of services in each benefit category affected by the proposed reduction or restructuring for each of the 3 years immediately preceding the SPA submission date, by geographic area, provider type, and site of service, as described in 447.203(c)(2)(iii).  For this purpose, an actively participating provider is a provider that is participating in the Medicaid program, and actively seeing and providing services to Medicaid beneficiaries, or accepting Medicaid beneficiaries as new patients. </t>
  </si>
  <si>
    <t>State-specified 
geographic region</t>
  </si>
  <si>
    <t>Change from Year 1 to Year 
3</t>
  </si>
  <si>
    <t>Anticipated effect of 
rate reduction or 
restructuring</t>
  </si>
  <si>
    <t>Auto populated from the benefit category entered on the "IV Addl - Analysis" tab</t>
  </si>
  <si>
    <t>Enter the provider type</t>
  </si>
  <si>
    <t>Enter the site of service</t>
  </si>
  <si>
    <t>Enter the number of actively participating providers of services for Year 1</t>
  </si>
  <si>
    <t>Enter the number of actively participating providers of services for Year 2</t>
  </si>
  <si>
    <t>Enter the number of actively participating providers of services for Year 3</t>
  </si>
  <si>
    <t>Provide an estimate of the anticipated effect of the rate reduction or restructuring on the number of actively participating providers in each affected benefit category, for each geographic area</t>
  </si>
  <si>
    <t>VI. Beneficiaries Receiving Services</t>
  </si>
  <si>
    <t>Per 447.203(c)(2)(iv), the state must provide the number of beneficiaries receiving services through the FFS delivery system in each affected benefit category for each of the three years immediately preceding the SPA submission date. The state will use this section of the tab to define each of the three years immediately preceding the SPA submission date. The state must use the most recent and complete data available.</t>
  </si>
  <si>
    <t>VI.A.1</t>
  </si>
  <si>
    <t>VI.A.2</t>
  </si>
  <si>
    <t>VI.A.3</t>
  </si>
  <si>
    <t>B. Beneficiaries receiving services through FFS delivery system</t>
  </si>
  <si>
    <r>
      <t>The state will use this section of the tab to provide qualitative information on the beneficiaries receiving services</t>
    </r>
    <r>
      <rPr>
        <strike/>
        <sz val="11"/>
        <rFont val="Arial"/>
        <family val="2"/>
      </rPr>
      <t>,</t>
    </r>
    <r>
      <rPr>
        <sz val="11"/>
        <rFont val="Arial"/>
        <family val="2"/>
      </rPr>
      <t xml:space="preserve"> through the FFS delivery system in the benefit categories affected by the proposed reduction or restructuring over the three-year period specified above, as described in 447.203(c)(2)(iv).</t>
    </r>
  </si>
  <si>
    <t>VI.B.1</t>
  </si>
  <si>
    <t>Describe the demographic characteristics of the beneficiary populations receiving services affected by the rate reduction or restructuring</t>
  </si>
  <si>
    <t>VI.B.2</t>
  </si>
  <si>
    <t>Describe how the proposed rate reduction or restructuring may affect access to care and service delivery for beneficiaries in various populations</t>
  </si>
  <si>
    <t>VI.B.3</t>
  </si>
  <si>
    <t>If additional space is needed, the state may provide qualitative information in a separate document. The state must provide the file name of the document containing this information and any applicable page numbers.</t>
  </si>
  <si>
    <t>Attachment</t>
  </si>
  <si>
    <t>C. Beneficiaries receiving services through FFS delivery system</t>
  </si>
  <si>
    <t>The state will use this section of the tab to provide quantitative information on the beneficiaries receiving services through the FFS delivery system in the benefit categories affected by the proposed reduction or restructuring for each of the three years immediately preceding the SPA submission date by geographic area, including the number and proportion of beneficiaries who are adults and children and who are living with disabilities, as described in 447.203(c)(2)(iv).</t>
  </si>
  <si>
    <t>Change in number of child beneficiaries receiving services from Year 2 to Year 3</t>
  </si>
  <si>
    <t>Auto populated from the benefit category entered on the  "IV Addl - Analysis" tab</t>
  </si>
  <si>
    <t>Enter the total number of beneficiaries receiving services for Year 1</t>
  </si>
  <si>
    <t>Enter the total number of beneficiaries receiving services for Year 2</t>
  </si>
  <si>
    <t>Enter the total number of beneficiaries receiving services for Year 3</t>
  </si>
  <si>
    <t>Enter the number of adult beneficiaries receiving services for Year 1</t>
  </si>
  <si>
    <t>Enter the number of adult beneficiaries receiving services for Year 2</t>
  </si>
  <si>
    <t>Enter the number of adult beneficiaries receiving services for Year 3</t>
  </si>
  <si>
    <t>Enter the number of child beneficiaries receiving services for Year 1</t>
  </si>
  <si>
    <t>Enter the number of child beneficiaries receiving services for Year 2</t>
  </si>
  <si>
    <t>Enter the number of child beneficiaries receiving services for Year 3</t>
  </si>
  <si>
    <t>Enter the number of beneficiaries who are living with disabilities receiving services for Year 1</t>
  </si>
  <si>
    <t>Enter the number of beneficiaries who are living with disabilities receiving services for Year 2</t>
  </si>
  <si>
    <t>Enter the number of beneficiaries who are living with disabilities receiving services for Year 3</t>
  </si>
  <si>
    <t>Provide an estimate of the anticipated effect of the rate reduction or restructuring on the number beneficiaries receiving services in each affected benefit category, for each geographic area</t>
  </si>
  <si>
    <t xml:space="preserve">VII. Medicaid Services </t>
  </si>
  <si>
    <t>Per 447.203(c)(2)(v), the state must provide the number of Medicaid services furnished through the FFS delivery system in each affected benefit category for each of the three years immediately preceding the SPA submission date. The state will use this section of the tab to define each of the three years immediately preceding the SPA submission date. The state must use the most recent and complete data available.</t>
  </si>
  <si>
    <t>VII.A.1</t>
  </si>
  <si>
    <t>VII.A.2</t>
  </si>
  <si>
    <t>VII.A.3</t>
  </si>
  <si>
    <t>B. Medicaid services furnished through FFS delivery system</t>
  </si>
  <si>
    <t>The state will use this section of the tab to provide qualitative information on services furnished through the FFS delivery system in the benefit categories affected by the proposed reduction or restructuring over the three-year period specified above, as described in 447.203(c)(2)(v).</t>
  </si>
  <si>
    <t>VII.B.1</t>
  </si>
  <si>
    <t>Describe services affected by the rate reduction or restructuring</t>
  </si>
  <si>
    <t>VII.B.2</t>
  </si>
  <si>
    <t>Describe how the proposed rate reduction or restructuring may affect access to care and service delivery.</t>
  </si>
  <si>
    <t>VII.B.3</t>
  </si>
  <si>
    <t>C. Medicaid services furnished through FFS delivery system</t>
  </si>
  <si>
    <t xml:space="preserve">The state will use this section of the tab to provide quantitative information on services furnished through the FFS delivery system in the benefit categories affected by the proposed reduction or restructuring for each of the three years immediately preceding the SPA submission date, by geographic area, provider type, and site of service, including information about the number and proportion of Medicaid services furnished to adults and children and beneficiaries living with disabilities, as described in 447.203(c)(2)(v). </t>
  </si>
  <si>
    <t>Auto populated from the state-specified geographic region used on the "Addl - Providers" tab</t>
  </si>
  <si>
    <t>Enter the total number Medicaid services furnished through FFS for Year 1</t>
  </si>
  <si>
    <t>Enter the total number Medicaid services furnished through FFS for Year 2</t>
  </si>
  <si>
    <t>Enter the total number Medicaid services furnished through FFS for Year 3</t>
  </si>
  <si>
    <t>Enter the number of Medicaid services furnished to adult beneficiaries for Year 1</t>
  </si>
  <si>
    <t>Enter the number of Medicaid services furnished to adult beneficiaries for Year 2</t>
  </si>
  <si>
    <t>Enter the number of Medicaid services furnished to adult beneficiaries for Year 3</t>
  </si>
  <si>
    <t>Enter the number of Medicaid services furnished to child beneficiaries for Year 1</t>
  </si>
  <si>
    <t>Enter the number of Medicaid services furnished to child beneficiaries for Year 2</t>
  </si>
  <si>
    <t>Enter the number of Medicaid services furnished to child beneficiaries for Year 3</t>
  </si>
  <si>
    <t>Enter the number of Medicaid services furnished to beneficiaries who are living with disabilities for Year 1</t>
  </si>
  <si>
    <t>Enter the number of Medicaid services furnished to beneficiaries who are living with disabilities for Year 2</t>
  </si>
  <si>
    <t>Enter the number of Medicaid services furnished to beneficiaries who are living with disabilities for Year 3</t>
  </si>
  <si>
    <t>Provide an estimate of the anticipated effect on the number of Medicaid services furnished through the FFS delivery system in each affected benefit category, for each geographic area</t>
  </si>
  <si>
    <t>VIII. Summary of Access to Care Concerns or Complaints</t>
  </si>
  <si>
    <t>A. Summary of access to care concerns or complaints</t>
  </si>
  <si>
    <t>The state will use this section of the tab to provide a summary of any access to care concerns or complaints received from beneficiaries, providers, and other interested parties regarding the service(s) for which the payment rate reduction or restructuring is proposed, as described in 447.203(c)(2)(vi). The state must also include its response to these concerns.</t>
  </si>
  <si>
    <t>VIII.A.1</t>
  </si>
  <si>
    <t>Summary of any access to care concerns or complaints received from beneficiaries, providers, or other interested parties regarding the services affected by the proposed payment rate reduction or restructuring.</t>
  </si>
  <si>
    <t>VIII.A.2</t>
  </si>
  <si>
    <t>Summary of the state's response to any access to care concerns or complaints received from beneficiaries, providers, and other interested parties regarding the services affected by the proposed payment rate reduction or restructuring.</t>
  </si>
  <si>
    <t>VIII.A.3</t>
  </si>
  <si>
    <t>If additional space is needed, the state may provide information in a separate document. The state must provide the file name of the document containing this information and any applicable page numbers.</t>
  </si>
  <si>
    <t xml:space="preserve">Enter the benefit category associated with the rate reduction or restructuring in the SPA (i.e., all individual services under a category of services described in section 1905(a) of the Act for which the State is proposing a payment rate reduction or restructuring).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</si>
</sst>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_);\(&quot;$&quot;#,##0.00\)"/>
    <numFmt numFmtId="44" formatCode="_(&quot;$&quot;* #,##0.00_);_(&quot;$&quot;* \(#,##0.00\);_(&quot;$&quot;* &quot;-&quot;??_);_(@_)"/>
    <numFmt numFmtId="43" formatCode="_(* #,##0.00_);_(* \(#,##0.00\);_(* &quot;-&quot;??_);_(@_)"/>
    <numFmt numFmtId="164" formatCode="[&lt;=9999999]###\-####;\(###\)\ ###\-####"/>
    <numFmt numFmtId="165" formatCode="0.0%"/>
    <numFmt numFmtId="166" formatCode="#,##0.0"/>
    <numFmt numFmtId="167" formatCode="0.0"/>
    <numFmt numFmtId="168" formatCode="&quot;$&quot;#,##0.00"/>
    <numFmt numFmtId="169" formatCode="0.00_);\(0.00\)"/>
  </numFmts>
  <fonts count="43" x14ac:knownFonts="1">
    <font>
      <sz val="11"/>
      <color theme="1"/>
      <name val="Calibri"/>
      <family val="2"/>
      <scheme val="minor"/>
    </font>
    <font>
      <sz val="11"/>
      <color rgb="FFFF0000"/>
      <name val="Calibri"/>
      <family val="2"/>
      <scheme val="minor"/>
    </font>
    <font>
      <sz val="14"/>
      <color theme="8"/>
      <name val="Calibri"/>
      <family val="2"/>
      <scheme val="minor"/>
    </font>
    <font>
      <sz val="18"/>
      <color theme="0"/>
      <name val="Arial"/>
      <family val="2"/>
    </font>
    <font>
      <sz val="11"/>
      <color theme="1"/>
      <name val="Arial"/>
      <family val="2"/>
    </font>
    <font>
      <sz val="11"/>
      <name val="Arial"/>
      <family val="2"/>
    </font>
    <font>
      <b/>
      <u/>
      <sz val="11"/>
      <color theme="1"/>
      <name val="Arial"/>
      <family val="2"/>
    </font>
    <font>
      <sz val="11"/>
      <color theme="0"/>
      <name val="Arial"/>
      <family val="2"/>
    </font>
    <font>
      <b/>
      <sz val="10"/>
      <color theme="0"/>
      <name val="Arial"/>
      <family val="2"/>
    </font>
    <font>
      <sz val="10"/>
      <name val="Arial"/>
      <family val="2"/>
    </font>
    <font>
      <b/>
      <sz val="12"/>
      <color theme="0"/>
      <name val="Arial"/>
      <family val="2"/>
    </font>
    <font>
      <sz val="10"/>
      <color theme="1"/>
      <name val="Arial"/>
      <family val="2"/>
    </font>
    <font>
      <i/>
      <sz val="10"/>
      <name val="Arial"/>
      <family val="2"/>
    </font>
    <font>
      <i/>
      <sz val="10"/>
      <color theme="1"/>
      <name val="Arial"/>
      <family val="2"/>
    </font>
    <font>
      <u/>
      <sz val="11"/>
      <color theme="10"/>
      <name val="Calibri"/>
      <family val="2"/>
      <scheme val="minor"/>
    </font>
    <font>
      <sz val="11"/>
      <color theme="1"/>
      <name val="Calibri"/>
      <family val="2"/>
      <scheme val="minor"/>
    </font>
    <font>
      <b/>
      <sz val="10"/>
      <color theme="1"/>
      <name val="Arial"/>
      <family val="2"/>
    </font>
    <font>
      <b/>
      <sz val="10"/>
      <name val="Arial"/>
      <family val="2"/>
    </font>
    <font>
      <b/>
      <sz val="11"/>
      <color theme="0"/>
      <name val="Arial"/>
      <family val="2"/>
    </font>
    <font>
      <b/>
      <sz val="18"/>
      <color rgb="FF046B5C"/>
      <name val="Arial"/>
      <family val="2"/>
    </font>
    <font>
      <b/>
      <sz val="16"/>
      <name val="Arial"/>
      <family val="2"/>
    </font>
    <font>
      <b/>
      <sz val="11"/>
      <color theme="1"/>
      <name val="Arial"/>
      <family val="2"/>
    </font>
    <font>
      <sz val="11"/>
      <color rgb="FF000000"/>
      <name val="Arial"/>
      <family val="2"/>
    </font>
    <font>
      <sz val="11"/>
      <color rgb="FFBF8F00"/>
      <name val="Arial"/>
      <family val="2"/>
    </font>
    <font>
      <u/>
      <sz val="10"/>
      <name val="Arial"/>
      <family val="2"/>
    </font>
    <font>
      <b/>
      <sz val="11"/>
      <name val="Arial"/>
      <family val="2"/>
    </font>
    <font>
      <sz val="11"/>
      <color rgb="FFEE0000"/>
      <name val="Arial"/>
      <family val="2"/>
    </font>
    <font>
      <sz val="10"/>
      <name val="Calibri"/>
      <family val="2"/>
      <scheme val="minor"/>
    </font>
    <font>
      <b/>
      <u/>
      <sz val="11"/>
      <color theme="0"/>
      <name val="Arial"/>
      <family val="2"/>
    </font>
    <font>
      <sz val="11"/>
      <color theme="0"/>
      <name val="Calibri"/>
      <family val="2"/>
      <scheme val="minor"/>
    </font>
    <font>
      <sz val="10"/>
      <color theme="0" tint="-4.9989318521683403E-2"/>
      <name val="Arial"/>
      <family val="2"/>
    </font>
    <font>
      <strike/>
      <sz val="11"/>
      <color rgb="FF00B0F0"/>
      <name val="Arial"/>
      <family val="2"/>
    </font>
    <font>
      <sz val="11"/>
      <name val="Calibri"/>
      <family val="2"/>
      <scheme val="minor"/>
    </font>
    <font>
      <strike/>
      <sz val="11"/>
      <name val="Arial"/>
      <family val="2"/>
    </font>
    <font>
      <b/>
      <u/>
      <sz val="11"/>
      <name val="Arial"/>
      <family val="2"/>
    </font>
    <font>
      <b/>
      <sz val="11"/>
      <color rgb="FF9E7500"/>
      <name val="Arial"/>
      <family val="2"/>
    </font>
    <font>
      <sz val="11"/>
      <color rgb="FF9E7500"/>
      <name val="Arial"/>
      <family val="2"/>
    </font>
    <font>
      <u/>
      <sz val="11"/>
      <color theme="1"/>
      <name val="Calibri"/>
      <family val="2"/>
      <scheme val="minor"/>
    </font>
    <font>
      <i/>
      <sz val="11"/>
      <color theme="1"/>
      <name val="Arial"/>
      <family val="2"/>
    </font>
    <font>
      <sz val="9"/>
      <color theme="1"/>
      <name val="Arial"/>
      <family val="2"/>
    </font>
    <font>
      <sz val="8"/>
      <color theme="1"/>
      <name val="Arial"/>
      <family val="2"/>
    </font>
    <font>
      <sz val="11"/>
      <color rgb="FF9A0000"/>
      <name val="Arial"/>
      <family val="2"/>
    </font>
    <font>
      <b/>
      <sz val="11"/>
      <color rgb="FFA20000"/>
      <name val="Arial"/>
      <family val="2"/>
    </font>
  </fonts>
  <fills count="9">
    <fill>
      <patternFill patternType="none"/>
    </fill>
    <fill>
      <patternFill patternType="gray125"/>
    </fill>
    <fill>
      <patternFill patternType="solid">
        <fgColor rgb="FF046B5C"/>
        <bgColor indexed="64"/>
      </patternFill>
    </fill>
    <fill>
      <patternFill patternType="solid">
        <fgColor theme="0" tint="-4.9989318521683403E-2"/>
        <bgColor indexed="64"/>
      </patternFill>
    </fill>
    <fill>
      <patternFill patternType="solid">
        <fgColor theme="0"/>
        <bgColor indexed="64"/>
      </patternFill>
    </fill>
    <fill>
      <patternFill patternType="solid">
        <fgColor rgb="FFE8DFCA"/>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046B5C"/>
        <bgColor rgb="FF046B5C"/>
      </patternFill>
    </fill>
  </fills>
  <borders count="85">
    <border>
      <left/>
      <right/>
      <top/>
      <bottom/>
      <diagonal/>
    </border>
    <border>
      <left style="medium">
        <color theme="1" tint="0.249977111117893"/>
      </left>
      <right/>
      <top style="medium">
        <color theme="1" tint="0.249977111117893"/>
      </top>
      <bottom style="medium">
        <color theme="1" tint="0.249977111117893"/>
      </bottom>
      <diagonal/>
    </border>
    <border>
      <left/>
      <right/>
      <top style="medium">
        <color theme="1" tint="0.249977111117893"/>
      </top>
      <bottom style="medium">
        <color theme="1" tint="0.249977111117893"/>
      </bottom>
      <diagonal/>
    </border>
    <border>
      <left/>
      <right style="medium">
        <color theme="1" tint="0.249977111117893"/>
      </right>
      <top style="medium">
        <color theme="1" tint="0.249977111117893"/>
      </top>
      <bottom style="medium">
        <color theme="1" tint="0.249977111117893"/>
      </bottom>
      <diagonal/>
    </border>
    <border>
      <left style="medium">
        <color theme="1" tint="0.249977111117893"/>
      </left>
      <right style="thin">
        <color theme="1" tint="0.249977111117893"/>
      </right>
      <top style="medium">
        <color theme="1" tint="0.249977111117893"/>
      </top>
      <bottom/>
      <diagonal/>
    </border>
    <border>
      <left style="thin">
        <color theme="1" tint="0.249977111117893"/>
      </left>
      <right style="thin">
        <color theme="1" tint="0.249977111117893"/>
      </right>
      <top style="medium">
        <color theme="1" tint="0.249977111117893"/>
      </top>
      <bottom/>
      <diagonal/>
    </border>
    <border>
      <left style="thin">
        <color theme="1" tint="0.249977111117893"/>
      </left>
      <right style="medium">
        <color theme="1" tint="0.249977111117893"/>
      </right>
      <top style="medium">
        <color theme="1" tint="0.249977111117893"/>
      </top>
      <bottom/>
      <diagonal/>
    </border>
    <border>
      <left style="thin">
        <color theme="1" tint="0.249977111117893"/>
      </left>
      <right style="thin">
        <color theme="1" tint="0.249977111117893"/>
      </right>
      <top style="medium">
        <color theme="1" tint="0.249977111117893"/>
      </top>
      <bottom style="medium">
        <color theme="1" tint="0.249977111117893"/>
      </bottom>
      <diagonal/>
    </border>
    <border>
      <left/>
      <right style="medium">
        <color theme="1" tint="0.249977111117893"/>
      </right>
      <top/>
      <bottom/>
      <diagonal/>
    </border>
    <border>
      <left/>
      <right/>
      <top/>
      <bottom style="medium">
        <color indexed="64"/>
      </bottom>
      <diagonal/>
    </border>
    <border>
      <left/>
      <right style="medium">
        <color theme="1" tint="0.249977111117893"/>
      </right>
      <top/>
      <bottom style="medium">
        <color theme="1" tint="0.249977111117893"/>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style="thin">
        <color theme="1" tint="0.249977111117893"/>
      </right>
      <top style="thin">
        <color theme="1" tint="0.249977111117893"/>
      </top>
      <bottom style="thin">
        <color theme="1" tint="0.249977111117893"/>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style="thin">
        <color indexed="64"/>
      </left>
      <right/>
      <top style="thin">
        <color indexed="64"/>
      </top>
      <bottom style="medium">
        <color indexed="64"/>
      </bottom>
      <diagonal/>
    </border>
    <border>
      <left/>
      <right/>
      <top/>
      <bottom style="thin">
        <color indexed="64"/>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theme="1" tint="0.249977111117893"/>
      </left>
      <right style="medium">
        <color theme="1" tint="0.249977111117893"/>
      </right>
      <top style="medium">
        <color theme="1" tint="0.249977111117893"/>
      </top>
      <bottom style="medium">
        <color theme="1" tint="0.249977111117893"/>
      </bottom>
      <diagonal/>
    </border>
    <border>
      <left/>
      <right/>
      <top/>
      <bottom style="hair">
        <color indexed="64"/>
      </bottom>
      <diagonal/>
    </border>
    <border>
      <left/>
      <right/>
      <top style="hair">
        <color indexed="64"/>
      </top>
      <bottom style="hair">
        <color indexed="64"/>
      </bottom>
      <diagonal/>
    </border>
    <border>
      <left/>
      <right/>
      <top style="hair">
        <color indexed="64"/>
      </top>
      <bottom style="medium">
        <color indexed="64"/>
      </bottom>
      <diagonal/>
    </border>
    <border>
      <left/>
      <right/>
      <top style="medium">
        <color theme="1" tint="0.249977111117893"/>
      </top>
      <bottom style="thin">
        <color theme="1" tint="0.249977111117893"/>
      </bottom>
      <diagonal/>
    </border>
    <border>
      <left/>
      <right style="medium">
        <color theme="1" tint="0.249977111117893"/>
      </right>
      <top style="medium">
        <color theme="1" tint="0.249977111117893"/>
      </top>
      <bottom style="thin">
        <color theme="1" tint="0.249977111117893"/>
      </bottom>
      <diagonal/>
    </border>
    <border>
      <left style="medium">
        <color auto="1"/>
      </left>
      <right style="thin">
        <color theme="1" tint="0.249977111117893"/>
      </right>
      <top style="medium">
        <color theme="1" tint="0.249977111117893"/>
      </top>
      <bottom/>
      <diagonal/>
    </border>
    <border>
      <left style="thin">
        <color theme="1" tint="0.249977111117893"/>
      </left>
      <right/>
      <top style="medium">
        <color theme="1" tint="0.249977111117893"/>
      </top>
      <bottom/>
      <diagonal/>
    </border>
    <border>
      <left/>
      <right style="thin">
        <color theme="1" tint="0.249977111117893"/>
      </right>
      <top style="thin">
        <color theme="1" tint="0.249977111117893"/>
      </top>
      <bottom style="thin">
        <color theme="1" tint="0.249977111117893"/>
      </bottom>
      <diagonal/>
    </border>
    <border>
      <left/>
      <right style="thin">
        <color theme="1" tint="0.249977111117893"/>
      </right>
      <top/>
      <bottom style="thin">
        <color theme="1" tint="0.249977111117893"/>
      </bottom>
      <diagonal/>
    </border>
    <border>
      <left style="thin">
        <color theme="1" tint="0.249977111117893"/>
      </left>
      <right style="thin">
        <color theme="1" tint="0.249977111117893"/>
      </right>
      <top/>
      <bottom style="thin">
        <color theme="1" tint="0.249977111117893"/>
      </bottom>
      <diagonal/>
    </border>
    <border>
      <left style="thin">
        <color theme="1" tint="0.249977111117893"/>
      </left>
      <right/>
      <top/>
      <bottom style="thin">
        <color theme="1" tint="0.249977111117893"/>
      </bottom>
      <diagonal/>
    </border>
    <border>
      <left/>
      <right style="thin">
        <color theme="1" tint="0.249977111117893"/>
      </right>
      <top style="thin">
        <color theme="1" tint="0.249977111117893"/>
      </top>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top style="thin">
        <color theme="1" tint="0.249977111117893"/>
      </top>
      <bottom/>
      <diagonal/>
    </border>
    <border>
      <left/>
      <right style="thin">
        <color theme="1" tint="0.249977111117893"/>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thin">
        <color auto="1"/>
      </left>
      <right style="thin">
        <color auto="1"/>
      </right>
      <top/>
      <bottom/>
      <diagonal/>
    </border>
    <border>
      <left style="thin">
        <color auto="1"/>
      </left>
      <right style="thin">
        <color auto="1"/>
      </right>
      <top style="hair">
        <color indexed="64"/>
      </top>
      <bottom style="hair">
        <color indexed="64"/>
      </bottom>
      <diagonal/>
    </border>
    <border>
      <left style="thin">
        <color auto="1"/>
      </left>
      <right style="thin">
        <color auto="1"/>
      </right>
      <top/>
      <bottom style="hair">
        <color indexed="64"/>
      </bottom>
      <diagonal/>
    </border>
    <border>
      <left/>
      <right/>
      <top/>
      <bottom style="medium">
        <color theme="1" tint="0.249977111117893"/>
      </bottom>
      <diagonal/>
    </border>
    <border>
      <left style="thin">
        <color auto="1"/>
      </left>
      <right style="thin">
        <color auto="1"/>
      </right>
      <top style="hair">
        <color indexed="64"/>
      </top>
      <bottom style="thin">
        <color auto="1"/>
      </bottom>
      <diagonal/>
    </border>
    <border>
      <left/>
      <right style="thin">
        <color auto="1"/>
      </right>
      <top style="medium">
        <color theme="1" tint="0.249977111117893"/>
      </top>
      <bottom style="medium">
        <color theme="1" tint="0.249977111117893"/>
      </bottom>
      <diagonal/>
    </border>
    <border>
      <left/>
      <right/>
      <top style="medium">
        <color theme="1" tint="0.249977111117893"/>
      </top>
      <bottom style="hair">
        <color indexed="64"/>
      </bottom>
      <diagonal/>
    </border>
    <border>
      <left/>
      <right style="medium">
        <color theme="1" tint="0.249977111117893"/>
      </right>
      <top style="medium">
        <color theme="1" tint="0.249977111117893"/>
      </top>
      <bottom style="hair">
        <color indexed="64"/>
      </bottom>
      <diagonal/>
    </border>
    <border>
      <left style="thin">
        <color indexed="64"/>
      </left>
      <right style="medium">
        <color indexed="64"/>
      </right>
      <top style="thin">
        <color indexed="64"/>
      </top>
      <bottom style="medium">
        <color indexed="64"/>
      </bottom>
      <diagonal/>
    </border>
    <border>
      <left/>
      <right style="thin">
        <color theme="1" tint="0.249977111117893"/>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theme="1" tint="0.249977111117893"/>
      </right>
      <top style="thin">
        <color indexed="64"/>
      </top>
      <bottom/>
      <diagonal/>
    </border>
    <border>
      <left/>
      <right style="medium">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auto="1"/>
      </left>
      <right style="medium">
        <color indexed="64"/>
      </right>
      <top style="medium">
        <color indexed="64"/>
      </top>
      <bottom style="thin">
        <color auto="1"/>
      </bottom>
      <diagonal/>
    </border>
    <border>
      <left/>
      <right style="medium">
        <color auto="1"/>
      </right>
      <top style="medium">
        <color auto="1"/>
      </top>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rgb="FF404040"/>
      </left>
      <right style="thin">
        <color rgb="FF404040"/>
      </right>
      <top style="thin">
        <color rgb="FF404040"/>
      </top>
      <bottom style="thin">
        <color rgb="FF404040"/>
      </bottom>
      <diagonal/>
    </border>
  </borders>
  <cellStyleXfs count="10">
    <xf numFmtId="0" fontId="0" fillId="0" borderId="0"/>
    <xf numFmtId="0" fontId="2" fillId="0" borderId="0" applyNumberFormat="0" applyFill="0" applyAlignment="0" applyProtection="0"/>
    <xf numFmtId="0" fontId="9" fillId="0" borderId="0"/>
    <xf numFmtId="0" fontId="14" fillId="0" borderId="0" applyNumberForma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43" fontId="15" fillId="0" borderId="0" applyFont="0" applyFill="0" applyBorder="0" applyAlignment="0" applyProtection="0"/>
    <xf numFmtId="0" fontId="15" fillId="0" borderId="0"/>
    <xf numFmtId="44" fontId="15" fillId="0" borderId="0" applyFont="0" applyFill="0" applyBorder="0" applyAlignment="0" applyProtection="0"/>
    <xf numFmtId="9" fontId="15" fillId="0" borderId="0" applyFont="0" applyFill="0" applyBorder="0" applyAlignment="0" applyProtection="0"/>
  </cellStyleXfs>
  <cellXfs count="290">
    <xf numFmtId="0" fontId="0" fillId="0" borderId="0" xfId="0"/>
    <xf numFmtId="0" fontId="4" fillId="3" borderId="0" xfId="0" applyFont="1" applyFill="1"/>
    <xf numFmtId="0" fontId="0" fillId="3" borderId="0" xfId="0" applyFill="1"/>
    <xf numFmtId="0" fontId="1" fillId="3" borderId="0" xfId="0" applyFont="1" applyFill="1"/>
    <xf numFmtId="0" fontId="10" fillId="2" borderId="12" xfId="0" applyFont="1" applyFill="1" applyBorder="1" applyAlignment="1">
      <alignment horizontal="left" vertical="center" indent="1"/>
    </xf>
    <xf numFmtId="0" fontId="4" fillId="2" borderId="13" xfId="0" applyFont="1" applyFill="1" applyBorder="1"/>
    <xf numFmtId="0" fontId="4" fillId="0" borderId="0" xfId="0" applyFont="1"/>
    <xf numFmtId="0" fontId="11" fillId="3" borderId="16" xfId="0" applyFont="1" applyFill="1" applyBorder="1"/>
    <xf numFmtId="0" fontId="12" fillId="3" borderId="16" xfId="0" applyFont="1" applyFill="1" applyBorder="1" applyAlignment="1">
      <alignment horizontal="center" vertical="center"/>
    </xf>
    <xf numFmtId="0" fontId="9" fillId="5" borderId="17" xfId="0" applyFont="1" applyFill="1" applyBorder="1" applyAlignment="1" applyProtection="1">
      <alignment horizontal="center"/>
      <protection locked="0"/>
    </xf>
    <xf numFmtId="0" fontId="13" fillId="3" borderId="16" xfId="0" applyFont="1" applyFill="1" applyBorder="1" applyAlignment="1">
      <alignment horizontal="center"/>
    </xf>
    <xf numFmtId="0" fontId="12" fillId="3" borderId="16" xfId="0" quotePrefix="1" applyFont="1" applyFill="1" applyBorder="1" applyAlignment="1" applyProtection="1">
      <alignment horizontal="center" vertical="center"/>
      <protection hidden="1"/>
    </xf>
    <xf numFmtId="0" fontId="8" fillId="2" borderId="21" xfId="0" applyFont="1" applyFill="1" applyBorder="1" applyAlignment="1">
      <alignment horizontal="center" vertical="center"/>
    </xf>
    <xf numFmtId="0" fontId="12" fillId="3" borderId="22" xfId="0" quotePrefix="1" applyFont="1" applyFill="1" applyBorder="1" applyAlignment="1" applyProtection="1">
      <alignment horizontal="center" vertical="center" wrapText="1"/>
      <protection hidden="1"/>
    </xf>
    <xf numFmtId="0" fontId="0" fillId="0" borderId="0" xfId="0" applyAlignment="1">
      <alignment wrapText="1"/>
    </xf>
    <xf numFmtId="0" fontId="7" fillId="2" borderId="13" xfId="0" applyFont="1" applyFill="1" applyBorder="1"/>
    <xf numFmtId="0" fontId="16" fillId="6" borderId="23" xfId="0" applyFont="1" applyFill="1" applyBorder="1" applyAlignment="1" applyProtection="1">
      <alignment horizontal="center"/>
      <protection hidden="1"/>
    </xf>
    <xf numFmtId="0" fontId="16" fillId="6" borderId="24" xfId="0" applyFont="1" applyFill="1" applyBorder="1" applyAlignment="1" applyProtection="1">
      <alignment horizontal="center"/>
      <protection hidden="1"/>
    </xf>
    <xf numFmtId="0" fontId="16" fillId="6" borderId="26" xfId="0" applyFont="1" applyFill="1" applyBorder="1" applyAlignment="1" applyProtection="1">
      <alignment horizontal="center"/>
      <protection hidden="1"/>
    </xf>
    <xf numFmtId="0" fontId="5" fillId="0" borderId="28" xfId="0" applyFont="1" applyBorder="1" applyAlignment="1">
      <alignment vertical="center" wrapText="1"/>
    </xf>
    <xf numFmtId="0" fontId="5" fillId="0" borderId="29" xfId="0" applyFont="1" applyBorder="1" applyAlignment="1">
      <alignment vertical="center" wrapText="1"/>
    </xf>
    <xf numFmtId="0" fontId="19" fillId="0" borderId="0" xfId="1" applyFont="1" applyAlignment="1">
      <alignment vertical="center"/>
    </xf>
    <xf numFmtId="0" fontId="20" fillId="0" borderId="0" xfId="0" applyFont="1"/>
    <xf numFmtId="0" fontId="5" fillId="0" borderId="22" xfId="0" applyFont="1" applyBorder="1" applyAlignment="1">
      <alignment vertical="center" wrapText="1"/>
    </xf>
    <xf numFmtId="0" fontId="4" fillId="0" borderId="22" xfId="0" applyFont="1" applyBorder="1" applyAlignment="1">
      <alignment horizontal="center" vertical="center" wrapText="1"/>
    </xf>
    <xf numFmtId="0" fontId="4" fillId="0" borderId="0" xfId="0" applyFont="1" applyAlignment="1">
      <alignment horizontal="center" vertical="center" wrapText="1"/>
    </xf>
    <xf numFmtId="0" fontId="4" fillId="0" borderId="0" xfId="0" applyFont="1" applyProtection="1">
      <protection locked="0"/>
    </xf>
    <xf numFmtId="0" fontId="18" fillId="2" borderId="14" xfId="0" applyFont="1" applyFill="1" applyBorder="1" applyAlignment="1">
      <alignment horizontal="left" vertical="center"/>
    </xf>
    <xf numFmtId="0" fontId="18" fillId="2" borderId="11" xfId="0" applyFont="1" applyFill="1" applyBorder="1" applyAlignment="1">
      <alignment horizontal="left" vertical="center" wrapText="1"/>
    </xf>
    <xf numFmtId="0" fontId="5" fillId="0" borderId="27" xfId="0" applyFont="1" applyBorder="1" applyAlignment="1">
      <alignment vertical="center"/>
    </xf>
    <xf numFmtId="0" fontId="5" fillId="0" borderId="25" xfId="0" applyFont="1" applyBorder="1" applyAlignment="1">
      <alignment vertical="center"/>
    </xf>
    <xf numFmtId="0" fontId="4" fillId="0" borderId="11" xfId="0" applyFont="1" applyBorder="1"/>
    <xf numFmtId="0" fontId="11" fillId="0" borderId="0" xfId="0" applyFont="1"/>
    <xf numFmtId="0" fontId="13" fillId="0" borderId="16" xfId="0" applyFont="1" applyBorder="1" applyAlignment="1">
      <alignment horizontal="center"/>
    </xf>
    <xf numFmtId="0" fontId="8" fillId="2" borderId="0" xfId="0" applyFont="1" applyFill="1" applyAlignment="1">
      <alignment horizontal="center" vertical="center"/>
    </xf>
    <xf numFmtId="44" fontId="9" fillId="5" borderId="17" xfId="4" applyFont="1" applyFill="1" applyBorder="1" applyAlignment="1" applyProtection="1">
      <alignment horizontal="center"/>
      <protection locked="0"/>
    </xf>
    <xf numFmtId="0" fontId="17" fillId="0" borderId="11" xfId="0" applyFont="1" applyBorder="1" applyAlignment="1">
      <alignment horizontal="center" wrapText="1"/>
    </xf>
    <xf numFmtId="0" fontId="16" fillId="0" borderId="11" xfId="0" applyFont="1" applyBorder="1" applyAlignment="1">
      <alignment horizontal="left"/>
    </xf>
    <xf numFmtId="0" fontId="11" fillId="0" borderId="15" xfId="0" applyFont="1" applyBorder="1" applyAlignment="1">
      <alignment horizontal="center" vertical="center"/>
    </xf>
    <xf numFmtId="0" fontId="16" fillId="0" borderId="14" xfId="0" applyFont="1" applyBorder="1"/>
    <xf numFmtId="0" fontId="11" fillId="0" borderId="19" xfId="0" applyFont="1" applyBorder="1" applyAlignment="1">
      <alignment horizontal="center" vertical="center"/>
    </xf>
    <xf numFmtId="0" fontId="11" fillId="0" borderId="18" xfId="0" applyFont="1" applyBorder="1" applyAlignment="1">
      <alignment horizontal="center" vertical="center"/>
    </xf>
    <xf numFmtId="0" fontId="11" fillId="0" borderId="20" xfId="0" applyFont="1" applyBorder="1" applyAlignment="1">
      <alignment horizontal="center" vertical="center"/>
    </xf>
    <xf numFmtId="0" fontId="11" fillId="0" borderId="16" xfId="0" applyFont="1" applyBorder="1" applyAlignment="1">
      <alignment horizontal="center"/>
    </xf>
    <xf numFmtId="0" fontId="4" fillId="0" borderId="34"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8" xfId="0" applyFont="1" applyBorder="1" applyAlignment="1">
      <alignment wrapText="1"/>
    </xf>
    <xf numFmtId="0" fontId="4" fillId="0" borderId="39" xfId="0" applyFont="1" applyBorder="1" applyAlignment="1">
      <alignment wrapText="1"/>
    </xf>
    <xf numFmtId="0" fontId="4" fillId="0" borderId="8" xfId="0" applyFont="1" applyBorder="1" applyAlignment="1">
      <alignment horizontal="left" vertical="center" wrapText="1"/>
    </xf>
    <xf numFmtId="0" fontId="6" fillId="0" borderId="0" xfId="0" applyFont="1" applyAlignment="1">
      <alignment horizontal="left" vertical="center" wrapText="1"/>
    </xf>
    <xf numFmtId="0" fontId="4" fillId="0" borderId="18" xfId="0" applyFont="1" applyBorder="1" applyAlignment="1">
      <alignment horizontal="left" vertical="center" wrapText="1"/>
    </xf>
    <xf numFmtId="0" fontId="24" fillId="5" borderId="36" xfId="3" applyFont="1" applyFill="1" applyBorder="1" applyAlignment="1" applyProtection="1">
      <alignment horizontal="center"/>
      <protection locked="0"/>
    </xf>
    <xf numFmtId="0" fontId="21" fillId="0" borderId="0" xfId="0" applyFont="1" applyAlignment="1">
      <alignment horizontal="left" vertical="top" wrapText="1"/>
    </xf>
    <xf numFmtId="0" fontId="0" fillId="0" borderId="0" xfId="0" quotePrefix="1"/>
    <xf numFmtId="0" fontId="9" fillId="0" borderId="0" xfId="0" applyFont="1" applyAlignment="1">
      <alignment horizontal="left" wrapText="1"/>
    </xf>
    <xf numFmtId="165" fontId="12" fillId="3" borderId="28" xfId="5" quotePrefix="1" applyNumberFormat="1" applyFont="1" applyFill="1" applyBorder="1" applyAlignment="1">
      <alignment horizontal="center" vertical="center" wrapText="1"/>
    </xf>
    <xf numFmtId="0" fontId="9" fillId="3" borderId="17" xfId="0" applyFont="1" applyFill="1" applyBorder="1" applyAlignment="1">
      <alignment horizontal="center"/>
    </xf>
    <xf numFmtId="9" fontId="9" fillId="7" borderId="17" xfId="5" applyFont="1" applyFill="1" applyBorder="1" applyAlignment="1" applyProtection="1">
      <alignment horizontal="center"/>
      <protection locked="0"/>
    </xf>
    <xf numFmtId="9" fontId="9" fillId="3" borderId="17" xfId="5" applyFont="1" applyFill="1" applyBorder="1" applyAlignment="1">
      <alignment horizontal="center"/>
    </xf>
    <xf numFmtId="0" fontId="9" fillId="3" borderId="17" xfId="0" applyFont="1" applyFill="1" applyBorder="1" applyAlignment="1" applyProtection="1">
      <alignment horizontal="center"/>
      <protection locked="0"/>
    </xf>
    <xf numFmtId="166" fontId="9" fillId="7" borderId="17" xfId="6" applyNumberFormat="1" applyFont="1" applyFill="1" applyBorder="1" applyAlignment="1" applyProtection="1">
      <alignment horizontal="center"/>
      <protection locked="0"/>
    </xf>
    <xf numFmtId="167" fontId="9" fillId="3" borderId="17" xfId="5" applyNumberFormat="1" applyFont="1" applyFill="1" applyBorder="1" applyAlignment="1">
      <alignment horizontal="center"/>
    </xf>
    <xf numFmtId="167" fontId="9" fillId="3" borderId="17" xfId="0" applyNumberFormat="1" applyFont="1" applyFill="1" applyBorder="1" applyAlignment="1">
      <alignment horizontal="center"/>
    </xf>
    <xf numFmtId="7" fontId="27" fillId="5" borderId="16" xfId="4" applyNumberFormat="1" applyFont="1" applyFill="1" applyBorder="1" applyAlignment="1" applyProtection="1">
      <alignment horizontal="center"/>
      <protection locked="0"/>
    </xf>
    <xf numFmtId="0" fontId="9" fillId="3" borderId="22" xfId="0" quotePrefix="1" applyFont="1" applyFill="1" applyBorder="1" applyAlignment="1" applyProtection="1">
      <alignment horizontal="center" vertical="center" wrapText="1"/>
      <protection hidden="1"/>
    </xf>
    <xf numFmtId="0" fontId="27" fillId="5" borderId="16" xfId="3" applyFont="1" applyFill="1" applyBorder="1" applyAlignment="1" applyProtection="1">
      <alignment horizontal="center"/>
      <protection locked="0"/>
    </xf>
    <xf numFmtId="0" fontId="9" fillId="3" borderId="28" xfId="0" quotePrefix="1" applyFont="1" applyFill="1" applyBorder="1" applyAlignment="1" applyProtection="1">
      <alignment horizontal="center" vertical="center" wrapText="1"/>
      <protection hidden="1"/>
    </xf>
    <xf numFmtId="0" fontId="18" fillId="2" borderId="33" xfId="0" applyFont="1" applyFill="1" applyBorder="1" applyAlignment="1">
      <alignment horizontal="center" vertical="center" wrapText="1"/>
    </xf>
    <xf numFmtId="0" fontId="9" fillId="7" borderId="17" xfId="0" applyFont="1" applyFill="1" applyBorder="1" applyAlignment="1" applyProtection="1">
      <alignment horizontal="center"/>
      <protection locked="0"/>
    </xf>
    <xf numFmtId="0" fontId="29" fillId="0" borderId="0" xfId="0" applyFont="1"/>
    <xf numFmtId="0" fontId="9" fillId="5" borderId="16" xfId="0" applyFont="1" applyFill="1" applyBorder="1" applyAlignment="1" applyProtection="1">
      <alignment horizontal="center"/>
      <protection locked="0"/>
    </xf>
    <xf numFmtId="164" fontId="9" fillId="5" borderId="16" xfId="0" applyNumberFormat="1" applyFont="1" applyFill="1" applyBorder="1" applyAlignment="1" applyProtection="1">
      <alignment horizontal="center"/>
      <protection locked="0"/>
    </xf>
    <xf numFmtId="0" fontId="8" fillId="2" borderId="0" xfId="0" applyFont="1" applyFill="1" applyAlignment="1">
      <alignment horizontal="center" vertical="center" wrapText="1"/>
    </xf>
    <xf numFmtId="0" fontId="11" fillId="0" borderId="51" xfId="0" applyFont="1" applyBorder="1" applyAlignment="1">
      <alignment horizontal="center" vertical="center"/>
    </xf>
    <xf numFmtId="0" fontId="7" fillId="0" borderId="0" xfId="0" applyFont="1" applyAlignment="1">
      <alignment vertical="center"/>
    </xf>
    <xf numFmtId="0" fontId="5" fillId="0" borderId="52" xfId="0" applyFont="1" applyBorder="1" applyAlignment="1">
      <alignment vertical="center"/>
    </xf>
    <xf numFmtId="0" fontId="18" fillId="2" borderId="32" xfId="0" applyFont="1" applyFill="1" applyBorder="1" applyAlignment="1">
      <alignment horizontal="left" vertical="center"/>
    </xf>
    <xf numFmtId="0" fontId="18" fillId="2" borderId="32" xfId="0" applyFont="1" applyFill="1" applyBorder="1" applyAlignment="1">
      <alignment horizontal="left" vertical="center" wrapText="1"/>
    </xf>
    <xf numFmtId="0" fontId="18" fillId="2" borderId="32" xfId="0" applyFont="1" applyFill="1" applyBorder="1" applyAlignment="1">
      <alignment horizontal="center" vertical="center" wrapText="1"/>
    </xf>
    <xf numFmtId="0" fontId="18" fillId="2" borderId="54" xfId="0" applyFont="1" applyFill="1" applyBorder="1" applyAlignment="1">
      <alignment horizontal="center" vertical="center" wrapText="1"/>
    </xf>
    <xf numFmtId="0" fontId="5" fillId="0" borderId="38" xfId="0" applyFont="1" applyBorder="1" applyAlignment="1">
      <alignment wrapText="1"/>
    </xf>
    <xf numFmtId="0" fontId="5" fillId="0" borderId="37" xfId="0" applyFont="1" applyBorder="1" applyAlignment="1">
      <alignment wrapText="1"/>
    </xf>
    <xf numFmtId="0" fontId="9" fillId="5" borderId="36" xfId="3" applyFont="1" applyFill="1" applyBorder="1" applyAlignment="1" applyProtection="1">
      <alignment horizontal="center"/>
      <protection locked="0"/>
    </xf>
    <xf numFmtId="0" fontId="9" fillId="5" borderId="17" xfId="0" applyFont="1" applyFill="1" applyBorder="1" applyAlignment="1" applyProtection="1">
      <alignment horizontal="center" wrapText="1"/>
      <protection locked="0"/>
    </xf>
    <xf numFmtId="0" fontId="4" fillId="5" borderId="53" xfId="0" applyFont="1" applyFill="1" applyBorder="1" applyAlignment="1" applyProtection="1">
      <alignment wrapText="1"/>
      <protection locked="0"/>
    </xf>
    <xf numFmtId="14" fontId="9" fillId="5" borderId="17" xfId="0" applyNumberFormat="1" applyFont="1" applyFill="1" applyBorder="1" applyAlignment="1" applyProtection="1">
      <alignment horizontal="center"/>
      <protection locked="0"/>
    </xf>
    <xf numFmtId="14" fontId="9" fillId="5" borderId="16" xfId="0" applyNumberFormat="1" applyFont="1" applyFill="1" applyBorder="1" applyAlignment="1" applyProtection="1">
      <alignment horizontal="center"/>
      <protection locked="0"/>
    </xf>
    <xf numFmtId="14" fontId="27" fillId="5" borderId="16" xfId="3" applyNumberFormat="1" applyFont="1" applyFill="1" applyBorder="1" applyAlignment="1" applyProtection="1">
      <alignment horizontal="center"/>
      <protection locked="0"/>
    </xf>
    <xf numFmtId="9" fontId="27" fillId="5" borderId="16" xfId="5" applyFont="1" applyFill="1" applyBorder="1" applyAlignment="1" applyProtection="1">
      <alignment horizontal="center"/>
      <protection locked="0"/>
    </xf>
    <xf numFmtId="37" fontId="27" fillId="5" borderId="16" xfId="4" applyNumberFormat="1" applyFont="1" applyFill="1" applyBorder="1" applyAlignment="1" applyProtection="1">
      <alignment horizontal="center"/>
      <protection locked="0"/>
    </xf>
    <xf numFmtId="0" fontId="17" fillId="4" borderId="0" xfId="0" applyFont="1" applyFill="1" applyAlignment="1">
      <alignment vertical="center" wrapText="1"/>
    </xf>
    <xf numFmtId="0" fontId="0" fillId="4" borderId="0" xfId="0" applyFill="1"/>
    <xf numFmtId="0" fontId="9" fillId="4" borderId="0" xfId="0" applyFont="1" applyFill="1" applyAlignment="1">
      <alignment horizontal="left" vertical="top" wrapText="1"/>
    </xf>
    <xf numFmtId="0" fontId="4" fillId="3" borderId="0" xfId="0" applyFont="1" applyFill="1" applyAlignment="1">
      <alignment vertical="center"/>
    </xf>
    <xf numFmtId="0" fontId="0" fillId="3" borderId="0" xfId="0" applyFill="1" applyAlignment="1">
      <alignment vertical="center"/>
    </xf>
    <xf numFmtId="0" fontId="21" fillId="0" borderId="0" xfId="0" applyFont="1" applyAlignment="1">
      <alignment horizontal="left" vertical="center"/>
    </xf>
    <xf numFmtId="0" fontId="4" fillId="0" borderId="0" xfId="0" applyFont="1" applyAlignment="1">
      <alignment vertical="center"/>
    </xf>
    <xf numFmtId="0" fontId="21" fillId="0" borderId="0" xfId="0" applyFont="1" applyAlignment="1">
      <alignment horizontal="left" vertical="center" wrapText="1"/>
    </xf>
    <xf numFmtId="0" fontId="4" fillId="0" borderId="8" xfId="0" applyFont="1" applyBorder="1" applyAlignment="1">
      <alignment vertical="center"/>
    </xf>
    <xf numFmtId="0" fontId="18" fillId="2" borderId="45" xfId="0" applyFont="1" applyFill="1" applyBorder="1" applyAlignment="1">
      <alignment horizontal="left" vertical="center"/>
    </xf>
    <xf numFmtId="0" fontId="18" fillId="2" borderId="46" xfId="0" applyFont="1" applyFill="1" applyBorder="1" applyAlignment="1">
      <alignment horizontal="left" vertical="center"/>
    </xf>
    <xf numFmtId="0" fontId="18" fillId="2" borderId="47" xfId="0" applyFont="1" applyFill="1" applyBorder="1" applyAlignment="1">
      <alignment horizontal="left" vertical="center"/>
    </xf>
    <xf numFmtId="0" fontId="21" fillId="0" borderId="44" xfId="0" applyFont="1" applyBorder="1" applyAlignment="1">
      <alignment horizontal="left" vertical="center" wrapText="1"/>
    </xf>
    <xf numFmtId="0" fontId="4" fillId="0" borderId="17" xfId="0" applyFont="1" applyBorder="1" applyAlignment="1">
      <alignment horizontal="left" vertical="center" wrapText="1"/>
    </xf>
    <xf numFmtId="0" fontId="5" fillId="0" borderId="16" xfId="0" applyFont="1" applyBorder="1" applyAlignment="1">
      <alignment horizontal="left" vertical="center" wrapText="1"/>
    </xf>
    <xf numFmtId="0" fontId="21" fillId="0" borderId="48" xfId="0" applyFont="1" applyBorder="1" applyAlignment="1">
      <alignment horizontal="left" vertical="center" wrapText="1"/>
    </xf>
    <xf numFmtId="0" fontId="4" fillId="0" borderId="49" xfId="0" applyFont="1" applyBorder="1" applyAlignment="1">
      <alignment horizontal="left" vertical="center" wrapText="1"/>
    </xf>
    <xf numFmtId="0" fontId="25" fillId="0" borderId="48" xfId="0" applyFont="1" applyBorder="1" applyAlignment="1">
      <alignment horizontal="left" vertical="center" wrapText="1"/>
    </xf>
    <xf numFmtId="0" fontId="4" fillId="0" borderId="10" xfId="0" applyFont="1" applyBorder="1" applyAlignment="1">
      <alignment vertical="center"/>
    </xf>
    <xf numFmtId="0" fontId="32" fillId="3" borderId="0" xfId="0" applyFont="1" applyFill="1" applyAlignment="1">
      <alignment vertical="center"/>
    </xf>
    <xf numFmtId="0" fontId="25" fillId="0" borderId="0" xfId="0" applyFont="1" applyAlignment="1">
      <alignment horizontal="left" vertical="center"/>
    </xf>
    <xf numFmtId="0" fontId="5" fillId="0" borderId="0" xfId="0" applyFont="1" applyAlignment="1">
      <alignment vertical="center"/>
    </xf>
    <xf numFmtId="0" fontId="5" fillId="0" borderId="18" xfId="0" applyFont="1" applyBorder="1" applyAlignment="1">
      <alignment vertical="center"/>
    </xf>
    <xf numFmtId="0" fontId="5" fillId="0" borderId="0" xfId="0" applyFont="1" applyAlignment="1">
      <alignment horizontal="left" vertical="center"/>
    </xf>
    <xf numFmtId="0" fontId="5" fillId="0" borderId="8" xfId="0" applyFont="1" applyBorder="1" applyAlignment="1">
      <alignment horizontal="left" vertical="center" wrapText="1"/>
    </xf>
    <xf numFmtId="0" fontId="25" fillId="0" borderId="44" xfId="0" applyFont="1" applyBorder="1" applyAlignment="1">
      <alignment horizontal="left" vertical="center" wrapText="1"/>
    </xf>
    <xf numFmtId="0" fontId="5" fillId="0" borderId="17" xfId="0" applyFont="1" applyBorder="1" applyAlignment="1">
      <alignment horizontal="left" vertical="center" wrapText="1"/>
    </xf>
    <xf numFmtId="0" fontId="5" fillId="0" borderId="16" xfId="0" quotePrefix="1" applyFont="1" applyBorder="1" applyAlignment="1">
      <alignment horizontal="left" vertical="center" wrapText="1"/>
    </xf>
    <xf numFmtId="0" fontId="5" fillId="0" borderId="49" xfId="0" applyFont="1" applyBorder="1" applyAlignment="1">
      <alignment horizontal="left" vertical="center" wrapText="1"/>
    </xf>
    <xf numFmtId="0" fontId="5" fillId="0" borderId="50" xfId="0" quotePrefix="1" applyFont="1" applyBorder="1" applyAlignment="1">
      <alignment horizontal="left" vertical="center" wrapText="1"/>
    </xf>
    <xf numFmtId="0" fontId="9" fillId="3" borderId="16" xfId="0" applyFont="1" applyFill="1" applyBorder="1"/>
    <xf numFmtId="0" fontId="9" fillId="0" borderId="9" xfId="0" applyFont="1" applyBorder="1" applyAlignment="1">
      <alignment horizontal="left" wrapText="1"/>
    </xf>
    <xf numFmtId="0" fontId="5" fillId="0" borderId="30" xfId="0" applyFont="1" applyBorder="1" applyAlignment="1">
      <alignment horizontal="left" wrapText="1"/>
    </xf>
    <xf numFmtId="0" fontId="4" fillId="0" borderId="29" xfId="0" applyFont="1" applyBorder="1" applyAlignment="1">
      <alignment vertical="center" wrapText="1"/>
    </xf>
    <xf numFmtId="169" fontId="9" fillId="3" borderId="17" xfId="0" applyNumberFormat="1" applyFont="1" applyFill="1" applyBorder="1" applyAlignment="1">
      <alignment horizontal="center"/>
    </xf>
    <xf numFmtId="0" fontId="27" fillId="5" borderId="16" xfId="3" quotePrefix="1" applyFont="1" applyFill="1" applyBorder="1" applyAlignment="1" applyProtection="1">
      <alignment horizontal="center"/>
      <protection locked="0"/>
    </xf>
    <xf numFmtId="0" fontId="32" fillId="0" borderId="0" xfId="0" applyFont="1"/>
    <xf numFmtId="0" fontId="5" fillId="0" borderId="0" xfId="7" applyFont="1" applyAlignment="1">
      <alignment horizontal="center" vertical="center" wrapText="1"/>
    </xf>
    <xf numFmtId="0" fontId="15" fillId="0" borderId="0" xfId="7"/>
    <xf numFmtId="0" fontId="5" fillId="0" borderId="30" xfId="7" applyFont="1" applyBorder="1" applyAlignment="1">
      <alignment horizontal="left" wrapText="1"/>
    </xf>
    <xf numFmtId="0" fontId="18" fillId="2" borderId="21" xfId="7" applyFont="1" applyFill="1" applyBorder="1" applyAlignment="1">
      <alignment horizontal="center" vertical="center" wrapText="1"/>
    </xf>
    <xf numFmtId="0" fontId="12" fillId="3" borderId="22" xfId="7" quotePrefix="1" applyFont="1" applyFill="1" applyBorder="1" applyAlignment="1" applyProtection="1">
      <alignment horizontal="center" vertical="center" wrapText="1"/>
      <protection hidden="1"/>
    </xf>
    <xf numFmtId="0" fontId="9" fillId="5" borderId="17" xfId="7" applyFont="1" applyFill="1" applyBorder="1" applyAlignment="1" applyProtection="1">
      <alignment horizontal="center"/>
      <protection locked="0"/>
    </xf>
    <xf numFmtId="168" fontId="9" fillId="5" borderId="17" xfId="7" applyNumberFormat="1" applyFont="1" applyFill="1" applyBorder="1" applyAlignment="1" applyProtection="1">
      <alignment horizontal="center"/>
      <protection locked="0"/>
    </xf>
    <xf numFmtId="3" fontId="9" fillId="5" borderId="17" xfId="7" applyNumberFormat="1" applyFont="1" applyFill="1" applyBorder="1" applyAlignment="1" applyProtection="1">
      <alignment horizontal="center"/>
      <protection locked="0"/>
    </xf>
    <xf numFmtId="10" fontId="9" fillId="5" borderId="17" xfId="7" applyNumberFormat="1" applyFont="1" applyFill="1" applyBorder="1" applyAlignment="1" applyProtection="1">
      <alignment horizontal="center"/>
      <protection locked="0"/>
    </xf>
    <xf numFmtId="0" fontId="18" fillId="2" borderId="33" xfId="7" applyFont="1" applyFill="1" applyBorder="1" applyAlignment="1">
      <alignment horizontal="center" vertical="center" wrapText="1"/>
    </xf>
    <xf numFmtId="0" fontId="29" fillId="0" borderId="0" xfId="7" applyFont="1"/>
    <xf numFmtId="0" fontId="32" fillId="0" borderId="0" xfId="7" applyFont="1"/>
    <xf numFmtId="0" fontId="5" fillId="4" borderId="2" xfId="0" quotePrefix="1" applyFont="1" applyFill="1" applyBorder="1" applyAlignment="1">
      <alignment horizontal="left" vertical="top" wrapText="1" indent="1"/>
    </xf>
    <xf numFmtId="0" fontId="5" fillId="4" borderId="3" xfId="0" quotePrefix="1" applyFont="1" applyFill="1" applyBorder="1" applyAlignment="1">
      <alignment horizontal="left" vertical="top" wrapText="1" indent="1"/>
    </xf>
    <xf numFmtId="0" fontId="3" fillId="2" borderId="42" xfId="1" applyFont="1" applyFill="1" applyBorder="1" applyAlignment="1" applyProtection="1">
      <alignment horizontal="left" vertical="center"/>
      <protection locked="0"/>
    </xf>
    <xf numFmtId="0" fontId="3" fillId="2" borderId="43" xfId="1" applyFont="1" applyFill="1" applyBorder="1" applyAlignment="1" applyProtection="1">
      <alignment horizontal="left" vertical="center"/>
      <protection locked="0"/>
    </xf>
    <xf numFmtId="0" fontId="4" fillId="0" borderId="0" xfId="0" applyFont="1" applyAlignment="1">
      <alignment horizontal="left" vertical="center" wrapText="1"/>
    </xf>
    <xf numFmtId="0" fontId="5" fillId="0" borderId="0" xfId="0" applyFont="1" applyAlignment="1">
      <alignment horizontal="left" vertical="center" wrapText="1"/>
    </xf>
    <xf numFmtId="0" fontId="3" fillId="2" borderId="5" xfId="1" applyFont="1" applyFill="1" applyBorder="1" applyAlignment="1" applyProtection="1">
      <alignment horizontal="left" vertical="center"/>
      <protection locked="0"/>
    </xf>
    <xf numFmtId="0" fontId="25" fillId="0" borderId="0" xfId="0" applyFont="1" applyAlignment="1">
      <alignment horizontal="left" vertical="center" wrapText="1"/>
    </xf>
    <xf numFmtId="0" fontId="5" fillId="0" borderId="0" xfId="0" applyFont="1" applyAlignment="1">
      <alignment horizontal="left" vertical="top" wrapText="1"/>
    </xf>
    <xf numFmtId="0" fontId="18" fillId="2" borderId="11" xfId="0" applyFont="1" applyFill="1" applyBorder="1" applyAlignment="1">
      <alignment horizontal="center" vertical="center" wrapText="1"/>
    </xf>
    <xf numFmtId="0" fontId="37" fillId="5" borderId="16" xfId="3" applyFont="1" applyFill="1" applyBorder="1" applyAlignment="1" applyProtection="1">
      <alignment horizontal="center"/>
      <protection locked="0"/>
    </xf>
    <xf numFmtId="0" fontId="8" fillId="2" borderId="47" xfId="0" applyFont="1" applyFill="1" applyBorder="1" applyAlignment="1">
      <alignment horizontal="center" vertical="center"/>
    </xf>
    <xf numFmtId="0" fontId="4" fillId="3" borderId="56" xfId="0" applyFont="1" applyFill="1" applyBorder="1"/>
    <xf numFmtId="0" fontId="5" fillId="0" borderId="57" xfId="0" applyFont="1" applyBorder="1" applyAlignment="1">
      <alignment horizontal="left" vertical="center" wrapText="1" indent="2"/>
    </xf>
    <xf numFmtId="0" fontId="5" fillId="0" borderId="58" xfId="0" applyFont="1" applyBorder="1" applyAlignment="1">
      <alignment horizontal="left" vertical="center" wrapText="1" indent="2"/>
    </xf>
    <xf numFmtId="0" fontId="22" fillId="0" borderId="57" xfId="0" applyFont="1" applyBorder="1" applyAlignment="1">
      <alignment horizontal="left" vertical="center" wrapText="1" indent="2"/>
    </xf>
    <xf numFmtId="0" fontId="4" fillId="0" borderId="57" xfId="0" applyFont="1" applyBorder="1" applyAlignment="1">
      <alignment horizontal="left" vertical="center" wrapText="1" indent="2"/>
    </xf>
    <xf numFmtId="0" fontId="5" fillId="4" borderId="60" xfId="0" applyFont="1" applyFill="1" applyBorder="1" applyAlignment="1">
      <alignment horizontal="left" wrapText="1" indent="2"/>
    </xf>
    <xf numFmtId="0" fontId="6" fillId="0" borderId="38" xfId="0" applyFont="1" applyBorder="1" applyAlignment="1">
      <alignment wrapText="1"/>
    </xf>
    <xf numFmtId="0" fontId="6" fillId="0" borderId="57" xfId="0" applyFont="1" applyBorder="1" applyAlignment="1">
      <alignment horizontal="left" vertical="center" wrapText="1" indent="2"/>
    </xf>
    <xf numFmtId="0" fontId="3" fillId="2" borderId="61" xfId="1" applyFont="1" applyFill="1" applyBorder="1" applyAlignment="1" applyProtection="1">
      <alignment horizontal="left" vertical="center"/>
      <protection locked="0"/>
    </xf>
    <xf numFmtId="0" fontId="3" fillId="2" borderId="2" xfId="1" applyFont="1" applyFill="1" applyBorder="1" applyAlignment="1" applyProtection="1">
      <alignment horizontal="left" vertical="center"/>
      <protection locked="0"/>
    </xf>
    <xf numFmtId="0" fontId="5" fillId="0" borderId="2" xfId="0" applyFont="1" applyBorder="1" applyAlignment="1">
      <alignment horizontal="left" vertical="top" wrapText="1" indent="1"/>
    </xf>
    <xf numFmtId="0" fontId="5" fillId="0" borderId="3" xfId="0" applyFont="1" applyBorder="1" applyAlignment="1">
      <alignment horizontal="left" vertical="top" wrapText="1" indent="1"/>
    </xf>
    <xf numFmtId="0" fontId="3" fillId="2" borderId="7" xfId="1" applyFont="1" applyFill="1" applyBorder="1" applyAlignment="1" applyProtection="1">
      <alignment horizontal="left" vertical="center"/>
      <protection locked="0"/>
    </xf>
    <xf numFmtId="0" fontId="4" fillId="0" borderId="0" xfId="0" applyFont="1" applyAlignment="1">
      <alignment horizontal="left" vertical="center"/>
    </xf>
    <xf numFmtId="0" fontId="5" fillId="0" borderId="9" xfId="0" applyFont="1" applyBorder="1" applyAlignment="1">
      <alignment horizontal="left" vertical="center"/>
    </xf>
    <xf numFmtId="0" fontId="5" fillId="0" borderId="0" xfId="0" applyFont="1" applyAlignment="1">
      <alignment horizontal="left" vertical="top"/>
    </xf>
    <xf numFmtId="0" fontId="5" fillId="0" borderId="62" xfId="0" applyFont="1" applyBorder="1" applyAlignment="1">
      <alignment horizontal="left" vertical="center" wrapText="1"/>
    </xf>
    <xf numFmtId="0" fontId="5" fillId="0" borderId="63" xfId="0" applyFont="1" applyBorder="1" applyAlignment="1">
      <alignment horizontal="left" vertical="center" wrapText="1"/>
    </xf>
    <xf numFmtId="0" fontId="5" fillId="0" borderId="3" xfId="0" applyFont="1" applyBorder="1" applyAlignment="1">
      <alignment horizontal="centerContinuous" vertical="top" wrapText="1"/>
    </xf>
    <xf numFmtId="0" fontId="5" fillId="4" borderId="3" xfId="0" quotePrefix="1" applyFont="1" applyFill="1" applyBorder="1" applyAlignment="1">
      <alignment horizontal="centerContinuous" vertical="top" wrapText="1"/>
    </xf>
    <xf numFmtId="0" fontId="5" fillId="0" borderId="63" xfId="0" applyFont="1" applyBorder="1" applyAlignment="1">
      <alignment horizontal="centerContinuous" vertical="center" wrapText="1"/>
    </xf>
    <xf numFmtId="0" fontId="5" fillId="0" borderId="0" xfId="0" applyFont="1" applyAlignment="1">
      <alignment horizontal="centerContinuous" vertical="top" wrapText="1"/>
    </xf>
    <xf numFmtId="0" fontId="5" fillId="0" borderId="0" xfId="0" applyFont="1" applyAlignment="1">
      <alignment horizontal="centerContinuous" vertical="top" wrapText="1" readingOrder="1"/>
    </xf>
    <xf numFmtId="0" fontId="5" fillId="0" borderId="0" xfId="0" applyFont="1" applyAlignment="1">
      <alignment horizontal="centerContinuous" vertical="top" readingOrder="1"/>
    </xf>
    <xf numFmtId="0" fontId="4" fillId="0" borderId="0" xfId="0" applyFont="1" applyAlignment="1">
      <alignment horizontal="centerContinuous" readingOrder="1"/>
    </xf>
    <xf numFmtId="0" fontId="5" fillId="0" borderId="0" xfId="0" applyFont="1" applyAlignment="1">
      <alignment horizontal="centerContinuous" vertical="center" wrapText="1"/>
    </xf>
    <xf numFmtId="0" fontId="25" fillId="0" borderId="0" xfId="0" applyFont="1" applyAlignment="1">
      <alignment horizontal="centerContinuous" vertical="center"/>
    </xf>
    <xf numFmtId="0" fontId="4" fillId="0" borderId="0" xfId="0" applyFont="1" applyAlignment="1">
      <alignment horizontal="centerContinuous" vertical="center" wrapText="1"/>
    </xf>
    <xf numFmtId="0" fontId="4" fillId="0" borderId="0" xfId="0" applyFont="1" applyAlignment="1">
      <alignment horizontal="centerContinuous" vertical="center"/>
    </xf>
    <xf numFmtId="0" fontId="5" fillId="0" borderId="59" xfId="0" applyFont="1" applyBorder="1" applyAlignment="1">
      <alignment horizontal="centerContinuous" vertical="center" wrapText="1"/>
    </xf>
    <xf numFmtId="0" fontId="5" fillId="0" borderId="0" xfId="0" applyFont="1" applyAlignment="1">
      <alignment horizontal="centerContinuous" vertical="center"/>
    </xf>
    <xf numFmtId="0" fontId="4" fillId="0" borderId="0" xfId="0" applyFont="1" applyAlignment="1">
      <alignment horizontal="centerContinuous"/>
    </xf>
    <xf numFmtId="0" fontId="0" fillId="0" borderId="0" xfId="0" applyAlignment="1">
      <alignment horizontal="centerContinuous"/>
    </xf>
    <xf numFmtId="0" fontId="5" fillId="0" borderId="9" xfId="0" applyFont="1" applyBorder="1" applyAlignment="1">
      <alignment horizontal="centerContinuous" vertical="top" wrapText="1"/>
    </xf>
    <xf numFmtId="0" fontId="5" fillId="0" borderId="0" xfId="0" applyFont="1" applyAlignment="1">
      <alignment horizontal="centerContinuous" vertical="top"/>
    </xf>
    <xf numFmtId="0" fontId="5" fillId="0" borderId="2" xfId="0" applyFont="1" applyBorder="1" applyAlignment="1">
      <alignment horizontal="left" vertical="top" wrapText="1"/>
    </xf>
    <xf numFmtId="0" fontId="5" fillId="4" borderId="2" xfId="0" quotePrefix="1" applyFont="1" applyFill="1" applyBorder="1" applyAlignment="1">
      <alignment horizontal="left" vertical="top" wrapText="1"/>
    </xf>
    <xf numFmtId="0" fontId="5" fillId="0" borderId="40" xfId="0" applyFont="1" applyBorder="1" applyAlignment="1">
      <alignment vertical="center" wrapText="1"/>
    </xf>
    <xf numFmtId="0" fontId="5" fillId="0" borderId="41" xfId="0" applyFont="1" applyBorder="1" applyAlignment="1">
      <alignment vertical="center" wrapText="1"/>
    </xf>
    <xf numFmtId="0" fontId="3" fillId="2" borderId="1" xfId="1" applyFont="1" applyFill="1" applyBorder="1" applyAlignment="1" applyProtection="1">
      <alignment vertical="center"/>
      <protection locked="0"/>
    </xf>
    <xf numFmtId="0" fontId="3" fillId="2" borderId="2" xfId="1" applyFont="1" applyFill="1" applyBorder="1" applyAlignment="1" applyProtection="1">
      <alignment vertical="center"/>
      <protection locked="0"/>
    </xf>
    <xf numFmtId="0" fontId="3" fillId="2" borderId="3" xfId="1" applyFont="1" applyFill="1" applyBorder="1" applyAlignment="1" applyProtection="1">
      <alignment vertical="center"/>
      <protection locked="0"/>
    </xf>
    <xf numFmtId="0" fontId="3" fillId="2" borderId="4" xfId="1" applyFont="1" applyFill="1" applyBorder="1" applyAlignment="1" applyProtection="1">
      <alignment vertical="center"/>
      <protection locked="0"/>
    </xf>
    <xf numFmtId="0" fontId="3" fillId="2" borderId="5" xfId="1" applyFont="1" applyFill="1" applyBorder="1" applyAlignment="1" applyProtection="1">
      <alignment vertical="center"/>
      <protection locked="0"/>
    </xf>
    <xf numFmtId="0" fontId="3" fillId="2" borderId="6" xfId="1" applyFont="1" applyFill="1" applyBorder="1" applyAlignment="1" applyProtection="1">
      <alignment vertical="center"/>
      <protection locked="0"/>
    </xf>
    <xf numFmtId="0" fontId="5" fillId="0" borderId="59" xfId="0" applyFont="1" applyBorder="1" applyAlignment="1">
      <alignment horizontal="left" vertical="center" wrapText="1"/>
    </xf>
    <xf numFmtId="0" fontId="0" fillId="0" borderId="0" xfId="0" applyAlignment="1">
      <alignment horizontal="centerContinuous" wrapText="1"/>
    </xf>
    <xf numFmtId="0" fontId="8" fillId="8" borderId="0" xfId="0" applyFont="1" applyFill="1" applyAlignment="1">
      <alignment horizontal="center"/>
    </xf>
    <xf numFmtId="0" fontId="8" fillId="2" borderId="46" xfId="0" applyFont="1" applyFill="1" applyBorder="1" applyAlignment="1">
      <alignment horizontal="center" vertical="center"/>
    </xf>
    <xf numFmtId="0" fontId="11" fillId="0" borderId="0" xfId="0" applyFont="1" applyAlignment="1" applyProtection="1">
      <alignment horizontal="center" vertical="center"/>
      <protection locked="0"/>
    </xf>
    <xf numFmtId="0" fontId="11" fillId="0" borderId="65" xfId="0" applyFont="1" applyBorder="1" applyAlignment="1" applyProtection="1">
      <alignment horizontal="center" vertical="center"/>
      <protection locked="0"/>
    </xf>
    <xf numFmtId="0" fontId="9" fillId="3" borderId="50" xfId="0" applyFont="1" applyFill="1" applyBorder="1"/>
    <xf numFmtId="0" fontId="12" fillId="3" borderId="50" xfId="0" applyFont="1" applyFill="1" applyBorder="1" applyAlignment="1">
      <alignment horizontal="center" vertical="center"/>
    </xf>
    <xf numFmtId="0" fontId="9" fillId="5" borderId="50" xfId="0" applyFont="1" applyFill="1" applyBorder="1" applyAlignment="1" applyProtection="1">
      <alignment horizontal="center"/>
      <protection locked="0"/>
    </xf>
    <xf numFmtId="0" fontId="30" fillId="0" borderId="0" xfId="0" applyFont="1" applyAlignment="1">
      <alignment horizontal="left" vertical="center"/>
    </xf>
    <xf numFmtId="0" fontId="4" fillId="2" borderId="66" xfId="0" applyFont="1" applyFill="1" applyBorder="1"/>
    <xf numFmtId="0" fontId="4" fillId="5" borderId="67" xfId="0" applyFont="1" applyFill="1" applyBorder="1" applyAlignment="1" applyProtection="1">
      <alignment horizontal="center"/>
      <protection locked="0"/>
    </xf>
    <xf numFmtId="0" fontId="4" fillId="5" borderId="12" xfId="0" applyFont="1" applyFill="1" applyBorder="1" applyAlignment="1" applyProtection="1">
      <alignment wrapText="1"/>
      <protection locked="0"/>
    </xf>
    <xf numFmtId="0" fontId="4" fillId="5" borderId="30" xfId="0" applyFont="1" applyFill="1" applyBorder="1" applyAlignment="1" applyProtection="1">
      <alignment wrapText="1"/>
      <protection locked="0"/>
    </xf>
    <xf numFmtId="0" fontId="18" fillId="2" borderId="55" xfId="0" applyFont="1" applyFill="1" applyBorder="1" applyAlignment="1">
      <alignment horizontal="left" vertical="center" wrapText="1"/>
    </xf>
    <xf numFmtId="0" fontId="9" fillId="5" borderId="68" xfId="0" applyFont="1" applyFill="1" applyBorder="1" applyAlignment="1" applyProtection="1">
      <alignment horizontal="center" wrapText="1"/>
      <protection locked="0"/>
    </xf>
    <xf numFmtId="0" fontId="9" fillId="5" borderId="69" xfId="0" applyFont="1" applyFill="1" applyBorder="1" applyAlignment="1" applyProtection="1">
      <alignment wrapText="1"/>
      <protection locked="0"/>
    </xf>
    <xf numFmtId="0" fontId="9" fillId="5" borderId="64" xfId="0" applyFont="1" applyFill="1" applyBorder="1" applyAlignment="1" applyProtection="1">
      <alignment wrapText="1"/>
      <protection locked="0"/>
    </xf>
    <xf numFmtId="0" fontId="18" fillId="2" borderId="70" xfId="0" applyFont="1" applyFill="1" applyBorder="1" applyAlignment="1">
      <alignment horizontal="center" vertical="center" wrapText="1"/>
    </xf>
    <xf numFmtId="0" fontId="9" fillId="5" borderId="68" xfId="0" applyFont="1" applyFill="1" applyBorder="1" applyAlignment="1" applyProtection="1">
      <alignment horizontal="centerContinuous" wrapText="1"/>
      <protection locked="0"/>
    </xf>
    <xf numFmtId="0" fontId="5" fillId="0" borderId="0" xfId="7" applyFont="1" applyAlignment="1">
      <alignment horizontal="centerContinuous" vertical="top" wrapText="1"/>
    </xf>
    <xf numFmtId="0" fontId="18" fillId="2" borderId="70" xfId="0" applyFont="1" applyFill="1" applyBorder="1" applyAlignment="1">
      <alignment vertical="center" wrapText="1"/>
    </xf>
    <xf numFmtId="0" fontId="4" fillId="5" borderId="66" xfId="0" applyFont="1" applyFill="1" applyBorder="1" applyAlignment="1" applyProtection="1">
      <alignment wrapText="1"/>
      <protection locked="0"/>
    </xf>
    <xf numFmtId="0" fontId="11" fillId="0" borderId="73" xfId="0" applyFont="1" applyBorder="1" applyAlignment="1">
      <alignment horizontal="center" vertical="center"/>
    </xf>
    <xf numFmtId="0" fontId="11" fillId="0" borderId="50" xfId="0" applyFont="1" applyBorder="1" applyAlignment="1">
      <alignment horizontal="center"/>
    </xf>
    <xf numFmtId="0" fontId="13" fillId="0" borderId="50" xfId="0" applyFont="1" applyBorder="1" applyAlignment="1">
      <alignment horizontal="center"/>
    </xf>
    <xf numFmtId="14" fontId="9" fillId="5" borderId="49" xfId="0" applyNumberFormat="1" applyFont="1" applyFill="1" applyBorder="1" applyAlignment="1" applyProtection="1">
      <alignment horizontal="center"/>
      <protection locked="0"/>
    </xf>
    <xf numFmtId="14" fontId="9" fillId="5" borderId="50" xfId="0" applyNumberFormat="1" applyFont="1" applyFill="1" applyBorder="1" applyAlignment="1" applyProtection="1">
      <alignment horizontal="center"/>
      <protection locked="0"/>
    </xf>
    <xf numFmtId="0" fontId="4" fillId="2" borderId="71" xfId="0" applyFont="1" applyFill="1" applyBorder="1"/>
    <xf numFmtId="0" fontId="4" fillId="2" borderId="74" xfId="0" applyFont="1" applyFill="1" applyBorder="1"/>
    <xf numFmtId="0" fontId="4" fillId="2" borderId="72" xfId="0" applyFont="1" applyFill="1" applyBorder="1"/>
    <xf numFmtId="0" fontId="10" fillId="2" borderId="71" xfId="0" applyFont="1" applyFill="1" applyBorder="1" applyAlignment="1">
      <alignment horizontal="left" vertical="center" indent="1"/>
    </xf>
    <xf numFmtId="0" fontId="4" fillId="0" borderId="0" xfId="0" applyFont="1" applyAlignment="1">
      <alignment vertical="center" wrapText="1"/>
    </xf>
    <xf numFmtId="0" fontId="8" fillId="2" borderId="76"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2" fillId="3" borderId="83" xfId="0" quotePrefix="1" applyFont="1" applyFill="1" applyBorder="1" applyAlignment="1" applyProtection="1">
      <alignment horizontal="center" vertical="center" wrapText="1"/>
      <protection hidden="1"/>
    </xf>
    <xf numFmtId="0" fontId="12" fillId="3" borderId="28" xfId="0" quotePrefix="1" applyFont="1" applyFill="1" applyBorder="1" applyAlignment="1" applyProtection="1">
      <alignment horizontal="center" vertical="center" wrapText="1"/>
      <protection hidden="1"/>
    </xf>
    <xf numFmtId="0" fontId="11" fillId="0" borderId="0" xfId="7" applyFont="1"/>
    <xf numFmtId="0" fontId="9" fillId="5" borderId="16" xfId="0" applyFont="1" applyFill="1" applyBorder="1" applyAlignment="1" applyProtection="1">
      <alignment horizontal="center" wrapText="1"/>
      <protection locked="0"/>
    </xf>
    <xf numFmtId="0" fontId="0" fillId="7" borderId="28" xfId="0" applyFill="1" applyBorder="1"/>
    <xf numFmtId="0" fontId="20" fillId="0" borderId="0" xfId="0" applyFont="1" applyAlignment="1">
      <alignment vertical="center"/>
    </xf>
    <xf numFmtId="0" fontId="11" fillId="3" borderId="28" xfId="0" applyFont="1" applyFill="1" applyBorder="1" applyProtection="1">
      <protection hidden="1"/>
    </xf>
    <xf numFmtId="0" fontId="11" fillId="3" borderId="28" xfId="0"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4" fillId="0" borderId="28" xfId="0" applyFont="1" applyBorder="1" applyAlignment="1" applyProtection="1">
      <alignment horizontal="center"/>
      <protection hidden="1"/>
    </xf>
    <xf numFmtId="9" fontId="4" fillId="0" borderId="69" xfId="5" applyFont="1" applyBorder="1" applyAlignment="1" applyProtection="1">
      <alignment horizontal="center"/>
      <protection hidden="1"/>
    </xf>
    <xf numFmtId="0" fontId="4" fillId="0" borderId="29" xfId="0" applyFont="1" applyBorder="1" applyAlignment="1" applyProtection="1">
      <alignment horizontal="center"/>
      <protection hidden="1"/>
    </xf>
    <xf numFmtId="9" fontId="4" fillId="0" borderId="64" xfId="5" applyFont="1" applyBorder="1" applyAlignment="1" applyProtection="1">
      <alignment horizontal="center"/>
      <protection hidden="1"/>
    </xf>
    <xf numFmtId="0" fontId="4" fillId="0" borderId="30" xfId="0" applyFont="1" applyBorder="1" applyAlignment="1" applyProtection="1">
      <alignment horizontal="center"/>
      <protection hidden="1"/>
    </xf>
    <xf numFmtId="0" fontId="19" fillId="0" borderId="0" xfId="1" applyFont="1" applyAlignment="1" applyProtection="1">
      <alignment vertical="center"/>
      <protection hidden="1"/>
    </xf>
    <xf numFmtId="0" fontId="0" fillId="0" borderId="0" xfId="0" applyProtection="1">
      <protection hidden="1"/>
    </xf>
    <xf numFmtId="0" fontId="0" fillId="0" borderId="14" xfId="0" applyBorder="1" applyProtection="1">
      <protection hidden="1"/>
    </xf>
    <xf numFmtId="0" fontId="21" fillId="0" borderId="11" xfId="0" applyFont="1" applyBorder="1" applyProtection="1">
      <protection hidden="1"/>
    </xf>
    <xf numFmtId="0" fontId="0" fillId="0" borderId="11" xfId="0" applyBorder="1" applyProtection="1">
      <protection hidden="1"/>
    </xf>
    <xf numFmtId="0" fontId="0" fillId="0" borderId="79" xfId="0" applyBorder="1" applyProtection="1">
      <protection hidden="1"/>
    </xf>
    <xf numFmtId="0" fontId="6" fillId="0" borderId="75" xfId="0" applyFont="1" applyBorder="1" applyAlignment="1" applyProtection="1">
      <alignment horizontal="right" vertical="center"/>
      <protection hidden="1"/>
    </xf>
    <xf numFmtId="0" fontId="34" fillId="0" borderId="76" xfId="0" applyFont="1" applyBorder="1" applyAlignment="1" applyProtection="1">
      <alignment horizontal="center" vertical="center" wrapText="1"/>
      <protection hidden="1"/>
    </xf>
    <xf numFmtId="0" fontId="34" fillId="0" borderId="77" xfId="0" applyFont="1" applyBorder="1" applyAlignment="1" applyProtection="1">
      <alignment horizontal="center" vertical="center" wrapText="1"/>
      <protection hidden="1"/>
    </xf>
    <xf numFmtId="0" fontId="34" fillId="0" borderId="78" xfId="0" applyFont="1" applyBorder="1" applyAlignment="1" applyProtection="1">
      <alignment horizontal="center" vertical="center" wrapText="1"/>
      <protection hidden="1"/>
    </xf>
    <xf numFmtId="9" fontId="39" fillId="0" borderId="15" xfId="5" applyFont="1" applyBorder="1" applyProtection="1">
      <protection hidden="1"/>
    </xf>
    <xf numFmtId="9" fontId="0" fillId="0" borderId="0" xfId="5" applyFont="1" applyBorder="1" applyProtection="1">
      <protection hidden="1"/>
    </xf>
    <xf numFmtId="0" fontId="0" fillId="0" borderId="18" xfId="0" applyBorder="1" applyProtection="1">
      <protection hidden="1"/>
    </xf>
    <xf numFmtId="0" fontId="38" fillId="0" borderId="25" xfId="0" applyFont="1" applyBorder="1" applyAlignment="1" applyProtection="1">
      <alignment horizontal="right"/>
      <protection hidden="1"/>
    </xf>
    <xf numFmtId="0" fontId="4" fillId="0" borderId="55" xfId="0" applyFont="1" applyBorder="1" applyAlignment="1" applyProtection="1">
      <alignment horizontal="right"/>
      <protection hidden="1"/>
    </xf>
    <xf numFmtId="0" fontId="4" fillId="0" borderId="80" xfId="0" applyFont="1" applyBorder="1" applyAlignment="1" applyProtection="1">
      <alignment horizontal="right"/>
      <protection hidden="1"/>
    </xf>
    <xf numFmtId="0" fontId="0" fillId="0" borderId="38" xfId="0" applyBorder="1" applyProtection="1">
      <protection hidden="1"/>
    </xf>
    <xf numFmtId="0" fontId="0" fillId="0" borderId="81" xfId="0" applyBorder="1" applyProtection="1">
      <protection hidden="1"/>
    </xf>
    <xf numFmtId="0" fontId="38" fillId="0" borderId="27" xfId="0" applyFont="1" applyBorder="1" applyAlignment="1" applyProtection="1">
      <alignment horizontal="right"/>
      <protection hidden="1"/>
    </xf>
    <xf numFmtId="0" fontId="4" fillId="0" borderId="82" xfId="0" applyFont="1" applyBorder="1" applyAlignment="1" applyProtection="1">
      <alignment horizontal="right"/>
      <protection hidden="1"/>
    </xf>
    <xf numFmtId="0" fontId="0" fillId="0" borderId="9" xfId="0" applyBorder="1" applyProtection="1">
      <protection hidden="1"/>
    </xf>
    <xf numFmtId="0" fontId="0" fillId="0" borderId="20" xfId="0" applyBorder="1" applyProtection="1">
      <protection hidden="1"/>
    </xf>
    <xf numFmtId="0" fontId="0" fillId="0" borderId="19" xfId="0" applyBorder="1" applyProtection="1">
      <protection hidden="1"/>
    </xf>
    <xf numFmtId="0" fontId="4" fillId="0" borderId="0" xfId="0" applyFont="1" applyProtection="1">
      <protection hidden="1"/>
    </xf>
    <xf numFmtId="0" fontId="5" fillId="0" borderId="0" xfId="0" applyFont="1" applyAlignment="1" applyProtection="1">
      <alignment horizontal="centerContinuous" vertical="center" wrapText="1"/>
      <protection hidden="1"/>
    </xf>
    <xf numFmtId="0" fontId="12" fillId="3" borderId="22" xfId="7" quotePrefix="1" applyFont="1" applyFill="1" applyBorder="1" applyAlignment="1">
      <alignment horizontal="center" vertical="center" wrapText="1"/>
    </xf>
    <xf numFmtId="165" fontId="9" fillId="7" borderId="17" xfId="9" applyNumberFormat="1" applyFont="1" applyFill="1" applyBorder="1" applyAlignment="1" applyProtection="1">
      <alignment horizontal="center"/>
    </xf>
    <xf numFmtId="165" fontId="9" fillId="7" borderId="16" xfId="9" applyNumberFormat="1" applyFont="1" applyFill="1" applyBorder="1" applyAlignment="1" applyProtection="1">
      <alignment horizontal="center"/>
    </xf>
    <xf numFmtId="0" fontId="11" fillId="7" borderId="28" xfId="7" applyFont="1" applyFill="1" applyBorder="1" applyProtection="1">
      <protection hidden="1"/>
    </xf>
    <xf numFmtId="0" fontId="15" fillId="7" borderId="28" xfId="7" applyFill="1" applyBorder="1" applyProtection="1">
      <protection hidden="1"/>
    </xf>
    <xf numFmtId="0" fontId="19" fillId="0" borderId="0" xfId="1" applyFont="1" applyAlignment="1" applyProtection="1">
      <alignment vertical="center"/>
    </xf>
    <xf numFmtId="0" fontId="27" fillId="7" borderId="16" xfId="3" applyFont="1" applyFill="1" applyBorder="1" applyAlignment="1" applyProtection="1">
      <alignment horizontal="center"/>
    </xf>
    <xf numFmtId="14" fontId="27" fillId="7" borderId="16" xfId="3" applyNumberFormat="1" applyFont="1" applyFill="1" applyBorder="1" applyAlignment="1" applyProtection="1">
      <alignment horizontal="center"/>
    </xf>
    <xf numFmtId="165" fontId="12" fillId="3" borderId="28" xfId="5" quotePrefix="1" applyNumberFormat="1" applyFont="1" applyFill="1" applyBorder="1" applyAlignment="1" applyProtection="1">
      <alignment horizontal="center" vertical="center" wrapText="1"/>
    </xf>
    <xf numFmtId="0" fontId="0" fillId="7" borderId="28" xfId="0" applyFill="1" applyBorder="1" applyProtection="1">
      <protection hidden="1"/>
    </xf>
    <xf numFmtId="0" fontId="41" fillId="0" borderId="0" xfId="0" applyFont="1" applyAlignment="1" applyProtection="1">
      <alignment vertical="center" wrapText="1"/>
      <protection hidden="1"/>
    </xf>
    <xf numFmtId="0" fontId="42" fillId="0" borderId="0" xfId="0" applyFont="1" applyAlignment="1" applyProtection="1">
      <alignment vertical="center"/>
      <protection hidden="1"/>
    </xf>
    <xf numFmtId="0" fontId="42" fillId="0" borderId="0" xfId="0" applyFont="1" applyAlignment="1">
      <alignment vertical="center" wrapText="1"/>
    </xf>
    <xf numFmtId="0" fontId="42" fillId="0" borderId="0" xfId="0" applyFont="1" applyAlignment="1">
      <alignment vertical="center"/>
    </xf>
    <xf numFmtId="0" fontId="18" fillId="2" borderId="14" xfId="0" applyFont="1" applyFill="1" applyBorder="1" applyAlignment="1">
      <alignment horizontal="center" vertical="center" wrapText="1"/>
    </xf>
    <xf numFmtId="0" fontId="18" fillId="2" borderId="66" xfId="0" applyFont="1" applyFill="1" applyBorder="1" applyAlignment="1">
      <alignment vertical="center" wrapText="1"/>
    </xf>
    <xf numFmtId="0" fontId="4" fillId="0" borderId="12" xfId="0" applyFont="1" applyBorder="1" applyAlignment="1">
      <alignment horizontal="center" vertical="center" wrapText="1"/>
    </xf>
    <xf numFmtId="0" fontId="5" fillId="0" borderId="84" xfId="0" applyFont="1" applyBorder="1" applyAlignment="1">
      <alignment wrapText="1"/>
    </xf>
    <xf numFmtId="0" fontId="26" fillId="0" borderId="0" xfId="0" applyFont="1" applyAlignment="1">
      <alignment horizontal="center"/>
    </xf>
  </cellXfs>
  <cellStyles count="10">
    <cellStyle name="Comma" xfId="6" builtinId="3"/>
    <cellStyle name="Currency" xfId="4" builtinId="4"/>
    <cellStyle name="Currency 2" xfId="8" xr:uid="{539E10DE-3283-47C9-A5C6-A5F67EFF6E92}"/>
    <cellStyle name="Heading 2 2" xfId="1" xr:uid="{E7F9E776-B4CD-4FF3-AD73-13DFA362EC84}"/>
    <cellStyle name="Hyperlink" xfId="3" builtinId="8"/>
    <cellStyle name="Normal" xfId="0" builtinId="0"/>
    <cellStyle name="Normal 2" xfId="2" xr:uid="{42320662-52C3-4388-BE6B-D73288BAC2FA}"/>
    <cellStyle name="Normal 2 2" xfId="7" xr:uid="{9C3BC842-9EBF-4653-A808-334151832686}"/>
    <cellStyle name="Percent" xfId="5" builtinId="5"/>
    <cellStyle name="Percent 2" xfId="9" xr:uid="{ACCC42E9-DA4A-45DA-96F3-3E803034323B}"/>
  </cellStyles>
  <dxfs count="147">
    <dxf>
      <font>
        <b/>
        <i val="0"/>
        <color rgb="FFFF0000"/>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auto="1"/>
        </left>
        <right style="thin">
          <color auto="1"/>
        </right>
        <top style="thin">
          <color auto="1"/>
        </top>
        <bottom style="thin">
          <color auto="1"/>
        </bottom>
      </border>
    </dxf>
    <dxf>
      <font>
        <b/>
        <i val="0"/>
        <color rgb="FFFF0000"/>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ont>
        <b/>
        <i val="0"/>
        <color rgb="FFFF0000"/>
      </font>
      <fill>
        <patternFill>
          <bgColor rgb="FFFFFF00"/>
        </patternFill>
      </fill>
    </dxf>
    <dxf>
      <fill>
        <patternFill>
          <bgColor rgb="FFFFFF00"/>
        </patternFill>
      </fill>
    </dxf>
    <dxf>
      <font>
        <b/>
        <i val="0"/>
        <color rgb="FFFF0000"/>
      </font>
      <fill>
        <patternFill>
          <bgColor rgb="FFFFFF00"/>
        </patternFill>
      </fill>
      <border>
        <left style="thin">
          <color auto="1"/>
        </left>
        <right style="thin">
          <color auto="1"/>
        </right>
        <top style="thin">
          <color auto="1"/>
        </top>
        <bottom style="thin">
          <color auto="1"/>
        </bottom>
      </border>
    </dxf>
    <dxf>
      <font>
        <b/>
        <i val="0"/>
        <color rgb="FFFF0000"/>
      </font>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vertical/>
        <horizontal/>
      </border>
    </dxf>
    <dxf>
      <font>
        <b/>
        <i val="0"/>
        <color rgb="FFFF0000"/>
      </font>
      <fill>
        <patternFill>
          <bgColor rgb="FFFFFF00"/>
        </patternFill>
      </fill>
      <border>
        <left style="thin">
          <color auto="1"/>
        </left>
        <right style="thin">
          <color auto="1"/>
        </right>
        <top style="thin">
          <color auto="1"/>
        </top>
        <bottom style="thin">
          <color auto="1"/>
        </bottom>
        <vertical/>
        <horizontal/>
      </border>
    </dxf>
    <dxf>
      <fill>
        <patternFill>
          <bgColor rgb="FFC0C2C4"/>
        </patternFill>
      </fill>
    </dxf>
    <dxf>
      <fill>
        <patternFill>
          <bgColor rgb="FF5E9732"/>
        </patternFill>
      </fill>
    </dxf>
    <dxf>
      <font>
        <color theme="0"/>
      </font>
      <fill>
        <patternFill>
          <bgColor rgb="FFC41230"/>
        </patternFill>
      </fill>
    </dxf>
    <dxf>
      <fill>
        <patternFill>
          <bgColor rgb="FFC0C2C4"/>
        </patternFill>
      </fill>
    </dxf>
    <dxf>
      <fill>
        <patternFill>
          <bgColor rgb="FF002060"/>
        </patternFill>
      </fill>
    </dxf>
    <dxf>
      <font>
        <b/>
        <i val="0"/>
        <color rgb="FFFF0000"/>
      </font>
      <fill>
        <patternFill>
          <bgColor rgb="FFFFFF00"/>
        </patternFill>
      </fill>
    </dxf>
    <dxf>
      <font>
        <b val="0"/>
      </font>
      <alignment horizontal="general" vertical="bottom" textRotation="0" wrapText="1" indent="0" justifyLastLine="0" shrinkToFit="0" readingOrder="0"/>
    </dxf>
    <dxf>
      <font>
        <b val="0"/>
        <i val="0"/>
        <strike val="0"/>
        <condense val="0"/>
        <extend val="0"/>
        <outline val="0"/>
        <shadow val="0"/>
        <u val="none"/>
        <vertAlign val="baseline"/>
        <sz val="11"/>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11"/>
        <color auto="1"/>
        <name val="Arial"/>
        <family val="2"/>
        <scheme val="none"/>
      </font>
      <alignment horizontal="general" vertical="center" textRotation="0" wrapText="0" indent="0" justifyLastLine="0" shrinkToFit="0" readingOrder="0"/>
      <border diagonalUp="0" diagonalDown="0">
        <left/>
        <right style="thin">
          <color indexed="64"/>
        </right>
        <top style="thin">
          <color indexed="64"/>
        </top>
        <bottom/>
        <vertical/>
        <horizontal/>
      </border>
    </dxf>
    <dxf>
      <border outline="0">
        <top style="thin">
          <color indexed="64"/>
        </top>
      </border>
    </dxf>
    <dxf>
      <border outline="0">
        <left style="medium">
          <color indexed="64"/>
        </left>
        <right style="medium">
          <color indexed="64"/>
        </right>
        <top style="medium">
          <color indexed="64"/>
        </top>
        <bottom style="medium">
          <color indexed="64"/>
        </bottom>
      </border>
    </dxf>
    <dxf>
      <border outline="0">
        <bottom style="thin">
          <color indexed="64"/>
        </bottom>
      </border>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right style="thin">
          <color theme="1" tint="0.249977111117893"/>
        </right>
        <top style="thin">
          <color indexed="64"/>
        </top>
        <bottom style="thin">
          <color indexed="64"/>
        </bottom>
        <vertical/>
        <horizontal/>
      </border>
    </dxf>
    <dxf>
      <border outline="0">
        <left style="medium">
          <color indexed="64"/>
        </left>
        <right style="medium">
          <color indexed="64"/>
        </right>
        <top style="medium">
          <color indexed="64"/>
        </top>
      </border>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right style="thin">
          <color theme="1" tint="0.249977111117893"/>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9" formatCode="mm/dd/yyyy"/>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left/>
        <right style="thin">
          <color theme="1" tint="0.249977111117893"/>
        </right>
        <top style="thin">
          <color indexed="64"/>
        </top>
        <bottom style="thin">
          <color indexed="64"/>
        </bottom>
        <vertical/>
        <horizontal/>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numFmt numFmtId="165" formatCode="0.0%"/>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1" hidden="0"/>
    </dxf>
    <dxf>
      <font>
        <b val="0"/>
        <i val="0"/>
        <strike val="0"/>
        <condense val="0"/>
        <extend val="0"/>
        <outline val="0"/>
        <shadow val="0"/>
        <u val="none"/>
        <vertAlign val="baseline"/>
        <sz val="10"/>
        <color auto="1"/>
        <name val="Arial"/>
        <family val="2"/>
        <scheme val="none"/>
      </font>
      <numFmt numFmtId="14" formatCode="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4" formatCode="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68" formatCode="&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68" formatCode="&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68" formatCode="&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68" formatCode="&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numFmt numFmtId="168" formatCode="&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protection locked="0" hidden="0"/>
    </dxf>
    <dxf>
      <border outline="0">
        <top style="medium">
          <color indexed="64"/>
        </top>
      </border>
    </dxf>
    <dxf>
      <font>
        <b val="0"/>
        <i val="0"/>
        <strike val="0"/>
        <condense val="0"/>
        <extend val="0"/>
        <outline val="0"/>
        <shadow val="0"/>
        <u val="none"/>
        <vertAlign val="baseline"/>
        <sz val="10"/>
        <color auto="1"/>
        <name val="Arial"/>
        <family val="2"/>
        <scheme val="none"/>
      </font>
      <fill>
        <patternFill patternType="solid">
          <fgColor indexed="64"/>
          <bgColor theme="6" tint="0.79998168889431442"/>
        </patternFill>
      </fill>
      <alignment horizontal="center" vertical="bottom" textRotation="0" wrapText="0" indent="0" justifyLastLine="0" shrinkToFit="0" readingOrder="0"/>
      <protection locked="0" hidden="0"/>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center" vertical="center" textRotation="0" wrapText="1" indent="0" justifyLastLine="0" shrinkToFit="0" readingOrder="0"/>
    </dxf>
    <dxf>
      <font>
        <strike val="0"/>
        <outline val="0"/>
        <shadow val="0"/>
        <u val="none"/>
        <vertAlign val="baseline"/>
        <sz val="10"/>
        <name val="Arial"/>
        <family val="2"/>
        <scheme val="none"/>
      </font>
      <numFmt numFmtId="0" formatCode="General"/>
      <border>
        <left style="thin">
          <color indexed="64"/>
        </left>
      </border>
      <protection locked="1" hidden="1"/>
    </dxf>
    <dxf>
      <font>
        <strike val="0"/>
        <outline val="0"/>
        <shadow val="0"/>
        <u val="none"/>
        <vertAlign val="baseline"/>
        <sz val="10"/>
        <name val="Arial"/>
        <family val="2"/>
        <scheme val="none"/>
      </font>
      <numFmt numFmtId="0" formatCode="General"/>
      <border>
        <left style="thin">
          <color indexed="64"/>
        </left>
        <right style="thin">
          <color indexed="64"/>
        </right>
      </border>
      <protection locked="1" hidden="1"/>
    </dxf>
    <dxf>
      <font>
        <strike val="0"/>
        <outline val="0"/>
        <shadow val="0"/>
        <u val="none"/>
        <vertAlign val="baseline"/>
        <sz val="10"/>
        <name val="Arial"/>
        <family val="2"/>
        <scheme val="none"/>
      </font>
      <numFmt numFmtId="0" formatCode="General"/>
      <border>
        <right style="thin">
          <color indexed="64"/>
        </right>
      </border>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border>
      <protection locked="1" hidden="1"/>
    </dxf>
    <dxf>
      <font>
        <b val="0"/>
        <i/>
        <strike val="0"/>
        <condense val="0"/>
        <extend val="0"/>
        <outline val="0"/>
        <shadow val="0"/>
        <u val="none"/>
        <vertAlign val="baseline"/>
        <sz val="10"/>
        <color auto="1"/>
        <name val="Arial"/>
        <family val="2"/>
        <scheme val="none"/>
      </font>
      <numFmt numFmtId="165" formatCode="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alibri"/>
        <family val="2"/>
        <scheme val="minor"/>
      </font>
      <numFmt numFmtId="11" formatCode="&quot;$&quot;#,##0.00_);\(&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1" hidden="0"/>
    </dxf>
    <dxf>
      <font>
        <b val="0"/>
        <i val="0"/>
        <strike val="0"/>
        <condense val="0"/>
        <extend val="0"/>
        <outline val="0"/>
        <shadow val="0"/>
        <u val="none"/>
        <vertAlign val="baseline"/>
        <sz val="10"/>
        <color auto="1"/>
        <name val="Calibri"/>
        <family val="2"/>
        <scheme val="minor"/>
      </font>
      <numFmt numFmtId="11" formatCode="&quot;$&quot;#,##0.00_);\(&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1" hidden="0"/>
    </dxf>
    <dxf>
      <font>
        <b val="0"/>
        <i val="0"/>
        <strike val="0"/>
        <condense val="0"/>
        <extend val="0"/>
        <outline val="0"/>
        <shadow val="0"/>
        <u val="none"/>
        <vertAlign val="baseline"/>
        <sz val="10"/>
        <color auto="1"/>
        <name val="Calibri"/>
        <family val="2"/>
        <scheme val="minor"/>
      </font>
      <fill>
        <patternFill patternType="solid">
          <fgColor indexed="64"/>
          <bgColor theme="6" tint="0.79998168889431442"/>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1" hidden="0"/>
    </dxf>
    <dxf>
      <protection locked="1"/>
    </dxf>
    <dxf>
      <border outline="0">
        <top style="medium">
          <color indexed="64"/>
        </top>
      </border>
    </dxf>
    <dxf>
      <protection locked="1"/>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1" indent="0" justifyLastLine="0" shrinkToFit="0" readingOrder="0"/>
      <protection locked="1"/>
    </dxf>
    <dxf>
      <font>
        <strike val="0"/>
        <outline val="0"/>
        <shadow val="0"/>
        <u val="none"/>
        <vertAlign val="baseline"/>
        <sz val="10"/>
        <name val="Arial"/>
        <family val="2"/>
        <scheme val="none"/>
      </font>
      <numFmt numFmtId="0" formatCode="General"/>
      <alignment horizontal="center" vertical="center" textRotation="0" indent="0" justifyLastLine="0" shrinkToFit="0" readingOrder="0"/>
      <protection locked="1" hidden="1"/>
    </dxf>
    <dxf>
      <font>
        <strike val="0"/>
        <outline val="0"/>
        <shadow val="0"/>
        <u val="none"/>
        <vertAlign val="baseline"/>
        <sz val="10"/>
        <name val="Arial"/>
        <family val="2"/>
        <scheme val="none"/>
      </font>
      <numFmt numFmtId="0" formatCode="General"/>
      <alignment horizontal="center" vertical="center" textRotation="0" indent="0" justifyLastLine="0" shrinkToFit="0" readingOrder="0"/>
      <border>
        <right style="thin">
          <color indexed="64"/>
        </right>
      </border>
      <protection locked="1" hidden="1"/>
    </dxf>
    <dxf>
      <font>
        <strike val="0"/>
        <outline val="0"/>
        <shadow val="0"/>
        <u val="none"/>
        <vertAlign val="baseline"/>
        <sz val="10"/>
        <name val="Arial"/>
        <family val="2"/>
        <scheme val="none"/>
      </font>
      <numFmt numFmtId="0" formatCode="General"/>
      <alignment horizontal="center" vertical="center" textRotation="0" indent="0" justifyLastLine="0" shrinkToFit="0" readingOrder="0"/>
      <border>
        <right style="thin">
          <color indexed="64"/>
        </right>
      </border>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1"/>
    </dxf>
    <dxf>
      <font>
        <b val="0"/>
        <i/>
        <strike val="0"/>
        <condense val="0"/>
        <extend val="0"/>
        <outline val="0"/>
        <shadow val="0"/>
        <u val="none"/>
        <vertAlign val="baseline"/>
        <sz val="10"/>
        <color auto="1"/>
        <name val="Arial"/>
        <family val="2"/>
        <scheme val="none"/>
      </font>
      <numFmt numFmtId="165" formatCode="0.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0"/>
        <color auto="1"/>
        <name val="Calibri"/>
        <family val="2"/>
        <scheme val="minor"/>
      </font>
      <numFmt numFmtId="11" formatCode="&quot;$&quot;#,##0.00_);\(&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Calibri"/>
        <family val="2"/>
        <scheme val="minor"/>
      </font>
      <numFmt numFmtId="11" formatCode="&quot;$&quot;#,##0.00_);\(&quot;$&quot;#,##0.00\)"/>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border outline="0">
        <top style="medium">
          <color indexed="64"/>
        </top>
      </border>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fill>
        <patternFill patternType="solid">
          <fgColor indexed="64"/>
          <bgColor rgb="FFE8DFCA"/>
        </patternFill>
      </fill>
      <alignment horizontal="center" vertical="bottom" textRotation="0" wrapText="0"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theme="0" tint="-4.9989318521683403E-2"/>
        </patternFill>
      </fill>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center" textRotation="0" wrapText="0" indent="0" justifyLastLine="0" shrinkToFit="0" readingOrder="0"/>
      <protection locked="0" hidden="0"/>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0"/>
        <name val="Arial"/>
        <family val="2"/>
        <scheme val="none"/>
      </font>
      <fill>
        <patternFill patternType="solid">
          <fgColor indexed="64"/>
          <bgColor rgb="FF046B5C"/>
        </patternFill>
      </fill>
      <alignment horizontal="center"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theme="1" tint="0.249977111117893"/>
        </right>
        <top style="thin">
          <color theme="1" tint="0.249977111117893"/>
        </top>
        <bottom style="thin">
          <color theme="1" tint="0.249977111117893"/>
        </bottom>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font>
        <strike val="0"/>
        <outline val="0"/>
        <shadow val="0"/>
        <u val="none"/>
        <vertAlign val="baseline"/>
        <sz val="11"/>
        <color auto="1"/>
      </font>
      <alignment vertical="center" textRotation="0" indent="0" justifyLastLine="0" shrinkToFit="0" readingOrder="0"/>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top style="thin">
          <color theme="1" tint="0.249977111117893"/>
        </top>
        <bottom style="thin">
          <color theme="1" tint="0.249977111117893"/>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theme="1" tint="0.249977111117893"/>
        </right>
        <top style="thin">
          <color theme="1" tint="0.249977111117893"/>
        </top>
        <bottom style="thin">
          <color theme="1" tint="0.249977111117893"/>
        </bottom>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alignment vertical="center" textRotation="0" indent="0" justifyLastLine="0" shrinkToFit="0" readingOrder="0"/>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1" tint="0.249977111117893"/>
        </left>
        <right/>
        <top style="thin">
          <color theme="1" tint="0.249977111117893"/>
        </top>
        <bottom style="thin">
          <color theme="1" tint="0.249977111117893"/>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style="thin">
          <color theme="1" tint="0.249977111117893"/>
        </left>
        <right style="thin">
          <color theme="1" tint="0.249977111117893"/>
        </right>
        <top style="thin">
          <color theme="1" tint="0.249977111117893"/>
        </top>
        <bottom style="thin">
          <color theme="1" tint="0.249977111117893"/>
        </bottom>
        <vertical/>
        <horizontal/>
      </border>
    </dxf>
    <dxf>
      <font>
        <b/>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1" tint="0.249977111117893"/>
        </right>
        <top style="thin">
          <color theme="1" tint="0.249977111117893"/>
        </top>
        <bottom style="thin">
          <color theme="1" tint="0.249977111117893"/>
        </bottom>
        <vertical/>
        <horizontal/>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theme="1" tint="0.249977111117893"/>
        </right>
        <top style="thin">
          <color theme="1" tint="0.249977111117893"/>
        </top>
        <bottom style="thin">
          <color theme="1" tint="0.249977111117893"/>
        </bottom>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font>
        <outline val="0"/>
        <shadow val="0"/>
        <u val="none"/>
        <vertAlign val="baseline"/>
        <sz val="11"/>
        <color auto="1"/>
        <name val="Arial"/>
        <family val="2"/>
        <scheme val="none"/>
      </font>
      <alignment vertical="center" textRotation="0" indent="0" justifyLastLine="0" shrinkToFit="0" readingOrder="0"/>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theme="1" tint="0.249977111117893"/>
        </right>
        <top style="thin">
          <color theme="1" tint="0.249977111117893"/>
        </top>
        <bottom style="thin">
          <color theme="1" tint="0.249977111117893"/>
        </bottom>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font>
        <outline val="0"/>
        <shadow val="0"/>
        <u val="none"/>
        <vertAlign val="baseline"/>
        <sz val="11"/>
        <color auto="1"/>
        <name val="Arial"/>
        <family val="2"/>
        <scheme val="none"/>
      </font>
      <alignment vertical="center" textRotation="0" indent="0" justifyLastLine="0" shrinkToFit="0" readingOrder="0"/>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val="0"/>
        <i val="0"/>
        <strike val="0"/>
        <condense val="0"/>
        <extend val="0"/>
        <outline val="0"/>
        <shadow val="0"/>
        <u val="none"/>
        <vertAlign val="baseline"/>
        <sz val="11"/>
        <color auto="1"/>
        <name val="Arial"/>
        <family val="2"/>
        <scheme val="none"/>
      </font>
      <alignment horizontal="left" vertical="center" textRotation="0" wrapText="1" indent="0" justifyLastLine="0" shrinkToFit="0" readingOrder="0"/>
      <border diagonalUp="0" diagonalDown="0" outline="0">
        <left style="thin">
          <color theme="1" tint="0.249977111117893"/>
        </left>
        <right style="thin">
          <color theme="1" tint="0.249977111117893"/>
        </right>
        <top style="thin">
          <color theme="1" tint="0.249977111117893"/>
        </top>
        <bottom style="thin">
          <color theme="1" tint="0.249977111117893"/>
        </bottom>
      </border>
    </dxf>
    <dxf>
      <font>
        <b/>
        <i val="0"/>
        <strike val="0"/>
        <condense val="0"/>
        <extend val="0"/>
        <outline val="0"/>
        <shadow val="0"/>
        <u val="none"/>
        <vertAlign val="baseline"/>
        <sz val="11"/>
        <color auto="1"/>
        <name val="Arial"/>
        <family val="2"/>
        <scheme val="none"/>
      </font>
      <fill>
        <patternFill patternType="none">
          <fgColor indexed="64"/>
          <bgColor indexed="65"/>
        </patternFill>
      </fill>
      <alignment horizontal="left" vertical="center" textRotation="0" wrapText="1" indent="0" justifyLastLine="0" shrinkToFit="0" readingOrder="0"/>
      <border diagonalUp="0" diagonalDown="0" outline="0">
        <left/>
        <right style="thin">
          <color theme="1" tint="0.249977111117893"/>
        </right>
        <top style="thin">
          <color theme="1" tint="0.249977111117893"/>
        </top>
        <bottom style="thin">
          <color theme="1" tint="0.249977111117893"/>
        </bottom>
      </border>
    </dxf>
    <dxf>
      <border outline="0">
        <top style="thin">
          <color theme="1" tint="0.249977111117893"/>
        </top>
      </border>
    </dxf>
    <dxf>
      <border outline="0">
        <left style="thin">
          <color theme="1" tint="0.249977111117893"/>
        </left>
        <right style="thin">
          <color theme="1" tint="0.249977111117893"/>
        </right>
        <top style="thin">
          <color theme="1" tint="0.249977111117893"/>
        </top>
        <bottom style="thin">
          <color theme="1" tint="0.249977111117893"/>
        </bottom>
      </border>
    </dxf>
    <dxf>
      <font>
        <outline val="0"/>
        <shadow val="0"/>
        <u val="none"/>
        <vertAlign val="baseline"/>
        <sz val="11"/>
        <color auto="1"/>
        <name val="Arial"/>
        <family val="2"/>
        <scheme val="none"/>
      </font>
      <alignment vertical="center" textRotation="0" indent="0" justifyLastLine="0" shrinkToFit="0" readingOrder="0"/>
    </dxf>
    <dxf>
      <border outline="0">
        <bottom style="thin">
          <color theme="1" tint="0.249977111117893"/>
        </bottom>
      </border>
    </dxf>
    <dxf>
      <font>
        <b/>
        <i val="0"/>
        <strike val="0"/>
        <condense val="0"/>
        <extend val="0"/>
        <outline val="0"/>
        <shadow val="0"/>
        <u val="none"/>
        <vertAlign val="baseline"/>
        <sz val="11"/>
        <color theme="0"/>
        <name val="Arial"/>
        <family val="2"/>
        <scheme val="none"/>
      </font>
      <fill>
        <patternFill patternType="solid">
          <fgColor indexed="64"/>
          <bgColor rgb="FF046B5C"/>
        </patternFill>
      </fill>
      <alignment horizontal="left" vertical="center" textRotation="0" wrapText="0" indent="0" justifyLastLine="0" shrinkToFit="0" readingOrder="0"/>
      <border diagonalUp="0" diagonalDown="0" outline="0">
        <left style="thin">
          <color theme="1" tint="0.249977111117893"/>
        </left>
        <right style="thin">
          <color theme="1" tint="0.249977111117893"/>
        </right>
        <top/>
        <bottom/>
      </border>
    </dxf>
    <dxf>
      <font>
        <b val="0"/>
        <i val="0"/>
        <strike val="0"/>
        <condense val="0"/>
        <extend val="0"/>
        <outline val="0"/>
        <shadow val="0"/>
        <u val="none"/>
        <vertAlign val="baseline"/>
        <sz val="11"/>
        <color theme="1"/>
        <name val="Arial"/>
        <family val="2"/>
        <scheme val="none"/>
      </font>
      <fill>
        <patternFill patternType="solid">
          <fgColor indexed="64"/>
          <bgColor theme="0" tint="-4.9989318521683403E-2"/>
        </patternFill>
      </fill>
      <alignment horizontal="left" vertical="center" textRotation="0" wrapText="1" indent="2" justifyLastLine="0" shrinkToFit="0" readingOrder="0"/>
      <border diagonalUp="0" diagonalDown="0">
        <left style="thin">
          <color indexed="64"/>
        </left>
        <right style="thin">
          <color indexed="64"/>
        </right>
        <top style="hair">
          <color indexed="64"/>
        </top>
        <bottom style="hair">
          <color indexed="64"/>
        </bottom>
        <vertical/>
        <horizontal/>
      </border>
    </dxf>
    <dxf>
      <font>
        <name val="Arial"/>
        <family val="2"/>
        <scheme val="none"/>
      </font>
      <fill>
        <patternFill patternType="none">
          <fgColor indexed="64"/>
          <bgColor indexed="65"/>
        </patternFill>
      </fill>
      <alignment horizontal="general" vertical="bottom" textRotation="0" wrapText="1" indent="0" justifyLastLine="0" shrinkToFit="0" readingOrder="0"/>
      <border diagonalUp="0" diagonalDown="0">
        <left/>
        <right/>
        <top style="hair">
          <color indexed="64"/>
        </top>
        <bottom style="hair">
          <color indexed="64"/>
        </bottom>
        <vertical/>
        <horizontal/>
      </border>
    </dxf>
    <dxf>
      <border>
        <bottom style="hair">
          <color indexed="64"/>
        </bottom>
      </border>
    </dxf>
  </dxfs>
  <tableStyles count="0" defaultTableStyle="TableStyleMedium2" defaultPivotStyle="PivotStyleLight16"/>
  <colors>
    <mruColors>
      <color rgb="FF046B5C"/>
      <color rgb="FF9E7500"/>
      <color rgb="FFAC7F00"/>
      <color rgb="FFEE0000"/>
      <color rgb="FFBF8F00"/>
      <color rgb="FFC0C2C4"/>
      <color rgb="FF5E9732"/>
      <color rgb="FFC41230"/>
      <color rgb="FF00528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5494247-CEA7-4FFB-BFC0-FCB29E97797D}" name="Table1" displayName="Table1" ref="A7:B17" totalsRowShown="0" headerRowBorderDxfId="146">
  <tableColumns count="2">
    <tableColumn id="1" xr3:uid="{A7AF0B53-2702-4204-BBAA-5C74117BA013}" name="Tab name:" dataDxfId="145"/>
    <tableColumn id="2" xr3:uid="{B0DD8070-3E61-455C-9560-9763D7151EC1}" name="Tab topic: " dataDxfId="144"/>
  </tableColumns>
  <tableStyleInfo name="TableStyleLight1" showFirstColumn="0" showLastColumn="0" showRowStripes="0" showColumnStripes="0"/>
  <extLst>
    <ext xmlns:x14="http://schemas.microsoft.com/office/spreadsheetml/2009/9/main" uri="{504A1905-F514-4f6f-8877-14C23A59335A}">
      <x14:table altText="MLR Reporting Template Organization"/>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1358154-2896-4EF0-9117-F96755A3F775}" name="Table10" displayName="Table10" ref="A6:K207" totalsRowShown="0" headerRowDxfId="73" dataDxfId="72" tableBorderDxfId="71">
  <autoFilter ref="A6:K207" xr:uid="{E1358154-2896-4EF0-9117-F96755A3F77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C1AC0F62-42AC-4B7A-9792-46AEB6484D95}" name="#" dataDxfId="70">
      <calculatedColumnFormula>A6+1</calculatedColumnFormula>
    </tableColumn>
    <tableColumn id="2" xr3:uid="{A6DFC1CF-0590-43D5-88CF-294BCB6CCB6C}" name="Name of SPA" dataDxfId="69" dataCellStyle="Hyperlink">
      <calculatedColumnFormula>IF(ISBLANK('I 80% Medicare'!B7),"--",'I 80% Medicare'!B7)</calculatedColumnFormula>
    </tableColumn>
    <tableColumn id="3" xr3:uid="{4F53FDB2-73BB-48AE-99C2-03389F47172E}" name="Date SPA submitted" dataDxfId="68" dataCellStyle="Hyperlink">
      <calculatedColumnFormula>IF(ISBLANK('I 80% Medicare'!C7),"--",'I 80% Medicare'!C7)</calculatedColumnFormula>
    </tableColumn>
    <tableColumn id="4" xr3:uid="{CC799418-EFDF-4BAA-9498-52C17036DEFF}" name="Benefit category" dataDxfId="67" dataCellStyle="Hyperlink">
      <calculatedColumnFormula>IF(ISBLANK('I 80% Medicare'!D7),"--",'I 80% Medicare'!D7)</calculatedColumnFormula>
    </tableColumn>
    <tableColumn id="5" xr3:uid="{5F10729F-0F16-474B-A974-2834C5C81DB3}" name="Estimated expenditures" dataDxfId="66" dataCellStyle="Currency"/>
    <tableColumn id="6" xr3:uid="{8E328DE1-CD44-4D6F-A220-B3C6BB360F2F}" name="Prior year expenditures" dataDxfId="65" dataCellStyle="Currency"/>
    <tableColumn id="7" xr3:uid="{079A5AE3-3A71-4071-B75E-80E230B89C15}" name="Comparison of expenditures" dataDxfId="64" dataCellStyle="Percent">
      <calculatedColumnFormula>E7/F7-1</calculatedColumnFormula>
    </tableColumn>
    <tableColumn id="8" xr3:uid="{355D27AE-7503-4478-8DDE-BCFDF9956006}" name="Rate reduction or restructuring _x000a_criterion met" dataDxfId="63">
      <calculatedColumnFormula>IF(AND(ISBLANK(E7),ISBLANK(F7)),"--",IF(G7&gt;=-0.04,"Met","Not Met"))</calculatedColumnFormula>
    </tableColumn>
    <tableColumn id="9" xr3:uid="{7DFC7DD3-6EF8-4917-94F9-CFF678BA7E6A}" name="Progress Indicator (HIDE)" dataDxfId="62">
      <calculatedColumnFormula>IF(COUNTIF(Table10[[#This Row],[Name of SPA]:[Benefit category]],"&lt;&gt;--")=0,"", IF(OR(Table10[[#This Row],[Estimated expenditures]]="",Table10[[#This Row],[Estimated expenditures]]="--",Table10[[#This Row],[Prior year expenditures]]="",Table10[[#This Row],[Prior year expenditures]]="--"), "Incomplete","Complete"))</calculatedColumnFormula>
    </tableColumn>
    <tableColumn id="10" xr3:uid="{A9991763-B0CD-4490-9F3F-16E921203964}" name="Incomplete Cell Counts_x000a_(HIDE)" dataDxfId="61">
      <calculatedColumnFormula>IF(I7="Incomplete", (COUNTBLANK(Table10[[#This Row],[Estimated expenditures]:[Prior year expenditures]])), 0)</calculatedColumnFormula>
    </tableColumn>
    <tableColumn id="11" xr3:uid="{CAD943C3-7EC8-4018-B2B4-FF960EE6B88C}" name="Required Cell Counts_x000a_(HIDE)" dataDxfId="60">
      <calculatedColumnFormula>IF(OR(I7="Complete", I7="Incomplete"), (COLUMNS(Table10[[#This Row],[Estimated expenditures]:[Prior year expenditures]])), 0)</calculatedColumnFormula>
    </tableColumn>
  </tableColumns>
  <tableStyleInfo showFirstColumn="0" showLastColumn="0" showRowStripes="1" showColumnStripes="0"/>
  <extLst>
    <ext xmlns:x14="http://schemas.microsoft.com/office/spreadsheetml/2009/9/main" uri="{504A1905-F514-4f6f-8877-14C23A59335A}">
      <x14:table altText="Aggregate FFS Medicaid expenditures"/>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120DA1B-DAEF-4EA2-9944-0DB9FD35605A}" name="Table1117" displayName="Table1117" ref="A10:J211" totalsRowShown="0" headerRowDxfId="59" dataDxfId="58" tableBorderDxfId="57">
  <autoFilter ref="A10:J211" xr:uid="{C120DA1B-DAEF-4EA2-9944-0DB9FD35605A}"/>
  <tableColumns count="10">
    <tableColumn id="1" xr3:uid="{67A90322-B629-4E21-A9FD-436838E4F254}" name="#">
      <calculatedColumnFormula>A10+1</calculatedColumnFormula>
    </tableColumn>
    <tableColumn id="2" xr3:uid="{CDF3084E-FF1F-4446-8273-2BF3945DBB90}" name="Benefit category" dataDxfId="56"/>
    <tableColumn id="3" xr3:uid="{97F41FA9-62A4-468A-A962-E1EF9738E26B}" name="Sum of the Medicaid payment rates in the aggregate _x000a_BEFORE rate reduction or restructuring" dataDxfId="55"/>
    <tableColumn id="4" xr3:uid="{1AE6A97A-8340-4DC8-AFC8-205021F61680}" name="Sum of the Medicaid payment rates in the aggregate _x000a_AFTER rate reduction or restructuring" dataDxfId="54"/>
    <tableColumn id="5" xr3:uid="{FA886171-0074-4C39-90E9-4A0CD6217382}" name="Number of Individual Ratios" dataDxfId="53" dataCellStyle="Normal 2"/>
    <tableColumn id="6" xr3:uid="{228E0DD8-D97F-4A11-A1AE-0F5B47341718}" name="Sum of the ratios of Medicaid payment rates to the comparable Medicare rate BEFORE rate reduction or restructuring" dataDxfId="52" dataCellStyle="Normal 2"/>
    <tableColumn id="7" xr3:uid="{8AE0FD58-CC3E-4D99-9901-B05593D6A187}" name="Sum of the ratios of Medicaid payment rates to the comparable other health care payer rate BEFORE rate reduction or restructuring" dataDxfId="51" dataCellStyle="Normal 2"/>
    <tableColumn id="8" xr3:uid="{023F7904-72DB-4FA2-9B66-726BBE9BB2EC}" name="Sum of the ratios of Medicaid payment rates to the comparable Medicare rate AFTER rate reduction or restructuring" dataDxfId="50" dataCellStyle="Normal 2"/>
    <tableColumn id="9" xr3:uid="{AEA4CE5E-1840-4E49-8B23-D80DDBDA6666}" name="Sum of the ratios of Medicaid payment rates to the comparable other health care payer rate AFTER rate reduction or restructuring" dataDxfId="49" dataCellStyle="Normal 2"/>
    <tableColumn id="10" xr3:uid="{5D8670BD-9D8E-4067-B3D4-C63EE63B15DF}" name="Average taken of the ratios of Medicaid rates (BEFORE rate _x000a_reduction or restructuring) to Medicare" dataDxfId="48" dataCellStyle="Percent 2"/>
  </tableColumns>
  <tableStyleInfo showFirstColumn="0" showLastColumn="0" showRowStripes="1" showColumnStripes="0"/>
  <extLst>
    <ext xmlns:x14="http://schemas.microsoft.com/office/spreadsheetml/2009/9/main" uri="{504A1905-F514-4f6f-8877-14C23A59335A}">
      <x14:table altText="Aggregate rate changes"/>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D5287C9-B3B0-42BB-8D51-A105FCD5671A}" name="Table12" displayName="Table12" ref="A4:E7" totalsRowShown="0" headerRowDxfId="47" tableBorderDxfId="46">
  <autoFilter ref="A4:E7" xr:uid="{2D5287C9-B3B0-42BB-8D51-A105FCD5671A}">
    <filterColumn colId="0" hiddenButton="1"/>
    <filterColumn colId="1" hiddenButton="1"/>
    <filterColumn colId="2" hiddenButton="1"/>
    <filterColumn colId="3" hiddenButton="1"/>
    <filterColumn colId="4" hiddenButton="1"/>
  </autoFilter>
  <tableColumns count="5">
    <tableColumn id="1" xr3:uid="{1F9DF4F1-5B40-444B-BE32-5DBFFDCBB7E4}" name="Item #" dataDxfId="45"/>
    <tableColumn id="2" xr3:uid="{4C6ADEB6-6DB2-4D17-829D-E3FEA4A2EB12}" name="Item description" dataDxfId="44"/>
    <tableColumn id="3" xr3:uid="{73A294B3-2D41-4668-92D5-FC0A31E31347}" name="Input format" dataDxfId="43"/>
    <tableColumn id="4" xr3:uid="{E2E43229-5798-422E-9274-E40A9D49159C}" name="Start date" dataDxfId="42"/>
    <tableColumn id="5" xr3:uid="{4A6BF43E-63FA-4FEC-B5D6-29A9BA195EEF}" name="End date" dataDxfId="41"/>
  </tableColumns>
  <tableStyleInfo showFirstColumn="0" showLastColumn="0" showRowStripes="1" showColumnStripes="0"/>
  <extLst>
    <ext xmlns:x14="http://schemas.microsoft.com/office/spreadsheetml/2009/9/main" uri="{504A1905-F514-4f6f-8877-14C23A59335A}">
      <x14:table altText="Three years preceding the SPA submission date"/>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F815D3B-38F9-469C-8B95-9D57F8065197}" name="Table13" displayName="Table13" ref="A4:E7" totalsRowShown="0" headerRowDxfId="40" tableBorderDxfId="39">
  <autoFilter ref="A4:E7" xr:uid="{BF815D3B-38F9-469C-8B95-9D57F8065197}">
    <filterColumn colId="0" hiddenButton="1"/>
    <filterColumn colId="1" hiddenButton="1"/>
    <filterColumn colId="2" hiddenButton="1"/>
    <filterColumn colId="3" hiddenButton="1"/>
    <filterColumn colId="4" hiddenButton="1"/>
  </autoFilter>
  <tableColumns count="5">
    <tableColumn id="1" xr3:uid="{9D0E7B36-6318-47AF-B8AA-61B3046D68ED}" name="Item #" dataDxfId="38"/>
    <tableColumn id="2" xr3:uid="{4072DEA7-25F1-4865-BCFC-65666B1F37F9}" name="Item description" dataDxfId="37"/>
    <tableColumn id="3" xr3:uid="{1E9920D6-BD86-4AFA-B892-055CF160565D}" name="Input format" dataDxfId="36"/>
    <tableColumn id="4" xr3:uid="{F7D457A7-CB74-4AB6-AC0E-27301160544D}" name="Start date" dataDxfId="35"/>
    <tableColumn id="5" xr3:uid="{C02F4511-6277-4B80-8FF0-59F13B7FC41A}" name="End date" dataDxfId="34"/>
  </tableColumns>
  <tableStyleInfo showFirstColumn="0" showLastColumn="0" showRowStripes="1" showColumnStripes="0"/>
  <extLst>
    <ext xmlns:x14="http://schemas.microsoft.com/office/spreadsheetml/2009/9/main" uri="{504A1905-F514-4f6f-8877-14C23A59335A}">
      <x14:table altText="Three years preceding the SPA submission date"/>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6D9D46A-FE1E-4648-9E00-1FB416F47202}" name="Table14" displayName="Table14" ref="A4:E7" totalsRowShown="0" headerRowDxfId="33" tableBorderDxfId="32">
  <autoFilter ref="A4:E7" xr:uid="{F6D9D46A-FE1E-4648-9E00-1FB416F47202}">
    <filterColumn colId="0" hiddenButton="1"/>
    <filterColumn colId="1" hiddenButton="1"/>
    <filterColumn colId="2" hiddenButton="1"/>
    <filterColumn colId="3" hiddenButton="1"/>
    <filterColumn colId="4" hiddenButton="1"/>
  </autoFilter>
  <tableColumns count="5">
    <tableColumn id="1" xr3:uid="{77D44E91-3733-43CB-ACF9-DCFB8B862691}" name="Item #" dataDxfId="31"/>
    <tableColumn id="2" xr3:uid="{594D6713-EEB3-4912-85F2-68D24E1EFFB2}" name="Item description" dataDxfId="30"/>
    <tableColumn id="3" xr3:uid="{A76934EA-DCA2-4ED4-A334-2CF875BCE3A6}" name="Input format" dataDxfId="29"/>
    <tableColumn id="4" xr3:uid="{3AAE1329-2EA4-447F-B3F2-17814DC18FF6}" name="Start date" dataDxfId="28"/>
    <tableColumn id="5" xr3:uid="{8A403E13-6178-46CF-B1E7-DACA984AE7F6}" name="End date" dataDxfId="27"/>
  </tableColumns>
  <tableStyleInfo showFirstColumn="0" showLastColumn="0" showRowStripes="1" showColumnStripes="0"/>
  <extLst>
    <ext xmlns:x14="http://schemas.microsoft.com/office/spreadsheetml/2009/9/main" uri="{504A1905-F514-4f6f-8877-14C23A59335A}">
      <x14:table altText="Three years preceding the SPA submission date"/>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95E69D56-A918-49CD-9834-6B660429B011}" name="Table15" displayName="Table15" ref="A4:D7" totalsRowShown="0" headerRowBorderDxfId="26" tableBorderDxfId="25" totalsRowBorderDxfId="24">
  <autoFilter ref="A4:D7" xr:uid="{95E69D56-A918-49CD-9834-6B660429B011}">
    <filterColumn colId="0" hiddenButton="1"/>
    <filterColumn colId="1" hiddenButton="1"/>
    <filterColumn colId="2" hiddenButton="1"/>
    <filterColumn colId="3" hiddenButton="1"/>
  </autoFilter>
  <tableColumns count="4">
    <tableColumn id="1" xr3:uid="{72319D66-F741-427A-B997-07C2C594C3B3}" name="#" dataDxfId="23"/>
    <tableColumn id="2" xr3:uid="{A2D2F4F6-0A87-44FA-9070-CC43AE3B368C}" name="Item" dataDxfId="22"/>
    <tableColumn id="3" xr3:uid="{FD1C585D-AEDF-49E9-AB04-285C795CD206}" name="Data format"/>
    <tableColumn id="4" xr3:uid="{8FC1028D-4C19-4431-8088-B60D093A8E5B}" name="State response" dataDxfId="21"/>
  </tableColumns>
  <tableStyleInfo showFirstColumn="0" showLastColumn="0" showRowStripes="1" showColumnStripes="0"/>
  <extLst>
    <ext xmlns:x14="http://schemas.microsoft.com/office/spreadsheetml/2009/9/main" uri="{504A1905-F514-4f6f-8877-14C23A59335A}">
      <x14:table altText="Summary of access to care concerns or complaint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67982FF-9C01-4CFE-8103-E8B6B98681D4}" name="Table2" displayName="Table2" ref="A147:D190" totalsRowShown="0" headerRowDxfId="143" dataDxfId="141" headerRowBorderDxfId="142" tableBorderDxfId="140" totalsRowBorderDxfId="139">
  <autoFilter ref="A147:D190" xr:uid="{D67982FF-9C01-4CFE-8103-E8B6B98681D4}">
    <filterColumn colId="0" hiddenButton="1"/>
    <filterColumn colId="1" hiddenButton="1"/>
    <filterColumn colId="2" hiddenButton="1"/>
    <filterColumn colId="3" hiddenButton="1"/>
  </autoFilter>
  <tableColumns count="4">
    <tableColumn id="1" xr3:uid="{B5CBDC28-2397-4D41-BB27-56C68AA539F3}" name="Data element" dataDxfId="138"/>
    <tableColumn id="2" xr3:uid="{BB7D6E00-5A60-449E-92FF-8B7C76C796D5}" name="Column" dataDxfId="137"/>
    <tableColumn id="3" xr3:uid="{3915D2C7-7C69-4296-913C-10F542DABE4D}" name="Data format" dataDxfId="136"/>
    <tableColumn id="4" xr3:uid="{893674E1-C11D-4AB2-AF03-BEE8969A484B}" name="Instructions and definition" dataDxfId="135"/>
  </tableColumns>
  <tableStyleInfo showFirstColumn="0" showLastColumn="0" showRowStripes="1" showColumnStripes="0"/>
  <extLst>
    <ext xmlns:x14="http://schemas.microsoft.com/office/spreadsheetml/2009/9/main" uri="{504A1905-F514-4f6f-8877-14C23A59335A}">
      <x14:table altText="Medicaid services furnished through FFS delivery system"/>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4E7580-7755-47E9-87B8-4A87C8A6F132}" name="Table3" displayName="Table3" ref="A94:D135" totalsRowShown="0" headerRowDxfId="134" dataDxfId="132" headerRowBorderDxfId="133" tableBorderDxfId="131" totalsRowBorderDxfId="130">
  <autoFilter ref="A94:D135" xr:uid="{DD4E7580-7755-47E9-87B8-4A87C8A6F132}">
    <filterColumn colId="0" hiddenButton="1"/>
    <filterColumn colId="1" hiddenButton="1"/>
    <filterColumn colId="2" hiddenButton="1"/>
    <filterColumn colId="3" hiddenButton="1"/>
  </autoFilter>
  <tableColumns count="4">
    <tableColumn id="1" xr3:uid="{72938E90-94BA-42CB-8D1E-0F590B9096DC}" name="Data element" dataDxfId="129"/>
    <tableColumn id="2" xr3:uid="{21217394-E3DA-4069-9F6F-CE8DD78A8555}" name="Column" dataDxfId="128"/>
    <tableColumn id="3" xr3:uid="{C44A820A-23EE-4881-A2EF-43AFA2B9C089}" name="Data format" dataDxfId="127"/>
    <tableColumn id="4" xr3:uid="{381E00FE-E30E-4DD8-BCE9-7CC394ED912E}" name="Instructions and definition" dataDxfId="126"/>
  </tableColumns>
  <tableStyleInfo showFirstColumn="0" showLastColumn="0" showRowStripes="1" showColumnStripes="0"/>
  <extLst>
    <ext xmlns:x14="http://schemas.microsoft.com/office/spreadsheetml/2009/9/main" uri="{504A1905-F514-4f6f-8877-14C23A59335A}">
      <x14:table altText="Beneficiaries receiving services through FFS delivery system"/>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7C9B357-5C95-4A1C-B9E6-90E332793B90}" name="Table4" displayName="Table4" ref="A69:D82" totalsRowShown="0" headerRowDxfId="125" dataDxfId="123" headerRowBorderDxfId="124" tableBorderDxfId="122" totalsRowBorderDxfId="121">
  <autoFilter ref="A69:D82" xr:uid="{C7C9B357-5C95-4A1C-B9E6-90E332793B90}">
    <filterColumn colId="0" hiddenButton="1"/>
    <filterColumn colId="1" hiddenButton="1"/>
    <filterColumn colId="2" hiddenButton="1"/>
    <filterColumn colId="3" hiddenButton="1"/>
  </autoFilter>
  <tableColumns count="4">
    <tableColumn id="1" xr3:uid="{54CA16DB-1631-4813-8042-916727083D29}" name="Data element" dataDxfId="120"/>
    <tableColumn id="2" xr3:uid="{7E7950AC-2C00-4E99-9CC8-C0BF6362BE9F}" name="Column" dataDxfId="119"/>
    <tableColumn id="3" xr3:uid="{D989C877-E33E-4AFC-A9EE-236A01BC0052}" name="Data format" dataDxfId="118"/>
    <tableColumn id="4" xr3:uid="{EDC38945-BA78-4B7E-85C2-8137FFDAFE48}" name="Instructions and definition" dataDxfId="117"/>
  </tableColumns>
  <tableStyleInfo showFirstColumn="0" showLastColumn="0" showRowStripes="1" showColumnStripes="0"/>
  <extLst>
    <ext xmlns:x14="http://schemas.microsoft.com/office/spreadsheetml/2009/9/main" uri="{504A1905-F514-4f6f-8877-14C23A59335A}">
      <x14:table altText="Actively participating providers of services"/>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F52E346-9037-4086-9674-39EA89E7B837}" name="Table5" displayName="Table5" ref="A50:D62" totalsRowShown="0" headerRowDxfId="116" headerRowBorderDxfId="115" tableBorderDxfId="114" totalsRowBorderDxfId="113">
  <autoFilter ref="A50:D62" xr:uid="{FF52E346-9037-4086-9674-39EA89E7B837}">
    <filterColumn colId="0" hiddenButton="1"/>
    <filterColumn colId="1" hiddenButton="1"/>
    <filterColumn colId="2" hiddenButton="1"/>
    <filterColumn colId="3" hiddenButton="1"/>
  </autoFilter>
  <tableColumns count="4">
    <tableColumn id="1" xr3:uid="{D46A5E07-811D-4C40-AA70-4C16457EA1B7}" name="Data element" dataDxfId="112"/>
    <tableColumn id="2" xr3:uid="{D989E7D0-69FA-478C-A5C8-DFF88E58301E}" name="Column" dataDxfId="111"/>
    <tableColumn id="3" xr3:uid="{21080E2C-24E3-4CA4-8217-20F8BC86C3E1}" name="Data format" dataDxfId="110"/>
    <tableColumn id="4" xr3:uid="{07CF2411-968D-41E3-8E8A-0B549CA56AB9}" name="Instructions and definition" dataDxfId="109"/>
  </tableColumns>
  <tableStyleInfo showFirstColumn="0" showLastColumn="0" showRowStripes="1" showColumnStripes="0"/>
  <extLst>
    <ext xmlns:x14="http://schemas.microsoft.com/office/spreadsheetml/2009/9/main" uri="{504A1905-F514-4f6f-8877-14C23A59335A}">
      <x14:table altText="Aggregate rate changes"/>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DB7E26B-EC05-4079-8C8F-D741F52E9E7E}" name="Table6" displayName="Table6" ref="A32:D39" totalsRowShown="0" headerRowDxfId="108" dataDxfId="106" headerRowBorderDxfId="107" tableBorderDxfId="105" totalsRowBorderDxfId="104">
  <autoFilter ref="A32:D39" xr:uid="{8DB7E26B-EC05-4079-8C8F-D741F52E9E7E}">
    <filterColumn colId="0" hiddenButton="1"/>
    <filterColumn colId="1" hiddenButton="1"/>
    <filterColumn colId="2" hiddenButton="1"/>
    <filterColumn colId="3" hiddenButton="1"/>
  </autoFilter>
  <tableColumns count="4">
    <tableColumn id="1" xr3:uid="{E0AF42FB-9C50-483D-8512-E9C27B92B9CB}" name="Data element" dataDxfId="103"/>
    <tableColumn id="2" xr3:uid="{0714B741-9C69-45DB-9495-700BD862E9FF}" name="Column" dataDxfId="102"/>
    <tableColumn id="3" xr3:uid="{673981FE-3714-4FC7-A22A-2AAEEC032E29}" name="Data format" dataDxfId="101"/>
    <tableColumn id="4" xr3:uid="{A1589490-0EE1-4005-821B-3D0EBDEB651D}" name="Instructions and definition" dataDxfId="100"/>
  </tableColumns>
  <tableStyleInfo showFirstColumn="0" showLastColumn="0" showRowStripes="1" showColumnStripes="0"/>
  <extLst>
    <ext xmlns:x14="http://schemas.microsoft.com/office/spreadsheetml/2009/9/main" uri="{504A1905-F514-4f6f-8877-14C23A59335A}">
      <x14:table altText="&quot;4% Aggregate&quot; tab"/>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E0A074C-1C8B-4C59-97A8-39B4DD61A0F6}" name="Table7" displayName="Table7" ref="A20:D27" totalsRowShown="0" headerRowDxfId="99" dataDxfId="97" headerRowBorderDxfId="98" tableBorderDxfId="96" totalsRowBorderDxfId="95">
  <autoFilter ref="A20:D27" xr:uid="{4E0A074C-1C8B-4C59-97A8-39B4DD61A0F6}">
    <filterColumn colId="0" hiddenButton="1"/>
    <filterColumn colId="1" hiddenButton="1"/>
    <filterColumn colId="2" hiddenButton="1"/>
    <filterColumn colId="3" hiddenButton="1"/>
  </autoFilter>
  <tableColumns count="4">
    <tableColumn id="1" xr3:uid="{467BBA1B-AB4F-4EAF-BB93-143DCACC128A}" name="Data element" dataDxfId="94"/>
    <tableColumn id="2" xr3:uid="{D88D7C4B-7D06-4EEC-B80A-640088406C65}" name="Column" dataDxfId="93"/>
    <tableColumn id="3" xr3:uid="{A377C3A6-6A0A-42D5-BD0E-E2B75889D076}" name="Data format" dataDxfId="92"/>
    <tableColumn id="4" xr3:uid="{B1DED21C-075B-408D-9634-8547D482636D}" name="Instructions and definition" dataDxfId="91"/>
  </tableColumns>
  <tableStyleInfo showFirstColumn="0" showLastColumn="0" showRowStripes="1" showColumnStripes="0"/>
  <extLst>
    <ext xmlns:x14="http://schemas.microsoft.com/office/spreadsheetml/2009/9/main" uri="{504A1905-F514-4f6f-8877-14C23A59335A}">
      <x14:table altText="&quot;80% Medicare&quot; tab"/>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3FA9128-4ADE-4427-BB41-4F1CD5E773A9}" name="Table8" displayName="Table8" ref="A5:D11" totalsRowShown="0" headerRowDxfId="90" tableBorderDxfId="89">
  <autoFilter ref="A5:D11" xr:uid="{F3FA9128-4ADE-4427-BB41-4F1CD5E773A9}">
    <filterColumn colId="0" hiddenButton="1"/>
    <filterColumn colId="1" hiddenButton="1"/>
    <filterColumn colId="2" hiddenButton="1"/>
    <filterColumn colId="3" hiddenButton="1"/>
  </autoFilter>
  <tableColumns count="4">
    <tableColumn id="1" xr3:uid="{E69EC0FD-8D1F-4A0C-A5EB-F4AF145C2ACC}" name="#" dataDxfId="88"/>
    <tableColumn id="2" xr3:uid="{0B339F86-77D9-4CBA-9949-9E2159FA6D82}" name="Item" dataDxfId="87"/>
    <tableColumn id="4" xr3:uid="{242A9685-2E24-4D0A-A2D8-37067EE66999}" name="Data format"/>
    <tableColumn id="5" xr3:uid="{BBF62DAF-57A5-46CC-92F9-708AB4F0B848}" name="State response" dataDxfId="86"/>
  </tableColumns>
  <tableStyleInfo showFirstColumn="0" showLastColumn="0" showRowStripes="1" showColumnStripes="0"/>
  <extLst>
    <ext xmlns:x14="http://schemas.microsoft.com/office/spreadsheetml/2009/9/main" uri="{504A1905-F514-4f6f-8877-14C23A59335A}">
      <x14:table altText="Information for Primary Contact (regarding information reported in this template)"/>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1B400E3-EE7B-401E-9DB7-1EA7C63ACC28}" name="Table9" displayName="Table9" ref="A6:K207" totalsRowShown="0" headerRowDxfId="85" tableBorderDxfId="84">
  <autoFilter ref="A6:K207" xr:uid="{71B400E3-EE7B-401E-9DB7-1EA7C63ACC2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F1E49AD5-D344-4184-9C6B-1E6E7435372D}" name="#">
      <calculatedColumnFormula>A6+1</calculatedColumnFormula>
    </tableColumn>
    <tableColumn id="2" xr3:uid="{CC0C5917-2B6F-43D7-B68A-79D58EEC9867}" name="Name of SPA" dataDxfId="83" dataCellStyle="Hyperlink"/>
    <tableColumn id="3" xr3:uid="{8F98AB30-31FB-4DFE-80F6-5CC5D81FB170}" name="Date SPA submitted" dataDxfId="82" dataCellStyle="Hyperlink"/>
    <tableColumn id="4" xr3:uid="{BAA7CF6A-3273-4332-9169-B95BE6453FFA}" name="Benefit category" dataDxfId="81" dataCellStyle="Hyperlink"/>
    <tableColumn id="5" xr3:uid="{422053C9-AFC3-4C57-A81E-AFF1250DECC3}" name="Sum of individual ratios" dataDxfId="80" dataCellStyle="Currency"/>
    <tableColumn id="6" xr3:uid="{26987EF8-09D7-4B68-A4A2-7FA5D1ED1C72}" name="Number of individual ratios" dataDxfId="79" dataCellStyle="Currency"/>
    <tableColumn id="7" xr3:uid="{D0B60F9A-3350-4794-B17B-F8115BCBA8E2}" name="Rate reduction or _x000a_restructuring percentage" dataDxfId="78" dataCellStyle="Percent">
      <calculatedColumnFormula>E7/F7</calculatedColumnFormula>
    </tableColumn>
    <tableColumn id="8" xr3:uid="{80DD7448-4914-4488-86DB-88FB613D09F3}" name="Rate reduction or _x000a_restructuring criterion met" dataDxfId="77">
      <calculatedColumnFormula>IF(AND(ISBLANK(E7),ISBLANK(F7)),"--",IF(G7&gt;=0.8,"Met","Not Met"))</calculatedColumnFormula>
    </tableColumn>
    <tableColumn id="9" xr3:uid="{4000B052-5BDA-4F8C-A137-71F644D8931C}" name="Progress Indicator (HIDE)" dataDxfId="76">
      <calculatedColumnFormula>IF(COUNTA(Table9[[#This Row],[Name of SPA]:[Number of individual ratios]])=0,"", IF(COUNTA(Table9[[#This Row],[Name of SPA]:[Number of individual ratios]])&lt;COLUMNS(Table9[[#This Row],[Name of SPA]:[Number of individual ratios]]),"Incomplete","Complete"))</calculatedColumnFormula>
    </tableColumn>
    <tableColumn id="10" xr3:uid="{D3C60B93-8F75-4CB5-8974-E3414B321BC0}" name="Incomplete Cell Counts_x000a_(HIDE)" dataDxfId="75">
      <calculatedColumnFormula>IF(I7="Incomplete", (COUNTBLANK(Table9[[#This Row],[Name of SPA]:[Number of individual ratios]])), 0)</calculatedColumnFormula>
    </tableColumn>
    <tableColumn id="11" xr3:uid="{5FEDC92A-627F-41CC-976E-D823AD5DDDF0}" name="Required Cell Counts_x000a_(HIDE)" dataDxfId="74">
      <calculatedColumnFormula>IF(OR(I7="Complete", I7="Incomplete"), (COLUMNS(Table9[[#This Row],[Name of SPA]:[Number of individual ratios]])), 0)</calculatedColumnFormula>
    </tableColumn>
  </tableColumns>
  <tableStyleInfo showFirstColumn="0" showLastColumn="0" showRowStripes="1" showColumnStripes="0"/>
  <extLst>
    <ext xmlns:x14="http://schemas.microsoft.com/office/spreadsheetml/2009/9/main" uri="{504A1905-F514-4f6f-8877-14C23A59335A}">
      <x14:table altText="Initial State Analysis for Rate Reduction or Restructuring "/>
    </ext>
  </extLst>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printerSettings" Target="../printerSettings/printerSettings3.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059DC-435A-4118-AE52-7479AC23A25F}">
  <sheetPr>
    <tabColor theme="2" tint="-0.249977111117893"/>
  </sheetPr>
  <dimension ref="A1:D249"/>
  <sheetViews>
    <sheetView showGridLines="0" topLeftCell="A5" zoomScale="90" zoomScaleNormal="90" workbookViewId="0">
      <selection activeCell="A7" sqref="A7"/>
    </sheetView>
  </sheetViews>
  <sheetFormatPr defaultColWidth="8.42578125" defaultRowHeight="15" x14ac:dyDescent="0.25"/>
  <cols>
    <col min="1" max="1" width="166.140625" style="1" customWidth="1"/>
    <col min="2" max="2" width="102.42578125" style="152" customWidth="1"/>
    <col min="3" max="3" width="8.42578125" style="1"/>
    <col min="4" max="16384" width="8.42578125" style="2"/>
  </cols>
  <sheetData>
    <row r="1" spans="1:4" ht="24" thickBot="1" x14ac:dyDescent="0.3">
      <c r="A1" s="161" t="s">
        <v>0</v>
      </c>
      <c r="B1" s="161"/>
    </row>
    <row r="2" spans="1:4" ht="108" customHeight="1" thickBot="1" x14ac:dyDescent="0.3">
      <c r="A2" s="162"/>
      <c r="B2" s="163"/>
      <c r="D2" s="3"/>
    </row>
    <row r="3" spans="1:4" ht="24" thickBot="1" x14ac:dyDescent="0.3">
      <c r="A3" s="143" t="s">
        <v>1</v>
      </c>
      <c r="B3" s="160"/>
    </row>
    <row r="4" spans="1:4" ht="81" customHeight="1" thickBot="1" x14ac:dyDescent="0.3">
      <c r="A4" s="140"/>
      <c r="B4" s="141"/>
      <c r="D4" s="3"/>
    </row>
    <row r="5" spans="1:4" ht="24" customHeight="1" thickBot="1" x14ac:dyDescent="0.3">
      <c r="A5" s="164" t="s">
        <v>2</v>
      </c>
      <c r="B5" s="164"/>
    </row>
    <row r="6" spans="1:4" ht="331.7" customHeight="1" x14ac:dyDescent="0.25">
      <c r="A6" s="168" t="s">
        <v>3</v>
      </c>
      <c r="B6" s="169"/>
    </row>
    <row r="7" spans="1:4" ht="24" customHeight="1" x14ac:dyDescent="0.25">
      <c r="B7" s="2"/>
      <c r="C7" s="2"/>
    </row>
    <row r="8" spans="1:4" x14ac:dyDescent="0.25">
      <c r="B8" s="2"/>
      <c r="C8" s="2"/>
    </row>
    <row r="9" spans="1:4" x14ac:dyDescent="0.25">
      <c r="B9" s="2"/>
      <c r="C9" s="2"/>
    </row>
    <row r="10" spans="1:4" x14ac:dyDescent="0.25">
      <c r="B10" s="2"/>
      <c r="C10" s="2"/>
    </row>
    <row r="11" spans="1:4" x14ac:dyDescent="0.25">
      <c r="B11" s="2"/>
      <c r="C11" s="2"/>
    </row>
    <row r="12" spans="1:4" x14ac:dyDescent="0.25">
      <c r="B12" s="2"/>
      <c r="C12" s="2"/>
    </row>
    <row r="13" spans="1:4" x14ac:dyDescent="0.25">
      <c r="B13" s="2"/>
      <c r="C13" s="2"/>
    </row>
    <row r="14" spans="1:4" ht="18.75" customHeight="1" x14ac:dyDescent="0.25">
      <c r="B14" s="2"/>
      <c r="C14" s="2"/>
    </row>
    <row r="15" spans="1:4" x14ac:dyDescent="0.25">
      <c r="B15" s="2"/>
      <c r="C15" s="2"/>
    </row>
    <row r="16" spans="1:4" x14ac:dyDescent="0.25">
      <c r="B16" s="2"/>
      <c r="C16" s="2"/>
    </row>
    <row r="17" spans="1:3" x14ac:dyDescent="0.25">
      <c r="B17" s="2"/>
      <c r="C17" s="2"/>
    </row>
    <row r="18" spans="1:3" x14ac:dyDescent="0.25">
      <c r="B18" s="1"/>
    </row>
    <row r="19" spans="1:3" x14ac:dyDescent="0.25">
      <c r="A19" s="1" t="s">
        <v>4</v>
      </c>
      <c r="B19" s="1"/>
    </row>
    <row r="20" spans="1:3" x14ac:dyDescent="0.25">
      <c r="B20" s="1"/>
    </row>
    <row r="21" spans="1:3" x14ac:dyDescent="0.25">
      <c r="B21" s="1"/>
    </row>
    <row r="22" spans="1:3" x14ac:dyDescent="0.25">
      <c r="B22" s="1"/>
    </row>
    <row r="23" spans="1:3" x14ac:dyDescent="0.25">
      <c r="B23" s="1"/>
    </row>
    <row r="24" spans="1:3" x14ac:dyDescent="0.25">
      <c r="B24" s="1"/>
    </row>
    <row r="25" spans="1:3" x14ac:dyDescent="0.25">
      <c r="B25" s="1"/>
    </row>
    <row r="26" spans="1:3" x14ac:dyDescent="0.25">
      <c r="B26" s="1"/>
    </row>
    <row r="27" spans="1:3" x14ac:dyDescent="0.25">
      <c r="B27" s="1"/>
    </row>
    <row r="28" spans="1:3" x14ac:dyDescent="0.25">
      <c r="B28" s="1"/>
    </row>
    <row r="29" spans="1:3" x14ac:dyDescent="0.25">
      <c r="B29" s="1"/>
    </row>
    <row r="30" spans="1:3" x14ac:dyDescent="0.25">
      <c r="B30" s="1"/>
    </row>
    <row r="31" spans="1:3" x14ac:dyDescent="0.25">
      <c r="B31" s="1"/>
    </row>
    <row r="32" spans="1:3" x14ac:dyDescent="0.25">
      <c r="B32" s="1"/>
    </row>
    <row r="33" spans="2:2" x14ac:dyDescent="0.25">
      <c r="B33" s="1"/>
    </row>
    <row r="34" spans="2:2" x14ac:dyDescent="0.25">
      <c r="B34" s="1"/>
    </row>
    <row r="35" spans="2:2" x14ac:dyDescent="0.25">
      <c r="B35" s="1"/>
    </row>
    <row r="36" spans="2:2" x14ac:dyDescent="0.25">
      <c r="B36" s="1"/>
    </row>
    <row r="37" spans="2:2" x14ac:dyDescent="0.25">
      <c r="B37" s="1"/>
    </row>
    <row r="38" spans="2:2" x14ac:dyDescent="0.25">
      <c r="B38" s="1"/>
    </row>
    <row r="39" spans="2:2" x14ac:dyDescent="0.25">
      <c r="B39" s="1"/>
    </row>
    <row r="40" spans="2:2" x14ac:dyDescent="0.25">
      <c r="B40" s="1"/>
    </row>
    <row r="41" spans="2:2" x14ac:dyDescent="0.25">
      <c r="B41" s="1"/>
    </row>
    <row r="42" spans="2:2" x14ac:dyDescent="0.25">
      <c r="B42" s="1"/>
    </row>
    <row r="43" spans="2:2" x14ac:dyDescent="0.25">
      <c r="B43" s="1"/>
    </row>
    <row r="44" spans="2:2" x14ac:dyDescent="0.25">
      <c r="B44" s="1"/>
    </row>
    <row r="45" spans="2:2" x14ac:dyDescent="0.25">
      <c r="B45" s="1"/>
    </row>
    <row r="46" spans="2:2" x14ac:dyDescent="0.25">
      <c r="B46" s="1"/>
    </row>
    <row r="47" spans="2:2" x14ac:dyDescent="0.25">
      <c r="B47" s="1"/>
    </row>
    <row r="48" spans="2:2" x14ac:dyDescent="0.25">
      <c r="B48" s="1"/>
    </row>
    <row r="49" spans="2:2" x14ac:dyDescent="0.25">
      <c r="B49" s="1"/>
    </row>
    <row r="50" spans="2:2" x14ac:dyDescent="0.25">
      <c r="B50" s="1"/>
    </row>
    <row r="51" spans="2:2" x14ac:dyDescent="0.25">
      <c r="B51" s="1"/>
    </row>
    <row r="52" spans="2:2" x14ac:dyDescent="0.25">
      <c r="B52" s="1"/>
    </row>
    <row r="53" spans="2:2" x14ac:dyDescent="0.25">
      <c r="B53" s="1"/>
    </row>
    <row r="54" spans="2:2" x14ac:dyDescent="0.25">
      <c r="B54" s="1"/>
    </row>
    <row r="55" spans="2:2" x14ac:dyDescent="0.25">
      <c r="B55" s="1"/>
    </row>
    <row r="56" spans="2:2" x14ac:dyDescent="0.25">
      <c r="B56" s="1"/>
    </row>
    <row r="57" spans="2:2" x14ac:dyDescent="0.25">
      <c r="B57" s="1"/>
    </row>
    <row r="58" spans="2:2" x14ac:dyDescent="0.25">
      <c r="B58" s="1"/>
    </row>
    <row r="59" spans="2:2" x14ac:dyDescent="0.25">
      <c r="B59" s="1"/>
    </row>
    <row r="60" spans="2:2" x14ac:dyDescent="0.25">
      <c r="B60" s="1"/>
    </row>
    <row r="61" spans="2:2" x14ac:dyDescent="0.25">
      <c r="B61" s="1"/>
    </row>
    <row r="62" spans="2:2" x14ac:dyDescent="0.25">
      <c r="B62" s="1"/>
    </row>
    <row r="63" spans="2:2" x14ac:dyDescent="0.25">
      <c r="B63" s="1"/>
    </row>
    <row r="64" spans="2:2" x14ac:dyDescent="0.25">
      <c r="B64" s="1"/>
    </row>
    <row r="65" spans="2:2" x14ac:dyDescent="0.25">
      <c r="B65" s="1"/>
    </row>
    <row r="66" spans="2:2" x14ac:dyDescent="0.25">
      <c r="B66" s="1"/>
    </row>
    <row r="67" spans="2:2" x14ac:dyDescent="0.25">
      <c r="B67" s="1"/>
    </row>
    <row r="68" spans="2:2" x14ac:dyDescent="0.25">
      <c r="B68" s="1"/>
    </row>
    <row r="69" spans="2:2" x14ac:dyDescent="0.25">
      <c r="B69" s="1"/>
    </row>
    <row r="70" spans="2:2" x14ac:dyDescent="0.25">
      <c r="B70" s="1"/>
    </row>
    <row r="71" spans="2:2" x14ac:dyDescent="0.25">
      <c r="B71" s="1"/>
    </row>
    <row r="72" spans="2:2" x14ac:dyDescent="0.25">
      <c r="B72" s="1"/>
    </row>
    <row r="73" spans="2:2" x14ac:dyDescent="0.25">
      <c r="B73" s="1"/>
    </row>
    <row r="74" spans="2:2" x14ac:dyDescent="0.25">
      <c r="B74" s="1"/>
    </row>
    <row r="75" spans="2:2" x14ac:dyDescent="0.25">
      <c r="B75" s="1"/>
    </row>
    <row r="76" spans="2:2" x14ac:dyDescent="0.25">
      <c r="B76" s="1"/>
    </row>
    <row r="77" spans="2:2" x14ac:dyDescent="0.25">
      <c r="B77" s="1"/>
    </row>
    <row r="78" spans="2:2" x14ac:dyDescent="0.25">
      <c r="B78" s="1"/>
    </row>
    <row r="79" spans="2:2" x14ac:dyDescent="0.25">
      <c r="B79" s="1"/>
    </row>
    <row r="80" spans="2:2" x14ac:dyDescent="0.25">
      <c r="B80" s="1"/>
    </row>
    <row r="81" spans="2:2" x14ac:dyDescent="0.25">
      <c r="B81" s="1"/>
    </row>
    <row r="82" spans="2:2" x14ac:dyDescent="0.25">
      <c r="B82" s="1"/>
    </row>
    <row r="83" spans="2:2" x14ac:dyDescent="0.25">
      <c r="B83" s="1"/>
    </row>
    <row r="84" spans="2:2" x14ac:dyDescent="0.25">
      <c r="B84" s="1"/>
    </row>
    <row r="85" spans="2:2" x14ac:dyDescent="0.25">
      <c r="B85" s="1"/>
    </row>
    <row r="86" spans="2:2" x14ac:dyDescent="0.25">
      <c r="B86" s="1"/>
    </row>
    <row r="87" spans="2:2" x14ac:dyDescent="0.25">
      <c r="B87" s="1"/>
    </row>
    <row r="88" spans="2:2" x14ac:dyDescent="0.25">
      <c r="B88" s="1"/>
    </row>
    <row r="89" spans="2:2" x14ac:dyDescent="0.25">
      <c r="B89" s="1"/>
    </row>
    <row r="90" spans="2:2" x14ac:dyDescent="0.25">
      <c r="B90" s="1"/>
    </row>
    <row r="91" spans="2:2" x14ac:dyDescent="0.25">
      <c r="B91" s="1"/>
    </row>
    <row r="92" spans="2:2" x14ac:dyDescent="0.25">
      <c r="B92" s="1"/>
    </row>
    <row r="93" spans="2:2" x14ac:dyDescent="0.25">
      <c r="B93" s="1"/>
    </row>
    <row r="94" spans="2:2" x14ac:dyDescent="0.25">
      <c r="B94" s="1"/>
    </row>
    <row r="95" spans="2:2" x14ac:dyDescent="0.25">
      <c r="B95" s="1"/>
    </row>
    <row r="96" spans="2:2" x14ac:dyDescent="0.25">
      <c r="B96" s="1"/>
    </row>
    <row r="97" spans="2:2" x14ac:dyDescent="0.25">
      <c r="B97" s="1"/>
    </row>
    <row r="98" spans="2:2" x14ac:dyDescent="0.25">
      <c r="B98" s="1"/>
    </row>
    <row r="99" spans="2:2" x14ac:dyDescent="0.25">
      <c r="B99" s="1"/>
    </row>
    <row r="100" spans="2:2" x14ac:dyDescent="0.25">
      <c r="B100" s="1"/>
    </row>
    <row r="101" spans="2:2" x14ac:dyDescent="0.25">
      <c r="B101" s="1"/>
    </row>
    <row r="102" spans="2:2" x14ac:dyDescent="0.25">
      <c r="B102" s="1"/>
    </row>
    <row r="103" spans="2:2" x14ac:dyDescent="0.25">
      <c r="B103" s="1"/>
    </row>
    <row r="104" spans="2:2" x14ac:dyDescent="0.25">
      <c r="B104" s="1"/>
    </row>
    <row r="105" spans="2:2" x14ac:dyDescent="0.25">
      <c r="B105" s="1"/>
    </row>
    <row r="106" spans="2:2" x14ac:dyDescent="0.25">
      <c r="B106" s="1"/>
    </row>
    <row r="107" spans="2:2" x14ac:dyDescent="0.25">
      <c r="B107" s="1"/>
    </row>
    <row r="108" spans="2:2" x14ac:dyDescent="0.25">
      <c r="B108" s="1"/>
    </row>
    <row r="109" spans="2:2" x14ac:dyDescent="0.25">
      <c r="B109" s="1"/>
    </row>
    <row r="110" spans="2:2" x14ac:dyDescent="0.25">
      <c r="B110" s="1"/>
    </row>
    <row r="111" spans="2:2" x14ac:dyDescent="0.25">
      <c r="B111" s="1"/>
    </row>
    <row r="112" spans="2:2" x14ac:dyDescent="0.25">
      <c r="B112" s="1"/>
    </row>
    <row r="113" spans="2:2" x14ac:dyDescent="0.25">
      <c r="B113" s="1"/>
    </row>
    <row r="114" spans="2:2" x14ac:dyDescent="0.25">
      <c r="B114" s="1"/>
    </row>
    <row r="115" spans="2:2" x14ac:dyDescent="0.25">
      <c r="B115" s="1"/>
    </row>
    <row r="116" spans="2:2" x14ac:dyDescent="0.25">
      <c r="B116" s="1"/>
    </row>
    <row r="117" spans="2:2" x14ac:dyDescent="0.25">
      <c r="B117" s="1"/>
    </row>
    <row r="118" spans="2:2" x14ac:dyDescent="0.25">
      <c r="B118" s="1"/>
    </row>
    <row r="119" spans="2:2" x14ac:dyDescent="0.25">
      <c r="B119" s="1"/>
    </row>
    <row r="120" spans="2:2" x14ac:dyDescent="0.25">
      <c r="B120" s="1"/>
    </row>
    <row r="121" spans="2:2" x14ac:dyDescent="0.25">
      <c r="B121" s="1"/>
    </row>
    <row r="122" spans="2:2" x14ac:dyDescent="0.25">
      <c r="B122" s="1"/>
    </row>
    <row r="123" spans="2:2" x14ac:dyDescent="0.25">
      <c r="B123" s="1"/>
    </row>
    <row r="124" spans="2:2" x14ac:dyDescent="0.25">
      <c r="B124" s="1"/>
    </row>
    <row r="125" spans="2:2" x14ac:dyDescent="0.25">
      <c r="B125" s="1"/>
    </row>
    <row r="126" spans="2:2" x14ac:dyDescent="0.25">
      <c r="B126" s="1"/>
    </row>
    <row r="127" spans="2:2" x14ac:dyDescent="0.25">
      <c r="B127" s="1"/>
    </row>
    <row r="128" spans="2:2" x14ac:dyDescent="0.25">
      <c r="B128" s="1"/>
    </row>
    <row r="129" spans="2:2" x14ac:dyDescent="0.25">
      <c r="B129" s="1"/>
    </row>
    <row r="130" spans="2:2" x14ac:dyDescent="0.25">
      <c r="B130" s="1"/>
    </row>
    <row r="131" spans="2:2" x14ac:dyDescent="0.25">
      <c r="B131" s="1"/>
    </row>
    <row r="132" spans="2:2" x14ac:dyDescent="0.25">
      <c r="B132" s="1"/>
    </row>
    <row r="133" spans="2:2" x14ac:dyDescent="0.25">
      <c r="B133" s="1"/>
    </row>
    <row r="134" spans="2:2" x14ac:dyDescent="0.25">
      <c r="B134" s="1"/>
    </row>
    <row r="135" spans="2:2" x14ac:dyDescent="0.25">
      <c r="B135" s="1"/>
    </row>
    <row r="136" spans="2:2" x14ac:dyDescent="0.25">
      <c r="B136" s="1"/>
    </row>
    <row r="137" spans="2:2" x14ac:dyDescent="0.25">
      <c r="B137" s="1"/>
    </row>
    <row r="138" spans="2:2" x14ac:dyDescent="0.25">
      <c r="B138" s="1"/>
    </row>
    <row r="139" spans="2:2" x14ac:dyDescent="0.25">
      <c r="B139" s="1"/>
    </row>
    <row r="140" spans="2:2" x14ac:dyDescent="0.25">
      <c r="B140" s="1"/>
    </row>
    <row r="141" spans="2:2" x14ac:dyDescent="0.25">
      <c r="B141" s="1"/>
    </row>
    <row r="142" spans="2:2" x14ac:dyDescent="0.25">
      <c r="B142" s="1"/>
    </row>
    <row r="143" spans="2:2" x14ac:dyDescent="0.25">
      <c r="B143" s="1"/>
    </row>
    <row r="144" spans="2:2" x14ac:dyDescent="0.25">
      <c r="B144" s="1"/>
    </row>
    <row r="145" spans="2:2" x14ac:dyDescent="0.25">
      <c r="B145" s="1"/>
    </row>
    <row r="146" spans="2:2" x14ac:dyDescent="0.25">
      <c r="B146" s="1"/>
    </row>
    <row r="147" spans="2:2" x14ac:dyDescent="0.25">
      <c r="B147" s="1"/>
    </row>
    <row r="148" spans="2:2" x14ac:dyDescent="0.25">
      <c r="B148" s="1"/>
    </row>
    <row r="149" spans="2:2" x14ac:dyDescent="0.25">
      <c r="B149" s="1"/>
    </row>
    <row r="150" spans="2:2" x14ac:dyDescent="0.25">
      <c r="B150" s="1"/>
    </row>
    <row r="151" spans="2:2" x14ac:dyDescent="0.25">
      <c r="B151" s="1"/>
    </row>
    <row r="152" spans="2:2" x14ac:dyDescent="0.25">
      <c r="B152" s="1"/>
    </row>
    <row r="153" spans="2:2" x14ac:dyDescent="0.25">
      <c r="B153" s="1"/>
    </row>
    <row r="154" spans="2:2" x14ac:dyDescent="0.25">
      <c r="B154" s="1"/>
    </row>
    <row r="155" spans="2:2" x14ac:dyDescent="0.25">
      <c r="B155" s="1"/>
    </row>
    <row r="156" spans="2:2" x14ac:dyDescent="0.25">
      <c r="B156" s="1"/>
    </row>
    <row r="157" spans="2:2" x14ac:dyDescent="0.25">
      <c r="B157" s="1"/>
    </row>
    <row r="158" spans="2:2" x14ac:dyDescent="0.25">
      <c r="B158" s="1"/>
    </row>
    <row r="159" spans="2:2" x14ac:dyDescent="0.25">
      <c r="B159" s="1"/>
    </row>
    <row r="160" spans="2:2" x14ac:dyDescent="0.25">
      <c r="B160" s="1"/>
    </row>
    <row r="161" spans="2:2" x14ac:dyDescent="0.25">
      <c r="B161" s="1"/>
    </row>
    <row r="162" spans="2:2" x14ac:dyDescent="0.25">
      <c r="B162" s="1"/>
    </row>
    <row r="163" spans="2:2" x14ac:dyDescent="0.25">
      <c r="B163" s="1"/>
    </row>
    <row r="164" spans="2:2" x14ac:dyDescent="0.25">
      <c r="B164" s="1"/>
    </row>
    <row r="165" spans="2:2" x14ac:dyDescent="0.25">
      <c r="B165" s="1"/>
    </row>
    <row r="166" spans="2:2" x14ac:dyDescent="0.25">
      <c r="B166" s="1"/>
    </row>
    <row r="167" spans="2:2" x14ac:dyDescent="0.25">
      <c r="B167" s="1"/>
    </row>
    <row r="168" spans="2:2" x14ac:dyDescent="0.25">
      <c r="B168" s="1"/>
    </row>
    <row r="169" spans="2:2" x14ac:dyDescent="0.25">
      <c r="B169" s="1"/>
    </row>
    <row r="170" spans="2:2" x14ac:dyDescent="0.25">
      <c r="B170" s="1"/>
    </row>
    <row r="171" spans="2:2" x14ac:dyDescent="0.25">
      <c r="B171" s="1"/>
    </row>
    <row r="172" spans="2:2" x14ac:dyDescent="0.25">
      <c r="B172" s="1"/>
    </row>
    <row r="173" spans="2:2" x14ac:dyDescent="0.25">
      <c r="B173" s="1"/>
    </row>
    <row r="174" spans="2:2" x14ac:dyDescent="0.25">
      <c r="B174" s="1"/>
    </row>
    <row r="175" spans="2:2" x14ac:dyDescent="0.25">
      <c r="B175" s="1"/>
    </row>
    <row r="176" spans="2:2" x14ac:dyDescent="0.25">
      <c r="B176" s="1"/>
    </row>
    <row r="177" spans="2:2" x14ac:dyDescent="0.25">
      <c r="B177" s="1"/>
    </row>
    <row r="178" spans="2:2" x14ac:dyDescent="0.25">
      <c r="B178" s="1"/>
    </row>
    <row r="179" spans="2:2" x14ac:dyDescent="0.25">
      <c r="B179" s="1"/>
    </row>
    <row r="180" spans="2:2" x14ac:dyDescent="0.25">
      <c r="B180" s="1"/>
    </row>
    <row r="181" spans="2:2" x14ac:dyDescent="0.25">
      <c r="B181" s="1"/>
    </row>
    <row r="182" spans="2:2" x14ac:dyDescent="0.25">
      <c r="B182" s="1"/>
    </row>
    <row r="183" spans="2:2" x14ac:dyDescent="0.25">
      <c r="B183" s="1"/>
    </row>
    <row r="184" spans="2:2" x14ac:dyDescent="0.25">
      <c r="B184" s="1"/>
    </row>
    <row r="185" spans="2:2" x14ac:dyDescent="0.25">
      <c r="B185" s="1"/>
    </row>
    <row r="186" spans="2:2" x14ac:dyDescent="0.25">
      <c r="B186" s="1"/>
    </row>
    <row r="187" spans="2:2" x14ac:dyDescent="0.25">
      <c r="B187" s="1"/>
    </row>
    <row r="188" spans="2:2" x14ac:dyDescent="0.25">
      <c r="B188" s="1"/>
    </row>
    <row r="189" spans="2:2" x14ac:dyDescent="0.25">
      <c r="B189" s="1"/>
    </row>
    <row r="190" spans="2:2" x14ac:dyDescent="0.25">
      <c r="B190" s="1"/>
    </row>
    <row r="191" spans="2:2" x14ac:dyDescent="0.25">
      <c r="B191" s="1"/>
    </row>
    <row r="192" spans="2:2" x14ac:dyDescent="0.25">
      <c r="B192" s="1"/>
    </row>
    <row r="193" spans="2:2" x14ac:dyDescent="0.25">
      <c r="B193" s="1"/>
    </row>
    <row r="194" spans="2:2" x14ac:dyDescent="0.25">
      <c r="B194" s="1"/>
    </row>
    <row r="195" spans="2:2" x14ac:dyDescent="0.25">
      <c r="B195" s="1"/>
    </row>
    <row r="196" spans="2:2" x14ac:dyDescent="0.25">
      <c r="B196" s="1"/>
    </row>
    <row r="197" spans="2:2" x14ac:dyDescent="0.25">
      <c r="B197" s="1"/>
    </row>
    <row r="198" spans="2:2" x14ac:dyDescent="0.25">
      <c r="B198" s="1"/>
    </row>
    <row r="199" spans="2:2" x14ac:dyDescent="0.25">
      <c r="B199" s="1"/>
    </row>
    <row r="200" spans="2:2" x14ac:dyDescent="0.25">
      <c r="B200" s="1"/>
    </row>
    <row r="201" spans="2:2" x14ac:dyDescent="0.25">
      <c r="B201" s="1"/>
    </row>
    <row r="202" spans="2:2" x14ac:dyDescent="0.25">
      <c r="B202" s="1"/>
    </row>
    <row r="203" spans="2:2" x14ac:dyDescent="0.25">
      <c r="B203" s="1"/>
    </row>
    <row r="204" spans="2:2" x14ac:dyDescent="0.25">
      <c r="B204" s="1"/>
    </row>
    <row r="205" spans="2:2" x14ac:dyDescent="0.25">
      <c r="B205" s="1"/>
    </row>
    <row r="206" spans="2:2" x14ac:dyDescent="0.25">
      <c r="B206" s="1"/>
    </row>
    <row r="207" spans="2:2" x14ac:dyDescent="0.25">
      <c r="B207" s="1"/>
    </row>
    <row r="208" spans="2:2" x14ac:dyDescent="0.25">
      <c r="B208" s="1"/>
    </row>
    <row r="209" spans="2:2" x14ac:dyDescent="0.25">
      <c r="B209" s="1"/>
    </row>
    <row r="210" spans="2:2" x14ac:dyDescent="0.25">
      <c r="B210" s="1"/>
    </row>
    <row r="211" spans="2:2" x14ac:dyDescent="0.25">
      <c r="B211" s="1"/>
    </row>
    <row r="212" spans="2:2" x14ac:dyDescent="0.25">
      <c r="B212" s="1"/>
    </row>
    <row r="213" spans="2:2" x14ac:dyDescent="0.25">
      <c r="B213" s="1"/>
    </row>
    <row r="214" spans="2:2" x14ac:dyDescent="0.25">
      <c r="B214" s="1"/>
    </row>
    <row r="215" spans="2:2" x14ac:dyDescent="0.25">
      <c r="B215" s="1"/>
    </row>
    <row r="216" spans="2:2" x14ac:dyDescent="0.25">
      <c r="B216" s="1"/>
    </row>
    <row r="217" spans="2:2" x14ac:dyDescent="0.25">
      <c r="B217" s="1"/>
    </row>
    <row r="218" spans="2:2" x14ac:dyDescent="0.25">
      <c r="B218" s="1"/>
    </row>
    <row r="219" spans="2:2" x14ac:dyDescent="0.25">
      <c r="B219" s="1"/>
    </row>
    <row r="220" spans="2:2" x14ac:dyDescent="0.25">
      <c r="B220" s="1"/>
    </row>
    <row r="221" spans="2:2" x14ac:dyDescent="0.25">
      <c r="B221" s="1"/>
    </row>
    <row r="222" spans="2:2" x14ac:dyDescent="0.25">
      <c r="B222" s="1"/>
    </row>
    <row r="223" spans="2:2" x14ac:dyDescent="0.25">
      <c r="B223" s="1"/>
    </row>
    <row r="224" spans="2:2" x14ac:dyDescent="0.25">
      <c r="B224" s="1"/>
    </row>
    <row r="225" spans="2:2" x14ac:dyDescent="0.25">
      <c r="B225" s="1"/>
    </row>
    <row r="226" spans="2:2" x14ac:dyDescent="0.25">
      <c r="B226" s="1"/>
    </row>
    <row r="227" spans="2:2" x14ac:dyDescent="0.25">
      <c r="B227" s="1"/>
    </row>
    <row r="228" spans="2:2" x14ac:dyDescent="0.25">
      <c r="B228" s="1"/>
    </row>
    <row r="229" spans="2:2" x14ac:dyDescent="0.25">
      <c r="B229" s="1"/>
    </row>
    <row r="230" spans="2:2" x14ac:dyDescent="0.25">
      <c r="B230" s="1"/>
    </row>
    <row r="231" spans="2:2" x14ac:dyDescent="0.25">
      <c r="B231" s="1"/>
    </row>
    <row r="232" spans="2:2" x14ac:dyDescent="0.25">
      <c r="B232" s="1"/>
    </row>
    <row r="233" spans="2:2" x14ac:dyDescent="0.25">
      <c r="B233" s="1"/>
    </row>
    <row r="234" spans="2:2" x14ac:dyDescent="0.25">
      <c r="B234" s="1"/>
    </row>
    <row r="235" spans="2:2" x14ac:dyDescent="0.25">
      <c r="B235" s="1"/>
    </row>
    <row r="236" spans="2:2" x14ac:dyDescent="0.25">
      <c r="B236" s="1"/>
    </row>
    <row r="237" spans="2:2" x14ac:dyDescent="0.25">
      <c r="B237" s="1"/>
    </row>
    <row r="238" spans="2:2" x14ac:dyDescent="0.25">
      <c r="B238" s="1"/>
    </row>
    <row r="239" spans="2:2" x14ac:dyDescent="0.25">
      <c r="B239" s="1"/>
    </row>
    <row r="240" spans="2:2" x14ac:dyDescent="0.25">
      <c r="B240" s="1"/>
    </row>
    <row r="241" spans="2:2" x14ac:dyDescent="0.25">
      <c r="B241" s="1"/>
    </row>
    <row r="242" spans="2:2" x14ac:dyDescent="0.25">
      <c r="B242" s="1"/>
    </row>
    <row r="243" spans="2:2" x14ac:dyDescent="0.25">
      <c r="B243" s="1"/>
    </row>
    <row r="244" spans="2:2" x14ac:dyDescent="0.25">
      <c r="B244" s="1"/>
    </row>
    <row r="245" spans="2:2" x14ac:dyDescent="0.25">
      <c r="B245" s="1"/>
    </row>
    <row r="246" spans="2:2" x14ac:dyDescent="0.25">
      <c r="B246" s="1"/>
    </row>
    <row r="247" spans="2:2" x14ac:dyDescent="0.25">
      <c r="B247" s="1"/>
    </row>
    <row r="248" spans="2:2" x14ac:dyDescent="0.25">
      <c r="B248" s="1"/>
    </row>
    <row r="249" spans="2:2" x14ac:dyDescent="0.25">
      <c r="B249" s="1"/>
    </row>
  </sheetData>
  <pageMargins left="0.7" right="0.7" top="0.75" bottom="0.75" header="0.3" footer="0.3"/>
  <pageSetup paperSize="5" scale="7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47362-07F7-46FC-91D0-AB0E56F1FD94}">
  <sheetPr codeName="Sheet7">
    <tabColor rgb="FF5E9732"/>
    <pageSetUpPr fitToPage="1"/>
  </sheetPr>
  <dimension ref="A1:K208"/>
  <sheetViews>
    <sheetView showGridLines="0" zoomScaleNormal="100" workbookViewId="0">
      <selection activeCell="C4" sqref="C4"/>
    </sheetView>
  </sheetViews>
  <sheetFormatPr defaultColWidth="8.85546875" defaultRowHeight="15" x14ac:dyDescent="0.25"/>
  <cols>
    <col min="1" max="1" width="20.42578125" customWidth="1"/>
    <col min="2" max="2" width="47.42578125" customWidth="1"/>
    <col min="3" max="3" width="39.42578125" customWidth="1"/>
    <col min="4" max="4" width="35.42578125" customWidth="1"/>
    <col min="5" max="5" width="28.42578125" customWidth="1"/>
    <col min="6" max="6" width="32.42578125" customWidth="1"/>
    <col min="7" max="7" width="36.42578125" customWidth="1"/>
    <col min="8" max="8" width="28.42578125" customWidth="1"/>
    <col min="9" max="9" width="9.85546875" hidden="1" customWidth="1"/>
    <col min="10" max="10" width="10.85546875" hidden="1" customWidth="1"/>
    <col min="11" max="11" width="9.85546875" hidden="1" customWidth="1"/>
  </cols>
  <sheetData>
    <row r="1" spans="1:11" ht="50.25" customHeight="1" x14ac:dyDescent="0.25">
      <c r="A1" s="276" t="s">
        <v>522</v>
      </c>
    </row>
    <row r="2" spans="1:11" ht="20.25" x14ac:dyDescent="0.3">
      <c r="A2" s="22" t="s">
        <v>523</v>
      </c>
      <c r="C2" s="14"/>
      <c r="D2" s="6"/>
      <c r="E2" s="6"/>
      <c r="F2" s="6"/>
      <c r="G2" s="6"/>
      <c r="H2" s="6"/>
    </row>
    <row r="3" spans="1:11" ht="129" customHeight="1" thickBot="1" x14ac:dyDescent="0.3">
      <c r="A3" s="173" t="s">
        <v>524</v>
      </c>
      <c r="B3" s="173"/>
      <c r="C3" s="173"/>
      <c r="D3" s="183"/>
      <c r="E3" s="183"/>
      <c r="F3" s="183"/>
      <c r="G3" s="6"/>
      <c r="H3" s="6"/>
    </row>
    <row r="4" spans="1:11" ht="72.75" thickBot="1" x14ac:dyDescent="0.3">
      <c r="A4" s="123" t="s">
        <v>525</v>
      </c>
      <c r="B4" s="6"/>
      <c r="C4" s="240" t="str">
        <f>IF(A5="", "Cell A5 is a required field. Please complete cell A5.", "")</f>
        <v>Cell A5 is a required field. Please complete cell A5.</v>
      </c>
      <c r="D4" s="240" t="str">
        <f>IF((COUNTIF(I8:I207, "Incomplete")=0), "", "There are incomplete cells. Review the table range B8:F207 and see if there are any missing cells to complete.")</f>
        <v/>
      </c>
    </row>
    <row r="5" spans="1:11" ht="35.450000000000003" customHeight="1" thickBot="1" x14ac:dyDescent="0.3">
      <c r="A5" s="210"/>
    </row>
    <row r="6" spans="1:11" ht="51" x14ac:dyDescent="0.25">
      <c r="A6" s="12" t="s">
        <v>474</v>
      </c>
      <c r="B6" s="12" t="s">
        <v>53</v>
      </c>
      <c r="C6" s="12" t="s">
        <v>57</v>
      </c>
      <c r="D6" s="12" t="s">
        <v>60</v>
      </c>
      <c r="E6" s="73" t="s">
        <v>86</v>
      </c>
      <c r="F6" s="34" t="s">
        <v>89</v>
      </c>
      <c r="G6" s="73" t="s">
        <v>91</v>
      </c>
      <c r="H6" s="73" t="s">
        <v>526</v>
      </c>
      <c r="I6" s="231" t="s">
        <v>514</v>
      </c>
      <c r="J6" s="230" t="s">
        <v>515</v>
      </c>
      <c r="K6" s="231" t="s">
        <v>516</v>
      </c>
    </row>
    <row r="7" spans="1:11" ht="47.25" customHeight="1" x14ac:dyDescent="0.25">
      <c r="A7">
        <v>0</v>
      </c>
      <c r="B7" s="13" t="s">
        <v>527</v>
      </c>
      <c r="C7" s="13" t="s">
        <v>528</v>
      </c>
      <c r="D7" s="13" t="s">
        <v>529</v>
      </c>
      <c r="E7" s="13" t="s">
        <v>530</v>
      </c>
      <c r="F7" s="13" t="s">
        <v>531</v>
      </c>
      <c r="G7" s="13" t="s">
        <v>288</v>
      </c>
      <c r="H7" s="13" t="s">
        <v>288</v>
      </c>
      <c r="I7" s="233" t="s">
        <v>288</v>
      </c>
      <c r="J7" s="233" t="s">
        <v>288</v>
      </c>
      <c r="K7" s="233" t="s">
        <v>288</v>
      </c>
    </row>
    <row r="8" spans="1:11" x14ac:dyDescent="0.25">
      <c r="A8">
        <v>1</v>
      </c>
      <c r="B8" s="277" t="str">
        <f>IF(ISBLANK('I 80% Medicare'!B8),"--",'I 80% Medicare'!B8)</f>
        <v>--</v>
      </c>
      <c r="C8" s="278" t="str">
        <f>IF(ISBLANK('I 80% Medicare'!C8),"--",'I 80% Medicare'!C8)</f>
        <v>--</v>
      </c>
      <c r="D8" s="277" t="str">
        <f>IF(ISBLANK('I 80% Medicare'!D8),"--",'I 80% Medicare'!D8)</f>
        <v>--</v>
      </c>
      <c r="E8" s="64"/>
      <c r="F8" s="64"/>
      <c r="G8" s="279" t="e">
        <f>E8/F8-1</f>
        <v>#DIV/0!</v>
      </c>
      <c r="H8" s="65" t="str">
        <f>IF(AND(ISBLANK(E8),ISBLANK(F8)),"--",IF(G8&gt;=-0.04,"Met","Not Met"))</f>
        <v>--</v>
      </c>
      <c r="I8" s="238" t="str">
        <f>IF(COUNTIF(Table10[[#This Row],[Name of SPA]:[Benefit category]],"&lt;&gt;--")=0,"", IF(OR(Table10[[#This Row],[Estimated expenditures]]="",Table10[[#This Row],[Estimated expenditures]]="--",Table10[[#This Row],[Prior year expenditures]]="",Table10[[#This Row],[Prior year expenditures]]="--"), "Incomplete","Complete"))</f>
        <v/>
      </c>
      <c r="J8" s="238">
        <f>IF(I8="Incomplete", (COUNTBLANK(Table10[[#This Row],[Estimated expenditures]:[Prior year expenditures]])), 0)</f>
        <v>0</v>
      </c>
      <c r="K8" s="238">
        <f>IF(OR(I8="Complete", I8="Incomplete"), (COLUMNS(Table10[[#This Row],[Estimated expenditures]:[Prior year expenditures]])), 0)</f>
        <v>0</v>
      </c>
    </row>
    <row r="9" spans="1:11" x14ac:dyDescent="0.25">
      <c r="A9">
        <f>A8+1</f>
        <v>2</v>
      </c>
      <c r="B9" s="277" t="str">
        <f>IF(ISBLANK('I 80% Medicare'!B9),"--",'I 80% Medicare'!B9)</f>
        <v>--</v>
      </c>
      <c r="C9" s="278" t="str">
        <f>IF(ISBLANK('I 80% Medicare'!C9),"--",'I 80% Medicare'!C9)</f>
        <v>--</v>
      </c>
      <c r="D9" s="277" t="str">
        <f>IF(ISBLANK('I 80% Medicare'!D9),"--",'I 80% Medicare'!D9)</f>
        <v>--</v>
      </c>
      <c r="E9" s="64"/>
      <c r="F9" s="64"/>
      <c r="G9" s="279" t="e">
        <f t="shared" ref="G9:G57" si="0">E9/F9-1</f>
        <v>#DIV/0!</v>
      </c>
      <c r="H9" s="65" t="str">
        <f t="shared" ref="H9:H57" si="1">IF(AND(ISBLANK(E9),ISBLANK(F9)),"--",IF(G9&gt;=-0.04,"Met","Not Met"))</f>
        <v>--</v>
      </c>
      <c r="I9" s="238" t="str">
        <f>IF(COUNTIF(Table10[[#This Row],[Name of SPA]:[Benefit category]],"&lt;&gt;--")=0,"", IF(OR(Table10[[#This Row],[Estimated expenditures]]="",Table10[[#This Row],[Estimated expenditures]]="--",Table10[[#This Row],[Prior year expenditures]]="",Table10[[#This Row],[Prior year expenditures]]="--"), "Incomplete","Complete"))</f>
        <v/>
      </c>
      <c r="J9" s="238">
        <f>IF(I9="Incomplete", (COUNTBLANK(Table10[[#This Row],[Estimated expenditures]:[Prior year expenditures]])), 0)</f>
        <v>0</v>
      </c>
      <c r="K9" s="238">
        <f>IF(OR(I9="Complete", I9="Incomplete"), (COLUMNS(Table10[[#This Row],[Estimated expenditures]:[Prior year expenditures]])), 0)</f>
        <v>0</v>
      </c>
    </row>
    <row r="10" spans="1:11" x14ac:dyDescent="0.25">
      <c r="A10">
        <f t="shared" ref="A10:A73" si="2">A9+1</f>
        <v>3</v>
      </c>
      <c r="B10" s="277" t="str">
        <f>IF(ISBLANK('I 80% Medicare'!B10),"--",'I 80% Medicare'!B10)</f>
        <v>--</v>
      </c>
      <c r="C10" s="278" t="str">
        <f>IF(ISBLANK('I 80% Medicare'!C10),"--",'I 80% Medicare'!C10)</f>
        <v>--</v>
      </c>
      <c r="D10" s="277" t="str">
        <f>IF(ISBLANK('I 80% Medicare'!D10),"--",'I 80% Medicare'!D10)</f>
        <v>--</v>
      </c>
      <c r="E10" s="64"/>
      <c r="F10" s="64"/>
      <c r="G10" s="279" t="e">
        <f t="shared" si="0"/>
        <v>#DIV/0!</v>
      </c>
      <c r="H10" s="65" t="str">
        <f t="shared" si="1"/>
        <v>--</v>
      </c>
      <c r="I10" s="238" t="str">
        <f>IF(COUNTIF(Table10[[#This Row],[Name of SPA]:[Benefit category]],"&lt;&gt;--")=0,"", IF(OR(Table10[[#This Row],[Estimated expenditures]]="",Table10[[#This Row],[Estimated expenditures]]="--",Table10[[#This Row],[Prior year expenditures]]="",Table10[[#This Row],[Prior year expenditures]]="--"), "Incomplete","Complete"))</f>
        <v/>
      </c>
      <c r="J10" s="238">
        <f>IF(I10="Incomplete", (COUNTBLANK(Table10[[#This Row],[Estimated expenditures]:[Prior year expenditures]])), 0)</f>
        <v>0</v>
      </c>
      <c r="K10" s="238">
        <f>IF(OR(I10="Complete", I10="Incomplete"), (COLUMNS(Table10[[#This Row],[Estimated expenditures]:[Prior year expenditures]])), 0)</f>
        <v>0</v>
      </c>
    </row>
    <row r="11" spans="1:11" x14ac:dyDescent="0.25">
      <c r="A11">
        <f t="shared" si="2"/>
        <v>4</v>
      </c>
      <c r="B11" s="277" t="str">
        <f>IF(ISBLANK('I 80% Medicare'!B11),"--",'I 80% Medicare'!B11)</f>
        <v>--</v>
      </c>
      <c r="C11" s="278" t="str">
        <f>IF(ISBLANK('I 80% Medicare'!C11),"--",'I 80% Medicare'!C11)</f>
        <v>--</v>
      </c>
      <c r="D11" s="277" t="str">
        <f>IF(ISBLANK('I 80% Medicare'!D11),"--",'I 80% Medicare'!D11)</f>
        <v>--</v>
      </c>
      <c r="E11" s="64"/>
      <c r="F11" s="64"/>
      <c r="G11" s="279" t="e">
        <f t="shared" si="0"/>
        <v>#DIV/0!</v>
      </c>
      <c r="H11" s="65" t="str">
        <f t="shared" si="1"/>
        <v>--</v>
      </c>
      <c r="I11" s="238" t="str">
        <f>IF(COUNTIF(Table10[[#This Row],[Name of SPA]:[Benefit category]],"&lt;&gt;--")=0,"", IF(OR(Table10[[#This Row],[Estimated expenditures]]="",Table10[[#This Row],[Estimated expenditures]]="--",Table10[[#This Row],[Prior year expenditures]]="",Table10[[#This Row],[Prior year expenditures]]="--"), "Incomplete","Complete"))</f>
        <v/>
      </c>
      <c r="J11" s="238">
        <f>IF(I11="Incomplete", (COUNTBLANK(Table10[[#This Row],[Estimated expenditures]:[Prior year expenditures]])), 0)</f>
        <v>0</v>
      </c>
      <c r="K11" s="238">
        <f>IF(OR(I11="Complete", I11="Incomplete"), (COLUMNS(Table10[[#This Row],[Estimated expenditures]:[Prior year expenditures]])), 0)</f>
        <v>0</v>
      </c>
    </row>
    <row r="12" spans="1:11" x14ac:dyDescent="0.25">
      <c r="A12">
        <f t="shared" si="2"/>
        <v>5</v>
      </c>
      <c r="B12" s="277" t="str">
        <f>IF(ISBLANK('I 80% Medicare'!B12),"--",'I 80% Medicare'!B12)</f>
        <v>--</v>
      </c>
      <c r="C12" s="278" t="str">
        <f>IF(ISBLANK('I 80% Medicare'!C12),"--",'I 80% Medicare'!C12)</f>
        <v>--</v>
      </c>
      <c r="D12" s="277" t="str">
        <f>IF(ISBLANK('I 80% Medicare'!D12),"--",'I 80% Medicare'!D12)</f>
        <v>--</v>
      </c>
      <c r="E12" s="64"/>
      <c r="F12" s="64"/>
      <c r="G12" s="279" t="e">
        <f t="shared" si="0"/>
        <v>#DIV/0!</v>
      </c>
      <c r="H12" s="65" t="str">
        <f t="shared" si="1"/>
        <v>--</v>
      </c>
      <c r="I12" s="238" t="str">
        <f>IF(COUNTIF(Table10[[#This Row],[Name of SPA]:[Benefit category]],"&lt;&gt;--")=0,"", IF(OR(Table10[[#This Row],[Estimated expenditures]]="",Table10[[#This Row],[Estimated expenditures]]="--",Table10[[#This Row],[Prior year expenditures]]="",Table10[[#This Row],[Prior year expenditures]]="--"), "Incomplete","Complete"))</f>
        <v/>
      </c>
      <c r="J12" s="238">
        <f>IF(I12="Incomplete", (COUNTBLANK(Table10[[#This Row],[Estimated expenditures]:[Prior year expenditures]])), 0)</f>
        <v>0</v>
      </c>
      <c r="K12" s="238">
        <f>IF(OR(I12="Complete", I12="Incomplete"), (COLUMNS(Table10[[#This Row],[Estimated expenditures]:[Prior year expenditures]])), 0)</f>
        <v>0</v>
      </c>
    </row>
    <row r="13" spans="1:11" x14ac:dyDescent="0.25">
      <c r="A13">
        <f t="shared" si="2"/>
        <v>6</v>
      </c>
      <c r="B13" s="277" t="str">
        <f>IF(ISBLANK('I 80% Medicare'!B13),"--",'I 80% Medicare'!B13)</f>
        <v>--</v>
      </c>
      <c r="C13" s="278" t="str">
        <f>IF(ISBLANK('I 80% Medicare'!C13),"--",'I 80% Medicare'!C13)</f>
        <v>--</v>
      </c>
      <c r="D13" s="277" t="str">
        <f>IF(ISBLANK('I 80% Medicare'!D13),"--",'I 80% Medicare'!D13)</f>
        <v>--</v>
      </c>
      <c r="E13" s="64"/>
      <c r="F13" s="64"/>
      <c r="G13" s="279" t="e">
        <f t="shared" si="0"/>
        <v>#DIV/0!</v>
      </c>
      <c r="H13" s="65" t="str">
        <f t="shared" si="1"/>
        <v>--</v>
      </c>
      <c r="I13" s="238" t="str">
        <f>IF(COUNTIF(Table10[[#This Row],[Name of SPA]:[Benefit category]],"&lt;&gt;--")=0,"", IF(OR(Table10[[#This Row],[Estimated expenditures]]="",Table10[[#This Row],[Estimated expenditures]]="--",Table10[[#This Row],[Prior year expenditures]]="",Table10[[#This Row],[Prior year expenditures]]="--"), "Incomplete","Complete"))</f>
        <v/>
      </c>
      <c r="J13" s="238">
        <f>IF(I13="Incomplete", (COUNTBLANK(Table10[[#This Row],[Estimated expenditures]:[Prior year expenditures]])), 0)</f>
        <v>0</v>
      </c>
      <c r="K13" s="238">
        <f>IF(OR(I13="Complete", I13="Incomplete"), (COLUMNS(Table10[[#This Row],[Estimated expenditures]:[Prior year expenditures]])), 0)</f>
        <v>0</v>
      </c>
    </row>
    <row r="14" spans="1:11" x14ac:dyDescent="0.25">
      <c r="A14">
        <f t="shared" si="2"/>
        <v>7</v>
      </c>
      <c r="B14" s="277" t="str">
        <f>IF(ISBLANK('I 80% Medicare'!B14),"--",'I 80% Medicare'!B14)</f>
        <v>--</v>
      </c>
      <c r="C14" s="278" t="str">
        <f>IF(ISBLANK('I 80% Medicare'!C14),"--",'I 80% Medicare'!C14)</f>
        <v>--</v>
      </c>
      <c r="D14" s="277" t="str">
        <f>IF(ISBLANK('I 80% Medicare'!D14),"--",'I 80% Medicare'!D14)</f>
        <v>--</v>
      </c>
      <c r="E14" s="64"/>
      <c r="F14" s="64"/>
      <c r="G14" s="279" t="e">
        <f t="shared" si="0"/>
        <v>#DIV/0!</v>
      </c>
      <c r="H14" s="65" t="str">
        <f t="shared" si="1"/>
        <v>--</v>
      </c>
      <c r="I14" s="238" t="str">
        <f>IF(COUNTIF(Table10[[#This Row],[Name of SPA]:[Benefit category]],"&lt;&gt;--")=0,"", IF(OR(Table10[[#This Row],[Estimated expenditures]]="",Table10[[#This Row],[Estimated expenditures]]="--",Table10[[#This Row],[Prior year expenditures]]="",Table10[[#This Row],[Prior year expenditures]]="--"), "Incomplete","Complete"))</f>
        <v/>
      </c>
      <c r="J14" s="238">
        <f>IF(I14="Incomplete", (COUNTBLANK(Table10[[#This Row],[Estimated expenditures]:[Prior year expenditures]])), 0)</f>
        <v>0</v>
      </c>
      <c r="K14" s="238">
        <f>IF(OR(I14="Complete", I14="Incomplete"), (COLUMNS(Table10[[#This Row],[Estimated expenditures]:[Prior year expenditures]])), 0)</f>
        <v>0</v>
      </c>
    </row>
    <row r="15" spans="1:11" x14ac:dyDescent="0.25">
      <c r="A15">
        <f t="shared" si="2"/>
        <v>8</v>
      </c>
      <c r="B15" s="277" t="str">
        <f>IF(ISBLANK('I 80% Medicare'!B15),"--",'I 80% Medicare'!B15)</f>
        <v>--</v>
      </c>
      <c r="C15" s="278" t="str">
        <f>IF(ISBLANK('I 80% Medicare'!C15),"--",'I 80% Medicare'!C15)</f>
        <v>--</v>
      </c>
      <c r="D15" s="277" t="str">
        <f>IF(ISBLANK('I 80% Medicare'!D15),"--",'I 80% Medicare'!D15)</f>
        <v>--</v>
      </c>
      <c r="E15" s="64"/>
      <c r="F15" s="64"/>
      <c r="G15" s="279" t="e">
        <f t="shared" si="0"/>
        <v>#DIV/0!</v>
      </c>
      <c r="H15" s="65" t="str">
        <f t="shared" si="1"/>
        <v>--</v>
      </c>
      <c r="I15" s="238" t="str">
        <f>IF(COUNTIF(Table10[[#This Row],[Name of SPA]:[Benefit category]],"&lt;&gt;--")=0,"", IF(OR(Table10[[#This Row],[Estimated expenditures]]="",Table10[[#This Row],[Estimated expenditures]]="--",Table10[[#This Row],[Prior year expenditures]]="",Table10[[#This Row],[Prior year expenditures]]="--"), "Incomplete","Complete"))</f>
        <v/>
      </c>
      <c r="J15" s="238">
        <f>IF(I15="Incomplete", (COUNTBLANK(Table10[[#This Row],[Estimated expenditures]:[Prior year expenditures]])), 0)</f>
        <v>0</v>
      </c>
      <c r="K15" s="238">
        <f>IF(OR(I15="Complete", I15="Incomplete"), (COLUMNS(Table10[[#This Row],[Estimated expenditures]:[Prior year expenditures]])), 0)</f>
        <v>0</v>
      </c>
    </row>
    <row r="16" spans="1:11" x14ac:dyDescent="0.25">
      <c r="A16">
        <f t="shared" si="2"/>
        <v>9</v>
      </c>
      <c r="B16" s="277" t="str">
        <f>IF(ISBLANK('I 80% Medicare'!B16),"--",'I 80% Medicare'!B16)</f>
        <v>--</v>
      </c>
      <c r="C16" s="278" t="str">
        <f>IF(ISBLANK('I 80% Medicare'!C16),"--",'I 80% Medicare'!C16)</f>
        <v>--</v>
      </c>
      <c r="D16" s="277" t="str">
        <f>IF(ISBLANK('I 80% Medicare'!D16),"--",'I 80% Medicare'!D16)</f>
        <v>--</v>
      </c>
      <c r="E16" s="64"/>
      <c r="F16" s="64"/>
      <c r="G16" s="279" t="e">
        <f t="shared" si="0"/>
        <v>#DIV/0!</v>
      </c>
      <c r="H16" s="65" t="str">
        <f t="shared" si="1"/>
        <v>--</v>
      </c>
      <c r="I16" s="238" t="str">
        <f>IF(COUNTIF(Table10[[#This Row],[Name of SPA]:[Benefit category]],"&lt;&gt;--")=0,"", IF(OR(Table10[[#This Row],[Estimated expenditures]]="",Table10[[#This Row],[Estimated expenditures]]="--",Table10[[#This Row],[Prior year expenditures]]="",Table10[[#This Row],[Prior year expenditures]]="--"), "Incomplete","Complete"))</f>
        <v/>
      </c>
      <c r="J16" s="238">
        <f>IF(I16="Incomplete", (COUNTBLANK(Table10[[#This Row],[Estimated expenditures]:[Prior year expenditures]])), 0)</f>
        <v>0</v>
      </c>
      <c r="K16" s="238">
        <f>IF(OR(I16="Complete", I16="Incomplete"), (COLUMNS(Table10[[#This Row],[Estimated expenditures]:[Prior year expenditures]])), 0)</f>
        <v>0</v>
      </c>
    </row>
    <row r="17" spans="1:11" x14ac:dyDescent="0.25">
      <c r="A17">
        <f t="shared" si="2"/>
        <v>10</v>
      </c>
      <c r="B17" s="277" t="str">
        <f>IF(ISBLANK('I 80% Medicare'!B17),"--",'I 80% Medicare'!B17)</f>
        <v>--</v>
      </c>
      <c r="C17" s="278" t="str">
        <f>IF(ISBLANK('I 80% Medicare'!C17),"--",'I 80% Medicare'!C17)</f>
        <v>--</v>
      </c>
      <c r="D17" s="277" t="str">
        <f>IF(ISBLANK('I 80% Medicare'!D17),"--",'I 80% Medicare'!D17)</f>
        <v>--</v>
      </c>
      <c r="E17" s="64"/>
      <c r="F17" s="64"/>
      <c r="G17" s="279" t="e">
        <f t="shared" si="0"/>
        <v>#DIV/0!</v>
      </c>
      <c r="H17" s="65" t="str">
        <f t="shared" si="1"/>
        <v>--</v>
      </c>
      <c r="I17" s="238" t="str">
        <f>IF(COUNTIF(Table10[[#This Row],[Name of SPA]:[Benefit category]],"&lt;&gt;--")=0,"", IF(OR(Table10[[#This Row],[Estimated expenditures]]="",Table10[[#This Row],[Estimated expenditures]]="--",Table10[[#This Row],[Prior year expenditures]]="",Table10[[#This Row],[Prior year expenditures]]="--"), "Incomplete","Complete"))</f>
        <v/>
      </c>
      <c r="J17" s="238">
        <f>IF(I17="Incomplete", (COUNTBLANK(Table10[[#This Row],[Estimated expenditures]:[Prior year expenditures]])), 0)</f>
        <v>0</v>
      </c>
      <c r="K17" s="238">
        <f>IF(OR(I17="Complete", I17="Incomplete"), (COLUMNS(Table10[[#This Row],[Estimated expenditures]:[Prior year expenditures]])), 0)</f>
        <v>0</v>
      </c>
    </row>
    <row r="18" spans="1:11" x14ac:dyDescent="0.25">
      <c r="A18">
        <f t="shared" si="2"/>
        <v>11</v>
      </c>
      <c r="B18" s="277" t="str">
        <f>IF(ISBLANK('I 80% Medicare'!B18),"--",'I 80% Medicare'!B18)</f>
        <v>--</v>
      </c>
      <c r="C18" s="278" t="str">
        <f>IF(ISBLANK('I 80% Medicare'!C18),"--",'I 80% Medicare'!C18)</f>
        <v>--</v>
      </c>
      <c r="D18" s="277" t="str">
        <f>IF(ISBLANK('I 80% Medicare'!D18),"--",'I 80% Medicare'!D18)</f>
        <v>--</v>
      </c>
      <c r="E18" s="64"/>
      <c r="F18" s="64"/>
      <c r="G18" s="279" t="e">
        <f t="shared" si="0"/>
        <v>#DIV/0!</v>
      </c>
      <c r="H18" s="65" t="str">
        <f t="shared" si="1"/>
        <v>--</v>
      </c>
      <c r="I18" s="238" t="str">
        <f>IF(COUNTIF(Table10[[#This Row],[Name of SPA]:[Benefit category]],"&lt;&gt;--")=0,"", IF(OR(Table10[[#This Row],[Estimated expenditures]]="",Table10[[#This Row],[Estimated expenditures]]="--",Table10[[#This Row],[Prior year expenditures]]="",Table10[[#This Row],[Prior year expenditures]]="--"), "Incomplete","Complete"))</f>
        <v/>
      </c>
      <c r="J18" s="238">
        <f>IF(I18="Incomplete", (COUNTBLANK(Table10[[#This Row],[Estimated expenditures]:[Prior year expenditures]])), 0)</f>
        <v>0</v>
      </c>
      <c r="K18" s="238">
        <f>IF(OR(I18="Complete", I18="Incomplete"), (COLUMNS(Table10[[#This Row],[Estimated expenditures]:[Prior year expenditures]])), 0)</f>
        <v>0</v>
      </c>
    </row>
    <row r="19" spans="1:11" x14ac:dyDescent="0.25">
      <c r="A19">
        <f t="shared" si="2"/>
        <v>12</v>
      </c>
      <c r="B19" s="277" t="str">
        <f>IF(ISBLANK('I 80% Medicare'!B19),"--",'I 80% Medicare'!B19)</f>
        <v>--</v>
      </c>
      <c r="C19" s="278" t="str">
        <f>IF(ISBLANK('I 80% Medicare'!C19),"--",'I 80% Medicare'!C19)</f>
        <v>--</v>
      </c>
      <c r="D19" s="277" t="str">
        <f>IF(ISBLANK('I 80% Medicare'!D19),"--",'I 80% Medicare'!D19)</f>
        <v>--</v>
      </c>
      <c r="E19" s="64"/>
      <c r="F19" s="64"/>
      <c r="G19" s="279" t="e">
        <f t="shared" si="0"/>
        <v>#DIV/0!</v>
      </c>
      <c r="H19" s="65" t="str">
        <f t="shared" si="1"/>
        <v>--</v>
      </c>
      <c r="I19" s="238" t="str">
        <f>IF(COUNTIF(Table10[[#This Row],[Name of SPA]:[Benefit category]],"&lt;&gt;--")=0,"", IF(OR(Table10[[#This Row],[Estimated expenditures]]="",Table10[[#This Row],[Estimated expenditures]]="--",Table10[[#This Row],[Prior year expenditures]]="",Table10[[#This Row],[Prior year expenditures]]="--"), "Incomplete","Complete"))</f>
        <v/>
      </c>
      <c r="J19" s="238">
        <f>IF(I19="Incomplete", (COUNTBLANK(Table10[[#This Row],[Estimated expenditures]:[Prior year expenditures]])), 0)</f>
        <v>0</v>
      </c>
      <c r="K19" s="238">
        <f>IF(OR(I19="Complete", I19="Incomplete"), (COLUMNS(Table10[[#This Row],[Estimated expenditures]:[Prior year expenditures]])), 0)</f>
        <v>0</v>
      </c>
    </row>
    <row r="20" spans="1:11" x14ac:dyDescent="0.25">
      <c r="A20">
        <f t="shared" si="2"/>
        <v>13</v>
      </c>
      <c r="B20" s="277" t="str">
        <f>IF(ISBLANK('I 80% Medicare'!B20),"--",'I 80% Medicare'!B20)</f>
        <v>--</v>
      </c>
      <c r="C20" s="278" t="str">
        <f>IF(ISBLANK('I 80% Medicare'!C20),"--",'I 80% Medicare'!C20)</f>
        <v>--</v>
      </c>
      <c r="D20" s="277" t="str">
        <f>IF(ISBLANK('I 80% Medicare'!D20),"--",'I 80% Medicare'!D20)</f>
        <v>--</v>
      </c>
      <c r="E20" s="64"/>
      <c r="F20" s="64"/>
      <c r="G20" s="279" t="e">
        <f t="shared" si="0"/>
        <v>#DIV/0!</v>
      </c>
      <c r="H20" s="65" t="str">
        <f t="shared" si="1"/>
        <v>--</v>
      </c>
      <c r="I20" s="238" t="str">
        <f>IF(COUNTIF(Table10[[#This Row],[Name of SPA]:[Benefit category]],"&lt;&gt;--")=0,"", IF(OR(Table10[[#This Row],[Estimated expenditures]]="",Table10[[#This Row],[Estimated expenditures]]="--",Table10[[#This Row],[Prior year expenditures]]="",Table10[[#This Row],[Prior year expenditures]]="--"), "Incomplete","Complete"))</f>
        <v/>
      </c>
      <c r="J20" s="238">
        <f>IF(I20="Incomplete", (COUNTBLANK(Table10[[#This Row],[Estimated expenditures]:[Prior year expenditures]])), 0)</f>
        <v>0</v>
      </c>
      <c r="K20" s="238">
        <f>IF(OR(I20="Complete", I20="Incomplete"), (COLUMNS(Table10[[#This Row],[Estimated expenditures]:[Prior year expenditures]])), 0)</f>
        <v>0</v>
      </c>
    </row>
    <row r="21" spans="1:11" x14ac:dyDescent="0.25">
      <c r="A21">
        <f t="shared" si="2"/>
        <v>14</v>
      </c>
      <c r="B21" s="277" t="str">
        <f>IF(ISBLANK('I 80% Medicare'!B21),"--",'I 80% Medicare'!B21)</f>
        <v>--</v>
      </c>
      <c r="C21" s="278" t="str">
        <f>IF(ISBLANK('I 80% Medicare'!C21),"--",'I 80% Medicare'!C21)</f>
        <v>--</v>
      </c>
      <c r="D21" s="277" t="str">
        <f>IF(ISBLANK('I 80% Medicare'!D21),"--",'I 80% Medicare'!D21)</f>
        <v>--</v>
      </c>
      <c r="E21" s="64"/>
      <c r="F21" s="64"/>
      <c r="G21" s="279" t="e">
        <f t="shared" si="0"/>
        <v>#DIV/0!</v>
      </c>
      <c r="H21" s="65" t="str">
        <f t="shared" si="1"/>
        <v>--</v>
      </c>
      <c r="I21" s="238" t="str">
        <f>IF(COUNTIF(Table10[[#This Row],[Name of SPA]:[Benefit category]],"&lt;&gt;--")=0,"", IF(OR(Table10[[#This Row],[Estimated expenditures]]="",Table10[[#This Row],[Estimated expenditures]]="--",Table10[[#This Row],[Prior year expenditures]]="",Table10[[#This Row],[Prior year expenditures]]="--"), "Incomplete","Complete"))</f>
        <v/>
      </c>
      <c r="J21" s="238">
        <f>IF(I21="Incomplete", (COUNTBLANK(Table10[[#This Row],[Estimated expenditures]:[Prior year expenditures]])), 0)</f>
        <v>0</v>
      </c>
      <c r="K21" s="238">
        <f>IF(OR(I21="Complete", I21="Incomplete"), (COLUMNS(Table10[[#This Row],[Estimated expenditures]:[Prior year expenditures]])), 0)</f>
        <v>0</v>
      </c>
    </row>
    <row r="22" spans="1:11" x14ac:dyDescent="0.25">
      <c r="A22">
        <f t="shared" si="2"/>
        <v>15</v>
      </c>
      <c r="B22" s="277" t="str">
        <f>IF(ISBLANK('I 80% Medicare'!B22),"--",'I 80% Medicare'!B22)</f>
        <v>--</v>
      </c>
      <c r="C22" s="278" t="str">
        <f>IF(ISBLANK('I 80% Medicare'!C22),"--",'I 80% Medicare'!C22)</f>
        <v>--</v>
      </c>
      <c r="D22" s="277" t="str">
        <f>IF(ISBLANK('I 80% Medicare'!D22),"--",'I 80% Medicare'!D22)</f>
        <v>--</v>
      </c>
      <c r="E22" s="64"/>
      <c r="F22" s="64"/>
      <c r="G22" s="279" t="e">
        <f t="shared" si="0"/>
        <v>#DIV/0!</v>
      </c>
      <c r="H22" s="65" t="str">
        <f t="shared" si="1"/>
        <v>--</v>
      </c>
      <c r="I22" s="238" t="str">
        <f>IF(COUNTIF(Table10[[#This Row],[Name of SPA]:[Benefit category]],"&lt;&gt;--")=0,"", IF(OR(Table10[[#This Row],[Estimated expenditures]]="",Table10[[#This Row],[Estimated expenditures]]="--",Table10[[#This Row],[Prior year expenditures]]="",Table10[[#This Row],[Prior year expenditures]]="--"), "Incomplete","Complete"))</f>
        <v/>
      </c>
      <c r="J22" s="238">
        <f>IF(I22="Incomplete", (COUNTBLANK(Table10[[#This Row],[Estimated expenditures]:[Prior year expenditures]])), 0)</f>
        <v>0</v>
      </c>
      <c r="K22" s="238">
        <f>IF(OR(I22="Complete", I22="Incomplete"), (COLUMNS(Table10[[#This Row],[Estimated expenditures]:[Prior year expenditures]])), 0)</f>
        <v>0</v>
      </c>
    </row>
    <row r="23" spans="1:11" x14ac:dyDescent="0.25">
      <c r="A23">
        <f t="shared" si="2"/>
        <v>16</v>
      </c>
      <c r="B23" s="277" t="str">
        <f>IF(ISBLANK('I 80% Medicare'!B23),"--",'I 80% Medicare'!B23)</f>
        <v>--</v>
      </c>
      <c r="C23" s="278" t="str">
        <f>IF(ISBLANK('I 80% Medicare'!C23),"--",'I 80% Medicare'!C23)</f>
        <v>--</v>
      </c>
      <c r="D23" s="277" t="str">
        <f>IF(ISBLANK('I 80% Medicare'!D23),"--",'I 80% Medicare'!D23)</f>
        <v>--</v>
      </c>
      <c r="E23" s="64"/>
      <c r="F23" s="64"/>
      <c r="G23" s="279" t="e">
        <f t="shared" si="0"/>
        <v>#DIV/0!</v>
      </c>
      <c r="H23" s="65" t="str">
        <f t="shared" si="1"/>
        <v>--</v>
      </c>
      <c r="I23" s="238" t="str">
        <f>IF(COUNTIF(Table10[[#This Row],[Name of SPA]:[Benefit category]],"&lt;&gt;--")=0,"", IF(OR(Table10[[#This Row],[Estimated expenditures]]="",Table10[[#This Row],[Estimated expenditures]]="--",Table10[[#This Row],[Prior year expenditures]]="",Table10[[#This Row],[Prior year expenditures]]="--"), "Incomplete","Complete"))</f>
        <v/>
      </c>
      <c r="J23" s="238">
        <f>IF(I23="Incomplete", (COUNTBLANK(Table10[[#This Row],[Estimated expenditures]:[Prior year expenditures]])), 0)</f>
        <v>0</v>
      </c>
      <c r="K23" s="238">
        <f>IF(OR(I23="Complete", I23="Incomplete"), (COLUMNS(Table10[[#This Row],[Estimated expenditures]:[Prior year expenditures]])), 0)</f>
        <v>0</v>
      </c>
    </row>
    <row r="24" spans="1:11" x14ac:dyDescent="0.25">
      <c r="A24">
        <f t="shared" si="2"/>
        <v>17</v>
      </c>
      <c r="B24" s="277" t="str">
        <f>IF(ISBLANK('I 80% Medicare'!B24),"--",'I 80% Medicare'!B24)</f>
        <v>--</v>
      </c>
      <c r="C24" s="278" t="str">
        <f>IF(ISBLANK('I 80% Medicare'!C24),"--",'I 80% Medicare'!C24)</f>
        <v>--</v>
      </c>
      <c r="D24" s="277" t="str">
        <f>IF(ISBLANK('I 80% Medicare'!D24),"--",'I 80% Medicare'!D24)</f>
        <v>--</v>
      </c>
      <c r="E24" s="64"/>
      <c r="F24" s="64"/>
      <c r="G24" s="279" t="e">
        <f t="shared" si="0"/>
        <v>#DIV/0!</v>
      </c>
      <c r="H24" s="65" t="str">
        <f t="shared" si="1"/>
        <v>--</v>
      </c>
      <c r="I24" s="238" t="str">
        <f>IF(COUNTIF(Table10[[#This Row],[Name of SPA]:[Benefit category]],"&lt;&gt;--")=0,"", IF(OR(Table10[[#This Row],[Estimated expenditures]]="",Table10[[#This Row],[Estimated expenditures]]="--",Table10[[#This Row],[Prior year expenditures]]="",Table10[[#This Row],[Prior year expenditures]]="--"), "Incomplete","Complete"))</f>
        <v/>
      </c>
      <c r="J24" s="238">
        <f>IF(I24="Incomplete", (COUNTBLANK(Table10[[#This Row],[Estimated expenditures]:[Prior year expenditures]])), 0)</f>
        <v>0</v>
      </c>
      <c r="K24" s="238">
        <f>IF(OR(I24="Complete", I24="Incomplete"), (COLUMNS(Table10[[#This Row],[Estimated expenditures]:[Prior year expenditures]])), 0)</f>
        <v>0</v>
      </c>
    </row>
    <row r="25" spans="1:11" x14ac:dyDescent="0.25">
      <c r="A25">
        <f t="shared" si="2"/>
        <v>18</v>
      </c>
      <c r="B25" s="277" t="str">
        <f>IF(ISBLANK('I 80% Medicare'!B25),"--",'I 80% Medicare'!B25)</f>
        <v>--</v>
      </c>
      <c r="C25" s="278" t="str">
        <f>IF(ISBLANK('I 80% Medicare'!C25),"--",'I 80% Medicare'!C25)</f>
        <v>--</v>
      </c>
      <c r="D25" s="277" t="str">
        <f>IF(ISBLANK('I 80% Medicare'!D25),"--",'I 80% Medicare'!D25)</f>
        <v>--</v>
      </c>
      <c r="E25" s="64"/>
      <c r="F25" s="64"/>
      <c r="G25" s="279" t="e">
        <f t="shared" si="0"/>
        <v>#DIV/0!</v>
      </c>
      <c r="H25" s="65" t="str">
        <f t="shared" si="1"/>
        <v>--</v>
      </c>
      <c r="I25" s="238" t="str">
        <f>IF(COUNTIF(Table10[[#This Row],[Name of SPA]:[Benefit category]],"&lt;&gt;--")=0,"", IF(OR(Table10[[#This Row],[Estimated expenditures]]="",Table10[[#This Row],[Estimated expenditures]]="--",Table10[[#This Row],[Prior year expenditures]]="",Table10[[#This Row],[Prior year expenditures]]="--"), "Incomplete","Complete"))</f>
        <v/>
      </c>
      <c r="J25" s="238">
        <f>IF(I25="Incomplete", (COUNTBLANK(Table10[[#This Row],[Estimated expenditures]:[Prior year expenditures]])), 0)</f>
        <v>0</v>
      </c>
      <c r="K25" s="238">
        <f>IF(OR(I25="Complete", I25="Incomplete"), (COLUMNS(Table10[[#This Row],[Estimated expenditures]:[Prior year expenditures]])), 0)</f>
        <v>0</v>
      </c>
    </row>
    <row r="26" spans="1:11" x14ac:dyDescent="0.25">
      <c r="A26">
        <f t="shared" si="2"/>
        <v>19</v>
      </c>
      <c r="B26" s="277" t="str">
        <f>IF(ISBLANK('I 80% Medicare'!B26),"--",'I 80% Medicare'!B26)</f>
        <v>--</v>
      </c>
      <c r="C26" s="278" t="str">
        <f>IF(ISBLANK('I 80% Medicare'!C26),"--",'I 80% Medicare'!C26)</f>
        <v>--</v>
      </c>
      <c r="D26" s="277" t="str">
        <f>IF(ISBLANK('I 80% Medicare'!D26),"--",'I 80% Medicare'!D26)</f>
        <v>--</v>
      </c>
      <c r="E26" s="64"/>
      <c r="F26" s="64"/>
      <c r="G26" s="279" t="e">
        <f t="shared" si="0"/>
        <v>#DIV/0!</v>
      </c>
      <c r="H26" s="65" t="str">
        <f t="shared" si="1"/>
        <v>--</v>
      </c>
      <c r="I26" s="238" t="str">
        <f>IF(COUNTIF(Table10[[#This Row],[Name of SPA]:[Benefit category]],"&lt;&gt;--")=0,"", IF(OR(Table10[[#This Row],[Estimated expenditures]]="",Table10[[#This Row],[Estimated expenditures]]="--",Table10[[#This Row],[Prior year expenditures]]="",Table10[[#This Row],[Prior year expenditures]]="--"), "Incomplete","Complete"))</f>
        <v/>
      </c>
      <c r="J26" s="238">
        <f>IF(I26="Incomplete", (COUNTBLANK(Table10[[#This Row],[Estimated expenditures]:[Prior year expenditures]])), 0)</f>
        <v>0</v>
      </c>
      <c r="K26" s="238">
        <f>IF(OR(I26="Complete", I26="Incomplete"), (COLUMNS(Table10[[#This Row],[Estimated expenditures]:[Prior year expenditures]])), 0)</f>
        <v>0</v>
      </c>
    </row>
    <row r="27" spans="1:11" x14ac:dyDescent="0.25">
      <c r="A27">
        <f t="shared" si="2"/>
        <v>20</v>
      </c>
      <c r="B27" s="277" t="str">
        <f>IF(ISBLANK('I 80% Medicare'!B27),"--",'I 80% Medicare'!B27)</f>
        <v>--</v>
      </c>
      <c r="C27" s="278" t="str">
        <f>IF(ISBLANK('I 80% Medicare'!C27),"--",'I 80% Medicare'!C27)</f>
        <v>--</v>
      </c>
      <c r="D27" s="277" t="str">
        <f>IF(ISBLANK('I 80% Medicare'!D27),"--",'I 80% Medicare'!D27)</f>
        <v>--</v>
      </c>
      <c r="E27" s="64"/>
      <c r="F27" s="64"/>
      <c r="G27" s="279" t="e">
        <f t="shared" si="0"/>
        <v>#DIV/0!</v>
      </c>
      <c r="H27" s="65" t="str">
        <f t="shared" si="1"/>
        <v>--</v>
      </c>
      <c r="I27" s="238" t="str">
        <f>IF(COUNTIF(Table10[[#This Row],[Name of SPA]:[Benefit category]],"&lt;&gt;--")=0,"", IF(OR(Table10[[#This Row],[Estimated expenditures]]="",Table10[[#This Row],[Estimated expenditures]]="--",Table10[[#This Row],[Prior year expenditures]]="",Table10[[#This Row],[Prior year expenditures]]="--"), "Incomplete","Complete"))</f>
        <v/>
      </c>
      <c r="J27" s="238">
        <f>IF(I27="Incomplete", (COUNTBLANK(Table10[[#This Row],[Estimated expenditures]:[Prior year expenditures]])), 0)</f>
        <v>0</v>
      </c>
      <c r="K27" s="238">
        <f>IF(OR(I27="Complete", I27="Incomplete"), (COLUMNS(Table10[[#This Row],[Estimated expenditures]:[Prior year expenditures]])), 0)</f>
        <v>0</v>
      </c>
    </row>
    <row r="28" spans="1:11" x14ac:dyDescent="0.25">
      <c r="A28">
        <f t="shared" si="2"/>
        <v>21</v>
      </c>
      <c r="B28" s="277" t="str">
        <f>IF(ISBLANK('I 80% Medicare'!B28),"--",'I 80% Medicare'!B28)</f>
        <v>--</v>
      </c>
      <c r="C28" s="278" t="str">
        <f>IF(ISBLANK('I 80% Medicare'!C28),"--",'I 80% Medicare'!C28)</f>
        <v>--</v>
      </c>
      <c r="D28" s="277" t="str">
        <f>IF(ISBLANK('I 80% Medicare'!D28),"--",'I 80% Medicare'!D28)</f>
        <v>--</v>
      </c>
      <c r="E28" s="64"/>
      <c r="F28" s="64"/>
      <c r="G28" s="279" t="e">
        <f t="shared" si="0"/>
        <v>#DIV/0!</v>
      </c>
      <c r="H28" s="65" t="str">
        <f t="shared" si="1"/>
        <v>--</v>
      </c>
      <c r="I28" s="238" t="str">
        <f>IF(COUNTIF(Table10[[#This Row],[Name of SPA]:[Benefit category]],"&lt;&gt;--")=0,"", IF(OR(Table10[[#This Row],[Estimated expenditures]]="",Table10[[#This Row],[Estimated expenditures]]="--",Table10[[#This Row],[Prior year expenditures]]="",Table10[[#This Row],[Prior year expenditures]]="--"), "Incomplete","Complete"))</f>
        <v/>
      </c>
      <c r="J28" s="238">
        <f>IF(I28="Incomplete", (COUNTBLANK(Table10[[#This Row],[Estimated expenditures]:[Prior year expenditures]])), 0)</f>
        <v>0</v>
      </c>
      <c r="K28" s="238">
        <f>IF(OR(I28="Complete", I28="Incomplete"), (COLUMNS(Table10[[#This Row],[Estimated expenditures]:[Prior year expenditures]])), 0)</f>
        <v>0</v>
      </c>
    </row>
    <row r="29" spans="1:11" x14ac:dyDescent="0.25">
      <c r="A29">
        <f t="shared" si="2"/>
        <v>22</v>
      </c>
      <c r="B29" s="277" t="str">
        <f>IF(ISBLANK('I 80% Medicare'!B29),"--",'I 80% Medicare'!B29)</f>
        <v>--</v>
      </c>
      <c r="C29" s="278" t="str">
        <f>IF(ISBLANK('I 80% Medicare'!C29),"--",'I 80% Medicare'!C29)</f>
        <v>--</v>
      </c>
      <c r="D29" s="277" t="str">
        <f>IF(ISBLANK('I 80% Medicare'!D29),"--",'I 80% Medicare'!D29)</f>
        <v>--</v>
      </c>
      <c r="E29" s="64"/>
      <c r="F29" s="64"/>
      <c r="G29" s="279" t="e">
        <f t="shared" si="0"/>
        <v>#DIV/0!</v>
      </c>
      <c r="H29" s="65" t="str">
        <f t="shared" si="1"/>
        <v>--</v>
      </c>
      <c r="I29" s="238" t="str">
        <f>IF(COUNTIF(Table10[[#This Row],[Name of SPA]:[Benefit category]],"&lt;&gt;--")=0,"", IF(OR(Table10[[#This Row],[Estimated expenditures]]="",Table10[[#This Row],[Estimated expenditures]]="--",Table10[[#This Row],[Prior year expenditures]]="",Table10[[#This Row],[Prior year expenditures]]="--"), "Incomplete","Complete"))</f>
        <v/>
      </c>
      <c r="J29" s="238">
        <f>IF(I29="Incomplete", (COUNTBLANK(Table10[[#This Row],[Estimated expenditures]:[Prior year expenditures]])), 0)</f>
        <v>0</v>
      </c>
      <c r="K29" s="238">
        <f>IF(OR(I29="Complete", I29="Incomplete"), (COLUMNS(Table10[[#This Row],[Estimated expenditures]:[Prior year expenditures]])), 0)</f>
        <v>0</v>
      </c>
    </row>
    <row r="30" spans="1:11" x14ac:dyDescent="0.25">
      <c r="A30">
        <f t="shared" si="2"/>
        <v>23</v>
      </c>
      <c r="B30" s="277" t="str">
        <f>IF(ISBLANK('I 80% Medicare'!B30),"--",'I 80% Medicare'!B30)</f>
        <v>--</v>
      </c>
      <c r="C30" s="278" t="str">
        <f>IF(ISBLANK('I 80% Medicare'!C30),"--",'I 80% Medicare'!C30)</f>
        <v>--</v>
      </c>
      <c r="D30" s="277" t="str">
        <f>IF(ISBLANK('I 80% Medicare'!D30),"--",'I 80% Medicare'!D30)</f>
        <v>--</v>
      </c>
      <c r="E30" s="64"/>
      <c r="F30" s="64"/>
      <c r="G30" s="279" t="e">
        <f t="shared" si="0"/>
        <v>#DIV/0!</v>
      </c>
      <c r="H30" s="65" t="str">
        <f t="shared" si="1"/>
        <v>--</v>
      </c>
      <c r="I30" s="238" t="str">
        <f>IF(COUNTIF(Table10[[#This Row],[Name of SPA]:[Benefit category]],"&lt;&gt;--")=0,"", IF(OR(Table10[[#This Row],[Estimated expenditures]]="",Table10[[#This Row],[Estimated expenditures]]="--",Table10[[#This Row],[Prior year expenditures]]="",Table10[[#This Row],[Prior year expenditures]]="--"), "Incomplete","Complete"))</f>
        <v/>
      </c>
      <c r="J30" s="238">
        <f>IF(I30="Incomplete", (COUNTBLANK(Table10[[#This Row],[Estimated expenditures]:[Prior year expenditures]])), 0)</f>
        <v>0</v>
      </c>
      <c r="K30" s="238">
        <f>IF(OR(I30="Complete", I30="Incomplete"), (COLUMNS(Table10[[#This Row],[Estimated expenditures]:[Prior year expenditures]])), 0)</f>
        <v>0</v>
      </c>
    </row>
    <row r="31" spans="1:11" x14ac:dyDescent="0.25">
      <c r="A31">
        <f t="shared" si="2"/>
        <v>24</v>
      </c>
      <c r="B31" s="277" t="str">
        <f>IF(ISBLANK('I 80% Medicare'!B31),"--",'I 80% Medicare'!B31)</f>
        <v>--</v>
      </c>
      <c r="C31" s="278" t="str">
        <f>IF(ISBLANK('I 80% Medicare'!C31),"--",'I 80% Medicare'!C31)</f>
        <v>--</v>
      </c>
      <c r="D31" s="277" t="str">
        <f>IF(ISBLANK('I 80% Medicare'!D31),"--",'I 80% Medicare'!D31)</f>
        <v>--</v>
      </c>
      <c r="E31" s="64"/>
      <c r="F31" s="64"/>
      <c r="G31" s="279" t="e">
        <f t="shared" si="0"/>
        <v>#DIV/0!</v>
      </c>
      <c r="H31" s="65" t="str">
        <f t="shared" si="1"/>
        <v>--</v>
      </c>
      <c r="I31" s="238" t="str">
        <f>IF(COUNTIF(Table10[[#This Row],[Name of SPA]:[Benefit category]],"&lt;&gt;--")=0,"", IF(OR(Table10[[#This Row],[Estimated expenditures]]="",Table10[[#This Row],[Estimated expenditures]]="--",Table10[[#This Row],[Prior year expenditures]]="",Table10[[#This Row],[Prior year expenditures]]="--"), "Incomplete","Complete"))</f>
        <v/>
      </c>
      <c r="J31" s="238">
        <f>IF(I31="Incomplete", (COUNTBLANK(Table10[[#This Row],[Estimated expenditures]:[Prior year expenditures]])), 0)</f>
        <v>0</v>
      </c>
      <c r="K31" s="238">
        <f>IF(OR(I31="Complete", I31="Incomplete"), (COLUMNS(Table10[[#This Row],[Estimated expenditures]:[Prior year expenditures]])), 0)</f>
        <v>0</v>
      </c>
    </row>
    <row r="32" spans="1:11" x14ac:dyDescent="0.25">
      <c r="A32">
        <f t="shared" si="2"/>
        <v>25</v>
      </c>
      <c r="B32" s="277" t="str">
        <f>IF(ISBLANK('I 80% Medicare'!B32),"--",'I 80% Medicare'!B32)</f>
        <v>--</v>
      </c>
      <c r="C32" s="278" t="str">
        <f>IF(ISBLANK('I 80% Medicare'!C32),"--",'I 80% Medicare'!C32)</f>
        <v>--</v>
      </c>
      <c r="D32" s="277" t="str">
        <f>IF(ISBLANK('I 80% Medicare'!D32),"--",'I 80% Medicare'!D32)</f>
        <v>--</v>
      </c>
      <c r="E32" s="64"/>
      <c r="F32" s="64"/>
      <c r="G32" s="279" t="e">
        <f t="shared" si="0"/>
        <v>#DIV/0!</v>
      </c>
      <c r="H32" s="65" t="str">
        <f t="shared" si="1"/>
        <v>--</v>
      </c>
      <c r="I32" s="238" t="str">
        <f>IF(COUNTIF(Table10[[#This Row],[Name of SPA]:[Benefit category]],"&lt;&gt;--")=0,"", IF(OR(Table10[[#This Row],[Estimated expenditures]]="",Table10[[#This Row],[Estimated expenditures]]="--",Table10[[#This Row],[Prior year expenditures]]="",Table10[[#This Row],[Prior year expenditures]]="--"), "Incomplete","Complete"))</f>
        <v/>
      </c>
      <c r="J32" s="238">
        <f>IF(I32="Incomplete", (COUNTBLANK(Table10[[#This Row],[Estimated expenditures]:[Prior year expenditures]])), 0)</f>
        <v>0</v>
      </c>
      <c r="K32" s="238">
        <f>IF(OR(I32="Complete", I32="Incomplete"), (COLUMNS(Table10[[#This Row],[Estimated expenditures]:[Prior year expenditures]])), 0)</f>
        <v>0</v>
      </c>
    </row>
    <row r="33" spans="1:11" x14ac:dyDescent="0.25">
      <c r="A33">
        <f t="shared" si="2"/>
        <v>26</v>
      </c>
      <c r="B33" s="277" t="str">
        <f>IF(ISBLANK('I 80% Medicare'!B33),"--",'I 80% Medicare'!B33)</f>
        <v>--</v>
      </c>
      <c r="C33" s="278" t="str">
        <f>IF(ISBLANK('I 80% Medicare'!C33),"--",'I 80% Medicare'!C33)</f>
        <v>--</v>
      </c>
      <c r="D33" s="277" t="str">
        <f>IF(ISBLANK('I 80% Medicare'!D33),"--",'I 80% Medicare'!D33)</f>
        <v>--</v>
      </c>
      <c r="E33" s="64"/>
      <c r="F33" s="64"/>
      <c r="G33" s="279" t="e">
        <f t="shared" si="0"/>
        <v>#DIV/0!</v>
      </c>
      <c r="H33" s="65" t="str">
        <f t="shared" si="1"/>
        <v>--</v>
      </c>
      <c r="I33" s="238" t="str">
        <f>IF(COUNTIF(Table10[[#This Row],[Name of SPA]:[Benefit category]],"&lt;&gt;--")=0,"", IF(OR(Table10[[#This Row],[Estimated expenditures]]="",Table10[[#This Row],[Estimated expenditures]]="--",Table10[[#This Row],[Prior year expenditures]]="",Table10[[#This Row],[Prior year expenditures]]="--"), "Incomplete","Complete"))</f>
        <v/>
      </c>
      <c r="J33" s="238">
        <f>IF(I33="Incomplete", (COUNTBLANK(Table10[[#This Row],[Estimated expenditures]:[Prior year expenditures]])), 0)</f>
        <v>0</v>
      </c>
      <c r="K33" s="238">
        <f>IF(OR(I33="Complete", I33="Incomplete"), (COLUMNS(Table10[[#This Row],[Estimated expenditures]:[Prior year expenditures]])), 0)</f>
        <v>0</v>
      </c>
    </row>
    <row r="34" spans="1:11" x14ac:dyDescent="0.25">
      <c r="A34">
        <f t="shared" si="2"/>
        <v>27</v>
      </c>
      <c r="B34" s="277" t="str">
        <f>IF(ISBLANK('I 80% Medicare'!B34),"--",'I 80% Medicare'!B34)</f>
        <v>--</v>
      </c>
      <c r="C34" s="278" t="str">
        <f>IF(ISBLANK('I 80% Medicare'!C34),"--",'I 80% Medicare'!C34)</f>
        <v>--</v>
      </c>
      <c r="D34" s="277" t="str">
        <f>IF(ISBLANK('I 80% Medicare'!D34),"--",'I 80% Medicare'!D34)</f>
        <v>--</v>
      </c>
      <c r="E34" s="64"/>
      <c r="F34" s="64"/>
      <c r="G34" s="279" t="e">
        <f t="shared" si="0"/>
        <v>#DIV/0!</v>
      </c>
      <c r="H34" s="65" t="str">
        <f t="shared" si="1"/>
        <v>--</v>
      </c>
      <c r="I34" s="238" t="str">
        <f>IF(COUNTIF(Table10[[#This Row],[Name of SPA]:[Benefit category]],"&lt;&gt;--")=0,"", IF(OR(Table10[[#This Row],[Estimated expenditures]]="",Table10[[#This Row],[Estimated expenditures]]="--",Table10[[#This Row],[Prior year expenditures]]="",Table10[[#This Row],[Prior year expenditures]]="--"), "Incomplete","Complete"))</f>
        <v/>
      </c>
      <c r="J34" s="238">
        <f>IF(I34="Incomplete", (COUNTBLANK(Table10[[#This Row],[Estimated expenditures]:[Prior year expenditures]])), 0)</f>
        <v>0</v>
      </c>
      <c r="K34" s="238">
        <f>IF(OR(I34="Complete", I34="Incomplete"), (COLUMNS(Table10[[#This Row],[Estimated expenditures]:[Prior year expenditures]])), 0)</f>
        <v>0</v>
      </c>
    </row>
    <row r="35" spans="1:11" x14ac:dyDescent="0.25">
      <c r="A35">
        <f t="shared" si="2"/>
        <v>28</v>
      </c>
      <c r="B35" s="277" t="str">
        <f>IF(ISBLANK('I 80% Medicare'!B35),"--",'I 80% Medicare'!B35)</f>
        <v>--</v>
      </c>
      <c r="C35" s="278" t="str">
        <f>IF(ISBLANK('I 80% Medicare'!C35),"--",'I 80% Medicare'!C35)</f>
        <v>--</v>
      </c>
      <c r="D35" s="277" t="str">
        <f>IF(ISBLANK('I 80% Medicare'!D35),"--",'I 80% Medicare'!D35)</f>
        <v>--</v>
      </c>
      <c r="E35" s="64"/>
      <c r="F35" s="64"/>
      <c r="G35" s="279" t="e">
        <f t="shared" si="0"/>
        <v>#DIV/0!</v>
      </c>
      <c r="H35" s="65" t="str">
        <f t="shared" si="1"/>
        <v>--</v>
      </c>
      <c r="I35" s="238" t="str">
        <f>IF(COUNTIF(Table10[[#This Row],[Name of SPA]:[Benefit category]],"&lt;&gt;--")=0,"", IF(OR(Table10[[#This Row],[Estimated expenditures]]="",Table10[[#This Row],[Estimated expenditures]]="--",Table10[[#This Row],[Prior year expenditures]]="",Table10[[#This Row],[Prior year expenditures]]="--"), "Incomplete","Complete"))</f>
        <v/>
      </c>
      <c r="J35" s="238">
        <f>IF(I35="Incomplete", (COUNTBLANK(Table10[[#This Row],[Estimated expenditures]:[Prior year expenditures]])), 0)</f>
        <v>0</v>
      </c>
      <c r="K35" s="238">
        <f>IF(OR(I35="Complete", I35="Incomplete"), (COLUMNS(Table10[[#This Row],[Estimated expenditures]:[Prior year expenditures]])), 0)</f>
        <v>0</v>
      </c>
    </row>
    <row r="36" spans="1:11" x14ac:dyDescent="0.25">
      <c r="A36">
        <f t="shared" si="2"/>
        <v>29</v>
      </c>
      <c r="B36" s="277" t="str">
        <f>IF(ISBLANK('I 80% Medicare'!B36),"--",'I 80% Medicare'!B36)</f>
        <v>--</v>
      </c>
      <c r="C36" s="278" t="str">
        <f>IF(ISBLANK('I 80% Medicare'!C36),"--",'I 80% Medicare'!C36)</f>
        <v>--</v>
      </c>
      <c r="D36" s="277" t="str">
        <f>IF(ISBLANK('I 80% Medicare'!D36),"--",'I 80% Medicare'!D36)</f>
        <v>--</v>
      </c>
      <c r="E36" s="64"/>
      <c r="F36" s="64"/>
      <c r="G36" s="279" t="e">
        <f t="shared" si="0"/>
        <v>#DIV/0!</v>
      </c>
      <c r="H36" s="65" t="str">
        <f t="shared" si="1"/>
        <v>--</v>
      </c>
      <c r="I36" s="238" t="str">
        <f>IF(COUNTIF(Table10[[#This Row],[Name of SPA]:[Benefit category]],"&lt;&gt;--")=0,"", IF(OR(Table10[[#This Row],[Estimated expenditures]]="",Table10[[#This Row],[Estimated expenditures]]="--",Table10[[#This Row],[Prior year expenditures]]="",Table10[[#This Row],[Prior year expenditures]]="--"), "Incomplete","Complete"))</f>
        <v/>
      </c>
      <c r="J36" s="238">
        <f>IF(I36="Incomplete", (COUNTBLANK(Table10[[#This Row],[Estimated expenditures]:[Prior year expenditures]])), 0)</f>
        <v>0</v>
      </c>
      <c r="K36" s="238">
        <f>IF(OR(I36="Complete", I36="Incomplete"), (COLUMNS(Table10[[#This Row],[Estimated expenditures]:[Prior year expenditures]])), 0)</f>
        <v>0</v>
      </c>
    </row>
    <row r="37" spans="1:11" x14ac:dyDescent="0.25">
      <c r="A37">
        <f t="shared" si="2"/>
        <v>30</v>
      </c>
      <c r="B37" s="277" t="str">
        <f>IF(ISBLANK('I 80% Medicare'!B37),"--",'I 80% Medicare'!B37)</f>
        <v>--</v>
      </c>
      <c r="C37" s="278" t="str">
        <f>IF(ISBLANK('I 80% Medicare'!C37),"--",'I 80% Medicare'!C37)</f>
        <v>--</v>
      </c>
      <c r="D37" s="277" t="str">
        <f>IF(ISBLANK('I 80% Medicare'!D37),"--",'I 80% Medicare'!D37)</f>
        <v>--</v>
      </c>
      <c r="E37" s="64"/>
      <c r="F37" s="64"/>
      <c r="G37" s="279" t="e">
        <f t="shared" si="0"/>
        <v>#DIV/0!</v>
      </c>
      <c r="H37" s="65" t="str">
        <f t="shared" si="1"/>
        <v>--</v>
      </c>
      <c r="I37" s="238" t="str">
        <f>IF(COUNTIF(Table10[[#This Row],[Name of SPA]:[Benefit category]],"&lt;&gt;--")=0,"", IF(OR(Table10[[#This Row],[Estimated expenditures]]="",Table10[[#This Row],[Estimated expenditures]]="--",Table10[[#This Row],[Prior year expenditures]]="",Table10[[#This Row],[Prior year expenditures]]="--"), "Incomplete","Complete"))</f>
        <v/>
      </c>
      <c r="J37" s="238">
        <f>IF(I37="Incomplete", (COUNTBLANK(Table10[[#This Row],[Estimated expenditures]:[Prior year expenditures]])), 0)</f>
        <v>0</v>
      </c>
      <c r="K37" s="238">
        <f>IF(OR(I37="Complete", I37="Incomplete"), (COLUMNS(Table10[[#This Row],[Estimated expenditures]:[Prior year expenditures]])), 0)</f>
        <v>0</v>
      </c>
    </row>
    <row r="38" spans="1:11" x14ac:dyDescent="0.25">
      <c r="A38">
        <f t="shared" si="2"/>
        <v>31</v>
      </c>
      <c r="B38" s="277" t="str">
        <f>IF(ISBLANK('I 80% Medicare'!B38),"--",'I 80% Medicare'!B38)</f>
        <v>--</v>
      </c>
      <c r="C38" s="278" t="str">
        <f>IF(ISBLANK('I 80% Medicare'!C38),"--",'I 80% Medicare'!C38)</f>
        <v>--</v>
      </c>
      <c r="D38" s="277" t="str">
        <f>IF(ISBLANK('I 80% Medicare'!D38),"--",'I 80% Medicare'!D38)</f>
        <v>--</v>
      </c>
      <c r="E38" s="64"/>
      <c r="F38" s="64"/>
      <c r="G38" s="279" t="e">
        <f t="shared" si="0"/>
        <v>#DIV/0!</v>
      </c>
      <c r="H38" s="65" t="str">
        <f t="shared" si="1"/>
        <v>--</v>
      </c>
      <c r="I38" s="238" t="str">
        <f>IF(COUNTIF(Table10[[#This Row],[Name of SPA]:[Benefit category]],"&lt;&gt;--")=0,"", IF(OR(Table10[[#This Row],[Estimated expenditures]]="",Table10[[#This Row],[Estimated expenditures]]="--",Table10[[#This Row],[Prior year expenditures]]="",Table10[[#This Row],[Prior year expenditures]]="--"), "Incomplete","Complete"))</f>
        <v/>
      </c>
      <c r="J38" s="238">
        <f>IF(I38="Incomplete", (COUNTBLANK(Table10[[#This Row],[Estimated expenditures]:[Prior year expenditures]])), 0)</f>
        <v>0</v>
      </c>
      <c r="K38" s="238">
        <f>IF(OR(I38="Complete", I38="Incomplete"), (COLUMNS(Table10[[#This Row],[Estimated expenditures]:[Prior year expenditures]])), 0)</f>
        <v>0</v>
      </c>
    </row>
    <row r="39" spans="1:11" x14ac:dyDescent="0.25">
      <c r="A39">
        <f t="shared" si="2"/>
        <v>32</v>
      </c>
      <c r="B39" s="277" t="str">
        <f>IF(ISBLANK('I 80% Medicare'!B39),"--",'I 80% Medicare'!B39)</f>
        <v>--</v>
      </c>
      <c r="C39" s="278" t="str">
        <f>IF(ISBLANK('I 80% Medicare'!C39),"--",'I 80% Medicare'!C39)</f>
        <v>--</v>
      </c>
      <c r="D39" s="277" t="str">
        <f>IF(ISBLANK('I 80% Medicare'!D39),"--",'I 80% Medicare'!D39)</f>
        <v>--</v>
      </c>
      <c r="E39" s="64"/>
      <c r="F39" s="64"/>
      <c r="G39" s="279" t="e">
        <f t="shared" si="0"/>
        <v>#DIV/0!</v>
      </c>
      <c r="H39" s="65" t="str">
        <f t="shared" si="1"/>
        <v>--</v>
      </c>
      <c r="I39" s="238" t="str">
        <f>IF(COUNTIF(Table10[[#This Row],[Name of SPA]:[Benefit category]],"&lt;&gt;--")=0,"", IF(OR(Table10[[#This Row],[Estimated expenditures]]="",Table10[[#This Row],[Estimated expenditures]]="--",Table10[[#This Row],[Prior year expenditures]]="",Table10[[#This Row],[Prior year expenditures]]="--"), "Incomplete","Complete"))</f>
        <v/>
      </c>
      <c r="J39" s="238">
        <f>IF(I39="Incomplete", (COUNTBLANK(Table10[[#This Row],[Estimated expenditures]:[Prior year expenditures]])), 0)</f>
        <v>0</v>
      </c>
      <c r="K39" s="238">
        <f>IF(OR(I39="Complete", I39="Incomplete"), (COLUMNS(Table10[[#This Row],[Estimated expenditures]:[Prior year expenditures]])), 0)</f>
        <v>0</v>
      </c>
    </row>
    <row r="40" spans="1:11" x14ac:dyDescent="0.25">
      <c r="A40">
        <f t="shared" si="2"/>
        <v>33</v>
      </c>
      <c r="B40" s="277" t="str">
        <f>IF(ISBLANK('I 80% Medicare'!B40),"--",'I 80% Medicare'!B40)</f>
        <v>--</v>
      </c>
      <c r="C40" s="278" t="str">
        <f>IF(ISBLANK('I 80% Medicare'!C40),"--",'I 80% Medicare'!C40)</f>
        <v>--</v>
      </c>
      <c r="D40" s="277" t="str">
        <f>IF(ISBLANK('I 80% Medicare'!D40),"--",'I 80% Medicare'!D40)</f>
        <v>--</v>
      </c>
      <c r="E40" s="64"/>
      <c r="F40" s="64"/>
      <c r="G40" s="279" t="e">
        <f t="shared" si="0"/>
        <v>#DIV/0!</v>
      </c>
      <c r="H40" s="65" t="str">
        <f t="shared" si="1"/>
        <v>--</v>
      </c>
      <c r="I40" s="238" t="str">
        <f>IF(COUNTIF(Table10[[#This Row],[Name of SPA]:[Benefit category]],"&lt;&gt;--")=0,"", IF(OR(Table10[[#This Row],[Estimated expenditures]]="",Table10[[#This Row],[Estimated expenditures]]="--",Table10[[#This Row],[Prior year expenditures]]="",Table10[[#This Row],[Prior year expenditures]]="--"), "Incomplete","Complete"))</f>
        <v/>
      </c>
      <c r="J40" s="238">
        <f>IF(I40="Incomplete", (COUNTBLANK(Table10[[#This Row],[Estimated expenditures]:[Prior year expenditures]])), 0)</f>
        <v>0</v>
      </c>
      <c r="K40" s="238">
        <f>IF(OR(I40="Complete", I40="Incomplete"), (COLUMNS(Table10[[#This Row],[Estimated expenditures]:[Prior year expenditures]])), 0)</f>
        <v>0</v>
      </c>
    </row>
    <row r="41" spans="1:11" x14ac:dyDescent="0.25">
      <c r="A41">
        <f t="shared" si="2"/>
        <v>34</v>
      </c>
      <c r="B41" s="277" t="str">
        <f>IF(ISBLANK('I 80% Medicare'!B41),"--",'I 80% Medicare'!B41)</f>
        <v>--</v>
      </c>
      <c r="C41" s="278" t="str">
        <f>IF(ISBLANK('I 80% Medicare'!C41),"--",'I 80% Medicare'!C41)</f>
        <v>--</v>
      </c>
      <c r="D41" s="277" t="str">
        <f>IF(ISBLANK('I 80% Medicare'!D41),"--",'I 80% Medicare'!D41)</f>
        <v>--</v>
      </c>
      <c r="E41" s="64"/>
      <c r="F41" s="64"/>
      <c r="G41" s="279" t="e">
        <f t="shared" si="0"/>
        <v>#DIV/0!</v>
      </c>
      <c r="H41" s="65" t="str">
        <f t="shared" si="1"/>
        <v>--</v>
      </c>
      <c r="I41" s="238" t="str">
        <f>IF(COUNTIF(Table10[[#This Row],[Name of SPA]:[Benefit category]],"&lt;&gt;--")=0,"", IF(OR(Table10[[#This Row],[Estimated expenditures]]="",Table10[[#This Row],[Estimated expenditures]]="--",Table10[[#This Row],[Prior year expenditures]]="",Table10[[#This Row],[Prior year expenditures]]="--"), "Incomplete","Complete"))</f>
        <v/>
      </c>
      <c r="J41" s="238">
        <f>IF(I41="Incomplete", (COUNTBLANK(Table10[[#This Row],[Estimated expenditures]:[Prior year expenditures]])), 0)</f>
        <v>0</v>
      </c>
      <c r="K41" s="238">
        <f>IF(OR(I41="Complete", I41="Incomplete"), (COLUMNS(Table10[[#This Row],[Estimated expenditures]:[Prior year expenditures]])), 0)</f>
        <v>0</v>
      </c>
    </row>
    <row r="42" spans="1:11" x14ac:dyDescent="0.25">
      <c r="A42">
        <f t="shared" si="2"/>
        <v>35</v>
      </c>
      <c r="B42" s="277" t="str">
        <f>IF(ISBLANK('I 80% Medicare'!B42),"--",'I 80% Medicare'!B42)</f>
        <v>--</v>
      </c>
      <c r="C42" s="278" t="str">
        <f>IF(ISBLANK('I 80% Medicare'!C42),"--",'I 80% Medicare'!C42)</f>
        <v>--</v>
      </c>
      <c r="D42" s="277" t="str">
        <f>IF(ISBLANK('I 80% Medicare'!D42),"--",'I 80% Medicare'!D42)</f>
        <v>--</v>
      </c>
      <c r="E42" s="64"/>
      <c r="F42" s="64"/>
      <c r="G42" s="279" t="e">
        <f t="shared" si="0"/>
        <v>#DIV/0!</v>
      </c>
      <c r="H42" s="65" t="str">
        <f t="shared" si="1"/>
        <v>--</v>
      </c>
      <c r="I42" s="238" t="str">
        <f>IF(COUNTIF(Table10[[#This Row],[Name of SPA]:[Benefit category]],"&lt;&gt;--")=0,"", IF(OR(Table10[[#This Row],[Estimated expenditures]]="",Table10[[#This Row],[Estimated expenditures]]="--",Table10[[#This Row],[Prior year expenditures]]="",Table10[[#This Row],[Prior year expenditures]]="--"), "Incomplete","Complete"))</f>
        <v/>
      </c>
      <c r="J42" s="238">
        <f>IF(I42="Incomplete", (COUNTBLANK(Table10[[#This Row],[Estimated expenditures]:[Prior year expenditures]])), 0)</f>
        <v>0</v>
      </c>
      <c r="K42" s="238">
        <f>IF(OR(I42="Complete", I42="Incomplete"), (COLUMNS(Table10[[#This Row],[Estimated expenditures]:[Prior year expenditures]])), 0)</f>
        <v>0</v>
      </c>
    </row>
    <row r="43" spans="1:11" x14ac:dyDescent="0.25">
      <c r="A43">
        <f t="shared" si="2"/>
        <v>36</v>
      </c>
      <c r="B43" s="277" t="str">
        <f>IF(ISBLANK('I 80% Medicare'!B43),"--",'I 80% Medicare'!B43)</f>
        <v>--</v>
      </c>
      <c r="C43" s="278" t="str">
        <f>IF(ISBLANK('I 80% Medicare'!C43),"--",'I 80% Medicare'!C43)</f>
        <v>--</v>
      </c>
      <c r="D43" s="277" t="str">
        <f>IF(ISBLANK('I 80% Medicare'!D43),"--",'I 80% Medicare'!D43)</f>
        <v>--</v>
      </c>
      <c r="E43" s="64"/>
      <c r="F43" s="64"/>
      <c r="G43" s="279" t="e">
        <f t="shared" si="0"/>
        <v>#DIV/0!</v>
      </c>
      <c r="H43" s="65" t="str">
        <f t="shared" si="1"/>
        <v>--</v>
      </c>
      <c r="I43" s="238" t="str">
        <f>IF(COUNTIF(Table10[[#This Row],[Name of SPA]:[Benefit category]],"&lt;&gt;--")=0,"", IF(OR(Table10[[#This Row],[Estimated expenditures]]="",Table10[[#This Row],[Estimated expenditures]]="--",Table10[[#This Row],[Prior year expenditures]]="",Table10[[#This Row],[Prior year expenditures]]="--"), "Incomplete","Complete"))</f>
        <v/>
      </c>
      <c r="J43" s="238">
        <f>IF(I43="Incomplete", (COUNTBLANK(Table10[[#This Row],[Estimated expenditures]:[Prior year expenditures]])), 0)</f>
        <v>0</v>
      </c>
      <c r="K43" s="238">
        <f>IF(OR(I43="Complete", I43="Incomplete"), (COLUMNS(Table10[[#This Row],[Estimated expenditures]:[Prior year expenditures]])), 0)</f>
        <v>0</v>
      </c>
    </row>
    <row r="44" spans="1:11" x14ac:dyDescent="0.25">
      <c r="A44">
        <f t="shared" si="2"/>
        <v>37</v>
      </c>
      <c r="B44" s="277" t="str">
        <f>IF(ISBLANK('I 80% Medicare'!B44),"--",'I 80% Medicare'!B44)</f>
        <v>--</v>
      </c>
      <c r="C44" s="278" t="str">
        <f>IF(ISBLANK('I 80% Medicare'!C44),"--",'I 80% Medicare'!C44)</f>
        <v>--</v>
      </c>
      <c r="D44" s="277" t="str">
        <f>IF(ISBLANK('I 80% Medicare'!D44),"--",'I 80% Medicare'!D44)</f>
        <v>--</v>
      </c>
      <c r="E44" s="64"/>
      <c r="F44" s="64"/>
      <c r="G44" s="279" t="e">
        <f t="shared" si="0"/>
        <v>#DIV/0!</v>
      </c>
      <c r="H44" s="65" t="str">
        <f t="shared" si="1"/>
        <v>--</v>
      </c>
      <c r="I44" s="238" t="str">
        <f>IF(COUNTIF(Table10[[#This Row],[Name of SPA]:[Benefit category]],"&lt;&gt;--")=0,"", IF(OR(Table10[[#This Row],[Estimated expenditures]]="",Table10[[#This Row],[Estimated expenditures]]="--",Table10[[#This Row],[Prior year expenditures]]="",Table10[[#This Row],[Prior year expenditures]]="--"), "Incomplete","Complete"))</f>
        <v/>
      </c>
      <c r="J44" s="238">
        <f>IF(I44="Incomplete", (COUNTBLANK(Table10[[#This Row],[Estimated expenditures]:[Prior year expenditures]])), 0)</f>
        <v>0</v>
      </c>
      <c r="K44" s="238">
        <f>IF(OR(I44="Complete", I44="Incomplete"), (COLUMNS(Table10[[#This Row],[Estimated expenditures]:[Prior year expenditures]])), 0)</f>
        <v>0</v>
      </c>
    </row>
    <row r="45" spans="1:11" x14ac:dyDescent="0.25">
      <c r="A45">
        <f t="shared" si="2"/>
        <v>38</v>
      </c>
      <c r="B45" s="277" t="str">
        <f>IF(ISBLANK('I 80% Medicare'!B45),"--",'I 80% Medicare'!B45)</f>
        <v>--</v>
      </c>
      <c r="C45" s="278" t="str">
        <f>IF(ISBLANK('I 80% Medicare'!C45),"--",'I 80% Medicare'!C45)</f>
        <v>--</v>
      </c>
      <c r="D45" s="277" t="str">
        <f>IF(ISBLANK('I 80% Medicare'!D45),"--",'I 80% Medicare'!D45)</f>
        <v>--</v>
      </c>
      <c r="E45" s="64"/>
      <c r="F45" s="64"/>
      <c r="G45" s="279" t="e">
        <f t="shared" si="0"/>
        <v>#DIV/0!</v>
      </c>
      <c r="H45" s="65" t="str">
        <f t="shared" si="1"/>
        <v>--</v>
      </c>
      <c r="I45" s="238" t="str">
        <f>IF(COUNTIF(Table10[[#This Row],[Name of SPA]:[Benefit category]],"&lt;&gt;--")=0,"", IF(OR(Table10[[#This Row],[Estimated expenditures]]="",Table10[[#This Row],[Estimated expenditures]]="--",Table10[[#This Row],[Prior year expenditures]]="",Table10[[#This Row],[Prior year expenditures]]="--"), "Incomplete","Complete"))</f>
        <v/>
      </c>
      <c r="J45" s="238">
        <f>IF(I45="Incomplete", (COUNTBLANK(Table10[[#This Row],[Estimated expenditures]:[Prior year expenditures]])), 0)</f>
        <v>0</v>
      </c>
      <c r="K45" s="238">
        <f>IF(OR(I45="Complete", I45="Incomplete"), (COLUMNS(Table10[[#This Row],[Estimated expenditures]:[Prior year expenditures]])), 0)</f>
        <v>0</v>
      </c>
    </row>
    <row r="46" spans="1:11" x14ac:dyDescent="0.25">
      <c r="A46">
        <f t="shared" si="2"/>
        <v>39</v>
      </c>
      <c r="B46" s="277" t="str">
        <f>IF(ISBLANK('I 80% Medicare'!B46),"--",'I 80% Medicare'!B46)</f>
        <v>--</v>
      </c>
      <c r="C46" s="278" t="str">
        <f>IF(ISBLANK('I 80% Medicare'!C46),"--",'I 80% Medicare'!C46)</f>
        <v>--</v>
      </c>
      <c r="D46" s="277" t="str">
        <f>IF(ISBLANK('I 80% Medicare'!D46),"--",'I 80% Medicare'!D46)</f>
        <v>--</v>
      </c>
      <c r="E46" s="64"/>
      <c r="F46" s="64"/>
      <c r="G46" s="279" t="e">
        <f t="shared" si="0"/>
        <v>#DIV/0!</v>
      </c>
      <c r="H46" s="65" t="str">
        <f t="shared" si="1"/>
        <v>--</v>
      </c>
      <c r="I46" s="238" t="str">
        <f>IF(COUNTIF(Table10[[#This Row],[Name of SPA]:[Benefit category]],"&lt;&gt;--")=0,"", IF(OR(Table10[[#This Row],[Estimated expenditures]]="",Table10[[#This Row],[Estimated expenditures]]="--",Table10[[#This Row],[Prior year expenditures]]="",Table10[[#This Row],[Prior year expenditures]]="--"), "Incomplete","Complete"))</f>
        <v/>
      </c>
      <c r="J46" s="238">
        <f>IF(I46="Incomplete", (COUNTBLANK(Table10[[#This Row],[Estimated expenditures]:[Prior year expenditures]])), 0)</f>
        <v>0</v>
      </c>
      <c r="K46" s="238">
        <f>IF(OR(I46="Complete", I46="Incomplete"), (COLUMNS(Table10[[#This Row],[Estimated expenditures]:[Prior year expenditures]])), 0)</f>
        <v>0</v>
      </c>
    </row>
    <row r="47" spans="1:11" x14ac:dyDescent="0.25">
      <c r="A47">
        <f t="shared" si="2"/>
        <v>40</v>
      </c>
      <c r="B47" s="277" t="str">
        <f>IF(ISBLANK('I 80% Medicare'!B47),"--",'I 80% Medicare'!B47)</f>
        <v>--</v>
      </c>
      <c r="C47" s="278" t="str">
        <f>IF(ISBLANK('I 80% Medicare'!C47),"--",'I 80% Medicare'!C47)</f>
        <v>--</v>
      </c>
      <c r="D47" s="277" t="str">
        <f>IF(ISBLANK('I 80% Medicare'!D47),"--",'I 80% Medicare'!D47)</f>
        <v>--</v>
      </c>
      <c r="E47" s="64"/>
      <c r="F47" s="64"/>
      <c r="G47" s="279" t="e">
        <f t="shared" si="0"/>
        <v>#DIV/0!</v>
      </c>
      <c r="H47" s="65" t="str">
        <f t="shared" si="1"/>
        <v>--</v>
      </c>
      <c r="I47" s="238" t="str">
        <f>IF(COUNTIF(Table10[[#This Row],[Name of SPA]:[Benefit category]],"&lt;&gt;--")=0,"", IF(OR(Table10[[#This Row],[Estimated expenditures]]="",Table10[[#This Row],[Estimated expenditures]]="--",Table10[[#This Row],[Prior year expenditures]]="",Table10[[#This Row],[Prior year expenditures]]="--"), "Incomplete","Complete"))</f>
        <v/>
      </c>
      <c r="J47" s="238">
        <f>IF(I47="Incomplete", (COUNTBLANK(Table10[[#This Row],[Estimated expenditures]:[Prior year expenditures]])), 0)</f>
        <v>0</v>
      </c>
      <c r="K47" s="238">
        <f>IF(OR(I47="Complete", I47="Incomplete"), (COLUMNS(Table10[[#This Row],[Estimated expenditures]:[Prior year expenditures]])), 0)</f>
        <v>0</v>
      </c>
    </row>
    <row r="48" spans="1:11" x14ac:dyDescent="0.25">
      <c r="A48">
        <f t="shared" si="2"/>
        <v>41</v>
      </c>
      <c r="B48" s="277" t="str">
        <f>IF(ISBLANK('I 80% Medicare'!B48),"--",'I 80% Medicare'!B48)</f>
        <v>--</v>
      </c>
      <c r="C48" s="278" t="str">
        <f>IF(ISBLANK('I 80% Medicare'!C48),"--",'I 80% Medicare'!C48)</f>
        <v>--</v>
      </c>
      <c r="D48" s="277" t="str">
        <f>IF(ISBLANK('I 80% Medicare'!D48),"--",'I 80% Medicare'!D48)</f>
        <v>--</v>
      </c>
      <c r="E48" s="64"/>
      <c r="F48" s="64"/>
      <c r="G48" s="279" t="e">
        <f t="shared" si="0"/>
        <v>#DIV/0!</v>
      </c>
      <c r="H48" s="65" t="str">
        <f t="shared" si="1"/>
        <v>--</v>
      </c>
      <c r="I48" s="238" t="str">
        <f>IF(COUNTIF(Table10[[#This Row],[Name of SPA]:[Benefit category]],"&lt;&gt;--")=0,"", IF(OR(Table10[[#This Row],[Estimated expenditures]]="",Table10[[#This Row],[Estimated expenditures]]="--",Table10[[#This Row],[Prior year expenditures]]="",Table10[[#This Row],[Prior year expenditures]]="--"), "Incomplete","Complete"))</f>
        <v/>
      </c>
      <c r="J48" s="238">
        <f>IF(I48="Incomplete", (COUNTBLANK(Table10[[#This Row],[Estimated expenditures]:[Prior year expenditures]])), 0)</f>
        <v>0</v>
      </c>
      <c r="K48" s="238">
        <f>IF(OR(I48="Complete", I48="Incomplete"), (COLUMNS(Table10[[#This Row],[Estimated expenditures]:[Prior year expenditures]])), 0)</f>
        <v>0</v>
      </c>
    </row>
    <row r="49" spans="1:11" x14ac:dyDescent="0.25">
      <c r="A49">
        <f t="shared" si="2"/>
        <v>42</v>
      </c>
      <c r="B49" s="277" t="str">
        <f>IF(ISBLANK('I 80% Medicare'!B49),"--",'I 80% Medicare'!B49)</f>
        <v>--</v>
      </c>
      <c r="C49" s="278" t="str">
        <f>IF(ISBLANK('I 80% Medicare'!C49),"--",'I 80% Medicare'!C49)</f>
        <v>--</v>
      </c>
      <c r="D49" s="277" t="str">
        <f>IF(ISBLANK('I 80% Medicare'!D49),"--",'I 80% Medicare'!D49)</f>
        <v>--</v>
      </c>
      <c r="E49" s="64"/>
      <c r="F49" s="64"/>
      <c r="G49" s="279" t="e">
        <f t="shared" si="0"/>
        <v>#DIV/0!</v>
      </c>
      <c r="H49" s="65" t="str">
        <f t="shared" si="1"/>
        <v>--</v>
      </c>
      <c r="I49" s="238" t="str">
        <f>IF(COUNTIF(Table10[[#This Row],[Name of SPA]:[Benefit category]],"&lt;&gt;--")=0,"", IF(OR(Table10[[#This Row],[Estimated expenditures]]="",Table10[[#This Row],[Estimated expenditures]]="--",Table10[[#This Row],[Prior year expenditures]]="",Table10[[#This Row],[Prior year expenditures]]="--"), "Incomplete","Complete"))</f>
        <v/>
      </c>
      <c r="J49" s="238">
        <f>IF(I49="Incomplete", (COUNTBLANK(Table10[[#This Row],[Estimated expenditures]:[Prior year expenditures]])), 0)</f>
        <v>0</v>
      </c>
      <c r="K49" s="238">
        <f>IF(OR(I49="Complete", I49="Incomplete"), (COLUMNS(Table10[[#This Row],[Estimated expenditures]:[Prior year expenditures]])), 0)</f>
        <v>0</v>
      </c>
    </row>
    <row r="50" spans="1:11" x14ac:dyDescent="0.25">
      <c r="A50">
        <f t="shared" si="2"/>
        <v>43</v>
      </c>
      <c r="B50" s="277" t="str">
        <f>IF(ISBLANK('I 80% Medicare'!B50),"--",'I 80% Medicare'!B50)</f>
        <v>--</v>
      </c>
      <c r="C50" s="278" t="str">
        <f>IF(ISBLANK('I 80% Medicare'!C50),"--",'I 80% Medicare'!C50)</f>
        <v>--</v>
      </c>
      <c r="D50" s="277" t="str">
        <f>IF(ISBLANK('I 80% Medicare'!D50),"--",'I 80% Medicare'!D50)</f>
        <v>--</v>
      </c>
      <c r="E50" s="64"/>
      <c r="F50" s="64"/>
      <c r="G50" s="279" t="e">
        <f t="shared" si="0"/>
        <v>#DIV/0!</v>
      </c>
      <c r="H50" s="65" t="str">
        <f t="shared" si="1"/>
        <v>--</v>
      </c>
      <c r="I50" s="238" t="str">
        <f>IF(COUNTIF(Table10[[#This Row],[Name of SPA]:[Benefit category]],"&lt;&gt;--")=0,"", IF(OR(Table10[[#This Row],[Estimated expenditures]]="",Table10[[#This Row],[Estimated expenditures]]="--",Table10[[#This Row],[Prior year expenditures]]="",Table10[[#This Row],[Prior year expenditures]]="--"), "Incomplete","Complete"))</f>
        <v/>
      </c>
      <c r="J50" s="238">
        <f>IF(I50="Incomplete", (COUNTBLANK(Table10[[#This Row],[Estimated expenditures]:[Prior year expenditures]])), 0)</f>
        <v>0</v>
      </c>
      <c r="K50" s="238">
        <f>IF(OR(I50="Complete", I50="Incomplete"), (COLUMNS(Table10[[#This Row],[Estimated expenditures]:[Prior year expenditures]])), 0)</f>
        <v>0</v>
      </c>
    </row>
    <row r="51" spans="1:11" x14ac:dyDescent="0.25">
      <c r="A51">
        <f t="shared" si="2"/>
        <v>44</v>
      </c>
      <c r="B51" s="277" t="str">
        <f>IF(ISBLANK('I 80% Medicare'!B51),"--",'I 80% Medicare'!B51)</f>
        <v>--</v>
      </c>
      <c r="C51" s="278" t="str">
        <f>IF(ISBLANK('I 80% Medicare'!C51),"--",'I 80% Medicare'!C51)</f>
        <v>--</v>
      </c>
      <c r="D51" s="277" t="str">
        <f>IF(ISBLANK('I 80% Medicare'!D51),"--",'I 80% Medicare'!D51)</f>
        <v>--</v>
      </c>
      <c r="E51" s="64"/>
      <c r="F51" s="64"/>
      <c r="G51" s="279" t="e">
        <f t="shared" si="0"/>
        <v>#DIV/0!</v>
      </c>
      <c r="H51" s="65" t="str">
        <f t="shared" si="1"/>
        <v>--</v>
      </c>
      <c r="I51" s="238" t="str">
        <f>IF(COUNTIF(Table10[[#This Row],[Name of SPA]:[Benefit category]],"&lt;&gt;--")=0,"", IF(OR(Table10[[#This Row],[Estimated expenditures]]="",Table10[[#This Row],[Estimated expenditures]]="--",Table10[[#This Row],[Prior year expenditures]]="",Table10[[#This Row],[Prior year expenditures]]="--"), "Incomplete","Complete"))</f>
        <v/>
      </c>
      <c r="J51" s="238">
        <f>IF(I51="Incomplete", (COUNTBLANK(Table10[[#This Row],[Estimated expenditures]:[Prior year expenditures]])), 0)</f>
        <v>0</v>
      </c>
      <c r="K51" s="238">
        <f>IF(OR(I51="Complete", I51="Incomplete"), (COLUMNS(Table10[[#This Row],[Estimated expenditures]:[Prior year expenditures]])), 0)</f>
        <v>0</v>
      </c>
    </row>
    <row r="52" spans="1:11" x14ac:dyDescent="0.25">
      <c r="A52">
        <f t="shared" si="2"/>
        <v>45</v>
      </c>
      <c r="B52" s="277" t="str">
        <f>IF(ISBLANK('I 80% Medicare'!B52),"--",'I 80% Medicare'!B52)</f>
        <v>--</v>
      </c>
      <c r="C52" s="278" t="str">
        <f>IF(ISBLANK('I 80% Medicare'!C52),"--",'I 80% Medicare'!C52)</f>
        <v>--</v>
      </c>
      <c r="D52" s="277" t="str">
        <f>IF(ISBLANK('I 80% Medicare'!D52),"--",'I 80% Medicare'!D52)</f>
        <v>--</v>
      </c>
      <c r="E52" s="64"/>
      <c r="F52" s="64"/>
      <c r="G52" s="279" t="e">
        <f t="shared" si="0"/>
        <v>#DIV/0!</v>
      </c>
      <c r="H52" s="65" t="str">
        <f t="shared" si="1"/>
        <v>--</v>
      </c>
      <c r="I52" s="238" t="str">
        <f>IF(COUNTIF(Table10[[#This Row],[Name of SPA]:[Benefit category]],"&lt;&gt;--")=0,"", IF(OR(Table10[[#This Row],[Estimated expenditures]]="",Table10[[#This Row],[Estimated expenditures]]="--",Table10[[#This Row],[Prior year expenditures]]="",Table10[[#This Row],[Prior year expenditures]]="--"), "Incomplete","Complete"))</f>
        <v/>
      </c>
      <c r="J52" s="238">
        <f>IF(I52="Incomplete", (COUNTBLANK(Table10[[#This Row],[Estimated expenditures]:[Prior year expenditures]])), 0)</f>
        <v>0</v>
      </c>
      <c r="K52" s="238">
        <f>IF(OR(I52="Complete", I52="Incomplete"), (COLUMNS(Table10[[#This Row],[Estimated expenditures]:[Prior year expenditures]])), 0)</f>
        <v>0</v>
      </c>
    </row>
    <row r="53" spans="1:11" x14ac:dyDescent="0.25">
      <c r="A53">
        <f t="shared" si="2"/>
        <v>46</v>
      </c>
      <c r="B53" s="277" t="str">
        <f>IF(ISBLANK('I 80% Medicare'!B53),"--",'I 80% Medicare'!B53)</f>
        <v>--</v>
      </c>
      <c r="C53" s="278" t="str">
        <f>IF(ISBLANK('I 80% Medicare'!C53),"--",'I 80% Medicare'!C53)</f>
        <v>--</v>
      </c>
      <c r="D53" s="277" t="str">
        <f>IF(ISBLANK('I 80% Medicare'!D53),"--",'I 80% Medicare'!D53)</f>
        <v>--</v>
      </c>
      <c r="E53" s="64"/>
      <c r="F53" s="64"/>
      <c r="G53" s="279" t="e">
        <f t="shared" si="0"/>
        <v>#DIV/0!</v>
      </c>
      <c r="H53" s="65" t="str">
        <f t="shared" si="1"/>
        <v>--</v>
      </c>
      <c r="I53" s="238" t="str">
        <f>IF(COUNTIF(Table10[[#This Row],[Name of SPA]:[Benefit category]],"&lt;&gt;--")=0,"", IF(OR(Table10[[#This Row],[Estimated expenditures]]="",Table10[[#This Row],[Estimated expenditures]]="--",Table10[[#This Row],[Prior year expenditures]]="",Table10[[#This Row],[Prior year expenditures]]="--"), "Incomplete","Complete"))</f>
        <v/>
      </c>
      <c r="J53" s="238">
        <f>IF(I53="Incomplete", (COUNTBLANK(Table10[[#This Row],[Estimated expenditures]:[Prior year expenditures]])), 0)</f>
        <v>0</v>
      </c>
      <c r="K53" s="238">
        <f>IF(OR(I53="Complete", I53="Incomplete"), (COLUMNS(Table10[[#This Row],[Estimated expenditures]:[Prior year expenditures]])), 0)</f>
        <v>0</v>
      </c>
    </row>
    <row r="54" spans="1:11" x14ac:dyDescent="0.25">
      <c r="A54">
        <f t="shared" si="2"/>
        <v>47</v>
      </c>
      <c r="B54" s="277" t="str">
        <f>IF(ISBLANK('I 80% Medicare'!B54),"--",'I 80% Medicare'!B54)</f>
        <v>--</v>
      </c>
      <c r="C54" s="278" t="str">
        <f>IF(ISBLANK('I 80% Medicare'!C54),"--",'I 80% Medicare'!C54)</f>
        <v>--</v>
      </c>
      <c r="D54" s="277" t="str">
        <f>IF(ISBLANK('I 80% Medicare'!D54),"--",'I 80% Medicare'!D54)</f>
        <v>--</v>
      </c>
      <c r="E54" s="64"/>
      <c r="F54" s="64"/>
      <c r="G54" s="279" t="e">
        <f t="shared" si="0"/>
        <v>#DIV/0!</v>
      </c>
      <c r="H54" s="65" t="str">
        <f t="shared" si="1"/>
        <v>--</v>
      </c>
      <c r="I54" s="238" t="str">
        <f>IF(COUNTIF(Table10[[#This Row],[Name of SPA]:[Benefit category]],"&lt;&gt;--")=0,"", IF(OR(Table10[[#This Row],[Estimated expenditures]]="",Table10[[#This Row],[Estimated expenditures]]="--",Table10[[#This Row],[Prior year expenditures]]="",Table10[[#This Row],[Prior year expenditures]]="--"), "Incomplete","Complete"))</f>
        <v/>
      </c>
      <c r="J54" s="238">
        <f>IF(I54="Incomplete", (COUNTBLANK(Table10[[#This Row],[Estimated expenditures]:[Prior year expenditures]])), 0)</f>
        <v>0</v>
      </c>
      <c r="K54" s="238">
        <f>IF(OR(I54="Complete", I54="Incomplete"), (COLUMNS(Table10[[#This Row],[Estimated expenditures]:[Prior year expenditures]])), 0)</f>
        <v>0</v>
      </c>
    </row>
    <row r="55" spans="1:11" x14ac:dyDescent="0.25">
      <c r="A55">
        <f t="shared" si="2"/>
        <v>48</v>
      </c>
      <c r="B55" s="277" t="str">
        <f>IF(ISBLANK('I 80% Medicare'!B55),"--",'I 80% Medicare'!B55)</f>
        <v>--</v>
      </c>
      <c r="C55" s="278" t="str">
        <f>IF(ISBLANK('I 80% Medicare'!C55),"--",'I 80% Medicare'!C55)</f>
        <v>--</v>
      </c>
      <c r="D55" s="277" t="str">
        <f>IF(ISBLANK('I 80% Medicare'!D55),"--",'I 80% Medicare'!D55)</f>
        <v>--</v>
      </c>
      <c r="E55" s="64"/>
      <c r="F55" s="64"/>
      <c r="G55" s="279" t="e">
        <f t="shared" si="0"/>
        <v>#DIV/0!</v>
      </c>
      <c r="H55" s="65" t="str">
        <f t="shared" si="1"/>
        <v>--</v>
      </c>
      <c r="I55" s="238" t="str">
        <f>IF(COUNTIF(Table10[[#This Row],[Name of SPA]:[Benefit category]],"&lt;&gt;--")=0,"", IF(OR(Table10[[#This Row],[Estimated expenditures]]="",Table10[[#This Row],[Estimated expenditures]]="--",Table10[[#This Row],[Prior year expenditures]]="",Table10[[#This Row],[Prior year expenditures]]="--"), "Incomplete","Complete"))</f>
        <v/>
      </c>
      <c r="J55" s="238">
        <f>IF(I55="Incomplete", (COUNTBLANK(Table10[[#This Row],[Estimated expenditures]:[Prior year expenditures]])), 0)</f>
        <v>0</v>
      </c>
      <c r="K55" s="238">
        <f>IF(OR(I55="Complete", I55="Incomplete"), (COLUMNS(Table10[[#This Row],[Estimated expenditures]:[Prior year expenditures]])), 0)</f>
        <v>0</v>
      </c>
    </row>
    <row r="56" spans="1:11" x14ac:dyDescent="0.25">
      <c r="A56">
        <f t="shared" si="2"/>
        <v>49</v>
      </c>
      <c r="B56" s="277" t="str">
        <f>IF(ISBLANK('I 80% Medicare'!B56),"--",'I 80% Medicare'!B56)</f>
        <v>--</v>
      </c>
      <c r="C56" s="278" t="str">
        <f>IF(ISBLANK('I 80% Medicare'!C56),"--",'I 80% Medicare'!C56)</f>
        <v>--</v>
      </c>
      <c r="D56" s="277" t="str">
        <f>IF(ISBLANK('I 80% Medicare'!D56),"--",'I 80% Medicare'!D56)</f>
        <v>--</v>
      </c>
      <c r="E56" s="64"/>
      <c r="F56" s="64"/>
      <c r="G56" s="279" t="e">
        <f t="shared" si="0"/>
        <v>#DIV/0!</v>
      </c>
      <c r="H56" s="65" t="str">
        <f t="shared" si="1"/>
        <v>--</v>
      </c>
      <c r="I56" s="238" t="str">
        <f>IF(COUNTIF(Table10[[#This Row],[Name of SPA]:[Benefit category]],"&lt;&gt;--")=0,"", IF(OR(Table10[[#This Row],[Estimated expenditures]]="",Table10[[#This Row],[Estimated expenditures]]="--",Table10[[#This Row],[Prior year expenditures]]="",Table10[[#This Row],[Prior year expenditures]]="--"), "Incomplete","Complete"))</f>
        <v/>
      </c>
      <c r="J56" s="238">
        <f>IF(I56="Incomplete", (COUNTBLANK(Table10[[#This Row],[Estimated expenditures]:[Prior year expenditures]])), 0)</f>
        <v>0</v>
      </c>
      <c r="K56" s="238">
        <f>IF(OR(I56="Complete", I56="Incomplete"), (COLUMNS(Table10[[#This Row],[Estimated expenditures]:[Prior year expenditures]])), 0)</f>
        <v>0</v>
      </c>
    </row>
    <row r="57" spans="1:11" x14ac:dyDescent="0.25">
      <c r="A57">
        <f t="shared" si="2"/>
        <v>50</v>
      </c>
      <c r="B57" s="277" t="str">
        <f>IF(ISBLANK('I 80% Medicare'!B57),"--",'I 80% Medicare'!B57)</f>
        <v>--</v>
      </c>
      <c r="C57" s="278" t="str">
        <f>IF(ISBLANK('I 80% Medicare'!C57),"--",'I 80% Medicare'!C57)</f>
        <v>--</v>
      </c>
      <c r="D57" s="277" t="str">
        <f>IF(ISBLANK('I 80% Medicare'!D57),"--",'I 80% Medicare'!D57)</f>
        <v>--</v>
      </c>
      <c r="E57" s="64"/>
      <c r="F57" s="64"/>
      <c r="G57" s="279" t="e">
        <f t="shared" si="0"/>
        <v>#DIV/0!</v>
      </c>
      <c r="H57" s="65" t="str">
        <f t="shared" si="1"/>
        <v>--</v>
      </c>
      <c r="I57" s="238" t="str">
        <f>IF(COUNTIF(Table10[[#This Row],[Name of SPA]:[Benefit category]],"&lt;&gt;--")=0,"", IF(OR(Table10[[#This Row],[Estimated expenditures]]="",Table10[[#This Row],[Estimated expenditures]]="--",Table10[[#This Row],[Prior year expenditures]]="",Table10[[#This Row],[Prior year expenditures]]="--"), "Incomplete","Complete"))</f>
        <v/>
      </c>
      <c r="J57" s="238">
        <f>IF(I57="Incomplete", (COUNTBLANK(Table10[[#This Row],[Estimated expenditures]:[Prior year expenditures]])), 0)</f>
        <v>0</v>
      </c>
      <c r="K57" s="238">
        <f>IF(OR(I57="Complete", I57="Incomplete"), (COLUMNS(Table10[[#This Row],[Estimated expenditures]:[Prior year expenditures]])), 0)</f>
        <v>0</v>
      </c>
    </row>
    <row r="58" spans="1:11" x14ac:dyDescent="0.25">
      <c r="A58">
        <f t="shared" si="2"/>
        <v>51</v>
      </c>
      <c r="B58" s="277" t="str">
        <f>IF(ISBLANK('I 80% Medicare'!B58),"--",'I 80% Medicare'!B58)</f>
        <v>--</v>
      </c>
      <c r="C58" s="278" t="str">
        <f>IF(ISBLANK('I 80% Medicare'!C58),"--",'I 80% Medicare'!C58)</f>
        <v>--</v>
      </c>
      <c r="D58" s="277" t="str">
        <f>IF(ISBLANK('I 80% Medicare'!D58),"--",'I 80% Medicare'!D58)</f>
        <v>--</v>
      </c>
      <c r="E58" s="64"/>
      <c r="F58" s="64"/>
      <c r="G58" s="279" t="e">
        <f>E58/F58-1</f>
        <v>#DIV/0!</v>
      </c>
      <c r="H58" s="65" t="str">
        <f>IF(AND(ISBLANK(E58),ISBLANK(F58)),"--",IF(G58&gt;=-0.04,"Met","Not Met"))</f>
        <v>--</v>
      </c>
      <c r="I58" s="238" t="str">
        <f>IF(COUNTIF(Table10[[#This Row],[Name of SPA]:[Benefit category]],"&lt;&gt;--")=0,"", IF(OR(Table10[[#This Row],[Estimated expenditures]]="",Table10[[#This Row],[Estimated expenditures]]="--",Table10[[#This Row],[Prior year expenditures]]="",Table10[[#This Row],[Prior year expenditures]]="--"), "Incomplete","Complete"))</f>
        <v/>
      </c>
      <c r="J58" s="238">
        <f>IF(I58="Incomplete", (COUNTBLANK(Table10[[#This Row],[Estimated expenditures]:[Prior year expenditures]])), 0)</f>
        <v>0</v>
      </c>
      <c r="K58" s="238">
        <f>IF(OR(I58="Complete", I58="Incomplete"), (COLUMNS(Table10[[#This Row],[Estimated expenditures]:[Prior year expenditures]])), 0)</f>
        <v>0</v>
      </c>
    </row>
    <row r="59" spans="1:11" x14ac:dyDescent="0.25">
      <c r="A59">
        <f t="shared" si="2"/>
        <v>52</v>
      </c>
      <c r="B59" s="277" t="str">
        <f>IF(ISBLANK('I 80% Medicare'!B59),"--",'I 80% Medicare'!B59)</f>
        <v>--</v>
      </c>
      <c r="C59" s="278" t="str">
        <f>IF(ISBLANK('I 80% Medicare'!C59),"--",'I 80% Medicare'!C59)</f>
        <v>--</v>
      </c>
      <c r="D59" s="277" t="str">
        <f>IF(ISBLANK('I 80% Medicare'!D59),"--",'I 80% Medicare'!D59)</f>
        <v>--</v>
      </c>
      <c r="E59" s="64"/>
      <c r="F59" s="64"/>
      <c r="G59" s="279" t="e">
        <f t="shared" ref="G59:G107" si="3">E59/F59-1</f>
        <v>#DIV/0!</v>
      </c>
      <c r="H59" s="65" t="str">
        <f t="shared" ref="H59:H107" si="4">IF(AND(ISBLANK(E59),ISBLANK(F59)),"--",IF(G59&gt;=-0.04,"Met","Not Met"))</f>
        <v>--</v>
      </c>
      <c r="I59" s="238" t="str">
        <f>IF(COUNTIF(Table10[[#This Row],[Name of SPA]:[Benefit category]],"&lt;&gt;--")=0,"", IF(OR(Table10[[#This Row],[Estimated expenditures]]="",Table10[[#This Row],[Estimated expenditures]]="--",Table10[[#This Row],[Prior year expenditures]]="",Table10[[#This Row],[Prior year expenditures]]="--"), "Incomplete","Complete"))</f>
        <v/>
      </c>
      <c r="J59" s="238">
        <f>IF(I59="Incomplete", (COUNTBLANK(Table10[[#This Row],[Estimated expenditures]:[Prior year expenditures]])), 0)</f>
        <v>0</v>
      </c>
      <c r="K59" s="238">
        <f>IF(OR(I59="Complete", I59="Incomplete"), (COLUMNS(Table10[[#This Row],[Estimated expenditures]:[Prior year expenditures]])), 0)</f>
        <v>0</v>
      </c>
    </row>
    <row r="60" spans="1:11" x14ac:dyDescent="0.25">
      <c r="A60">
        <f t="shared" si="2"/>
        <v>53</v>
      </c>
      <c r="B60" s="277" t="str">
        <f>IF(ISBLANK('I 80% Medicare'!B60),"--",'I 80% Medicare'!B60)</f>
        <v>--</v>
      </c>
      <c r="C60" s="278" t="str">
        <f>IF(ISBLANK('I 80% Medicare'!C60),"--",'I 80% Medicare'!C60)</f>
        <v>--</v>
      </c>
      <c r="D60" s="277" t="str">
        <f>IF(ISBLANK('I 80% Medicare'!D60),"--",'I 80% Medicare'!D60)</f>
        <v>--</v>
      </c>
      <c r="E60" s="64"/>
      <c r="F60" s="64"/>
      <c r="G60" s="279" t="e">
        <f t="shared" si="3"/>
        <v>#DIV/0!</v>
      </c>
      <c r="H60" s="65" t="str">
        <f t="shared" si="4"/>
        <v>--</v>
      </c>
      <c r="I60" s="238" t="str">
        <f>IF(COUNTIF(Table10[[#This Row],[Name of SPA]:[Benefit category]],"&lt;&gt;--")=0,"", IF(OR(Table10[[#This Row],[Estimated expenditures]]="",Table10[[#This Row],[Estimated expenditures]]="--",Table10[[#This Row],[Prior year expenditures]]="",Table10[[#This Row],[Prior year expenditures]]="--"), "Incomplete","Complete"))</f>
        <v/>
      </c>
      <c r="J60" s="238">
        <f>IF(I60="Incomplete", (COUNTBLANK(Table10[[#This Row],[Estimated expenditures]:[Prior year expenditures]])), 0)</f>
        <v>0</v>
      </c>
      <c r="K60" s="238">
        <f>IF(OR(I60="Complete", I60="Incomplete"), (COLUMNS(Table10[[#This Row],[Estimated expenditures]:[Prior year expenditures]])), 0)</f>
        <v>0</v>
      </c>
    </row>
    <row r="61" spans="1:11" x14ac:dyDescent="0.25">
      <c r="A61">
        <f t="shared" si="2"/>
        <v>54</v>
      </c>
      <c r="B61" s="277" t="str">
        <f>IF(ISBLANK('I 80% Medicare'!B61),"--",'I 80% Medicare'!B61)</f>
        <v>--</v>
      </c>
      <c r="C61" s="278" t="str">
        <f>IF(ISBLANK('I 80% Medicare'!C61),"--",'I 80% Medicare'!C61)</f>
        <v>--</v>
      </c>
      <c r="D61" s="277" t="str">
        <f>IF(ISBLANK('I 80% Medicare'!D61),"--",'I 80% Medicare'!D61)</f>
        <v>--</v>
      </c>
      <c r="E61" s="64"/>
      <c r="F61" s="64"/>
      <c r="G61" s="279" t="e">
        <f t="shared" si="3"/>
        <v>#DIV/0!</v>
      </c>
      <c r="H61" s="65" t="str">
        <f t="shared" si="4"/>
        <v>--</v>
      </c>
      <c r="I61" s="238" t="str">
        <f>IF(COUNTIF(Table10[[#This Row],[Name of SPA]:[Benefit category]],"&lt;&gt;--")=0,"", IF(OR(Table10[[#This Row],[Estimated expenditures]]="",Table10[[#This Row],[Estimated expenditures]]="--",Table10[[#This Row],[Prior year expenditures]]="",Table10[[#This Row],[Prior year expenditures]]="--"), "Incomplete","Complete"))</f>
        <v/>
      </c>
      <c r="J61" s="238">
        <f>IF(I61="Incomplete", (COUNTBLANK(Table10[[#This Row],[Estimated expenditures]:[Prior year expenditures]])), 0)</f>
        <v>0</v>
      </c>
      <c r="K61" s="238">
        <f>IF(OR(I61="Complete", I61="Incomplete"), (COLUMNS(Table10[[#This Row],[Estimated expenditures]:[Prior year expenditures]])), 0)</f>
        <v>0</v>
      </c>
    </row>
    <row r="62" spans="1:11" x14ac:dyDescent="0.25">
      <c r="A62">
        <f t="shared" si="2"/>
        <v>55</v>
      </c>
      <c r="B62" s="277" t="str">
        <f>IF(ISBLANK('I 80% Medicare'!B62),"--",'I 80% Medicare'!B62)</f>
        <v>--</v>
      </c>
      <c r="C62" s="278" t="str">
        <f>IF(ISBLANK('I 80% Medicare'!C62),"--",'I 80% Medicare'!C62)</f>
        <v>--</v>
      </c>
      <c r="D62" s="277" t="str">
        <f>IF(ISBLANK('I 80% Medicare'!D62),"--",'I 80% Medicare'!D62)</f>
        <v>--</v>
      </c>
      <c r="E62" s="64"/>
      <c r="F62" s="64"/>
      <c r="G62" s="279" t="e">
        <f t="shared" si="3"/>
        <v>#DIV/0!</v>
      </c>
      <c r="H62" s="65" t="str">
        <f t="shared" si="4"/>
        <v>--</v>
      </c>
      <c r="I62" s="238" t="str">
        <f>IF(COUNTIF(Table10[[#This Row],[Name of SPA]:[Benefit category]],"&lt;&gt;--")=0,"", IF(OR(Table10[[#This Row],[Estimated expenditures]]="",Table10[[#This Row],[Estimated expenditures]]="--",Table10[[#This Row],[Prior year expenditures]]="",Table10[[#This Row],[Prior year expenditures]]="--"), "Incomplete","Complete"))</f>
        <v/>
      </c>
      <c r="J62" s="238">
        <f>IF(I62="Incomplete", (COUNTBLANK(Table10[[#This Row],[Estimated expenditures]:[Prior year expenditures]])), 0)</f>
        <v>0</v>
      </c>
      <c r="K62" s="238">
        <f>IF(OR(I62="Complete", I62="Incomplete"), (COLUMNS(Table10[[#This Row],[Estimated expenditures]:[Prior year expenditures]])), 0)</f>
        <v>0</v>
      </c>
    </row>
    <row r="63" spans="1:11" x14ac:dyDescent="0.25">
      <c r="A63">
        <f t="shared" si="2"/>
        <v>56</v>
      </c>
      <c r="B63" s="277" t="str">
        <f>IF(ISBLANK('I 80% Medicare'!B63),"--",'I 80% Medicare'!B63)</f>
        <v>--</v>
      </c>
      <c r="C63" s="278" t="str">
        <f>IF(ISBLANK('I 80% Medicare'!C63),"--",'I 80% Medicare'!C63)</f>
        <v>--</v>
      </c>
      <c r="D63" s="277" t="str">
        <f>IF(ISBLANK('I 80% Medicare'!D63),"--",'I 80% Medicare'!D63)</f>
        <v>--</v>
      </c>
      <c r="E63" s="64"/>
      <c r="F63" s="64"/>
      <c r="G63" s="279" t="e">
        <f t="shared" si="3"/>
        <v>#DIV/0!</v>
      </c>
      <c r="H63" s="65" t="str">
        <f t="shared" si="4"/>
        <v>--</v>
      </c>
      <c r="I63" s="238" t="str">
        <f>IF(COUNTIF(Table10[[#This Row],[Name of SPA]:[Benefit category]],"&lt;&gt;--")=0,"", IF(OR(Table10[[#This Row],[Estimated expenditures]]="",Table10[[#This Row],[Estimated expenditures]]="--",Table10[[#This Row],[Prior year expenditures]]="",Table10[[#This Row],[Prior year expenditures]]="--"), "Incomplete","Complete"))</f>
        <v/>
      </c>
      <c r="J63" s="238">
        <f>IF(I63="Incomplete", (COUNTBLANK(Table10[[#This Row],[Estimated expenditures]:[Prior year expenditures]])), 0)</f>
        <v>0</v>
      </c>
      <c r="K63" s="238">
        <f>IF(OR(I63="Complete", I63="Incomplete"), (COLUMNS(Table10[[#This Row],[Estimated expenditures]:[Prior year expenditures]])), 0)</f>
        <v>0</v>
      </c>
    </row>
    <row r="64" spans="1:11" x14ac:dyDescent="0.25">
      <c r="A64">
        <f t="shared" si="2"/>
        <v>57</v>
      </c>
      <c r="B64" s="277" t="str">
        <f>IF(ISBLANK('I 80% Medicare'!B64),"--",'I 80% Medicare'!B64)</f>
        <v>--</v>
      </c>
      <c r="C64" s="278" t="str">
        <f>IF(ISBLANK('I 80% Medicare'!C64),"--",'I 80% Medicare'!C64)</f>
        <v>--</v>
      </c>
      <c r="D64" s="277" t="str">
        <f>IF(ISBLANK('I 80% Medicare'!D64),"--",'I 80% Medicare'!D64)</f>
        <v>--</v>
      </c>
      <c r="E64" s="64"/>
      <c r="F64" s="64"/>
      <c r="G64" s="279" t="e">
        <f t="shared" si="3"/>
        <v>#DIV/0!</v>
      </c>
      <c r="H64" s="65" t="str">
        <f t="shared" si="4"/>
        <v>--</v>
      </c>
      <c r="I64" s="238" t="str">
        <f>IF(COUNTIF(Table10[[#This Row],[Name of SPA]:[Benefit category]],"&lt;&gt;--")=0,"", IF(OR(Table10[[#This Row],[Estimated expenditures]]="",Table10[[#This Row],[Estimated expenditures]]="--",Table10[[#This Row],[Prior year expenditures]]="",Table10[[#This Row],[Prior year expenditures]]="--"), "Incomplete","Complete"))</f>
        <v/>
      </c>
      <c r="J64" s="238">
        <f>IF(I64="Incomplete", (COUNTBLANK(Table10[[#This Row],[Estimated expenditures]:[Prior year expenditures]])), 0)</f>
        <v>0</v>
      </c>
      <c r="K64" s="238">
        <f>IF(OR(I64="Complete", I64="Incomplete"), (COLUMNS(Table10[[#This Row],[Estimated expenditures]:[Prior year expenditures]])), 0)</f>
        <v>0</v>
      </c>
    </row>
    <row r="65" spans="1:11" x14ac:dyDescent="0.25">
      <c r="A65">
        <f t="shared" si="2"/>
        <v>58</v>
      </c>
      <c r="B65" s="277" t="str">
        <f>IF(ISBLANK('I 80% Medicare'!B65),"--",'I 80% Medicare'!B65)</f>
        <v>--</v>
      </c>
      <c r="C65" s="278" t="str">
        <f>IF(ISBLANK('I 80% Medicare'!C65),"--",'I 80% Medicare'!C65)</f>
        <v>--</v>
      </c>
      <c r="D65" s="277" t="str">
        <f>IF(ISBLANK('I 80% Medicare'!D65),"--",'I 80% Medicare'!D65)</f>
        <v>--</v>
      </c>
      <c r="E65" s="64"/>
      <c r="F65" s="64"/>
      <c r="G65" s="279" t="e">
        <f t="shared" si="3"/>
        <v>#DIV/0!</v>
      </c>
      <c r="H65" s="65" t="str">
        <f t="shared" si="4"/>
        <v>--</v>
      </c>
      <c r="I65" s="238" t="str">
        <f>IF(COUNTIF(Table10[[#This Row],[Name of SPA]:[Benefit category]],"&lt;&gt;--")=0,"", IF(OR(Table10[[#This Row],[Estimated expenditures]]="",Table10[[#This Row],[Estimated expenditures]]="--",Table10[[#This Row],[Prior year expenditures]]="",Table10[[#This Row],[Prior year expenditures]]="--"), "Incomplete","Complete"))</f>
        <v/>
      </c>
      <c r="J65" s="238">
        <f>IF(I65="Incomplete", (COUNTBLANK(Table10[[#This Row],[Estimated expenditures]:[Prior year expenditures]])), 0)</f>
        <v>0</v>
      </c>
      <c r="K65" s="238">
        <f>IF(OR(I65="Complete", I65="Incomplete"), (COLUMNS(Table10[[#This Row],[Estimated expenditures]:[Prior year expenditures]])), 0)</f>
        <v>0</v>
      </c>
    </row>
    <row r="66" spans="1:11" x14ac:dyDescent="0.25">
      <c r="A66">
        <f t="shared" si="2"/>
        <v>59</v>
      </c>
      <c r="B66" s="277" t="str">
        <f>IF(ISBLANK('I 80% Medicare'!B66),"--",'I 80% Medicare'!B66)</f>
        <v>--</v>
      </c>
      <c r="C66" s="278" t="str">
        <f>IF(ISBLANK('I 80% Medicare'!C66),"--",'I 80% Medicare'!C66)</f>
        <v>--</v>
      </c>
      <c r="D66" s="277" t="str">
        <f>IF(ISBLANK('I 80% Medicare'!D66),"--",'I 80% Medicare'!D66)</f>
        <v>--</v>
      </c>
      <c r="E66" s="64"/>
      <c r="F66" s="64"/>
      <c r="G66" s="279" t="e">
        <f t="shared" si="3"/>
        <v>#DIV/0!</v>
      </c>
      <c r="H66" s="65" t="str">
        <f t="shared" si="4"/>
        <v>--</v>
      </c>
      <c r="I66" s="238" t="str">
        <f>IF(COUNTIF(Table10[[#This Row],[Name of SPA]:[Benefit category]],"&lt;&gt;--")=0,"", IF(OR(Table10[[#This Row],[Estimated expenditures]]="",Table10[[#This Row],[Estimated expenditures]]="--",Table10[[#This Row],[Prior year expenditures]]="",Table10[[#This Row],[Prior year expenditures]]="--"), "Incomplete","Complete"))</f>
        <v/>
      </c>
      <c r="J66" s="238">
        <f>IF(I66="Incomplete", (COUNTBLANK(Table10[[#This Row],[Estimated expenditures]:[Prior year expenditures]])), 0)</f>
        <v>0</v>
      </c>
      <c r="K66" s="238">
        <f>IF(OR(I66="Complete", I66="Incomplete"), (COLUMNS(Table10[[#This Row],[Estimated expenditures]:[Prior year expenditures]])), 0)</f>
        <v>0</v>
      </c>
    </row>
    <row r="67" spans="1:11" x14ac:dyDescent="0.25">
      <c r="A67">
        <f t="shared" si="2"/>
        <v>60</v>
      </c>
      <c r="B67" s="277" t="str">
        <f>IF(ISBLANK('I 80% Medicare'!B67),"--",'I 80% Medicare'!B67)</f>
        <v>--</v>
      </c>
      <c r="C67" s="278" t="str">
        <f>IF(ISBLANK('I 80% Medicare'!C67),"--",'I 80% Medicare'!C67)</f>
        <v>--</v>
      </c>
      <c r="D67" s="277" t="str">
        <f>IF(ISBLANK('I 80% Medicare'!D67),"--",'I 80% Medicare'!D67)</f>
        <v>--</v>
      </c>
      <c r="E67" s="64"/>
      <c r="F67" s="64"/>
      <c r="G67" s="279" t="e">
        <f t="shared" si="3"/>
        <v>#DIV/0!</v>
      </c>
      <c r="H67" s="65" t="str">
        <f t="shared" si="4"/>
        <v>--</v>
      </c>
      <c r="I67" s="238" t="str">
        <f>IF(COUNTIF(Table10[[#This Row],[Name of SPA]:[Benefit category]],"&lt;&gt;--")=0,"", IF(OR(Table10[[#This Row],[Estimated expenditures]]="",Table10[[#This Row],[Estimated expenditures]]="--",Table10[[#This Row],[Prior year expenditures]]="",Table10[[#This Row],[Prior year expenditures]]="--"), "Incomplete","Complete"))</f>
        <v/>
      </c>
      <c r="J67" s="238">
        <f>IF(I67="Incomplete", (COUNTBLANK(Table10[[#This Row],[Estimated expenditures]:[Prior year expenditures]])), 0)</f>
        <v>0</v>
      </c>
      <c r="K67" s="238">
        <f>IF(OR(I67="Complete", I67="Incomplete"), (COLUMNS(Table10[[#This Row],[Estimated expenditures]:[Prior year expenditures]])), 0)</f>
        <v>0</v>
      </c>
    </row>
    <row r="68" spans="1:11" x14ac:dyDescent="0.25">
      <c r="A68">
        <f t="shared" si="2"/>
        <v>61</v>
      </c>
      <c r="B68" s="277" t="str">
        <f>IF(ISBLANK('I 80% Medicare'!B68),"--",'I 80% Medicare'!B68)</f>
        <v>--</v>
      </c>
      <c r="C68" s="278" t="str">
        <f>IF(ISBLANK('I 80% Medicare'!C68),"--",'I 80% Medicare'!C68)</f>
        <v>--</v>
      </c>
      <c r="D68" s="277" t="str">
        <f>IF(ISBLANK('I 80% Medicare'!D68),"--",'I 80% Medicare'!D68)</f>
        <v>--</v>
      </c>
      <c r="E68" s="64"/>
      <c r="F68" s="64"/>
      <c r="G68" s="279" t="e">
        <f t="shared" si="3"/>
        <v>#DIV/0!</v>
      </c>
      <c r="H68" s="65" t="str">
        <f t="shared" si="4"/>
        <v>--</v>
      </c>
      <c r="I68" s="238" t="str">
        <f>IF(COUNTIF(Table10[[#This Row],[Name of SPA]:[Benefit category]],"&lt;&gt;--")=0,"", IF(OR(Table10[[#This Row],[Estimated expenditures]]="",Table10[[#This Row],[Estimated expenditures]]="--",Table10[[#This Row],[Prior year expenditures]]="",Table10[[#This Row],[Prior year expenditures]]="--"), "Incomplete","Complete"))</f>
        <v/>
      </c>
      <c r="J68" s="238">
        <f>IF(I68="Incomplete", (COUNTBLANK(Table10[[#This Row],[Estimated expenditures]:[Prior year expenditures]])), 0)</f>
        <v>0</v>
      </c>
      <c r="K68" s="238">
        <f>IF(OR(I68="Complete", I68="Incomplete"), (COLUMNS(Table10[[#This Row],[Estimated expenditures]:[Prior year expenditures]])), 0)</f>
        <v>0</v>
      </c>
    </row>
    <row r="69" spans="1:11" x14ac:dyDescent="0.25">
      <c r="A69">
        <f t="shared" si="2"/>
        <v>62</v>
      </c>
      <c r="B69" s="277" t="str">
        <f>IF(ISBLANK('I 80% Medicare'!B69),"--",'I 80% Medicare'!B69)</f>
        <v>--</v>
      </c>
      <c r="C69" s="278" t="str">
        <f>IF(ISBLANK('I 80% Medicare'!C69),"--",'I 80% Medicare'!C69)</f>
        <v>--</v>
      </c>
      <c r="D69" s="277" t="str">
        <f>IF(ISBLANK('I 80% Medicare'!D69),"--",'I 80% Medicare'!D69)</f>
        <v>--</v>
      </c>
      <c r="E69" s="64"/>
      <c r="F69" s="64"/>
      <c r="G69" s="279" t="e">
        <f t="shared" si="3"/>
        <v>#DIV/0!</v>
      </c>
      <c r="H69" s="65" t="str">
        <f t="shared" si="4"/>
        <v>--</v>
      </c>
      <c r="I69" s="238" t="str">
        <f>IF(COUNTIF(Table10[[#This Row],[Name of SPA]:[Benefit category]],"&lt;&gt;--")=0,"", IF(OR(Table10[[#This Row],[Estimated expenditures]]="",Table10[[#This Row],[Estimated expenditures]]="--",Table10[[#This Row],[Prior year expenditures]]="",Table10[[#This Row],[Prior year expenditures]]="--"), "Incomplete","Complete"))</f>
        <v/>
      </c>
      <c r="J69" s="238">
        <f>IF(I69="Incomplete", (COUNTBLANK(Table10[[#This Row],[Estimated expenditures]:[Prior year expenditures]])), 0)</f>
        <v>0</v>
      </c>
      <c r="K69" s="238">
        <f>IF(OR(I69="Complete", I69="Incomplete"), (COLUMNS(Table10[[#This Row],[Estimated expenditures]:[Prior year expenditures]])), 0)</f>
        <v>0</v>
      </c>
    </row>
    <row r="70" spans="1:11" x14ac:dyDescent="0.25">
      <c r="A70">
        <f t="shared" si="2"/>
        <v>63</v>
      </c>
      <c r="B70" s="277" t="str">
        <f>IF(ISBLANK('I 80% Medicare'!B70),"--",'I 80% Medicare'!B70)</f>
        <v>--</v>
      </c>
      <c r="C70" s="278" t="str">
        <f>IF(ISBLANK('I 80% Medicare'!C70),"--",'I 80% Medicare'!C70)</f>
        <v>--</v>
      </c>
      <c r="D70" s="277" t="str">
        <f>IF(ISBLANK('I 80% Medicare'!D70),"--",'I 80% Medicare'!D70)</f>
        <v>--</v>
      </c>
      <c r="E70" s="64"/>
      <c r="F70" s="64"/>
      <c r="G70" s="279" t="e">
        <f t="shared" si="3"/>
        <v>#DIV/0!</v>
      </c>
      <c r="H70" s="65" t="str">
        <f t="shared" si="4"/>
        <v>--</v>
      </c>
      <c r="I70" s="238" t="str">
        <f>IF(COUNTIF(Table10[[#This Row],[Name of SPA]:[Benefit category]],"&lt;&gt;--")=0,"", IF(OR(Table10[[#This Row],[Estimated expenditures]]="",Table10[[#This Row],[Estimated expenditures]]="--",Table10[[#This Row],[Prior year expenditures]]="",Table10[[#This Row],[Prior year expenditures]]="--"), "Incomplete","Complete"))</f>
        <v/>
      </c>
      <c r="J70" s="238">
        <f>IF(I70="Incomplete", (COUNTBLANK(Table10[[#This Row],[Estimated expenditures]:[Prior year expenditures]])), 0)</f>
        <v>0</v>
      </c>
      <c r="K70" s="238">
        <f>IF(OR(I70="Complete", I70="Incomplete"), (COLUMNS(Table10[[#This Row],[Estimated expenditures]:[Prior year expenditures]])), 0)</f>
        <v>0</v>
      </c>
    </row>
    <row r="71" spans="1:11" x14ac:dyDescent="0.25">
      <c r="A71">
        <f t="shared" si="2"/>
        <v>64</v>
      </c>
      <c r="B71" s="277" t="str">
        <f>IF(ISBLANK('I 80% Medicare'!B71),"--",'I 80% Medicare'!B71)</f>
        <v>--</v>
      </c>
      <c r="C71" s="278" t="str">
        <f>IF(ISBLANK('I 80% Medicare'!C71),"--",'I 80% Medicare'!C71)</f>
        <v>--</v>
      </c>
      <c r="D71" s="277" t="str">
        <f>IF(ISBLANK('I 80% Medicare'!D71),"--",'I 80% Medicare'!D71)</f>
        <v>--</v>
      </c>
      <c r="E71" s="64"/>
      <c r="F71" s="64"/>
      <c r="G71" s="279" t="e">
        <f t="shared" si="3"/>
        <v>#DIV/0!</v>
      </c>
      <c r="H71" s="65" t="str">
        <f t="shared" si="4"/>
        <v>--</v>
      </c>
      <c r="I71" s="238" t="str">
        <f>IF(COUNTIF(Table10[[#This Row],[Name of SPA]:[Benefit category]],"&lt;&gt;--")=0,"", IF(OR(Table10[[#This Row],[Estimated expenditures]]="",Table10[[#This Row],[Estimated expenditures]]="--",Table10[[#This Row],[Prior year expenditures]]="",Table10[[#This Row],[Prior year expenditures]]="--"), "Incomplete","Complete"))</f>
        <v/>
      </c>
      <c r="J71" s="238">
        <f>IF(I71="Incomplete", (COUNTBLANK(Table10[[#This Row],[Estimated expenditures]:[Prior year expenditures]])), 0)</f>
        <v>0</v>
      </c>
      <c r="K71" s="238">
        <f>IF(OR(I71="Complete", I71="Incomplete"), (COLUMNS(Table10[[#This Row],[Estimated expenditures]:[Prior year expenditures]])), 0)</f>
        <v>0</v>
      </c>
    </row>
    <row r="72" spans="1:11" x14ac:dyDescent="0.25">
      <c r="A72">
        <f t="shared" si="2"/>
        <v>65</v>
      </c>
      <c r="B72" s="277" t="str">
        <f>IF(ISBLANK('I 80% Medicare'!B72),"--",'I 80% Medicare'!B72)</f>
        <v>--</v>
      </c>
      <c r="C72" s="278" t="str">
        <f>IF(ISBLANK('I 80% Medicare'!C72),"--",'I 80% Medicare'!C72)</f>
        <v>--</v>
      </c>
      <c r="D72" s="277" t="str">
        <f>IF(ISBLANK('I 80% Medicare'!D72),"--",'I 80% Medicare'!D72)</f>
        <v>--</v>
      </c>
      <c r="E72" s="64"/>
      <c r="F72" s="64"/>
      <c r="G72" s="279" t="e">
        <f t="shared" si="3"/>
        <v>#DIV/0!</v>
      </c>
      <c r="H72" s="65" t="str">
        <f t="shared" si="4"/>
        <v>--</v>
      </c>
      <c r="I72" s="238" t="str">
        <f>IF(COUNTIF(Table10[[#This Row],[Name of SPA]:[Benefit category]],"&lt;&gt;--")=0,"", IF(OR(Table10[[#This Row],[Estimated expenditures]]="",Table10[[#This Row],[Estimated expenditures]]="--",Table10[[#This Row],[Prior year expenditures]]="",Table10[[#This Row],[Prior year expenditures]]="--"), "Incomplete","Complete"))</f>
        <v/>
      </c>
      <c r="J72" s="238">
        <f>IF(I72="Incomplete", (COUNTBLANK(Table10[[#This Row],[Estimated expenditures]:[Prior year expenditures]])), 0)</f>
        <v>0</v>
      </c>
      <c r="K72" s="238">
        <f>IF(OR(I72="Complete", I72="Incomplete"), (COLUMNS(Table10[[#This Row],[Estimated expenditures]:[Prior year expenditures]])), 0)</f>
        <v>0</v>
      </c>
    </row>
    <row r="73" spans="1:11" x14ac:dyDescent="0.25">
      <c r="A73">
        <f t="shared" si="2"/>
        <v>66</v>
      </c>
      <c r="B73" s="277" t="str">
        <f>IF(ISBLANK('I 80% Medicare'!B73),"--",'I 80% Medicare'!B73)</f>
        <v>--</v>
      </c>
      <c r="C73" s="278" t="str">
        <f>IF(ISBLANK('I 80% Medicare'!C73),"--",'I 80% Medicare'!C73)</f>
        <v>--</v>
      </c>
      <c r="D73" s="277" t="str">
        <f>IF(ISBLANK('I 80% Medicare'!D73),"--",'I 80% Medicare'!D73)</f>
        <v>--</v>
      </c>
      <c r="E73" s="64"/>
      <c r="F73" s="64"/>
      <c r="G73" s="279" t="e">
        <f t="shared" si="3"/>
        <v>#DIV/0!</v>
      </c>
      <c r="H73" s="65" t="str">
        <f t="shared" si="4"/>
        <v>--</v>
      </c>
      <c r="I73" s="238" t="str">
        <f>IF(COUNTIF(Table10[[#This Row],[Name of SPA]:[Benefit category]],"&lt;&gt;--")=0,"", IF(OR(Table10[[#This Row],[Estimated expenditures]]="",Table10[[#This Row],[Estimated expenditures]]="--",Table10[[#This Row],[Prior year expenditures]]="",Table10[[#This Row],[Prior year expenditures]]="--"), "Incomplete","Complete"))</f>
        <v/>
      </c>
      <c r="J73" s="238">
        <f>IF(I73="Incomplete", (COUNTBLANK(Table10[[#This Row],[Estimated expenditures]:[Prior year expenditures]])), 0)</f>
        <v>0</v>
      </c>
      <c r="K73" s="238">
        <f>IF(OR(I73="Complete", I73="Incomplete"), (COLUMNS(Table10[[#This Row],[Estimated expenditures]:[Prior year expenditures]])), 0)</f>
        <v>0</v>
      </c>
    </row>
    <row r="74" spans="1:11" x14ac:dyDescent="0.25">
      <c r="A74">
        <f t="shared" ref="A74:A137" si="5">A73+1</f>
        <v>67</v>
      </c>
      <c r="B74" s="277" t="str">
        <f>IF(ISBLANK('I 80% Medicare'!B74),"--",'I 80% Medicare'!B74)</f>
        <v>--</v>
      </c>
      <c r="C74" s="278" t="str">
        <f>IF(ISBLANK('I 80% Medicare'!C74),"--",'I 80% Medicare'!C74)</f>
        <v>--</v>
      </c>
      <c r="D74" s="277" t="str">
        <f>IF(ISBLANK('I 80% Medicare'!D74),"--",'I 80% Medicare'!D74)</f>
        <v>--</v>
      </c>
      <c r="E74" s="64"/>
      <c r="F74" s="64"/>
      <c r="G74" s="279" t="e">
        <f t="shared" si="3"/>
        <v>#DIV/0!</v>
      </c>
      <c r="H74" s="65" t="str">
        <f t="shared" si="4"/>
        <v>--</v>
      </c>
      <c r="I74" s="238" t="str">
        <f>IF(COUNTIF(Table10[[#This Row],[Name of SPA]:[Benefit category]],"&lt;&gt;--")=0,"", IF(OR(Table10[[#This Row],[Estimated expenditures]]="",Table10[[#This Row],[Estimated expenditures]]="--",Table10[[#This Row],[Prior year expenditures]]="",Table10[[#This Row],[Prior year expenditures]]="--"), "Incomplete","Complete"))</f>
        <v/>
      </c>
      <c r="J74" s="238">
        <f>IF(I74="Incomplete", (COUNTBLANK(Table10[[#This Row],[Estimated expenditures]:[Prior year expenditures]])), 0)</f>
        <v>0</v>
      </c>
      <c r="K74" s="238">
        <f>IF(OR(I74="Complete", I74="Incomplete"), (COLUMNS(Table10[[#This Row],[Estimated expenditures]:[Prior year expenditures]])), 0)</f>
        <v>0</v>
      </c>
    </row>
    <row r="75" spans="1:11" x14ac:dyDescent="0.25">
      <c r="A75">
        <f t="shared" si="5"/>
        <v>68</v>
      </c>
      <c r="B75" s="277" t="str">
        <f>IF(ISBLANK('I 80% Medicare'!B75),"--",'I 80% Medicare'!B75)</f>
        <v>--</v>
      </c>
      <c r="C75" s="278" t="str">
        <f>IF(ISBLANK('I 80% Medicare'!C75),"--",'I 80% Medicare'!C75)</f>
        <v>--</v>
      </c>
      <c r="D75" s="277" t="str">
        <f>IF(ISBLANK('I 80% Medicare'!D75),"--",'I 80% Medicare'!D75)</f>
        <v>--</v>
      </c>
      <c r="E75" s="64"/>
      <c r="F75" s="64"/>
      <c r="G75" s="279" t="e">
        <f t="shared" si="3"/>
        <v>#DIV/0!</v>
      </c>
      <c r="H75" s="65" t="str">
        <f t="shared" si="4"/>
        <v>--</v>
      </c>
      <c r="I75" s="238" t="str">
        <f>IF(COUNTIF(Table10[[#This Row],[Name of SPA]:[Benefit category]],"&lt;&gt;--")=0,"", IF(OR(Table10[[#This Row],[Estimated expenditures]]="",Table10[[#This Row],[Estimated expenditures]]="--",Table10[[#This Row],[Prior year expenditures]]="",Table10[[#This Row],[Prior year expenditures]]="--"), "Incomplete","Complete"))</f>
        <v/>
      </c>
      <c r="J75" s="238">
        <f>IF(I75="Incomplete", (COUNTBLANK(Table10[[#This Row],[Estimated expenditures]:[Prior year expenditures]])), 0)</f>
        <v>0</v>
      </c>
      <c r="K75" s="238">
        <f>IF(OR(I75="Complete", I75="Incomplete"), (COLUMNS(Table10[[#This Row],[Estimated expenditures]:[Prior year expenditures]])), 0)</f>
        <v>0</v>
      </c>
    </row>
    <row r="76" spans="1:11" x14ac:dyDescent="0.25">
      <c r="A76">
        <f t="shared" si="5"/>
        <v>69</v>
      </c>
      <c r="B76" s="277" t="str">
        <f>IF(ISBLANK('I 80% Medicare'!B76),"--",'I 80% Medicare'!B76)</f>
        <v>--</v>
      </c>
      <c r="C76" s="278" t="str">
        <f>IF(ISBLANK('I 80% Medicare'!C76),"--",'I 80% Medicare'!C76)</f>
        <v>--</v>
      </c>
      <c r="D76" s="277" t="str">
        <f>IF(ISBLANK('I 80% Medicare'!D76),"--",'I 80% Medicare'!D76)</f>
        <v>--</v>
      </c>
      <c r="E76" s="64"/>
      <c r="F76" s="64"/>
      <c r="G76" s="279" t="e">
        <f t="shared" si="3"/>
        <v>#DIV/0!</v>
      </c>
      <c r="H76" s="65" t="str">
        <f t="shared" si="4"/>
        <v>--</v>
      </c>
      <c r="I76" s="238" t="str">
        <f>IF(COUNTIF(Table10[[#This Row],[Name of SPA]:[Benefit category]],"&lt;&gt;--")=0,"", IF(OR(Table10[[#This Row],[Estimated expenditures]]="",Table10[[#This Row],[Estimated expenditures]]="--",Table10[[#This Row],[Prior year expenditures]]="",Table10[[#This Row],[Prior year expenditures]]="--"), "Incomplete","Complete"))</f>
        <v/>
      </c>
      <c r="J76" s="238">
        <f>IF(I76="Incomplete", (COUNTBLANK(Table10[[#This Row],[Estimated expenditures]:[Prior year expenditures]])), 0)</f>
        <v>0</v>
      </c>
      <c r="K76" s="238">
        <f>IF(OR(I76="Complete", I76="Incomplete"), (COLUMNS(Table10[[#This Row],[Estimated expenditures]:[Prior year expenditures]])), 0)</f>
        <v>0</v>
      </c>
    </row>
    <row r="77" spans="1:11" x14ac:dyDescent="0.25">
      <c r="A77">
        <f t="shared" si="5"/>
        <v>70</v>
      </c>
      <c r="B77" s="277" t="str">
        <f>IF(ISBLANK('I 80% Medicare'!B77),"--",'I 80% Medicare'!B77)</f>
        <v>--</v>
      </c>
      <c r="C77" s="278" t="str">
        <f>IF(ISBLANK('I 80% Medicare'!C77),"--",'I 80% Medicare'!C77)</f>
        <v>--</v>
      </c>
      <c r="D77" s="277" t="str">
        <f>IF(ISBLANK('I 80% Medicare'!D77),"--",'I 80% Medicare'!D77)</f>
        <v>--</v>
      </c>
      <c r="E77" s="64"/>
      <c r="F77" s="64"/>
      <c r="G77" s="279" t="e">
        <f t="shared" si="3"/>
        <v>#DIV/0!</v>
      </c>
      <c r="H77" s="65" t="str">
        <f t="shared" si="4"/>
        <v>--</v>
      </c>
      <c r="I77" s="238" t="str">
        <f>IF(COUNTIF(Table10[[#This Row],[Name of SPA]:[Benefit category]],"&lt;&gt;--")=0,"", IF(OR(Table10[[#This Row],[Estimated expenditures]]="",Table10[[#This Row],[Estimated expenditures]]="--",Table10[[#This Row],[Prior year expenditures]]="",Table10[[#This Row],[Prior year expenditures]]="--"), "Incomplete","Complete"))</f>
        <v/>
      </c>
      <c r="J77" s="238">
        <f>IF(I77="Incomplete", (COUNTBLANK(Table10[[#This Row],[Estimated expenditures]:[Prior year expenditures]])), 0)</f>
        <v>0</v>
      </c>
      <c r="K77" s="238">
        <f>IF(OR(I77="Complete", I77="Incomplete"), (COLUMNS(Table10[[#This Row],[Estimated expenditures]:[Prior year expenditures]])), 0)</f>
        <v>0</v>
      </c>
    </row>
    <row r="78" spans="1:11" x14ac:dyDescent="0.25">
      <c r="A78">
        <f t="shared" si="5"/>
        <v>71</v>
      </c>
      <c r="B78" s="277" t="str">
        <f>IF(ISBLANK('I 80% Medicare'!B78),"--",'I 80% Medicare'!B78)</f>
        <v>--</v>
      </c>
      <c r="C78" s="278" t="str">
        <f>IF(ISBLANK('I 80% Medicare'!C78),"--",'I 80% Medicare'!C78)</f>
        <v>--</v>
      </c>
      <c r="D78" s="277" t="str">
        <f>IF(ISBLANK('I 80% Medicare'!D78),"--",'I 80% Medicare'!D78)</f>
        <v>--</v>
      </c>
      <c r="E78" s="64"/>
      <c r="F78" s="64"/>
      <c r="G78" s="279" t="e">
        <f t="shared" si="3"/>
        <v>#DIV/0!</v>
      </c>
      <c r="H78" s="65" t="str">
        <f t="shared" si="4"/>
        <v>--</v>
      </c>
      <c r="I78" s="238" t="str">
        <f>IF(COUNTIF(Table10[[#This Row],[Name of SPA]:[Benefit category]],"&lt;&gt;--")=0,"", IF(OR(Table10[[#This Row],[Estimated expenditures]]="",Table10[[#This Row],[Estimated expenditures]]="--",Table10[[#This Row],[Prior year expenditures]]="",Table10[[#This Row],[Prior year expenditures]]="--"), "Incomplete","Complete"))</f>
        <v/>
      </c>
      <c r="J78" s="238">
        <f>IF(I78="Incomplete", (COUNTBLANK(Table10[[#This Row],[Estimated expenditures]:[Prior year expenditures]])), 0)</f>
        <v>0</v>
      </c>
      <c r="K78" s="238">
        <f>IF(OR(I78="Complete", I78="Incomplete"), (COLUMNS(Table10[[#This Row],[Estimated expenditures]:[Prior year expenditures]])), 0)</f>
        <v>0</v>
      </c>
    </row>
    <row r="79" spans="1:11" x14ac:dyDescent="0.25">
      <c r="A79">
        <f t="shared" si="5"/>
        <v>72</v>
      </c>
      <c r="B79" s="277" t="str">
        <f>IF(ISBLANK('I 80% Medicare'!B79),"--",'I 80% Medicare'!B79)</f>
        <v>--</v>
      </c>
      <c r="C79" s="278" t="str">
        <f>IF(ISBLANK('I 80% Medicare'!C79),"--",'I 80% Medicare'!C79)</f>
        <v>--</v>
      </c>
      <c r="D79" s="277" t="str">
        <f>IF(ISBLANK('I 80% Medicare'!D79),"--",'I 80% Medicare'!D79)</f>
        <v>--</v>
      </c>
      <c r="E79" s="64"/>
      <c r="F79" s="64"/>
      <c r="G79" s="279" t="e">
        <f t="shared" si="3"/>
        <v>#DIV/0!</v>
      </c>
      <c r="H79" s="65" t="str">
        <f t="shared" si="4"/>
        <v>--</v>
      </c>
      <c r="I79" s="238" t="str">
        <f>IF(COUNTIF(Table10[[#This Row],[Name of SPA]:[Benefit category]],"&lt;&gt;--")=0,"", IF(OR(Table10[[#This Row],[Estimated expenditures]]="",Table10[[#This Row],[Estimated expenditures]]="--",Table10[[#This Row],[Prior year expenditures]]="",Table10[[#This Row],[Prior year expenditures]]="--"), "Incomplete","Complete"))</f>
        <v/>
      </c>
      <c r="J79" s="238">
        <f>IF(I79="Incomplete", (COUNTBLANK(Table10[[#This Row],[Estimated expenditures]:[Prior year expenditures]])), 0)</f>
        <v>0</v>
      </c>
      <c r="K79" s="238">
        <f>IF(OR(I79="Complete", I79="Incomplete"), (COLUMNS(Table10[[#This Row],[Estimated expenditures]:[Prior year expenditures]])), 0)</f>
        <v>0</v>
      </c>
    </row>
    <row r="80" spans="1:11" x14ac:dyDescent="0.25">
      <c r="A80">
        <f t="shared" si="5"/>
        <v>73</v>
      </c>
      <c r="B80" s="277" t="str">
        <f>IF(ISBLANK('I 80% Medicare'!B80),"--",'I 80% Medicare'!B80)</f>
        <v>--</v>
      </c>
      <c r="C80" s="278" t="str">
        <f>IF(ISBLANK('I 80% Medicare'!C80),"--",'I 80% Medicare'!C80)</f>
        <v>--</v>
      </c>
      <c r="D80" s="277" t="str">
        <f>IF(ISBLANK('I 80% Medicare'!D80),"--",'I 80% Medicare'!D80)</f>
        <v>--</v>
      </c>
      <c r="E80" s="64"/>
      <c r="F80" s="64"/>
      <c r="G80" s="279" t="e">
        <f t="shared" si="3"/>
        <v>#DIV/0!</v>
      </c>
      <c r="H80" s="65" t="str">
        <f t="shared" si="4"/>
        <v>--</v>
      </c>
      <c r="I80" s="238" t="str">
        <f>IF(COUNTIF(Table10[[#This Row],[Name of SPA]:[Benefit category]],"&lt;&gt;--")=0,"", IF(OR(Table10[[#This Row],[Estimated expenditures]]="",Table10[[#This Row],[Estimated expenditures]]="--",Table10[[#This Row],[Prior year expenditures]]="",Table10[[#This Row],[Prior year expenditures]]="--"), "Incomplete","Complete"))</f>
        <v/>
      </c>
      <c r="J80" s="238">
        <f>IF(I80="Incomplete", (COUNTBLANK(Table10[[#This Row],[Estimated expenditures]:[Prior year expenditures]])), 0)</f>
        <v>0</v>
      </c>
      <c r="K80" s="238">
        <f>IF(OR(I80="Complete", I80="Incomplete"), (COLUMNS(Table10[[#This Row],[Estimated expenditures]:[Prior year expenditures]])), 0)</f>
        <v>0</v>
      </c>
    </row>
    <row r="81" spans="1:11" x14ac:dyDescent="0.25">
      <c r="A81">
        <f t="shared" si="5"/>
        <v>74</v>
      </c>
      <c r="B81" s="277" t="str">
        <f>IF(ISBLANK('I 80% Medicare'!B81),"--",'I 80% Medicare'!B81)</f>
        <v>--</v>
      </c>
      <c r="C81" s="278" t="str">
        <f>IF(ISBLANK('I 80% Medicare'!C81),"--",'I 80% Medicare'!C81)</f>
        <v>--</v>
      </c>
      <c r="D81" s="277" t="str">
        <f>IF(ISBLANK('I 80% Medicare'!D81),"--",'I 80% Medicare'!D81)</f>
        <v>--</v>
      </c>
      <c r="E81" s="64"/>
      <c r="F81" s="64"/>
      <c r="G81" s="279" t="e">
        <f t="shared" si="3"/>
        <v>#DIV/0!</v>
      </c>
      <c r="H81" s="65" t="str">
        <f t="shared" si="4"/>
        <v>--</v>
      </c>
      <c r="I81" s="238" t="str">
        <f>IF(COUNTIF(Table10[[#This Row],[Name of SPA]:[Benefit category]],"&lt;&gt;--")=0,"", IF(OR(Table10[[#This Row],[Estimated expenditures]]="",Table10[[#This Row],[Estimated expenditures]]="--",Table10[[#This Row],[Prior year expenditures]]="",Table10[[#This Row],[Prior year expenditures]]="--"), "Incomplete","Complete"))</f>
        <v/>
      </c>
      <c r="J81" s="238">
        <f>IF(I81="Incomplete", (COUNTBLANK(Table10[[#This Row],[Estimated expenditures]:[Prior year expenditures]])), 0)</f>
        <v>0</v>
      </c>
      <c r="K81" s="238">
        <f>IF(OR(I81="Complete", I81="Incomplete"), (COLUMNS(Table10[[#This Row],[Estimated expenditures]:[Prior year expenditures]])), 0)</f>
        <v>0</v>
      </c>
    </row>
    <row r="82" spans="1:11" x14ac:dyDescent="0.25">
      <c r="A82">
        <f t="shared" si="5"/>
        <v>75</v>
      </c>
      <c r="B82" s="277" t="str">
        <f>IF(ISBLANK('I 80% Medicare'!B82),"--",'I 80% Medicare'!B82)</f>
        <v>--</v>
      </c>
      <c r="C82" s="278" t="str">
        <f>IF(ISBLANK('I 80% Medicare'!C82),"--",'I 80% Medicare'!C82)</f>
        <v>--</v>
      </c>
      <c r="D82" s="277" t="str">
        <f>IF(ISBLANK('I 80% Medicare'!D82),"--",'I 80% Medicare'!D82)</f>
        <v>--</v>
      </c>
      <c r="E82" s="64"/>
      <c r="F82" s="64"/>
      <c r="G82" s="279" t="e">
        <f t="shared" si="3"/>
        <v>#DIV/0!</v>
      </c>
      <c r="H82" s="65" t="str">
        <f t="shared" si="4"/>
        <v>--</v>
      </c>
      <c r="I82" s="238" t="str">
        <f>IF(COUNTIF(Table10[[#This Row],[Name of SPA]:[Benefit category]],"&lt;&gt;--")=0,"", IF(OR(Table10[[#This Row],[Estimated expenditures]]="",Table10[[#This Row],[Estimated expenditures]]="--",Table10[[#This Row],[Prior year expenditures]]="",Table10[[#This Row],[Prior year expenditures]]="--"), "Incomplete","Complete"))</f>
        <v/>
      </c>
      <c r="J82" s="238">
        <f>IF(I82="Incomplete", (COUNTBLANK(Table10[[#This Row],[Estimated expenditures]:[Prior year expenditures]])), 0)</f>
        <v>0</v>
      </c>
      <c r="K82" s="238">
        <f>IF(OR(I82="Complete", I82="Incomplete"), (COLUMNS(Table10[[#This Row],[Estimated expenditures]:[Prior year expenditures]])), 0)</f>
        <v>0</v>
      </c>
    </row>
    <row r="83" spans="1:11" x14ac:dyDescent="0.25">
      <c r="A83">
        <f t="shared" si="5"/>
        <v>76</v>
      </c>
      <c r="B83" s="277" t="str">
        <f>IF(ISBLANK('I 80% Medicare'!B83),"--",'I 80% Medicare'!B83)</f>
        <v>--</v>
      </c>
      <c r="C83" s="278" t="str">
        <f>IF(ISBLANK('I 80% Medicare'!C83),"--",'I 80% Medicare'!C83)</f>
        <v>--</v>
      </c>
      <c r="D83" s="277" t="str">
        <f>IF(ISBLANK('I 80% Medicare'!D83),"--",'I 80% Medicare'!D83)</f>
        <v>--</v>
      </c>
      <c r="E83" s="64"/>
      <c r="F83" s="64"/>
      <c r="G83" s="279" t="e">
        <f t="shared" si="3"/>
        <v>#DIV/0!</v>
      </c>
      <c r="H83" s="65" t="str">
        <f t="shared" si="4"/>
        <v>--</v>
      </c>
      <c r="I83" s="238" t="str">
        <f>IF(COUNTIF(Table10[[#This Row],[Name of SPA]:[Benefit category]],"&lt;&gt;--")=0,"", IF(OR(Table10[[#This Row],[Estimated expenditures]]="",Table10[[#This Row],[Estimated expenditures]]="--",Table10[[#This Row],[Prior year expenditures]]="",Table10[[#This Row],[Prior year expenditures]]="--"), "Incomplete","Complete"))</f>
        <v/>
      </c>
      <c r="J83" s="238">
        <f>IF(I83="Incomplete", (COUNTBLANK(Table10[[#This Row],[Estimated expenditures]:[Prior year expenditures]])), 0)</f>
        <v>0</v>
      </c>
      <c r="K83" s="238">
        <f>IF(OR(I83="Complete", I83="Incomplete"), (COLUMNS(Table10[[#This Row],[Estimated expenditures]:[Prior year expenditures]])), 0)</f>
        <v>0</v>
      </c>
    </row>
    <row r="84" spans="1:11" x14ac:dyDescent="0.25">
      <c r="A84">
        <f t="shared" si="5"/>
        <v>77</v>
      </c>
      <c r="B84" s="277" t="str">
        <f>IF(ISBLANK('I 80% Medicare'!B84),"--",'I 80% Medicare'!B84)</f>
        <v>--</v>
      </c>
      <c r="C84" s="278" t="str">
        <f>IF(ISBLANK('I 80% Medicare'!C84),"--",'I 80% Medicare'!C84)</f>
        <v>--</v>
      </c>
      <c r="D84" s="277" t="str">
        <f>IF(ISBLANK('I 80% Medicare'!D84),"--",'I 80% Medicare'!D84)</f>
        <v>--</v>
      </c>
      <c r="E84" s="64"/>
      <c r="F84" s="64"/>
      <c r="G84" s="279" t="e">
        <f t="shared" si="3"/>
        <v>#DIV/0!</v>
      </c>
      <c r="H84" s="65" t="str">
        <f t="shared" si="4"/>
        <v>--</v>
      </c>
      <c r="I84" s="238" t="str">
        <f>IF(COUNTIF(Table10[[#This Row],[Name of SPA]:[Benefit category]],"&lt;&gt;--")=0,"", IF(OR(Table10[[#This Row],[Estimated expenditures]]="",Table10[[#This Row],[Estimated expenditures]]="--",Table10[[#This Row],[Prior year expenditures]]="",Table10[[#This Row],[Prior year expenditures]]="--"), "Incomplete","Complete"))</f>
        <v/>
      </c>
      <c r="J84" s="238">
        <f>IF(I84="Incomplete", (COUNTBLANK(Table10[[#This Row],[Estimated expenditures]:[Prior year expenditures]])), 0)</f>
        <v>0</v>
      </c>
      <c r="K84" s="238">
        <f>IF(OR(I84="Complete", I84="Incomplete"), (COLUMNS(Table10[[#This Row],[Estimated expenditures]:[Prior year expenditures]])), 0)</f>
        <v>0</v>
      </c>
    </row>
    <row r="85" spans="1:11" x14ac:dyDescent="0.25">
      <c r="A85">
        <f t="shared" si="5"/>
        <v>78</v>
      </c>
      <c r="B85" s="277" t="str">
        <f>IF(ISBLANK('I 80% Medicare'!B85),"--",'I 80% Medicare'!B85)</f>
        <v>--</v>
      </c>
      <c r="C85" s="278" t="str">
        <f>IF(ISBLANK('I 80% Medicare'!C85),"--",'I 80% Medicare'!C85)</f>
        <v>--</v>
      </c>
      <c r="D85" s="277" t="str">
        <f>IF(ISBLANK('I 80% Medicare'!D85),"--",'I 80% Medicare'!D85)</f>
        <v>--</v>
      </c>
      <c r="E85" s="64"/>
      <c r="F85" s="64"/>
      <c r="G85" s="279" t="e">
        <f t="shared" si="3"/>
        <v>#DIV/0!</v>
      </c>
      <c r="H85" s="65" t="str">
        <f t="shared" si="4"/>
        <v>--</v>
      </c>
      <c r="I85" s="238" t="str">
        <f>IF(COUNTIF(Table10[[#This Row],[Name of SPA]:[Benefit category]],"&lt;&gt;--")=0,"", IF(OR(Table10[[#This Row],[Estimated expenditures]]="",Table10[[#This Row],[Estimated expenditures]]="--",Table10[[#This Row],[Prior year expenditures]]="",Table10[[#This Row],[Prior year expenditures]]="--"), "Incomplete","Complete"))</f>
        <v/>
      </c>
      <c r="J85" s="238">
        <f>IF(I85="Incomplete", (COUNTBLANK(Table10[[#This Row],[Estimated expenditures]:[Prior year expenditures]])), 0)</f>
        <v>0</v>
      </c>
      <c r="K85" s="238">
        <f>IF(OR(I85="Complete", I85="Incomplete"), (COLUMNS(Table10[[#This Row],[Estimated expenditures]:[Prior year expenditures]])), 0)</f>
        <v>0</v>
      </c>
    </row>
    <row r="86" spans="1:11" x14ac:dyDescent="0.25">
      <c r="A86">
        <f t="shared" si="5"/>
        <v>79</v>
      </c>
      <c r="B86" s="277" t="str">
        <f>IF(ISBLANK('I 80% Medicare'!B86),"--",'I 80% Medicare'!B86)</f>
        <v>--</v>
      </c>
      <c r="C86" s="278" t="str">
        <f>IF(ISBLANK('I 80% Medicare'!C86),"--",'I 80% Medicare'!C86)</f>
        <v>--</v>
      </c>
      <c r="D86" s="277" t="str">
        <f>IF(ISBLANK('I 80% Medicare'!D86),"--",'I 80% Medicare'!D86)</f>
        <v>--</v>
      </c>
      <c r="E86" s="64"/>
      <c r="F86" s="64"/>
      <c r="G86" s="279" t="e">
        <f t="shared" si="3"/>
        <v>#DIV/0!</v>
      </c>
      <c r="H86" s="65" t="str">
        <f t="shared" si="4"/>
        <v>--</v>
      </c>
      <c r="I86" s="238" t="str">
        <f>IF(COUNTIF(Table10[[#This Row],[Name of SPA]:[Benefit category]],"&lt;&gt;--")=0,"", IF(OR(Table10[[#This Row],[Estimated expenditures]]="",Table10[[#This Row],[Estimated expenditures]]="--",Table10[[#This Row],[Prior year expenditures]]="",Table10[[#This Row],[Prior year expenditures]]="--"), "Incomplete","Complete"))</f>
        <v/>
      </c>
      <c r="J86" s="238">
        <f>IF(I86="Incomplete", (COUNTBLANK(Table10[[#This Row],[Estimated expenditures]:[Prior year expenditures]])), 0)</f>
        <v>0</v>
      </c>
      <c r="K86" s="238">
        <f>IF(OR(I86="Complete", I86="Incomplete"), (COLUMNS(Table10[[#This Row],[Estimated expenditures]:[Prior year expenditures]])), 0)</f>
        <v>0</v>
      </c>
    </row>
    <row r="87" spans="1:11" x14ac:dyDescent="0.25">
      <c r="A87">
        <f t="shared" si="5"/>
        <v>80</v>
      </c>
      <c r="B87" s="277" t="str">
        <f>IF(ISBLANK('I 80% Medicare'!B87),"--",'I 80% Medicare'!B87)</f>
        <v>--</v>
      </c>
      <c r="C87" s="278" t="str">
        <f>IF(ISBLANK('I 80% Medicare'!C87),"--",'I 80% Medicare'!C87)</f>
        <v>--</v>
      </c>
      <c r="D87" s="277" t="str">
        <f>IF(ISBLANK('I 80% Medicare'!D87),"--",'I 80% Medicare'!D87)</f>
        <v>--</v>
      </c>
      <c r="E87" s="64"/>
      <c r="F87" s="64"/>
      <c r="G87" s="279" t="e">
        <f t="shared" si="3"/>
        <v>#DIV/0!</v>
      </c>
      <c r="H87" s="65" t="str">
        <f t="shared" si="4"/>
        <v>--</v>
      </c>
      <c r="I87" s="238" t="str">
        <f>IF(COUNTIF(Table10[[#This Row],[Name of SPA]:[Benefit category]],"&lt;&gt;--")=0,"", IF(OR(Table10[[#This Row],[Estimated expenditures]]="",Table10[[#This Row],[Estimated expenditures]]="--",Table10[[#This Row],[Prior year expenditures]]="",Table10[[#This Row],[Prior year expenditures]]="--"), "Incomplete","Complete"))</f>
        <v/>
      </c>
      <c r="J87" s="238">
        <f>IF(I87="Incomplete", (COUNTBLANK(Table10[[#This Row],[Estimated expenditures]:[Prior year expenditures]])), 0)</f>
        <v>0</v>
      </c>
      <c r="K87" s="238">
        <f>IF(OR(I87="Complete", I87="Incomplete"), (COLUMNS(Table10[[#This Row],[Estimated expenditures]:[Prior year expenditures]])), 0)</f>
        <v>0</v>
      </c>
    </row>
    <row r="88" spans="1:11" x14ac:dyDescent="0.25">
      <c r="A88">
        <f t="shared" si="5"/>
        <v>81</v>
      </c>
      <c r="B88" s="277" t="str">
        <f>IF(ISBLANK('I 80% Medicare'!B88),"--",'I 80% Medicare'!B88)</f>
        <v>--</v>
      </c>
      <c r="C88" s="278" t="str">
        <f>IF(ISBLANK('I 80% Medicare'!C88),"--",'I 80% Medicare'!C88)</f>
        <v>--</v>
      </c>
      <c r="D88" s="277" t="str">
        <f>IF(ISBLANK('I 80% Medicare'!D88),"--",'I 80% Medicare'!D88)</f>
        <v>--</v>
      </c>
      <c r="E88" s="64"/>
      <c r="F88" s="64"/>
      <c r="G88" s="279" t="e">
        <f t="shared" si="3"/>
        <v>#DIV/0!</v>
      </c>
      <c r="H88" s="65" t="str">
        <f t="shared" si="4"/>
        <v>--</v>
      </c>
      <c r="I88" s="238" t="str">
        <f>IF(COUNTIF(Table10[[#This Row],[Name of SPA]:[Benefit category]],"&lt;&gt;--")=0,"", IF(OR(Table10[[#This Row],[Estimated expenditures]]="",Table10[[#This Row],[Estimated expenditures]]="--",Table10[[#This Row],[Prior year expenditures]]="",Table10[[#This Row],[Prior year expenditures]]="--"), "Incomplete","Complete"))</f>
        <v/>
      </c>
      <c r="J88" s="238">
        <f>IF(I88="Incomplete", (COUNTBLANK(Table10[[#This Row],[Estimated expenditures]:[Prior year expenditures]])), 0)</f>
        <v>0</v>
      </c>
      <c r="K88" s="238">
        <f>IF(OR(I88="Complete", I88="Incomplete"), (COLUMNS(Table10[[#This Row],[Estimated expenditures]:[Prior year expenditures]])), 0)</f>
        <v>0</v>
      </c>
    </row>
    <row r="89" spans="1:11" x14ac:dyDescent="0.25">
      <c r="A89">
        <f t="shared" si="5"/>
        <v>82</v>
      </c>
      <c r="B89" s="277" t="str">
        <f>IF(ISBLANK('I 80% Medicare'!B89),"--",'I 80% Medicare'!B89)</f>
        <v>--</v>
      </c>
      <c r="C89" s="278" t="str">
        <f>IF(ISBLANK('I 80% Medicare'!C89),"--",'I 80% Medicare'!C89)</f>
        <v>--</v>
      </c>
      <c r="D89" s="277" t="str">
        <f>IF(ISBLANK('I 80% Medicare'!D89),"--",'I 80% Medicare'!D89)</f>
        <v>--</v>
      </c>
      <c r="E89" s="64"/>
      <c r="F89" s="64"/>
      <c r="G89" s="279" t="e">
        <f t="shared" si="3"/>
        <v>#DIV/0!</v>
      </c>
      <c r="H89" s="65" t="str">
        <f t="shared" si="4"/>
        <v>--</v>
      </c>
      <c r="I89" s="238" t="str">
        <f>IF(COUNTIF(Table10[[#This Row],[Name of SPA]:[Benefit category]],"&lt;&gt;--")=0,"", IF(OR(Table10[[#This Row],[Estimated expenditures]]="",Table10[[#This Row],[Estimated expenditures]]="--",Table10[[#This Row],[Prior year expenditures]]="",Table10[[#This Row],[Prior year expenditures]]="--"), "Incomplete","Complete"))</f>
        <v/>
      </c>
      <c r="J89" s="238">
        <f>IF(I89="Incomplete", (COUNTBLANK(Table10[[#This Row],[Estimated expenditures]:[Prior year expenditures]])), 0)</f>
        <v>0</v>
      </c>
      <c r="K89" s="238">
        <f>IF(OR(I89="Complete", I89="Incomplete"), (COLUMNS(Table10[[#This Row],[Estimated expenditures]:[Prior year expenditures]])), 0)</f>
        <v>0</v>
      </c>
    </row>
    <row r="90" spans="1:11" x14ac:dyDescent="0.25">
      <c r="A90">
        <f t="shared" si="5"/>
        <v>83</v>
      </c>
      <c r="B90" s="277" t="str">
        <f>IF(ISBLANK('I 80% Medicare'!B90),"--",'I 80% Medicare'!B90)</f>
        <v>--</v>
      </c>
      <c r="C90" s="278" t="str">
        <f>IF(ISBLANK('I 80% Medicare'!C90),"--",'I 80% Medicare'!C90)</f>
        <v>--</v>
      </c>
      <c r="D90" s="277" t="str">
        <f>IF(ISBLANK('I 80% Medicare'!D90),"--",'I 80% Medicare'!D90)</f>
        <v>--</v>
      </c>
      <c r="E90" s="64"/>
      <c r="F90" s="64"/>
      <c r="G90" s="279" t="e">
        <f t="shared" si="3"/>
        <v>#DIV/0!</v>
      </c>
      <c r="H90" s="65" t="str">
        <f t="shared" si="4"/>
        <v>--</v>
      </c>
      <c r="I90" s="238" t="str">
        <f>IF(COUNTIF(Table10[[#This Row],[Name of SPA]:[Benefit category]],"&lt;&gt;--")=0,"", IF(OR(Table10[[#This Row],[Estimated expenditures]]="",Table10[[#This Row],[Estimated expenditures]]="--",Table10[[#This Row],[Prior year expenditures]]="",Table10[[#This Row],[Prior year expenditures]]="--"), "Incomplete","Complete"))</f>
        <v/>
      </c>
      <c r="J90" s="238">
        <f>IF(I90="Incomplete", (COUNTBLANK(Table10[[#This Row],[Estimated expenditures]:[Prior year expenditures]])), 0)</f>
        <v>0</v>
      </c>
      <c r="K90" s="238">
        <f>IF(OR(I90="Complete", I90="Incomplete"), (COLUMNS(Table10[[#This Row],[Estimated expenditures]:[Prior year expenditures]])), 0)</f>
        <v>0</v>
      </c>
    </row>
    <row r="91" spans="1:11" x14ac:dyDescent="0.25">
      <c r="A91">
        <f t="shared" si="5"/>
        <v>84</v>
      </c>
      <c r="B91" s="277" t="str">
        <f>IF(ISBLANK('I 80% Medicare'!B91),"--",'I 80% Medicare'!B91)</f>
        <v>--</v>
      </c>
      <c r="C91" s="278" t="str">
        <f>IF(ISBLANK('I 80% Medicare'!C91),"--",'I 80% Medicare'!C91)</f>
        <v>--</v>
      </c>
      <c r="D91" s="277" t="str">
        <f>IF(ISBLANK('I 80% Medicare'!D91),"--",'I 80% Medicare'!D91)</f>
        <v>--</v>
      </c>
      <c r="E91" s="64"/>
      <c r="F91" s="64"/>
      <c r="G91" s="279" t="e">
        <f t="shared" si="3"/>
        <v>#DIV/0!</v>
      </c>
      <c r="H91" s="65" t="str">
        <f t="shared" si="4"/>
        <v>--</v>
      </c>
      <c r="I91" s="238" t="str">
        <f>IF(COUNTIF(Table10[[#This Row],[Name of SPA]:[Benefit category]],"&lt;&gt;--")=0,"", IF(OR(Table10[[#This Row],[Estimated expenditures]]="",Table10[[#This Row],[Estimated expenditures]]="--",Table10[[#This Row],[Prior year expenditures]]="",Table10[[#This Row],[Prior year expenditures]]="--"), "Incomplete","Complete"))</f>
        <v/>
      </c>
      <c r="J91" s="238">
        <f>IF(I91="Incomplete", (COUNTBLANK(Table10[[#This Row],[Estimated expenditures]:[Prior year expenditures]])), 0)</f>
        <v>0</v>
      </c>
      <c r="K91" s="238">
        <f>IF(OR(I91="Complete", I91="Incomplete"), (COLUMNS(Table10[[#This Row],[Estimated expenditures]:[Prior year expenditures]])), 0)</f>
        <v>0</v>
      </c>
    </row>
    <row r="92" spans="1:11" x14ac:dyDescent="0.25">
      <c r="A92">
        <f t="shared" si="5"/>
        <v>85</v>
      </c>
      <c r="B92" s="277" t="str">
        <f>IF(ISBLANK('I 80% Medicare'!B92),"--",'I 80% Medicare'!B92)</f>
        <v>--</v>
      </c>
      <c r="C92" s="278" t="str">
        <f>IF(ISBLANK('I 80% Medicare'!C92),"--",'I 80% Medicare'!C92)</f>
        <v>--</v>
      </c>
      <c r="D92" s="277" t="str">
        <f>IF(ISBLANK('I 80% Medicare'!D92),"--",'I 80% Medicare'!D92)</f>
        <v>--</v>
      </c>
      <c r="E92" s="64"/>
      <c r="F92" s="64"/>
      <c r="G92" s="279" t="e">
        <f t="shared" si="3"/>
        <v>#DIV/0!</v>
      </c>
      <c r="H92" s="65" t="str">
        <f t="shared" si="4"/>
        <v>--</v>
      </c>
      <c r="I92" s="238" t="str">
        <f>IF(COUNTIF(Table10[[#This Row],[Name of SPA]:[Benefit category]],"&lt;&gt;--")=0,"", IF(OR(Table10[[#This Row],[Estimated expenditures]]="",Table10[[#This Row],[Estimated expenditures]]="--",Table10[[#This Row],[Prior year expenditures]]="",Table10[[#This Row],[Prior year expenditures]]="--"), "Incomplete","Complete"))</f>
        <v/>
      </c>
      <c r="J92" s="238">
        <f>IF(I92="Incomplete", (COUNTBLANK(Table10[[#This Row],[Estimated expenditures]:[Prior year expenditures]])), 0)</f>
        <v>0</v>
      </c>
      <c r="K92" s="238">
        <f>IF(OR(I92="Complete", I92="Incomplete"), (COLUMNS(Table10[[#This Row],[Estimated expenditures]:[Prior year expenditures]])), 0)</f>
        <v>0</v>
      </c>
    </row>
    <row r="93" spans="1:11" x14ac:dyDescent="0.25">
      <c r="A93">
        <f t="shared" si="5"/>
        <v>86</v>
      </c>
      <c r="B93" s="277" t="str">
        <f>IF(ISBLANK('I 80% Medicare'!B93),"--",'I 80% Medicare'!B93)</f>
        <v>--</v>
      </c>
      <c r="C93" s="278" t="str">
        <f>IF(ISBLANK('I 80% Medicare'!C93),"--",'I 80% Medicare'!C93)</f>
        <v>--</v>
      </c>
      <c r="D93" s="277" t="str">
        <f>IF(ISBLANK('I 80% Medicare'!D93),"--",'I 80% Medicare'!D93)</f>
        <v>--</v>
      </c>
      <c r="E93" s="64"/>
      <c r="F93" s="64"/>
      <c r="G93" s="279" t="e">
        <f t="shared" si="3"/>
        <v>#DIV/0!</v>
      </c>
      <c r="H93" s="65" t="str">
        <f t="shared" si="4"/>
        <v>--</v>
      </c>
      <c r="I93" s="238" t="str">
        <f>IF(COUNTIF(Table10[[#This Row],[Name of SPA]:[Benefit category]],"&lt;&gt;--")=0,"", IF(OR(Table10[[#This Row],[Estimated expenditures]]="",Table10[[#This Row],[Estimated expenditures]]="--",Table10[[#This Row],[Prior year expenditures]]="",Table10[[#This Row],[Prior year expenditures]]="--"), "Incomplete","Complete"))</f>
        <v/>
      </c>
      <c r="J93" s="238">
        <f>IF(I93="Incomplete", (COUNTBLANK(Table10[[#This Row],[Estimated expenditures]:[Prior year expenditures]])), 0)</f>
        <v>0</v>
      </c>
      <c r="K93" s="238">
        <f>IF(OR(I93="Complete", I93="Incomplete"), (COLUMNS(Table10[[#This Row],[Estimated expenditures]:[Prior year expenditures]])), 0)</f>
        <v>0</v>
      </c>
    </row>
    <row r="94" spans="1:11" x14ac:dyDescent="0.25">
      <c r="A94">
        <f t="shared" si="5"/>
        <v>87</v>
      </c>
      <c r="B94" s="277" t="str">
        <f>IF(ISBLANK('I 80% Medicare'!B94),"--",'I 80% Medicare'!B94)</f>
        <v>--</v>
      </c>
      <c r="C94" s="278" t="str">
        <f>IF(ISBLANK('I 80% Medicare'!C94),"--",'I 80% Medicare'!C94)</f>
        <v>--</v>
      </c>
      <c r="D94" s="277" t="str">
        <f>IF(ISBLANK('I 80% Medicare'!D94),"--",'I 80% Medicare'!D94)</f>
        <v>--</v>
      </c>
      <c r="E94" s="64"/>
      <c r="F94" s="64"/>
      <c r="G94" s="279" t="e">
        <f t="shared" si="3"/>
        <v>#DIV/0!</v>
      </c>
      <c r="H94" s="65" t="str">
        <f t="shared" si="4"/>
        <v>--</v>
      </c>
      <c r="I94" s="238" t="str">
        <f>IF(COUNTIF(Table10[[#This Row],[Name of SPA]:[Benefit category]],"&lt;&gt;--")=0,"", IF(OR(Table10[[#This Row],[Estimated expenditures]]="",Table10[[#This Row],[Estimated expenditures]]="--",Table10[[#This Row],[Prior year expenditures]]="",Table10[[#This Row],[Prior year expenditures]]="--"), "Incomplete","Complete"))</f>
        <v/>
      </c>
      <c r="J94" s="238">
        <f>IF(I94="Incomplete", (COUNTBLANK(Table10[[#This Row],[Estimated expenditures]:[Prior year expenditures]])), 0)</f>
        <v>0</v>
      </c>
      <c r="K94" s="238">
        <f>IF(OR(I94="Complete", I94="Incomplete"), (COLUMNS(Table10[[#This Row],[Estimated expenditures]:[Prior year expenditures]])), 0)</f>
        <v>0</v>
      </c>
    </row>
    <row r="95" spans="1:11" x14ac:dyDescent="0.25">
      <c r="A95">
        <f t="shared" si="5"/>
        <v>88</v>
      </c>
      <c r="B95" s="277" t="str">
        <f>IF(ISBLANK('I 80% Medicare'!B95),"--",'I 80% Medicare'!B95)</f>
        <v>--</v>
      </c>
      <c r="C95" s="278" t="str">
        <f>IF(ISBLANK('I 80% Medicare'!C95),"--",'I 80% Medicare'!C95)</f>
        <v>--</v>
      </c>
      <c r="D95" s="277" t="str">
        <f>IF(ISBLANK('I 80% Medicare'!D95),"--",'I 80% Medicare'!D95)</f>
        <v>--</v>
      </c>
      <c r="E95" s="64"/>
      <c r="F95" s="64"/>
      <c r="G95" s="279" t="e">
        <f t="shared" si="3"/>
        <v>#DIV/0!</v>
      </c>
      <c r="H95" s="65" t="str">
        <f t="shared" si="4"/>
        <v>--</v>
      </c>
      <c r="I95" s="238" t="str">
        <f>IF(COUNTIF(Table10[[#This Row],[Name of SPA]:[Benefit category]],"&lt;&gt;--")=0,"", IF(OR(Table10[[#This Row],[Estimated expenditures]]="",Table10[[#This Row],[Estimated expenditures]]="--",Table10[[#This Row],[Prior year expenditures]]="",Table10[[#This Row],[Prior year expenditures]]="--"), "Incomplete","Complete"))</f>
        <v/>
      </c>
      <c r="J95" s="238">
        <f>IF(I95="Incomplete", (COUNTBLANK(Table10[[#This Row],[Estimated expenditures]:[Prior year expenditures]])), 0)</f>
        <v>0</v>
      </c>
      <c r="K95" s="238">
        <f>IF(OR(I95="Complete", I95="Incomplete"), (COLUMNS(Table10[[#This Row],[Estimated expenditures]:[Prior year expenditures]])), 0)</f>
        <v>0</v>
      </c>
    </row>
    <row r="96" spans="1:11" x14ac:dyDescent="0.25">
      <c r="A96">
        <f t="shared" si="5"/>
        <v>89</v>
      </c>
      <c r="B96" s="277" t="str">
        <f>IF(ISBLANK('I 80% Medicare'!B96),"--",'I 80% Medicare'!B96)</f>
        <v>--</v>
      </c>
      <c r="C96" s="278" t="str">
        <f>IF(ISBLANK('I 80% Medicare'!C96),"--",'I 80% Medicare'!C96)</f>
        <v>--</v>
      </c>
      <c r="D96" s="277" t="str">
        <f>IF(ISBLANK('I 80% Medicare'!D96),"--",'I 80% Medicare'!D96)</f>
        <v>--</v>
      </c>
      <c r="E96" s="64"/>
      <c r="F96" s="64"/>
      <c r="G96" s="279" t="e">
        <f t="shared" si="3"/>
        <v>#DIV/0!</v>
      </c>
      <c r="H96" s="65" t="str">
        <f t="shared" si="4"/>
        <v>--</v>
      </c>
      <c r="I96" s="238" t="str">
        <f>IF(COUNTIF(Table10[[#This Row],[Name of SPA]:[Benefit category]],"&lt;&gt;--")=0,"", IF(OR(Table10[[#This Row],[Estimated expenditures]]="",Table10[[#This Row],[Estimated expenditures]]="--",Table10[[#This Row],[Prior year expenditures]]="",Table10[[#This Row],[Prior year expenditures]]="--"), "Incomplete","Complete"))</f>
        <v/>
      </c>
      <c r="J96" s="238">
        <f>IF(I96="Incomplete", (COUNTBLANK(Table10[[#This Row],[Estimated expenditures]:[Prior year expenditures]])), 0)</f>
        <v>0</v>
      </c>
      <c r="K96" s="238">
        <f>IF(OR(I96="Complete", I96="Incomplete"), (COLUMNS(Table10[[#This Row],[Estimated expenditures]:[Prior year expenditures]])), 0)</f>
        <v>0</v>
      </c>
    </row>
    <row r="97" spans="1:11" x14ac:dyDescent="0.25">
      <c r="A97">
        <f t="shared" si="5"/>
        <v>90</v>
      </c>
      <c r="B97" s="277" t="str">
        <f>IF(ISBLANK('I 80% Medicare'!B97),"--",'I 80% Medicare'!B97)</f>
        <v>--</v>
      </c>
      <c r="C97" s="278" t="str">
        <f>IF(ISBLANK('I 80% Medicare'!C97),"--",'I 80% Medicare'!C97)</f>
        <v>--</v>
      </c>
      <c r="D97" s="277" t="str">
        <f>IF(ISBLANK('I 80% Medicare'!D97),"--",'I 80% Medicare'!D97)</f>
        <v>--</v>
      </c>
      <c r="E97" s="64"/>
      <c r="F97" s="64"/>
      <c r="G97" s="279" t="e">
        <f t="shared" si="3"/>
        <v>#DIV/0!</v>
      </c>
      <c r="H97" s="65" t="str">
        <f t="shared" si="4"/>
        <v>--</v>
      </c>
      <c r="I97" s="238" t="str">
        <f>IF(COUNTIF(Table10[[#This Row],[Name of SPA]:[Benefit category]],"&lt;&gt;--")=0,"", IF(OR(Table10[[#This Row],[Estimated expenditures]]="",Table10[[#This Row],[Estimated expenditures]]="--",Table10[[#This Row],[Prior year expenditures]]="",Table10[[#This Row],[Prior year expenditures]]="--"), "Incomplete","Complete"))</f>
        <v/>
      </c>
      <c r="J97" s="238">
        <f>IF(I97="Incomplete", (COUNTBLANK(Table10[[#This Row],[Estimated expenditures]:[Prior year expenditures]])), 0)</f>
        <v>0</v>
      </c>
      <c r="K97" s="238">
        <f>IF(OR(I97="Complete", I97="Incomplete"), (COLUMNS(Table10[[#This Row],[Estimated expenditures]:[Prior year expenditures]])), 0)</f>
        <v>0</v>
      </c>
    </row>
    <row r="98" spans="1:11" x14ac:dyDescent="0.25">
      <c r="A98">
        <f t="shared" si="5"/>
        <v>91</v>
      </c>
      <c r="B98" s="277" t="str">
        <f>IF(ISBLANK('I 80% Medicare'!B98),"--",'I 80% Medicare'!B98)</f>
        <v>--</v>
      </c>
      <c r="C98" s="278" t="str">
        <f>IF(ISBLANK('I 80% Medicare'!C98),"--",'I 80% Medicare'!C98)</f>
        <v>--</v>
      </c>
      <c r="D98" s="277" t="str">
        <f>IF(ISBLANK('I 80% Medicare'!D98),"--",'I 80% Medicare'!D98)</f>
        <v>--</v>
      </c>
      <c r="E98" s="64"/>
      <c r="F98" s="64"/>
      <c r="G98" s="279" t="e">
        <f t="shared" si="3"/>
        <v>#DIV/0!</v>
      </c>
      <c r="H98" s="65" t="str">
        <f t="shared" si="4"/>
        <v>--</v>
      </c>
      <c r="I98" s="238" t="str">
        <f>IF(COUNTIF(Table10[[#This Row],[Name of SPA]:[Benefit category]],"&lt;&gt;--")=0,"", IF(OR(Table10[[#This Row],[Estimated expenditures]]="",Table10[[#This Row],[Estimated expenditures]]="--",Table10[[#This Row],[Prior year expenditures]]="",Table10[[#This Row],[Prior year expenditures]]="--"), "Incomplete","Complete"))</f>
        <v/>
      </c>
      <c r="J98" s="238">
        <f>IF(I98="Incomplete", (COUNTBLANK(Table10[[#This Row],[Estimated expenditures]:[Prior year expenditures]])), 0)</f>
        <v>0</v>
      </c>
      <c r="K98" s="238">
        <f>IF(OR(I98="Complete", I98="Incomplete"), (COLUMNS(Table10[[#This Row],[Estimated expenditures]:[Prior year expenditures]])), 0)</f>
        <v>0</v>
      </c>
    </row>
    <row r="99" spans="1:11" x14ac:dyDescent="0.25">
      <c r="A99">
        <f t="shared" si="5"/>
        <v>92</v>
      </c>
      <c r="B99" s="277" t="str">
        <f>IF(ISBLANK('I 80% Medicare'!B99),"--",'I 80% Medicare'!B99)</f>
        <v>--</v>
      </c>
      <c r="C99" s="278" t="str">
        <f>IF(ISBLANK('I 80% Medicare'!C99),"--",'I 80% Medicare'!C99)</f>
        <v>--</v>
      </c>
      <c r="D99" s="277" t="str">
        <f>IF(ISBLANK('I 80% Medicare'!D99),"--",'I 80% Medicare'!D99)</f>
        <v>--</v>
      </c>
      <c r="E99" s="64"/>
      <c r="F99" s="64"/>
      <c r="G99" s="279" t="e">
        <f t="shared" si="3"/>
        <v>#DIV/0!</v>
      </c>
      <c r="H99" s="65" t="str">
        <f t="shared" si="4"/>
        <v>--</v>
      </c>
      <c r="I99" s="238" t="str">
        <f>IF(COUNTIF(Table10[[#This Row],[Name of SPA]:[Benefit category]],"&lt;&gt;--")=0,"", IF(OR(Table10[[#This Row],[Estimated expenditures]]="",Table10[[#This Row],[Estimated expenditures]]="--",Table10[[#This Row],[Prior year expenditures]]="",Table10[[#This Row],[Prior year expenditures]]="--"), "Incomplete","Complete"))</f>
        <v/>
      </c>
      <c r="J99" s="238">
        <f>IF(I99="Incomplete", (COUNTBLANK(Table10[[#This Row],[Estimated expenditures]:[Prior year expenditures]])), 0)</f>
        <v>0</v>
      </c>
      <c r="K99" s="238">
        <f>IF(OR(I99="Complete", I99="Incomplete"), (COLUMNS(Table10[[#This Row],[Estimated expenditures]:[Prior year expenditures]])), 0)</f>
        <v>0</v>
      </c>
    </row>
    <row r="100" spans="1:11" x14ac:dyDescent="0.25">
      <c r="A100">
        <f t="shared" si="5"/>
        <v>93</v>
      </c>
      <c r="B100" s="277" t="str">
        <f>IF(ISBLANK('I 80% Medicare'!B100),"--",'I 80% Medicare'!B100)</f>
        <v>--</v>
      </c>
      <c r="C100" s="278" t="str">
        <f>IF(ISBLANK('I 80% Medicare'!C100),"--",'I 80% Medicare'!C100)</f>
        <v>--</v>
      </c>
      <c r="D100" s="277" t="str">
        <f>IF(ISBLANK('I 80% Medicare'!D100),"--",'I 80% Medicare'!D100)</f>
        <v>--</v>
      </c>
      <c r="E100" s="64"/>
      <c r="F100" s="64"/>
      <c r="G100" s="279" t="e">
        <f t="shared" si="3"/>
        <v>#DIV/0!</v>
      </c>
      <c r="H100" s="65" t="str">
        <f t="shared" si="4"/>
        <v>--</v>
      </c>
      <c r="I100" s="238" t="str">
        <f>IF(COUNTIF(Table10[[#This Row],[Name of SPA]:[Benefit category]],"&lt;&gt;--")=0,"", IF(OR(Table10[[#This Row],[Estimated expenditures]]="",Table10[[#This Row],[Estimated expenditures]]="--",Table10[[#This Row],[Prior year expenditures]]="",Table10[[#This Row],[Prior year expenditures]]="--"), "Incomplete","Complete"))</f>
        <v/>
      </c>
      <c r="J100" s="238">
        <f>IF(I100="Incomplete", (COUNTBLANK(Table10[[#This Row],[Estimated expenditures]:[Prior year expenditures]])), 0)</f>
        <v>0</v>
      </c>
      <c r="K100" s="238">
        <f>IF(OR(I100="Complete", I100="Incomplete"), (COLUMNS(Table10[[#This Row],[Estimated expenditures]:[Prior year expenditures]])), 0)</f>
        <v>0</v>
      </c>
    </row>
    <row r="101" spans="1:11" x14ac:dyDescent="0.25">
      <c r="A101">
        <f t="shared" si="5"/>
        <v>94</v>
      </c>
      <c r="B101" s="277" t="str">
        <f>IF(ISBLANK('I 80% Medicare'!B101),"--",'I 80% Medicare'!B101)</f>
        <v>--</v>
      </c>
      <c r="C101" s="278" t="str">
        <f>IF(ISBLANK('I 80% Medicare'!C101),"--",'I 80% Medicare'!C101)</f>
        <v>--</v>
      </c>
      <c r="D101" s="277" t="str">
        <f>IF(ISBLANK('I 80% Medicare'!D101),"--",'I 80% Medicare'!D101)</f>
        <v>--</v>
      </c>
      <c r="E101" s="64"/>
      <c r="F101" s="64"/>
      <c r="G101" s="279" t="e">
        <f t="shared" si="3"/>
        <v>#DIV/0!</v>
      </c>
      <c r="H101" s="65" t="str">
        <f t="shared" si="4"/>
        <v>--</v>
      </c>
      <c r="I101" s="238" t="str">
        <f>IF(COUNTIF(Table10[[#This Row],[Name of SPA]:[Benefit category]],"&lt;&gt;--")=0,"", IF(OR(Table10[[#This Row],[Estimated expenditures]]="",Table10[[#This Row],[Estimated expenditures]]="--",Table10[[#This Row],[Prior year expenditures]]="",Table10[[#This Row],[Prior year expenditures]]="--"), "Incomplete","Complete"))</f>
        <v/>
      </c>
      <c r="J101" s="238">
        <f>IF(I101="Incomplete", (COUNTBLANK(Table10[[#This Row],[Estimated expenditures]:[Prior year expenditures]])), 0)</f>
        <v>0</v>
      </c>
      <c r="K101" s="238">
        <f>IF(OR(I101="Complete", I101="Incomplete"), (COLUMNS(Table10[[#This Row],[Estimated expenditures]:[Prior year expenditures]])), 0)</f>
        <v>0</v>
      </c>
    </row>
    <row r="102" spans="1:11" x14ac:dyDescent="0.25">
      <c r="A102">
        <f t="shared" si="5"/>
        <v>95</v>
      </c>
      <c r="B102" s="277" t="str">
        <f>IF(ISBLANK('I 80% Medicare'!B102),"--",'I 80% Medicare'!B102)</f>
        <v>--</v>
      </c>
      <c r="C102" s="278" t="str">
        <f>IF(ISBLANK('I 80% Medicare'!C102),"--",'I 80% Medicare'!C102)</f>
        <v>--</v>
      </c>
      <c r="D102" s="277" t="str">
        <f>IF(ISBLANK('I 80% Medicare'!D102),"--",'I 80% Medicare'!D102)</f>
        <v>--</v>
      </c>
      <c r="E102" s="64"/>
      <c r="F102" s="64"/>
      <c r="G102" s="279" t="e">
        <f t="shared" si="3"/>
        <v>#DIV/0!</v>
      </c>
      <c r="H102" s="65" t="str">
        <f t="shared" si="4"/>
        <v>--</v>
      </c>
      <c r="I102" s="238" t="str">
        <f>IF(COUNTIF(Table10[[#This Row],[Name of SPA]:[Benefit category]],"&lt;&gt;--")=0,"", IF(OR(Table10[[#This Row],[Estimated expenditures]]="",Table10[[#This Row],[Estimated expenditures]]="--",Table10[[#This Row],[Prior year expenditures]]="",Table10[[#This Row],[Prior year expenditures]]="--"), "Incomplete","Complete"))</f>
        <v/>
      </c>
      <c r="J102" s="238">
        <f>IF(I102="Incomplete", (COUNTBLANK(Table10[[#This Row],[Estimated expenditures]:[Prior year expenditures]])), 0)</f>
        <v>0</v>
      </c>
      <c r="K102" s="238">
        <f>IF(OR(I102="Complete", I102="Incomplete"), (COLUMNS(Table10[[#This Row],[Estimated expenditures]:[Prior year expenditures]])), 0)</f>
        <v>0</v>
      </c>
    </row>
    <row r="103" spans="1:11" x14ac:dyDescent="0.25">
      <c r="A103">
        <f t="shared" si="5"/>
        <v>96</v>
      </c>
      <c r="B103" s="277" t="str">
        <f>IF(ISBLANK('I 80% Medicare'!B103),"--",'I 80% Medicare'!B103)</f>
        <v>--</v>
      </c>
      <c r="C103" s="278" t="str">
        <f>IF(ISBLANK('I 80% Medicare'!C103),"--",'I 80% Medicare'!C103)</f>
        <v>--</v>
      </c>
      <c r="D103" s="277" t="str">
        <f>IF(ISBLANK('I 80% Medicare'!D103),"--",'I 80% Medicare'!D103)</f>
        <v>--</v>
      </c>
      <c r="E103" s="64"/>
      <c r="F103" s="64"/>
      <c r="G103" s="279" t="e">
        <f t="shared" si="3"/>
        <v>#DIV/0!</v>
      </c>
      <c r="H103" s="65" t="str">
        <f t="shared" si="4"/>
        <v>--</v>
      </c>
      <c r="I103" s="238" t="str">
        <f>IF(COUNTIF(Table10[[#This Row],[Name of SPA]:[Benefit category]],"&lt;&gt;--")=0,"", IF(OR(Table10[[#This Row],[Estimated expenditures]]="",Table10[[#This Row],[Estimated expenditures]]="--",Table10[[#This Row],[Prior year expenditures]]="",Table10[[#This Row],[Prior year expenditures]]="--"), "Incomplete","Complete"))</f>
        <v/>
      </c>
      <c r="J103" s="238">
        <f>IF(I103="Incomplete", (COUNTBLANK(Table10[[#This Row],[Estimated expenditures]:[Prior year expenditures]])), 0)</f>
        <v>0</v>
      </c>
      <c r="K103" s="238">
        <f>IF(OR(I103="Complete", I103="Incomplete"), (COLUMNS(Table10[[#This Row],[Estimated expenditures]:[Prior year expenditures]])), 0)</f>
        <v>0</v>
      </c>
    </row>
    <row r="104" spans="1:11" x14ac:dyDescent="0.25">
      <c r="A104">
        <f t="shared" si="5"/>
        <v>97</v>
      </c>
      <c r="B104" s="277" t="str">
        <f>IF(ISBLANK('I 80% Medicare'!B104),"--",'I 80% Medicare'!B104)</f>
        <v>--</v>
      </c>
      <c r="C104" s="278" t="str">
        <f>IF(ISBLANK('I 80% Medicare'!C104),"--",'I 80% Medicare'!C104)</f>
        <v>--</v>
      </c>
      <c r="D104" s="277" t="str">
        <f>IF(ISBLANK('I 80% Medicare'!D104),"--",'I 80% Medicare'!D104)</f>
        <v>--</v>
      </c>
      <c r="E104" s="64"/>
      <c r="F104" s="64"/>
      <c r="G104" s="279" t="e">
        <f t="shared" si="3"/>
        <v>#DIV/0!</v>
      </c>
      <c r="H104" s="65" t="str">
        <f t="shared" si="4"/>
        <v>--</v>
      </c>
      <c r="I104" s="238" t="str">
        <f>IF(COUNTIF(Table10[[#This Row],[Name of SPA]:[Benefit category]],"&lt;&gt;--")=0,"", IF(OR(Table10[[#This Row],[Estimated expenditures]]="",Table10[[#This Row],[Estimated expenditures]]="--",Table10[[#This Row],[Prior year expenditures]]="",Table10[[#This Row],[Prior year expenditures]]="--"), "Incomplete","Complete"))</f>
        <v/>
      </c>
      <c r="J104" s="238">
        <f>IF(I104="Incomplete", (COUNTBLANK(Table10[[#This Row],[Estimated expenditures]:[Prior year expenditures]])), 0)</f>
        <v>0</v>
      </c>
      <c r="K104" s="238">
        <f>IF(OR(I104="Complete", I104="Incomplete"), (COLUMNS(Table10[[#This Row],[Estimated expenditures]:[Prior year expenditures]])), 0)</f>
        <v>0</v>
      </c>
    </row>
    <row r="105" spans="1:11" x14ac:dyDescent="0.25">
      <c r="A105">
        <f t="shared" si="5"/>
        <v>98</v>
      </c>
      <c r="B105" s="277" t="str">
        <f>IF(ISBLANK('I 80% Medicare'!B105),"--",'I 80% Medicare'!B105)</f>
        <v>--</v>
      </c>
      <c r="C105" s="278" t="str">
        <f>IF(ISBLANK('I 80% Medicare'!C105),"--",'I 80% Medicare'!C105)</f>
        <v>--</v>
      </c>
      <c r="D105" s="277" t="str">
        <f>IF(ISBLANK('I 80% Medicare'!D105),"--",'I 80% Medicare'!D105)</f>
        <v>--</v>
      </c>
      <c r="E105" s="64"/>
      <c r="F105" s="64"/>
      <c r="G105" s="279" t="e">
        <f t="shared" si="3"/>
        <v>#DIV/0!</v>
      </c>
      <c r="H105" s="65" t="str">
        <f t="shared" si="4"/>
        <v>--</v>
      </c>
      <c r="I105" s="238" t="str">
        <f>IF(COUNTIF(Table10[[#This Row],[Name of SPA]:[Benefit category]],"&lt;&gt;--")=0,"", IF(OR(Table10[[#This Row],[Estimated expenditures]]="",Table10[[#This Row],[Estimated expenditures]]="--",Table10[[#This Row],[Prior year expenditures]]="",Table10[[#This Row],[Prior year expenditures]]="--"), "Incomplete","Complete"))</f>
        <v/>
      </c>
      <c r="J105" s="238">
        <f>IF(I105="Incomplete", (COUNTBLANK(Table10[[#This Row],[Estimated expenditures]:[Prior year expenditures]])), 0)</f>
        <v>0</v>
      </c>
      <c r="K105" s="238">
        <f>IF(OR(I105="Complete", I105="Incomplete"), (COLUMNS(Table10[[#This Row],[Estimated expenditures]:[Prior year expenditures]])), 0)</f>
        <v>0</v>
      </c>
    </row>
    <row r="106" spans="1:11" x14ac:dyDescent="0.25">
      <c r="A106">
        <f t="shared" si="5"/>
        <v>99</v>
      </c>
      <c r="B106" s="277" t="str">
        <f>IF(ISBLANK('I 80% Medicare'!B106),"--",'I 80% Medicare'!B106)</f>
        <v>--</v>
      </c>
      <c r="C106" s="278" t="str">
        <f>IF(ISBLANK('I 80% Medicare'!C106),"--",'I 80% Medicare'!C106)</f>
        <v>--</v>
      </c>
      <c r="D106" s="277" t="str">
        <f>IF(ISBLANK('I 80% Medicare'!D106),"--",'I 80% Medicare'!D106)</f>
        <v>--</v>
      </c>
      <c r="E106" s="64"/>
      <c r="F106" s="64"/>
      <c r="G106" s="279" t="e">
        <f t="shared" si="3"/>
        <v>#DIV/0!</v>
      </c>
      <c r="H106" s="65" t="str">
        <f t="shared" si="4"/>
        <v>--</v>
      </c>
      <c r="I106" s="238" t="str">
        <f>IF(COUNTIF(Table10[[#This Row],[Name of SPA]:[Benefit category]],"&lt;&gt;--")=0,"", IF(OR(Table10[[#This Row],[Estimated expenditures]]="",Table10[[#This Row],[Estimated expenditures]]="--",Table10[[#This Row],[Prior year expenditures]]="",Table10[[#This Row],[Prior year expenditures]]="--"), "Incomplete","Complete"))</f>
        <v/>
      </c>
      <c r="J106" s="238">
        <f>IF(I106="Incomplete", (COUNTBLANK(Table10[[#This Row],[Estimated expenditures]:[Prior year expenditures]])), 0)</f>
        <v>0</v>
      </c>
      <c r="K106" s="238">
        <f>IF(OR(I106="Complete", I106="Incomplete"), (COLUMNS(Table10[[#This Row],[Estimated expenditures]:[Prior year expenditures]])), 0)</f>
        <v>0</v>
      </c>
    </row>
    <row r="107" spans="1:11" x14ac:dyDescent="0.25">
      <c r="A107">
        <f t="shared" si="5"/>
        <v>100</v>
      </c>
      <c r="B107" s="277" t="str">
        <f>IF(ISBLANK('I 80% Medicare'!B107),"--",'I 80% Medicare'!B107)</f>
        <v>--</v>
      </c>
      <c r="C107" s="278" t="str">
        <f>IF(ISBLANK('I 80% Medicare'!C107),"--",'I 80% Medicare'!C107)</f>
        <v>--</v>
      </c>
      <c r="D107" s="277" t="str">
        <f>IF(ISBLANK('I 80% Medicare'!D107),"--",'I 80% Medicare'!D107)</f>
        <v>--</v>
      </c>
      <c r="E107" s="64"/>
      <c r="F107" s="64"/>
      <c r="G107" s="279" t="e">
        <f t="shared" si="3"/>
        <v>#DIV/0!</v>
      </c>
      <c r="H107" s="65" t="str">
        <f t="shared" si="4"/>
        <v>--</v>
      </c>
      <c r="I107" s="238" t="str">
        <f>IF(COUNTIF(Table10[[#This Row],[Name of SPA]:[Benefit category]],"&lt;&gt;--")=0,"", IF(OR(Table10[[#This Row],[Estimated expenditures]]="",Table10[[#This Row],[Estimated expenditures]]="--",Table10[[#This Row],[Prior year expenditures]]="",Table10[[#This Row],[Prior year expenditures]]="--"), "Incomplete","Complete"))</f>
        <v/>
      </c>
      <c r="J107" s="238">
        <f>IF(I107="Incomplete", (COUNTBLANK(Table10[[#This Row],[Estimated expenditures]:[Prior year expenditures]])), 0)</f>
        <v>0</v>
      </c>
      <c r="K107" s="238">
        <f>IF(OR(I107="Complete", I107="Incomplete"), (COLUMNS(Table10[[#This Row],[Estimated expenditures]:[Prior year expenditures]])), 0)</f>
        <v>0</v>
      </c>
    </row>
    <row r="108" spans="1:11" x14ac:dyDescent="0.25">
      <c r="A108">
        <f t="shared" si="5"/>
        <v>101</v>
      </c>
      <c r="B108" s="277" t="str">
        <f>IF(ISBLANK('I 80% Medicare'!B108),"--",'I 80% Medicare'!B108)</f>
        <v>--</v>
      </c>
      <c r="C108" s="278" t="str">
        <f>IF(ISBLANK('I 80% Medicare'!C108),"--",'I 80% Medicare'!C108)</f>
        <v>--</v>
      </c>
      <c r="D108" s="277" t="str">
        <f>IF(ISBLANK('I 80% Medicare'!D108),"--",'I 80% Medicare'!D108)</f>
        <v>--</v>
      </c>
      <c r="E108" s="64"/>
      <c r="F108" s="64"/>
      <c r="G108" s="279" t="e">
        <f>E108/F108-1</f>
        <v>#DIV/0!</v>
      </c>
      <c r="H108" s="65" t="str">
        <f>IF(AND(ISBLANK(E108),ISBLANK(F108)),"--",IF(G108&gt;=-0.04,"Met","Not Met"))</f>
        <v>--</v>
      </c>
      <c r="I108" s="238" t="str">
        <f>IF(COUNTIF(Table10[[#This Row],[Name of SPA]:[Benefit category]],"&lt;&gt;--")=0,"", IF(OR(Table10[[#This Row],[Estimated expenditures]]="",Table10[[#This Row],[Estimated expenditures]]="--",Table10[[#This Row],[Prior year expenditures]]="",Table10[[#This Row],[Prior year expenditures]]="--"), "Incomplete","Complete"))</f>
        <v/>
      </c>
      <c r="J108" s="238">
        <f>IF(I108="Incomplete", (COUNTBLANK(Table10[[#This Row],[Estimated expenditures]:[Prior year expenditures]])), 0)</f>
        <v>0</v>
      </c>
      <c r="K108" s="238">
        <f>IF(OR(I108="Complete", I108="Incomplete"), (COLUMNS(Table10[[#This Row],[Estimated expenditures]:[Prior year expenditures]])), 0)</f>
        <v>0</v>
      </c>
    </row>
    <row r="109" spans="1:11" x14ac:dyDescent="0.25">
      <c r="A109">
        <f t="shared" si="5"/>
        <v>102</v>
      </c>
      <c r="B109" s="277" t="str">
        <f>IF(ISBLANK('I 80% Medicare'!B109),"--",'I 80% Medicare'!B109)</f>
        <v>--</v>
      </c>
      <c r="C109" s="278" t="str">
        <f>IF(ISBLANK('I 80% Medicare'!C109),"--",'I 80% Medicare'!C109)</f>
        <v>--</v>
      </c>
      <c r="D109" s="277" t="str">
        <f>IF(ISBLANK('I 80% Medicare'!D109),"--",'I 80% Medicare'!D109)</f>
        <v>--</v>
      </c>
      <c r="E109" s="64"/>
      <c r="F109" s="64"/>
      <c r="G109" s="279" t="e">
        <f t="shared" ref="G109:G157" si="6">E109/F109-1</f>
        <v>#DIV/0!</v>
      </c>
      <c r="H109" s="65" t="str">
        <f t="shared" ref="H109:H157" si="7">IF(AND(ISBLANK(E109),ISBLANK(F109)),"--",IF(G109&gt;=-0.04,"Met","Not Met"))</f>
        <v>--</v>
      </c>
      <c r="I109" s="238" t="str">
        <f>IF(COUNTIF(Table10[[#This Row],[Name of SPA]:[Benefit category]],"&lt;&gt;--")=0,"", IF(OR(Table10[[#This Row],[Estimated expenditures]]="",Table10[[#This Row],[Estimated expenditures]]="--",Table10[[#This Row],[Prior year expenditures]]="",Table10[[#This Row],[Prior year expenditures]]="--"), "Incomplete","Complete"))</f>
        <v/>
      </c>
      <c r="J109" s="238">
        <f>IF(I109="Incomplete", (COUNTBLANK(Table10[[#This Row],[Estimated expenditures]:[Prior year expenditures]])), 0)</f>
        <v>0</v>
      </c>
      <c r="K109" s="238">
        <f>IF(OR(I109="Complete", I109="Incomplete"), (COLUMNS(Table10[[#This Row],[Estimated expenditures]:[Prior year expenditures]])), 0)</f>
        <v>0</v>
      </c>
    </row>
    <row r="110" spans="1:11" x14ac:dyDescent="0.25">
      <c r="A110">
        <f t="shared" si="5"/>
        <v>103</v>
      </c>
      <c r="B110" s="277" t="str">
        <f>IF(ISBLANK('I 80% Medicare'!B110),"--",'I 80% Medicare'!B110)</f>
        <v>--</v>
      </c>
      <c r="C110" s="278" t="str">
        <f>IF(ISBLANK('I 80% Medicare'!C110),"--",'I 80% Medicare'!C110)</f>
        <v>--</v>
      </c>
      <c r="D110" s="277" t="str">
        <f>IF(ISBLANK('I 80% Medicare'!D110),"--",'I 80% Medicare'!D110)</f>
        <v>--</v>
      </c>
      <c r="E110" s="64"/>
      <c r="F110" s="64"/>
      <c r="G110" s="279" t="e">
        <f t="shared" si="6"/>
        <v>#DIV/0!</v>
      </c>
      <c r="H110" s="65" t="str">
        <f t="shared" si="7"/>
        <v>--</v>
      </c>
      <c r="I110" s="238" t="str">
        <f>IF(COUNTIF(Table10[[#This Row],[Name of SPA]:[Benefit category]],"&lt;&gt;--")=0,"", IF(OR(Table10[[#This Row],[Estimated expenditures]]="",Table10[[#This Row],[Estimated expenditures]]="--",Table10[[#This Row],[Prior year expenditures]]="",Table10[[#This Row],[Prior year expenditures]]="--"), "Incomplete","Complete"))</f>
        <v/>
      </c>
      <c r="J110" s="238">
        <f>IF(I110="Incomplete", (COUNTBLANK(Table10[[#This Row],[Estimated expenditures]:[Prior year expenditures]])), 0)</f>
        <v>0</v>
      </c>
      <c r="K110" s="238">
        <f>IF(OR(I110="Complete", I110="Incomplete"), (COLUMNS(Table10[[#This Row],[Estimated expenditures]:[Prior year expenditures]])), 0)</f>
        <v>0</v>
      </c>
    </row>
    <row r="111" spans="1:11" x14ac:dyDescent="0.25">
      <c r="A111">
        <f t="shared" si="5"/>
        <v>104</v>
      </c>
      <c r="B111" s="277" t="str">
        <f>IF(ISBLANK('I 80% Medicare'!B111),"--",'I 80% Medicare'!B111)</f>
        <v>--</v>
      </c>
      <c r="C111" s="278" t="str">
        <f>IF(ISBLANK('I 80% Medicare'!C111),"--",'I 80% Medicare'!C111)</f>
        <v>--</v>
      </c>
      <c r="D111" s="277" t="str">
        <f>IF(ISBLANK('I 80% Medicare'!D111),"--",'I 80% Medicare'!D111)</f>
        <v>--</v>
      </c>
      <c r="E111" s="64"/>
      <c r="F111" s="64"/>
      <c r="G111" s="279" t="e">
        <f t="shared" si="6"/>
        <v>#DIV/0!</v>
      </c>
      <c r="H111" s="65" t="str">
        <f t="shared" si="7"/>
        <v>--</v>
      </c>
      <c r="I111" s="238" t="str">
        <f>IF(COUNTIF(Table10[[#This Row],[Name of SPA]:[Benefit category]],"&lt;&gt;--")=0,"", IF(OR(Table10[[#This Row],[Estimated expenditures]]="",Table10[[#This Row],[Estimated expenditures]]="--",Table10[[#This Row],[Prior year expenditures]]="",Table10[[#This Row],[Prior year expenditures]]="--"), "Incomplete","Complete"))</f>
        <v/>
      </c>
      <c r="J111" s="238">
        <f>IF(I111="Incomplete", (COUNTBLANK(Table10[[#This Row],[Estimated expenditures]:[Prior year expenditures]])), 0)</f>
        <v>0</v>
      </c>
      <c r="K111" s="238">
        <f>IF(OR(I111="Complete", I111="Incomplete"), (COLUMNS(Table10[[#This Row],[Estimated expenditures]:[Prior year expenditures]])), 0)</f>
        <v>0</v>
      </c>
    </row>
    <row r="112" spans="1:11" x14ac:dyDescent="0.25">
      <c r="A112">
        <f t="shared" si="5"/>
        <v>105</v>
      </c>
      <c r="B112" s="277" t="str">
        <f>IF(ISBLANK('I 80% Medicare'!B112),"--",'I 80% Medicare'!B112)</f>
        <v>--</v>
      </c>
      <c r="C112" s="278" t="str">
        <f>IF(ISBLANK('I 80% Medicare'!C112),"--",'I 80% Medicare'!C112)</f>
        <v>--</v>
      </c>
      <c r="D112" s="277" t="str">
        <f>IF(ISBLANK('I 80% Medicare'!D112),"--",'I 80% Medicare'!D112)</f>
        <v>--</v>
      </c>
      <c r="E112" s="64"/>
      <c r="F112" s="64"/>
      <c r="G112" s="279" t="e">
        <f t="shared" si="6"/>
        <v>#DIV/0!</v>
      </c>
      <c r="H112" s="65" t="str">
        <f t="shared" si="7"/>
        <v>--</v>
      </c>
      <c r="I112" s="238" t="str">
        <f>IF(COUNTIF(Table10[[#This Row],[Name of SPA]:[Benefit category]],"&lt;&gt;--")=0,"", IF(OR(Table10[[#This Row],[Estimated expenditures]]="",Table10[[#This Row],[Estimated expenditures]]="--",Table10[[#This Row],[Prior year expenditures]]="",Table10[[#This Row],[Prior year expenditures]]="--"), "Incomplete","Complete"))</f>
        <v/>
      </c>
      <c r="J112" s="238">
        <f>IF(I112="Incomplete", (COUNTBLANK(Table10[[#This Row],[Estimated expenditures]:[Prior year expenditures]])), 0)</f>
        <v>0</v>
      </c>
      <c r="K112" s="238">
        <f>IF(OR(I112="Complete", I112="Incomplete"), (COLUMNS(Table10[[#This Row],[Estimated expenditures]:[Prior year expenditures]])), 0)</f>
        <v>0</v>
      </c>
    </row>
    <row r="113" spans="1:11" x14ac:dyDescent="0.25">
      <c r="A113">
        <f t="shared" si="5"/>
        <v>106</v>
      </c>
      <c r="B113" s="277" t="str">
        <f>IF(ISBLANK('I 80% Medicare'!B113),"--",'I 80% Medicare'!B113)</f>
        <v>--</v>
      </c>
      <c r="C113" s="278" t="str">
        <f>IF(ISBLANK('I 80% Medicare'!C113),"--",'I 80% Medicare'!C113)</f>
        <v>--</v>
      </c>
      <c r="D113" s="277" t="str">
        <f>IF(ISBLANK('I 80% Medicare'!D113),"--",'I 80% Medicare'!D113)</f>
        <v>--</v>
      </c>
      <c r="E113" s="64"/>
      <c r="F113" s="64"/>
      <c r="G113" s="279" t="e">
        <f t="shared" si="6"/>
        <v>#DIV/0!</v>
      </c>
      <c r="H113" s="65" t="str">
        <f t="shared" si="7"/>
        <v>--</v>
      </c>
      <c r="I113" s="238" t="str">
        <f>IF(COUNTIF(Table10[[#This Row],[Name of SPA]:[Benefit category]],"&lt;&gt;--")=0,"", IF(OR(Table10[[#This Row],[Estimated expenditures]]="",Table10[[#This Row],[Estimated expenditures]]="--",Table10[[#This Row],[Prior year expenditures]]="",Table10[[#This Row],[Prior year expenditures]]="--"), "Incomplete","Complete"))</f>
        <v/>
      </c>
      <c r="J113" s="238">
        <f>IF(I113="Incomplete", (COUNTBLANK(Table10[[#This Row],[Estimated expenditures]:[Prior year expenditures]])), 0)</f>
        <v>0</v>
      </c>
      <c r="K113" s="238">
        <f>IF(OR(I113="Complete", I113="Incomplete"), (COLUMNS(Table10[[#This Row],[Estimated expenditures]:[Prior year expenditures]])), 0)</f>
        <v>0</v>
      </c>
    </row>
    <row r="114" spans="1:11" x14ac:dyDescent="0.25">
      <c r="A114">
        <f t="shared" si="5"/>
        <v>107</v>
      </c>
      <c r="B114" s="277" t="str">
        <f>IF(ISBLANK('I 80% Medicare'!B114),"--",'I 80% Medicare'!B114)</f>
        <v>--</v>
      </c>
      <c r="C114" s="278" t="str">
        <f>IF(ISBLANK('I 80% Medicare'!C114),"--",'I 80% Medicare'!C114)</f>
        <v>--</v>
      </c>
      <c r="D114" s="277" t="str">
        <f>IF(ISBLANK('I 80% Medicare'!D114),"--",'I 80% Medicare'!D114)</f>
        <v>--</v>
      </c>
      <c r="E114" s="64"/>
      <c r="F114" s="64"/>
      <c r="G114" s="279" t="e">
        <f t="shared" si="6"/>
        <v>#DIV/0!</v>
      </c>
      <c r="H114" s="65" t="str">
        <f t="shared" si="7"/>
        <v>--</v>
      </c>
      <c r="I114" s="238" t="str">
        <f>IF(COUNTIF(Table10[[#This Row],[Name of SPA]:[Benefit category]],"&lt;&gt;--")=0,"", IF(OR(Table10[[#This Row],[Estimated expenditures]]="",Table10[[#This Row],[Estimated expenditures]]="--",Table10[[#This Row],[Prior year expenditures]]="",Table10[[#This Row],[Prior year expenditures]]="--"), "Incomplete","Complete"))</f>
        <v/>
      </c>
      <c r="J114" s="238">
        <f>IF(I114="Incomplete", (COUNTBLANK(Table10[[#This Row],[Estimated expenditures]:[Prior year expenditures]])), 0)</f>
        <v>0</v>
      </c>
      <c r="K114" s="238">
        <f>IF(OR(I114="Complete", I114="Incomplete"), (COLUMNS(Table10[[#This Row],[Estimated expenditures]:[Prior year expenditures]])), 0)</f>
        <v>0</v>
      </c>
    </row>
    <row r="115" spans="1:11" x14ac:dyDescent="0.25">
      <c r="A115">
        <f t="shared" si="5"/>
        <v>108</v>
      </c>
      <c r="B115" s="277" t="str">
        <f>IF(ISBLANK('I 80% Medicare'!B115),"--",'I 80% Medicare'!B115)</f>
        <v>--</v>
      </c>
      <c r="C115" s="278" t="str">
        <f>IF(ISBLANK('I 80% Medicare'!C115),"--",'I 80% Medicare'!C115)</f>
        <v>--</v>
      </c>
      <c r="D115" s="277" t="str">
        <f>IF(ISBLANK('I 80% Medicare'!D115),"--",'I 80% Medicare'!D115)</f>
        <v>--</v>
      </c>
      <c r="E115" s="64"/>
      <c r="F115" s="64"/>
      <c r="G115" s="279" t="e">
        <f t="shared" si="6"/>
        <v>#DIV/0!</v>
      </c>
      <c r="H115" s="65" t="str">
        <f t="shared" si="7"/>
        <v>--</v>
      </c>
      <c r="I115" s="238" t="str">
        <f>IF(COUNTIF(Table10[[#This Row],[Name of SPA]:[Benefit category]],"&lt;&gt;--")=0,"", IF(OR(Table10[[#This Row],[Estimated expenditures]]="",Table10[[#This Row],[Estimated expenditures]]="--",Table10[[#This Row],[Prior year expenditures]]="",Table10[[#This Row],[Prior year expenditures]]="--"), "Incomplete","Complete"))</f>
        <v/>
      </c>
      <c r="J115" s="238">
        <f>IF(I115="Incomplete", (COUNTBLANK(Table10[[#This Row],[Estimated expenditures]:[Prior year expenditures]])), 0)</f>
        <v>0</v>
      </c>
      <c r="K115" s="238">
        <f>IF(OR(I115="Complete", I115="Incomplete"), (COLUMNS(Table10[[#This Row],[Estimated expenditures]:[Prior year expenditures]])), 0)</f>
        <v>0</v>
      </c>
    </row>
    <row r="116" spans="1:11" x14ac:dyDescent="0.25">
      <c r="A116">
        <f t="shared" si="5"/>
        <v>109</v>
      </c>
      <c r="B116" s="277" t="str">
        <f>IF(ISBLANK('I 80% Medicare'!B116),"--",'I 80% Medicare'!B116)</f>
        <v>--</v>
      </c>
      <c r="C116" s="278" t="str">
        <f>IF(ISBLANK('I 80% Medicare'!C116),"--",'I 80% Medicare'!C116)</f>
        <v>--</v>
      </c>
      <c r="D116" s="277" t="str">
        <f>IF(ISBLANK('I 80% Medicare'!D116),"--",'I 80% Medicare'!D116)</f>
        <v>--</v>
      </c>
      <c r="E116" s="64"/>
      <c r="F116" s="64"/>
      <c r="G116" s="279" t="e">
        <f t="shared" si="6"/>
        <v>#DIV/0!</v>
      </c>
      <c r="H116" s="65" t="str">
        <f t="shared" si="7"/>
        <v>--</v>
      </c>
      <c r="I116" s="238" t="str">
        <f>IF(COUNTIF(Table10[[#This Row],[Name of SPA]:[Benefit category]],"&lt;&gt;--")=0,"", IF(OR(Table10[[#This Row],[Estimated expenditures]]="",Table10[[#This Row],[Estimated expenditures]]="--",Table10[[#This Row],[Prior year expenditures]]="",Table10[[#This Row],[Prior year expenditures]]="--"), "Incomplete","Complete"))</f>
        <v/>
      </c>
      <c r="J116" s="238">
        <f>IF(I116="Incomplete", (COUNTBLANK(Table10[[#This Row],[Estimated expenditures]:[Prior year expenditures]])), 0)</f>
        <v>0</v>
      </c>
      <c r="K116" s="238">
        <f>IF(OR(I116="Complete", I116="Incomplete"), (COLUMNS(Table10[[#This Row],[Estimated expenditures]:[Prior year expenditures]])), 0)</f>
        <v>0</v>
      </c>
    </row>
    <row r="117" spans="1:11" x14ac:dyDescent="0.25">
      <c r="A117">
        <f t="shared" si="5"/>
        <v>110</v>
      </c>
      <c r="B117" s="277" t="str">
        <f>IF(ISBLANK('I 80% Medicare'!B117),"--",'I 80% Medicare'!B117)</f>
        <v>--</v>
      </c>
      <c r="C117" s="278" t="str">
        <f>IF(ISBLANK('I 80% Medicare'!C117),"--",'I 80% Medicare'!C117)</f>
        <v>--</v>
      </c>
      <c r="D117" s="277" t="str">
        <f>IF(ISBLANK('I 80% Medicare'!D117),"--",'I 80% Medicare'!D117)</f>
        <v>--</v>
      </c>
      <c r="E117" s="64"/>
      <c r="F117" s="64"/>
      <c r="G117" s="279" t="e">
        <f t="shared" si="6"/>
        <v>#DIV/0!</v>
      </c>
      <c r="H117" s="65" t="str">
        <f t="shared" si="7"/>
        <v>--</v>
      </c>
      <c r="I117" s="238" t="str">
        <f>IF(COUNTIF(Table10[[#This Row],[Name of SPA]:[Benefit category]],"&lt;&gt;--")=0,"", IF(OR(Table10[[#This Row],[Estimated expenditures]]="",Table10[[#This Row],[Estimated expenditures]]="--",Table10[[#This Row],[Prior year expenditures]]="",Table10[[#This Row],[Prior year expenditures]]="--"), "Incomplete","Complete"))</f>
        <v/>
      </c>
      <c r="J117" s="238">
        <f>IF(I117="Incomplete", (COUNTBLANK(Table10[[#This Row],[Estimated expenditures]:[Prior year expenditures]])), 0)</f>
        <v>0</v>
      </c>
      <c r="K117" s="238">
        <f>IF(OR(I117="Complete", I117="Incomplete"), (COLUMNS(Table10[[#This Row],[Estimated expenditures]:[Prior year expenditures]])), 0)</f>
        <v>0</v>
      </c>
    </row>
    <row r="118" spans="1:11" x14ac:dyDescent="0.25">
      <c r="A118">
        <f t="shared" si="5"/>
        <v>111</v>
      </c>
      <c r="B118" s="277" t="str">
        <f>IF(ISBLANK('I 80% Medicare'!B118),"--",'I 80% Medicare'!B118)</f>
        <v>--</v>
      </c>
      <c r="C118" s="278" t="str">
        <f>IF(ISBLANK('I 80% Medicare'!C118),"--",'I 80% Medicare'!C118)</f>
        <v>--</v>
      </c>
      <c r="D118" s="277" t="str">
        <f>IF(ISBLANK('I 80% Medicare'!D118),"--",'I 80% Medicare'!D118)</f>
        <v>--</v>
      </c>
      <c r="E118" s="64"/>
      <c r="F118" s="64"/>
      <c r="G118" s="279" t="e">
        <f t="shared" si="6"/>
        <v>#DIV/0!</v>
      </c>
      <c r="H118" s="65" t="str">
        <f t="shared" si="7"/>
        <v>--</v>
      </c>
      <c r="I118" s="238" t="str">
        <f>IF(COUNTIF(Table10[[#This Row],[Name of SPA]:[Benefit category]],"&lt;&gt;--")=0,"", IF(OR(Table10[[#This Row],[Estimated expenditures]]="",Table10[[#This Row],[Estimated expenditures]]="--",Table10[[#This Row],[Prior year expenditures]]="",Table10[[#This Row],[Prior year expenditures]]="--"), "Incomplete","Complete"))</f>
        <v/>
      </c>
      <c r="J118" s="238">
        <f>IF(I118="Incomplete", (COUNTBLANK(Table10[[#This Row],[Estimated expenditures]:[Prior year expenditures]])), 0)</f>
        <v>0</v>
      </c>
      <c r="K118" s="238">
        <f>IF(OR(I118="Complete", I118="Incomplete"), (COLUMNS(Table10[[#This Row],[Estimated expenditures]:[Prior year expenditures]])), 0)</f>
        <v>0</v>
      </c>
    </row>
    <row r="119" spans="1:11" x14ac:dyDescent="0.25">
      <c r="A119">
        <f t="shared" si="5"/>
        <v>112</v>
      </c>
      <c r="B119" s="277" t="str">
        <f>IF(ISBLANK('I 80% Medicare'!B119),"--",'I 80% Medicare'!B119)</f>
        <v>--</v>
      </c>
      <c r="C119" s="278" t="str">
        <f>IF(ISBLANK('I 80% Medicare'!C119),"--",'I 80% Medicare'!C119)</f>
        <v>--</v>
      </c>
      <c r="D119" s="277" t="str">
        <f>IF(ISBLANK('I 80% Medicare'!D119),"--",'I 80% Medicare'!D119)</f>
        <v>--</v>
      </c>
      <c r="E119" s="64"/>
      <c r="F119" s="64"/>
      <c r="G119" s="279" t="e">
        <f t="shared" si="6"/>
        <v>#DIV/0!</v>
      </c>
      <c r="H119" s="65" t="str">
        <f t="shared" si="7"/>
        <v>--</v>
      </c>
      <c r="I119" s="238" t="str">
        <f>IF(COUNTIF(Table10[[#This Row],[Name of SPA]:[Benefit category]],"&lt;&gt;--")=0,"", IF(OR(Table10[[#This Row],[Estimated expenditures]]="",Table10[[#This Row],[Estimated expenditures]]="--",Table10[[#This Row],[Prior year expenditures]]="",Table10[[#This Row],[Prior year expenditures]]="--"), "Incomplete","Complete"))</f>
        <v/>
      </c>
      <c r="J119" s="238">
        <f>IF(I119="Incomplete", (COUNTBLANK(Table10[[#This Row],[Estimated expenditures]:[Prior year expenditures]])), 0)</f>
        <v>0</v>
      </c>
      <c r="K119" s="238">
        <f>IF(OR(I119="Complete", I119="Incomplete"), (COLUMNS(Table10[[#This Row],[Estimated expenditures]:[Prior year expenditures]])), 0)</f>
        <v>0</v>
      </c>
    </row>
    <row r="120" spans="1:11" x14ac:dyDescent="0.25">
      <c r="A120">
        <f t="shared" si="5"/>
        <v>113</v>
      </c>
      <c r="B120" s="277" t="str">
        <f>IF(ISBLANK('I 80% Medicare'!B120),"--",'I 80% Medicare'!B120)</f>
        <v>--</v>
      </c>
      <c r="C120" s="278" t="str">
        <f>IF(ISBLANK('I 80% Medicare'!C120),"--",'I 80% Medicare'!C120)</f>
        <v>--</v>
      </c>
      <c r="D120" s="277" t="str">
        <f>IF(ISBLANK('I 80% Medicare'!D120),"--",'I 80% Medicare'!D120)</f>
        <v>--</v>
      </c>
      <c r="E120" s="64"/>
      <c r="F120" s="64"/>
      <c r="G120" s="279" t="e">
        <f t="shared" si="6"/>
        <v>#DIV/0!</v>
      </c>
      <c r="H120" s="65" t="str">
        <f t="shared" si="7"/>
        <v>--</v>
      </c>
      <c r="I120" s="238" t="str">
        <f>IF(COUNTIF(Table10[[#This Row],[Name of SPA]:[Benefit category]],"&lt;&gt;--")=0,"", IF(OR(Table10[[#This Row],[Estimated expenditures]]="",Table10[[#This Row],[Estimated expenditures]]="--",Table10[[#This Row],[Prior year expenditures]]="",Table10[[#This Row],[Prior year expenditures]]="--"), "Incomplete","Complete"))</f>
        <v/>
      </c>
      <c r="J120" s="238">
        <f>IF(I120="Incomplete", (COUNTBLANK(Table10[[#This Row],[Estimated expenditures]:[Prior year expenditures]])), 0)</f>
        <v>0</v>
      </c>
      <c r="K120" s="238">
        <f>IF(OR(I120="Complete", I120="Incomplete"), (COLUMNS(Table10[[#This Row],[Estimated expenditures]:[Prior year expenditures]])), 0)</f>
        <v>0</v>
      </c>
    </row>
    <row r="121" spans="1:11" x14ac:dyDescent="0.25">
      <c r="A121">
        <f t="shared" si="5"/>
        <v>114</v>
      </c>
      <c r="B121" s="277" t="str">
        <f>IF(ISBLANK('I 80% Medicare'!B121),"--",'I 80% Medicare'!B121)</f>
        <v>--</v>
      </c>
      <c r="C121" s="278" t="str">
        <f>IF(ISBLANK('I 80% Medicare'!C121),"--",'I 80% Medicare'!C121)</f>
        <v>--</v>
      </c>
      <c r="D121" s="277" t="str">
        <f>IF(ISBLANK('I 80% Medicare'!D121),"--",'I 80% Medicare'!D121)</f>
        <v>--</v>
      </c>
      <c r="E121" s="64"/>
      <c r="F121" s="64"/>
      <c r="G121" s="279" t="e">
        <f t="shared" si="6"/>
        <v>#DIV/0!</v>
      </c>
      <c r="H121" s="65" t="str">
        <f t="shared" si="7"/>
        <v>--</v>
      </c>
      <c r="I121" s="238" t="str">
        <f>IF(COUNTIF(Table10[[#This Row],[Name of SPA]:[Benefit category]],"&lt;&gt;--")=0,"", IF(OR(Table10[[#This Row],[Estimated expenditures]]="",Table10[[#This Row],[Estimated expenditures]]="--",Table10[[#This Row],[Prior year expenditures]]="",Table10[[#This Row],[Prior year expenditures]]="--"), "Incomplete","Complete"))</f>
        <v/>
      </c>
      <c r="J121" s="238">
        <f>IF(I121="Incomplete", (COUNTBLANK(Table10[[#This Row],[Estimated expenditures]:[Prior year expenditures]])), 0)</f>
        <v>0</v>
      </c>
      <c r="K121" s="238">
        <f>IF(OR(I121="Complete", I121="Incomplete"), (COLUMNS(Table10[[#This Row],[Estimated expenditures]:[Prior year expenditures]])), 0)</f>
        <v>0</v>
      </c>
    </row>
    <row r="122" spans="1:11" x14ac:dyDescent="0.25">
      <c r="A122">
        <f t="shared" si="5"/>
        <v>115</v>
      </c>
      <c r="B122" s="277" t="str">
        <f>IF(ISBLANK('I 80% Medicare'!B122),"--",'I 80% Medicare'!B122)</f>
        <v>--</v>
      </c>
      <c r="C122" s="278" t="str">
        <f>IF(ISBLANK('I 80% Medicare'!C122),"--",'I 80% Medicare'!C122)</f>
        <v>--</v>
      </c>
      <c r="D122" s="277" t="str">
        <f>IF(ISBLANK('I 80% Medicare'!D122),"--",'I 80% Medicare'!D122)</f>
        <v>--</v>
      </c>
      <c r="E122" s="64"/>
      <c r="F122" s="64"/>
      <c r="G122" s="279" t="e">
        <f t="shared" si="6"/>
        <v>#DIV/0!</v>
      </c>
      <c r="H122" s="65" t="str">
        <f t="shared" si="7"/>
        <v>--</v>
      </c>
      <c r="I122" s="238" t="str">
        <f>IF(COUNTIF(Table10[[#This Row],[Name of SPA]:[Benefit category]],"&lt;&gt;--")=0,"", IF(OR(Table10[[#This Row],[Estimated expenditures]]="",Table10[[#This Row],[Estimated expenditures]]="--",Table10[[#This Row],[Prior year expenditures]]="",Table10[[#This Row],[Prior year expenditures]]="--"), "Incomplete","Complete"))</f>
        <v/>
      </c>
      <c r="J122" s="238">
        <f>IF(I122="Incomplete", (COUNTBLANK(Table10[[#This Row],[Estimated expenditures]:[Prior year expenditures]])), 0)</f>
        <v>0</v>
      </c>
      <c r="K122" s="238">
        <f>IF(OR(I122="Complete", I122="Incomplete"), (COLUMNS(Table10[[#This Row],[Estimated expenditures]:[Prior year expenditures]])), 0)</f>
        <v>0</v>
      </c>
    </row>
    <row r="123" spans="1:11" x14ac:dyDescent="0.25">
      <c r="A123">
        <f t="shared" si="5"/>
        <v>116</v>
      </c>
      <c r="B123" s="277" t="str">
        <f>IF(ISBLANK('I 80% Medicare'!B123),"--",'I 80% Medicare'!B123)</f>
        <v>--</v>
      </c>
      <c r="C123" s="278" t="str">
        <f>IF(ISBLANK('I 80% Medicare'!C123),"--",'I 80% Medicare'!C123)</f>
        <v>--</v>
      </c>
      <c r="D123" s="277" t="str">
        <f>IF(ISBLANK('I 80% Medicare'!D123),"--",'I 80% Medicare'!D123)</f>
        <v>--</v>
      </c>
      <c r="E123" s="64"/>
      <c r="F123" s="64"/>
      <c r="G123" s="279" t="e">
        <f t="shared" si="6"/>
        <v>#DIV/0!</v>
      </c>
      <c r="H123" s="65" t="str">
        <f t="shared" si="7"/>
        <v>--</v>
      </c>
      <c r="I123" s="238" t="str">
        <f>IF(COUNTIF(Table10[[#This Row],[Name of SPA]:[Benefit category]],"&lt;&gt;--")=0,"", IF(OR(Table10[[#This Row],[Estimated expenditures]]="",Table10[[#This Row],[Estimated expenditures]]="--",Table10[[#This Row],[Prior year expenditures]]="",Table10[[#This Row],[Prior year expenditures]]="--"), "Incomplete","Complete"))</f>
        <v/>
      </c>
      <c r="J123" s="238">
        <f>IF(I123="Incomplete", (COUNTBLANK(Table10[[#This Row],[Estimated expenditures]:[Prior year expenditures]])), 0)</f>
        <v>0</v>
      </c>
      <c r="K123" s="238">
        <f>IF(OR(I123="Complete", I123="Incomplete"), (COLUMNS(Table10[[#This Row],[Estimated expenditures]:[Prior year expenditures]])), 0)</f>
        <v>0</v>
      </c>
    </row>
    <row r="124" spans="1:11" x14ac:dyDescent="0.25">
      <c r="A124">
        <f t="shared" si="5"/>
        <v>117</v>
      </c>
      <c r="B124" s="277" t="str">
        <f>IF(ISBLANK('I 80% Medicare'!B124),"--",'I 80% Medicare'!B124)</f>
        <v>--</v>
      </c>
      <c r="C124" s="278" t="str">
        <f>IF(ISBLANK('I 80% Medicare'!C124),"--",'I 80% Medicare'!C124)</f>
        <v>--</v>
      </c>
      <c r="D124" s="277" t="str">
        <f>IF(ISBLANK('I 80% Medicare'!D124),"--",'I 80% Medicare'!D124)</f>
        <v>--</v>
      </c>
      <c r="E124" s="64"/>
      <c r="F124" s="64"/>
      <c r="G124" s="279" t="e">
        <f t="shared" si="6"/>
        <v>#DIV/0!</v>
      </c>
      <c r="H124" s="65" t="str">
        <f t="shared" si="7"/>
        <v>--</v>
      </c>
      <c r="I124" s="238" t="str">
        <f>IF(COUNTIF(Table10[[#This Row],[Name of SPA]:[Benefit category]],"&lt;&gt;--")=0,"", IF(OR(Table10[[#This Row],[Estimated expenditures]]="",Table10[[#This Row],[Estimated expenditures]]="--",Table10[[#This Row],[Prior year expenditures]]="",Table10[[#This Row],[Prior year expenditures]]="--"), "Incomplete","Complete"))</f>
        <v/>
      </c>
      <c r="J124" s="238">
        <f>IF(I124="Incomplete", (COUNTBLANK(Table10[[#This Row],[Estimated expenditures]:[Prior year expenditures]])), 0)</f>
        <v>0</v>
      </c>
      <c r="K124" s="238">
        <f>IF(OR(I124="Complete", I124="Incomplete"), (COLUMNS(Table10[[#This Row],[Estimated expenditures]:[Prior year expenditures]])), 0)</f>
        <v>0</v>
      </c>
    </row>
    <row r="125" spans="1:11" x14ac:dyDescent="0.25">
      <c r="A125">
        <f t="shared" si="5"/>
        <v>118</v>
      </c>
      <c r="B125" s="277" t="str">
        <f>IF(ISBLANK('I 80% Medicare'!B125),"--",'I 80% Medicare'!B125)</f>
        <v>--</v>
      </c>
      <c r="C125" s="278" t="str">
        <f>IF(ISBLANK('I 80% Medicare'!C125),"--",'I 80% Medicare'!C125)</f>
        <v>--</v>
      </c>
      <c r="D125" s="277" t="str">
        <f>IF(ISBLANK('I 80% Medicare'!D125),"--",'I 80% Medicare'!D125)</f>
        <v>--</v>
      </c>
      <c r="E125" s="64"/>
      <c r="F125" s="64"/>
      <c r="G125" s="279" t="e">
        <f t="shared" si="6"/>
        <v>#DIV/0!</v>
      </c>
      <c r="H125" s="65" t="str">
        <f t="shared" si="7"/>
        <v>--</v>
      </c>
      <c r="I125" s="238" t="str">
        <f>IF(COUNTIF(Table10[[#This Row],[Name of SPA]:[Benefit category]],"&lt;&gt;--")=0,"", IF(OR(Table10[[#This Row],[Estimated expenditures]]="",Table10[[#This Row],[Estimated expenditures]]="--",Table10[[#This Row],[Prior year expenditures]]="",Table10[[#This Row],[Prior year expenditures]]="--"), "Incomplete","Complete"))</f>
        <v/>
      </c>
      <c r="J125" s="238">
        <f>IF(I125="Incomplete", (COUNTBLANK(Table10[[#This Row],[Estimated expenditures]:[Prior year expenditures]])), 0)</f>
        <v>0</v>
      </c>
      <c r="K125" s="238">
        <f>IF(OR(I125="Complete", I125="Incomplete"), (COLUMNS(Table10[[#This Row],[Estimated expenditures]:[Prior year expenditures]])), 0)</f>
        <v>0</v>
      </c>
    </row>
    <row r="126" spans="1:11" x14ac:dyDescent="0.25">
      <c r="A126">
        <f t="shared" si="5"/>
        <v>119</v>
      </c>
      <c r="B126" s="277" t="str">
        <f>IF(ISBLANK('I 80% Medicare'!B126),"--",'I 80% Medicare'!B126)</f>
        <v>--</v>
      </c>
      <c r="C126" s="278" t="str">
        <f>IF(ISBLANK('I 80% Medicare'!C126),"--",'I 80% Medicare'!C126)</f>
        <v>--</v>
      </c>
      <c r="D126" s="277" t="str">
        <f>IF(ISBLANK('I 80% Medicare'!D126),"--",'I 80% Medicare'!D126)</f>
        <v>--</v>
      </c>
      <c r="E126" s="64"/>
      <c r="F126" s="64"/>
      <c r="G126" s="279" t="e">
        <f t="shared" si="6"/>
        <v>#DIV/0!</v>
      </c>
      <c r="H126" s="65" t="str">
        <f t="shared" si="7"/>
        <v>--</v>
      </c>
      <c r="I126" s="238" t="str">
        <f>IF(COUNTIF(Table10[[#This Row],[Name of SPA]:[Benefit category]],"&lt;&gt;--")=0,"", IF(OR(Table10[[#This Row],[Estimated expenditures]]="",Table10[[#This Row],[Estimated expenditures]]="--",Table10[[#This Row],[Prior year expenditures]]="",Table10[[#This Row],[Prior year expenditures]]="--"), "Incomplete","Complete"))</f>
        <v/>
      </c>
      <c r="J126" s="238">
        <f>IF(I126="Incomplete", (COUNTBLANK(Table10[[#This Row],[Estimated expenditures]:[Prior year expenditures]])), 0)</f>
        <v>0</v>
      </c>
      <c r="K126" s="238">
        <f>IF(OR(I126="Complete", I126="Incomplete"), (COLUMNS(Table10[[#This Row],[Estimated expenditures]:[Prior year expenditures]])), 0)</f>
        <v>0</v>
      </c>
    </row>
    <row r="127" spans="1:11" x14ac:dyDescent="0.25">
      <c r="A127">
        <f t="shared" si="5"/>
        <v>120</v>
      </c>
      <c r="B127" s="277" t="str">
        <f>IF(ISBLANK('I 80% Medicare'!B127),"--",'I 80% Medicare'!B127)</f>
        <v>--</v>
      </c>
      <c r="C127" s="278" t="str">
        <f>IF(ISBLANK('I 80% Medicare'!C127),"--",'I 80% Medicare'!C127)</f>
        <v>--</v>
      </c>
      <c r="D127" s="277" t="str">
        <f>IF(ISBLANK('I 80% Medicare'!D127),"--",'I 80% Medicare'!D127)</f>
        <v>--</v>
      </c>
      <c r="E127" s="64"/>
      <c r="F127" s="64"/>
      <c r="G127" s="279" t="e">
        <f t="shared" si="6"/>
        <v>#DIV/0!</v>
      </c>
      <c r="H127" s="65" t="str">
        <f t="shared" si="7"/>
        <v>--</v>
      </c>
      <c r="I127" s="238" t="str">
        <f>IF(COUNTIF(Table10[[#This Row],[Name of SPA]:[Benefit category]],"&lt;&gt;--")=0,"", IF(OR(Table10[[#This Row],[Estimated expenditures]]="",Table10[[#This Row],[Estimated expenditures]]="--",Table10[[#This Row],[Prior year expenditures]]="",Table10[[#This Row],[Prior year expenditures]]="--"), "Incomplete","Complete"))</f>
        <v/>
      </c>
      <c r="J127" s="238">
        <f>IF(I127="Incomplete", (COUNTBLANK(Table10[[#This Row],[Estimated expenditures]:[Prior year expenditures]])), 0)</f>
        <v>0</v>
      </c>
      <c r="K127" s="238">
        <f>IF(OR(I127="Complete", I127="Incomplete"), (COLUMNS(Table10[[#This Row],[Estimated expenditures]:[Prior year expenditures]])), 0)</f>
        <v>0</v>
      </c>
    </row>
    <row r="128" spans="1:11" x14ac:dyDescent="0.25">
      <c r="A128">
        <f t="shared" si="5"/>
        <v>121</v>
      </c>
      <c r="B128" s="277" t="str">
        <f>IF(ISBLANK('I 80% Medicare'!B128),"--",'I 80% Medicare'!B128)</f>
        <v>--</v>
      </c>
      <c r="C128" s="278" t="str">
        <f>IF(ISBLANK('I 80% Medicare'!C128),"--",'I 80% Medicare'!C128)</f>
        <v>--</v>
      </c>
      <c r="D128" s="277" t="str">
        <f>IF(ISBLANK('I 80% Medicare'!D128),"--",'I 80% Medicare'!D128)</f>
        <v>--</v>
      </c>
      <c r="E128" s="64"/>
      <c r="F128" s="64"/>
      <c r="G128" s="279" t="e">
        <f t="shared" si="6"/>
        <v>#DIV/0!</v>
      </c>
      <c r="H128" s="65" t="str">
        <f t="shared" si="7"/>
        <v>--</v>
      </c>
      <c r="I128" s="238" t="str">
        <f>IF(COUNTIF(Table10[[#This Row],[Name of SPA]:[Benefit category]],"&lt;&gt;--")=0,"", IF(OR(Table10[[#This Row],[Estimated expenditures]]="",Table10[[#This Row],[Estimated expenditures]]="--",Table10[[#This Row],[Prior year expenditures]]="",Table10[[#This Row],[Prior year expenditures]]="--"), "Incomplete","Complete"))</f>
        <v/>
      </c>
      <c r="J128" s="238">
        <f>IF(I128="Incomplete", (COUNTBLANK(Table10[[#This Row],[Estimated expenditures]:[Prior year expenditures]])), 0)</f>
        <v>0</v>
      </c>
      <c r="K128" s="238">
        <f>IF(OR(I128="Complete", I128="Incomplete"), (COLUMNS(Table10[[#This Row],[Estimated expenditures]:[Prior year expenditures]])), 0)</f>
        <v>0</v>
      </c>
    </row>
    <row r="129" spans="1:11" x14ac:dyDescent="0.25">
      <c r="A129">
        <f t="shared" si="5"/>
        <v>122</v>
      </c>
      <c r="B129" s="277" t="str">
        <f>IF(ISBLANK('I 80% Medicare'!B129),"--",'I 80% Medicare'!B129)</f>
        <v>--</v>
      </c>
      <c r="C129" s="278" t="str">
        <f>IF(ISBLANK('I 80% Medicare'!C129),"--",'I 80% Medicare'!C129)</f>
        <v>--</v>
      </c>
      <c r="D129" s="277" t="str">
        <f>IF(ISBLANK('I 80% Medicare'!D129),"--",'I 80% Medicare'!D129)</f>
        <v>--</v>
      </c>
      <c r="E129" s="64"/>
      <c r="F129" s="64"/>
      <c r="G129" s="279" t="e">
        <f t="shared" si="6"/>
        <v>#DIV/0!</v>
      </c>
      <c r="H129" s="65" t="str">
        <f t="shared" si="7"/>
        <v>--</v>
      </c>
      <c r="I129" s="238" t="str">
        <f>IF(COUNTIF(Table10[[#This Row],[Name of SPA]:[Benefit category]],"&lt;&gt;--")=0,"", IF(OR(Table10[[#This Row],[Estimated expenditures]]="",Table10[[#This Row],[Estimated expenditures]]="--",Table10[[#This Row],[Prior year expenditures]]="",Table10[[#This Row],[Prior year expenditures]]="--"), "Incomplete","Complete"))</f>
        <v/>
      </c>
      <c r="J129" s="238">
        <f>IF(I129="Incomplete", (COUNTBLANK(Table10[[#This Row],[Estimated expenditures]:[Prior year expenditures]])), 0)</f>
        <v>0</v>
      </c>
      <c r="K129" s="238">
        <f>IF(OR(I129="Complete", I129="Incomplete"), (COLUMNS(Table10[[#This Row],[Estimated expenditures]:[Prior year expenditures]])), 0)</f>
        <v>0</v>
      </c>
    </row>
    <row r="130" spans="1:11" x14ac:dyDescent="0.25">
      <c r="A130">
        <f t="shared" si="5"/>
        <v>123</v>
      </c>
      <c r="B130" s="277" t="str">
        <f>IF(ISBLANK('I 80% Medicare'!B130),"--",'I 80% Medicare'!B130)</f>
        <v>--</v>
      </c>
      <c r="C130" s="278" t="str">
        <f>IF(ISBLANK('I 80% Medicare'!C130),"--",'I 80% Medicare'!C130)</f>
        <v>--</v>
      </c>
      <c r="D130" s="277" t="str">
        <f>IF(ISBLANK('I 80% Medicare'!D130),"--",'I 80% Medicare'!D130)</f>
        <v>--</v>
      </c>
      <c r="E130" s="64"/>
      <c r="F130" s="64"/>
      <c r="G130" s="279" t="e">
        <f t="shared" si="6"/>
        <v>#DIV/0!</v>
      </c>
      <c r="H130" s="65" t="str">
        <f t="shared" si="7"/>
        <v>--</v>
      </c>
      <c r="I130" s="238" t="str">
        <f>IF(COUNTIF(Table10[[#This Row],[Name of SPA]:[Benefit category]],"&lt;&gt;--")=0,"", IF(OR(Table10[[#This Row],[Estimated expenditures]]="",Table10[[#This Row],[Estimated expenditures]]="--",Table10[[#This Row],[Prior year expenditures]]="",Table10[[#This Row],[Prior year expenditures]]="--"), "Incomplete","Complete"))</f>
        <v/>
      </c>
      <c r="J130" s="238">
        <f>IF(I130="Incomplete", (COUNTBLANK(Table10[[#This Row],[Estimated expenditures]:[Prior year expenditures]])), 0)</f>
        <v>0</v>
      </c>
      <c r="K130" s="238">
        <f>IF(OR(I130="Complete", I130="Incomplete"), (COLUMNS(Table10[[#This Row],[Estimated expenditures]:[Prior year expenditures]])), 0)</f>
        <v>0</v>
      </c>
    </row>
    <row r="131" spans="1:11" x14ac:dyDescent="0.25">
      <c r="A131">
        <f t="shared" si="5"/>
        <v>124</v>
      </c>
      <c r="B131" s="277" t="str">
        <f>IF(ISBLANK('I 80% Medicare'!B131),"--",'I 80% Medicare'!B131)</f>
        <v>--</v>
      </c>
      <c r="C131" s="278" t="str">
        <f>IF(ISBLANK('I 80% Medicare'!C131),"--",'I 80% Medicare'!C131)</f>
        <v>--</v>
      </c>
      <c r="D131" s="277" t="str">
        <f>IF(ISBLANK('I 80% Medicare'!D131),"--",'I 80% Medicare'!D131)</f>
        <v>--</v>
      </c>
      <c r="E131" s="64"/>
      <c r="F131" s="64"/>
      <c r="G131" s="279" t="e">
        <f t="shared" si="6"/>
        <v>#DIV/0!</v>
      </c>
      <c r="H131" s="65" t="str">
        <f t="shared" si="7"/>
        <v>--</v>
      </c>
      <c r="I131" s="238" t="str">
        <f>IF(COUNTIF(Table10[[#This Row],[Name of SPA]:[Benefit category]],"&lt;&gt;--")=0,"", IF(OR(Table10[[#This Row],[Estimated expenditures]]="",Table10[[#This Row],[Estimated expenditures]]="--",Table10[[#This Row],[Prior year expenditures]]="",Table10[[#This Row],[Prior year expenditures]]="--"), "Incomplete","Complete"))</f>
        <v/>
      </c>
      <c r="J131" s="238">
        <f>IF(I131="Incomplete", (COUNTBLANK(Table10[[#This Row],[Estimated expenditures]:[Prior year expenditures]])), 0)</f>
        <v>0</v>
      </c>
      <c r="K131" s="238">
        <f>IF(OR(I131="Complete", I131="Incomplete"), (COLUMNS(Table10[[#This Row],[Estimated expenditures]:[Prior year expenditures]])), 0)</f>
        <v>0</v>
      </c>
    </row>
    <row r="132" spans="1:11" x14ac:dyDescent="0.25">
      <c r="A132">
        <f t="shared" si="5"/>
        <v>125</v>
      </c>
      <c r="B132" s="277" t="str">
        <f>IF(ISBLANK('I 80% Medicare'!B132),"--",'I 80% Medicare'!B132)</f>
        <v>--</v>
      </c>
      <c r="C132" s="278" t="str">
        <f>IF(ISBLANK('I 80% Medicare'!C132),"--",'I 80% Medicare'!C132)</f>
        <v>--</v>
      </c>
      <c r="D132" s="277" t="str">
        <f>IF(ISBLANK('I 80% Medicare'!D132),"--",'I 80% Medicare'!D132)</f>
        <v>--</v>
      </c>
      <c r="E132" s="64"/>
      <c r="F132" s="64"/>
      <c r="G132" s="279" t="e">
        <f t="shared" si="6"/>
        <v>#DIV/0!</v>
      </c>
      <c r="H132" s="65" t="str">
        <f t="shared" si="7"/>
        <v>--</v>
      </c>
      <c r="I132" s="238" t="str">
        <f>IF(COUNTIF(Table10[[#This Row],[Name of SPA]:[Benefit category]],"&lt;&gt;--")=0,"", IF(OR(Table10[[#This Row],[Estimated expenditures]]="",Table10[[#This Row],[Estimated expenditures]]="--",Table10[[#This Row],[Prior year expenditures]]="",Table10[[#This Row],[Prior year expenditures]]="--"), "Incomplete","Complete"))</f>
        <v/>
      </c>
      <c r="J132" s="238">
        <f>IF(I132="Incomplete", (COUNTBLANK(Table10[[#This Row],[Estimated expenditures]:[Prior year expenditures]])), 0)</f>
        <v>0</v>
      </c>
      <c r="K132" s="238">
        <f>IF(OR(I132="Complete", I132="Incomplete"), (COLUMNS(Table10[[#This Row],[Estimated expenditures]:[Prior year expenditures]])), 0)</f>
        <v>0</v>
      </c>
    </row>
    <row r="133" spans="1:11" x14ac:dyDescent="0.25">
      <c r="A133">
        <f t="shared" si="5"/>
        <v>126</v>
      </c>
      <c r="B133" s="277" t="str">
        <f>IF(ISBLANK('I 80% Medicare'!B133),"--",'I 80% Medicare'!B133)</f>
        <v>--</v>
      </c>
      <c r="C133" s="278" t="str">
        <f>IF(ISBLANK('I 80% Medicare'!C133),"--",'I 80% Medicare'!C133)</f>
        <v>--</v>
      </c>
      <c r="D133" s="277" t="str">
        <f>IF(ISBLANK('I 80% Medicare'!D133),"--",'I 80% Medicare'!D133)</f>
        <v>--</v>
      </c>
      <c r="E133" s="64"/>
      <c r="F133" s="64"/>
      <c r="G133" s="279" t="e">
        <f t="shared" si="6"/>
        <v>#DIV/0!</v>
      </c>
      <c r="H133" s="65" t="str">
        <f t="shared" si="7"/>
        <v>--</v>
      </c>
      <c r="I133" s="238" t="str">
        <f>IF(COUNTIF(Table10[[#This Row],[Name of SPA]:[Benefit category]],"&lt;&gt;--")=0,"", IF(OR(Table10[[#This Row],[Estimated expenditures]]="",Table10[[#This Row],[Estimated expenditures]]="--",Table10[[#This Row],[Prior year expenditures]]="",Table10[[#This Row],[Prior year expenditures]]="--"), "Incomplete","Complete"))</f>
        <v/>
      </c>
      <c r="J133" s="238">
        <f>IF(I133="Incomplete", (COUNTBLANK(Table10[[#This Row],[Estimated expenditures]:[Prior year expenditures]])), 0)</f>
        <v>0</v>
      </c>
      <c r="K133" s="238">
        <f>IF(OR(I133="Complete", I133="Incomplete"), (COLUMNS(Table10[[#This Row],[Estimated expenditures]:[Prior year expenditures]])), 0)</f>
        <v>0</v>
      </c>
    </row>
    <row r="134" spans="1:11" x14ac:dyDescent="0.25">
      <c r="A134">
        <f t="shared" si="5"/>
        <v>127</v>
      </c>
      <c r="B134" s="277" t="str">
        <f>IF(ISBLANK('I 80% Medicare'!B134),"--",'I 80% Medicare'!B134)</f>
        <v>--</v>
      </c>
      <c r="C134" s="278" t="str">
        <f>IF(ISBLANK('I 80% Medicare'!C134),"--",'I 80% Medicare'!C134)</f>
        <v>--</v>
      </c>
      <c r="D134" s="277" t="str">
        <f>IF(ISBLANK('I 80% Medicare'!D134),"--",'I 80% Medicare'!D134)</f>
        <v>--</v>
      </c>
      <c r="E134" s="64"/>
      <c r="F134" s="64"/>
      <c r="G134" s="279" t="e">
        <f t="shared" si="6"/>
        <v>#DIV/0!</v>
      </c>
      <c r="H134" s="65" t="str">
        <f t="shared" si="7"/>
        <v>--</v>
      </c>
      <c r="I134" s="238" t="str">
        <f>IF(COUNTIF(Table10[[#This Row],[Name of SPA]:[Benefit category]],"&lt;&gt;--")=0,"", IF(OR(Table10[[#This Row],[Estimated expenditures]]="",Table10[[#This Row],[Estimated expenditures]]="--",Table10[[#This Row],[Prior year expenditures]]="",Table10[[#This Row],[Prior year expenditures]]="--"), "Incomplete","Complete"))</f>
        <v/>
      </c>
      <c r="J134" s="238">
        <f>IF(I134="Incomplete", (COUNTBLANK(Table10[[#This Row],[Estimated expenditures]:[Prior year expenditures]])), 0)</f>
        <v>0</v>
      </c>
      <c r="K134" s="238">
        <f>IF(OR(I134="Complete", I134="Incomplete"), (COLUMNS(Table10[[#This Row],[Estimated expenditures]:[Prior year expenditures]])), 0)</f>
        <v>0</v>
      </c>
    </row>
    <row r="135" spans="1:11" x14ac:dyDescent="0.25">
      <c r="A135">
        <f t="shared" si="5"/>
        <v>128</v>
      </c>
      <c r="B135" s="277" t="str">
        <f>IF(ISBLANK('I 80% Medicare'!B135),"--",'I 80% Medicare'!B135)</f>
        <v>--</v>
      </c>
      <c r="C135" s="278" t="str">
        <f>IF(ISBLANK('I 80% Medicare'!C135),"--",'I 80% Medicare'!C135)</f>
        <v>--</v>
      </c>
      <c r="D135" s="277" t="str">
        <f>IF(ISBLANK('I 80% Medicare'!D135),"--",'I 80% Medicare'!D135)</f>
        <v>--</v>
      </c>
      <c r="E135" s="64"/>
      <c r="F135" s="64"/>
      <c r="G135" s="279" t="e">
        <f t="shared" si="6"/>
        <v>#DIV/0!</v>
      </c>
      <c r="H135" s="65" t="str">
        <f t="shared" si="7"/>
        <v>--</v>
      </c>
      <c r="I135" s="238" t="str">
        <f>IF(COUNTIF(Table10[[#This Row],[Name of SPA]:[Benefit category]],"&lt;&gt;--")=0,"", IF(OR(Table10[[#This Row],[Estimated expenditures]]="",Table10[[#This Row],[Estimated expenditures]]="--",Table10[[#This Row],[Prior year expenditures]]="",Table10[[#This Row],[Prior year expenditures]]="--"), "Incomplete","Complete"))</f>
        <v/>
      </c>
      <c r="J135" s="238">
        <f>IF(I135="Incomplete", (COUNTBLANK(Table10[[#This Row],[Estimated expenditures]:[Prior year expenditures]])), 0)</f>
        <v>0</v>
      </c>
      <c r="K135" s="238">
        <f>IF(OR(I135="Complete", I135="Incomplete"), (COLUMNS(Table10[[#This Row],[Estimated expenditures]:[Prior year expenditures]])), 0)</f>
        <v>0</v>
      </c>
    </row>
    <row r="136" spans="1:11" x14ac:dyDescent="0.25">
      <c r="A136">
        <f t="shared" si="5"/>
        <v>129</v>
      </c>
      <c r="B136" s="277" t="str">
        <f>IF(ISBLANK('I 80% Medicare'!B136),"--",'I 80% Medicare'!B136)</f>
        <v>--</v>
      </c>
      <c r="C136" s="278" t="str">
        <f>IF(ISBLANK('I 80% Medicare'!C136),"--",'I 80% Medicare'!C136)</f>
        <v>--</v>
      </c>
      <c r="D136" s="277" t="str">
        <f>IF(ISBLANK('I 80% Medicare'!D136),"--",'I 80% Medicare'!D136)</f>
        <v>--</v>
      </c>
      <c r="E136" s="64"/>
      <c r="F136" s="64"/>
      <c r="G136" s="279" t="e">
        <f t="shared" si="6"/>
        <v>#DIV/0!</v>
      </c>
      <c r="H136" s="65" t="str">
        <f t="shared" si="7"/>
        <v>--</v>
      </c>
      <c r="I136" s="238" t="str">
        <f>IF(COUNTIF(Table10[[#This Row],[Name of SPA]:[Benefit category]],"&lt;&gt;--")=0,"", IF(OR(Table10[[#This Row],[Estimated expenditures]]="",Table10[[#This Row],[Estimated expenditures]]="--",Table10[[#This Row],[Prior year expenditures]]="",Table10[[#This Row],[Prior year expenditures]]="--"), "Incomplete","Complete"))</f>
        <v/>
      </c>
      <c r="J136" s="238">
        <f>IF(I136="Incomplete", (COUNTBLANK(Table10[[#This Row],[Estimated expenditures]:[Prior year expenditures]])), 0)</f>
        <v>0</v>
      </c>
      <c r="K136" s="238">
        <f>IF(OR(I136="Complete", I136="Incomplete"), (COLUMNS(Table10[[#This Row],[Estimated expenditures]:[Prior year expenditures]])), 0)</f>
        <v>0</v>
      </c>
    </row>
    <row r="137" spans="1:11" x14ac:dyDescent="0.25">
      <c r="A137">
        <f t="shared" si="5"/>
        <v>130</v>
      </c>
      <c r="B137" s="277" t="str">
        <f>IF(ISBLANK('I 80% Medicare'!B137),"--",'I 80% Medicare'!B137)</f>
        <v>--</v>
      </c>
      <c r="C137" s="278" t="str">
        <f>IF(ISBLANK('I 80% Medicare'!C137),"--",'I 80% Medicare'!C137)</f>
        <v>--</v>
      </c>
      <c r="D137" s="277" t="str">
        <f>IF(ISBLANK('I 80% Medicare'!D137),"--",'I 80% Medicare'!D137)</f>
        <v>--</v>
      </c>
      <c r="E137" s="64"/>
      <c r="F137" s="64"/>
      <c r="G137" s="279" t="e">
        <f t="shared" si="6"/>
        <v>#DIV/0!</v>
      </c>
      <c r="H137" s="65" t="str">
        <f t="shared" si="7"/>
        <v>--</v>
      </c>
      <c r="I137" s="238" t="str">
        <f>IF(COUNTIF(Table10[[#This Row],[Name of SPA]:[Benefit category]],"&lt;&gt;--")=0,"", IF(OR(Table10[[#This Row],[Estimated expenditures]]="",Table10[[#This Row],[Estimated expenditures]]="--",Table10[[#This Row],[Prior year expenditures]]="",Table10[[#This Row],[Prior year expenditures]]="--"), "Incomplete","Complete"))</f>
        <v/>
      </c>
      <c r="J137" s="238">
        <f>IF(I137="Incomplete", (COUNTBLANK(Table10[[#This Row],[Estimated expenditures]:[Prior year expenditures]])), 0)</f>
        <v>0</v>
      </c>
      <c r="K137" s="238">
        <f>IF(OR(I137="Complete", I137="Incomplete"), (COLUMNS(Table10[[#This Row],[Estimated expenditures]:[Prior year expenditures]])), 0)</f>
        <v>0</v>
      </c>
    </row>
    <row r="138" spans="1:11" x14ac:dyDescent="0.25">
      <c r="A138">
        <f t="shared" ref="A138:A201" si="8">A137+1</f>
        <v>131</v>
      </c>
      <c r="B138" s="277" t="str">
        <f>IF(ISBLANK('I 80% Medicare'!B138),"--",'I 80% Medicare'!B138)</f>
        <v>--</v>
      </c>
      <c r="C138" s="278" t="str">
        <f>IF(ISBLANK('I 80% Medicare'!C138),"--",'I 80% Medicare'!C138)</f>
        <v>--</v>
      </c>
      <c r="D138" s="277" t="str">
        <f>IF(ISBLANK('I 80% Medicare'!D138),"--",'I 80% Medicare'!D138)</f>
        <v>--</v>
      </c>
      <c r="E138" s="64"/>
      <c r="F138" s="64"/>
      <c r="G138" s="279" t="e">
        <f t="shared" si="6"/>
        <v>#DIV/0!</v>
      </c>
      <c r="H138" s="65" t="str">
        <f t="shared" si="7"/>
        <v>--</v>
      </c>
      <c r="I138" s="238" t="str">
        <f>IF(COUNTIF(Table10[[#This Row],[Name of SPA]:[Benefit category]],"&lt;&gt;--")=0,"", IF(OR(Table10[[#This Row],[Estimated expenditures]]="",Table10[[#This Row],[Estimated expenditures]]="--",Table10[[#This Row],[Prior year expenditures]]="",Table10[[#This Row],[Prior year expenditures]]="--"), "Incomplete","Complete"))</f>
        <v/>
      </c>
      <c r="J138" s="238">
        <f>IF(I138="Incomplete", (COUNTBLANK(Table10[[#This Row],[Estimated expenditures]:[Prior year expenditures]])), 0)</f>
        <v>0</v>
      </c>
      <c r="K138" s="238">
        <f>IF(OR(I138="Complete", I138="Incomplete"), (COLUMNS(Table10[[#This Row],[Estimated expenditures]:[Prior year expenditures]])), 0)</f>
        <v>0</v>
      </c>
    </row>
    <row r="139" spans="1:11" x14ac:dyDescent="0.25">
      <c r="A139">
        <f t="shared" si="8"/>
        <v>132</v>
      </c>
      <c r="B139" s="277" t="str">
        <f>IF(ISBLANK('I 80% Medicare'!B139),"--",'I 80% Medicare'!B139)</f>
        <v>--</v>
      </c>
      <c r="C139" s="278" t="str">
        <f>IF(ISBLANK('I 80% Medicare'!C139),"--",'I 80% Medicare'!C139)</f>
        <v>--</v>
      </c>
      <c r="D139" s="277" t="str">
        <f>IF(ISBLANK('I 80% Medicare'!D139),"--",'I 80% Medicare'!D139)</f>
        <v>--</v>
      </c>
      <c r="E139" s="64"/>
      <c r="F139" s="64"/>
      <c r="G139" s="279" t="e">
        <f t="shared" si="6"/>
        <v>#DIV/0!</v>
      </c>
      <c r="H139" s="65" t="str">
        <f t="shared" si="7"/>
        <v>--</v>
      </c>
      <c r="I139" s="238" t="str">
        <f>IF(COUNTIF(Table10[[#This Row],[Name of SPA]:[Benefit category]],"&lt;&gt;--")=0,"", IF(OR(Table10[[#This Row],[Estimated expenditures]]="",Table10[[#This Row],[Estimated expenditures]]="--",Table10[[#This Row],[Prior year expenditures]]="",Table10[[#This Row],[Prior year expenditures]]="--"), "Incomplete","Complete"))</f>
        <v/>
      </c>
      <c r="J139" s="238">
        <f>IF(I139="Incomplete", (COUNTBLANK(Table10[[#This Row],[Estimated expenditures]:[Prior year expenditures]])), 0)</f>
        <v>0</v>
      </c>
      <c r="K139" s="238">
        <f>IF(OR(I139="Complete", I139="Incomplete"), (COLUMNS(Table10[[#This Row],[Estimated expenditures]:[Prior year expenditures]])), 0)</f>
        <v>0</v>
      </c>
    </row>
    <row r="140" spans="1:11" x14ac:dyDescent="0.25">
      <c r="A140">
        <f t="shared" si="8"/>
        <v>133</v>
      </c>
      <c r="B140" s="277" t="str">
        <f>IF(ISBLANK('I 80% Medicare'!B140),"--",'I 80% Medicare'!B140)</f>
        <v>--</v>
      </c>
      <c r="C140" s="278" t="str">
        <f>IF(ISBLANK('I 80% Medicare'!C140),"--",'I 80% Medicare'!C140)</f>
        <v>--</v>
      </c>
      <c r="D140" s="277" t="str">
        <f>IF(ISBLANK('I 80% Medicare'!D140),"--",'I 80% Medicare'!D140)</f>
        <v>--</v>
      </c>
      <c r="E140" s="64"/>
      <c r="F140" s="64"/>
      <c r="G140" s="279" t="e">
        <f t="shared" si="6"/>
        <v>#DIV/0!</v>
      </c>
      <c r="H140" s="65" t="str">
        <f t="shared" si="7"/>
        <v>--</v>
      </c>
      <c r="I140" s="238" t="str">
        <f>IF(COUNTIF(Table10[[#This Row],[Name of SPA]:[Benefit category]],"&lt;&gt;--")=0,"", IF(OR(Table10[[#This Row],[Estimated expenditures]]="",Table10[[#This Row],[Estimated expenditures]]="--",Table10[[#This Row],[Prior year expenditures]]="",Table10[[#This Row],[Prior year expenditures]]="--"), "Incomplete","Complete"))</f>
        <v/>
      </c>
      <c r="J140" s="238">
        <f>IF(I140="Incomplete", (COUNTBLANK(Table10[[#This Row],[Estimated expenditures]:[Prior year expenditures]])), 0)</f>
        <v>0</v>
      </c>
      <c r="K140" s="238">
        <f>IF(OR(I140="Complete", I140="Incomplete"), (COLUMNS(Table10[[#This Row],[Estimated expenditures]:[Prior year expenditures]])), 0)</f>
        <v>0</v>
      </c>
    </row>
    <row r="141" spans="1:11" x14ac:dyDescent="0.25">
      <c r="A141">
        <f t="shared" si="8"/>
        <v>134</v>
      </c>
      <c r="B141" s="277" t="str">
        <f>IF(ISBLANK('I 80% Medicare'!B141),"--",'I 80% Medicare'!B141)</f>
        <v>--</v>
      </c>
      <c r="C141" s="278" t="str">
        <f>IF(ISBLANK('I 80% Medicare'!C141),"--",'I 80% Medicare'!C141)</f>
        <v>--</v>
      </c>
      <c r="D141" s="277" t="str">
        <f>IF(ISBLANK('I 80% Medicare'!D141),"--",'I 80% Medicare'!D141)</f>
        <v>--</v>
      </c>
      <c r="E141" s="64"/>
      <c r="F141" s="64"/>
      <c r="G141" s="279" t="e">
        <f t="shared" si="6"/>
        <v>#DIV/0!</v>
      </c>
      <c r="H141" s="65" t="str">
        <f t="shared" si="7"/>
        <v>--</v>
      </c>
      <c r="I141" s="238" t="str">
        <f>IF(COUNTIF(Table10[[#This Row],[Name of SPA]:[Benefit category]],"&lt;&gt;--")=0,"", IF(OR(Table10[[#This Row],[Estimated expenditures]]="",Table10[[#This Row],[Estimated expenditures]]="--",Table10[[#This Row],[Prior year expenditures]]="",Table10[[#This Row],[Prior year expenditures]]="--"), "Incomplete","Complete"))</f>
        <v/>
      </c>
      <c r="J141" s="238">
        <f>IF(I141="Incomplete", (COUNTBLANK(Table10[[#This Row],[Estimated expenditures]:[Prior year expenditures]])), 0)</f>
        <v>0</v>
      </c>
      <c r="K141" s="238">
        <f>IF(OR(I141="Complete", I141="Incomplete"), (COLUMNS(Table10[[#This Row],[Estimated expenditures]:[Prior year expenditures]])), 0)</f>
        <v>0</v>
      </c>
    </row>
    <row r="142" spans="1:11" x14ac:dyDescent="0.25">
      <c r="A142">
        <f t="shared" si="8"/>
        <v>135</v>
      </c>
      <c r="B142" s="277" t="str">
        <f>IF(ISBLANK('I 80% Medicare'!B142),"--",'I 80% Medicare'!B142)</f>
        <v>--</v>
      </c>
      <c r="C142" s="278" t="str">
        <f>IF(ISBLANK('I 80% Medicare'!C142),"--",'I 80% Medicare'!C142)</f>
        <v>--</v>
      </c>
      <c r="D142" s="277" t="str">
        <f>IF(ISBLANK('I 80% Medicare'!D142),"--",'I 80% Medicare'!D142)</f>
        <v>--</v>
      </c>
      <c r="E142" s="64"/>
      <c r="F142" s="64"/>
      <c r="G142" s="279" t="e">
        <f t="shared" si="6"/>
        <v>#DIV/0!</v>
      </c>
      <c r="H142" s="65" t="str">
        <f t="shared" si="7"/>
        <v>--</v>
      </c>
      <c r="I142" s="238" t="str">
        <f>IF(COUNTIF(Table10[[#This Row],[Name of SPA]:[Benefit category]],"&lt;&gt;--")=0,"", IF(OR(Table10[[#This Row],[Estimated expenditures]]="",Table10[[#This Row],[Estimated expenditures]]="--",Table10[[#This Row],[Prior year expenditures]]="",Table10[[#This Row],[Prior year expenditures]]="--"), "Incomplete","Complete"))</f>
        <v/>
      </c>
      <c r="J142" s="238">
        <f>IF(I142="Incomplete", (COUNTBLANK(Table10[[#This Row],[Estimated expenditures]:[Prior year expenditures]])), 0)</f>
        <v>0</v>
      </c>
      <c r="K142" s="238">
        <f>IF(OR(I142="Complete", I142="Incomplete"), (COLUMNS(Table10[[#This Row],[Estimated expenditures]:[Prior year expenditures]])), 0)</f>
        <v>0</v>
      </c>
    </row>
    <row r="143" spans="1:11" x14ac:dyDescent="0.25">
      <c r="A143">
        <f t="shared" si="8"/>
        <v>136</v>
      </c>
      <c r="B143" s="277" t="str">
        <f>IF(ISBLANK('I 80% Medicare'!B143),"--",'I 80% Medicare'!B143)</f>
        <v>--</v>
      </c>
      <c r="C143" s="278" t="str">
        <f>IF(ISBLANK('I 80% Medicare'!C143),"--",'I 80% Medicare'!C143)</f>
        <v>--</v>
      </c>
      <c r="D143" s="277" t="str">
        <f>IF(ISBLANK('I 80% Medicare'!D143),"--",'I 80% Medicare'!D143)</f>
        <v>--</v>
      </c>
      <c r="E143" s="64"/>
      <c r="F143" s="64"/>
      <c r="G143" s="279" t="e">
        <f t="shared" si="6"/>
        <v>#DIV/0!</v>
      </c>
      <c r="H143" s="65" t="str">
        <f t="shared" si="7"/>
        <v>--</v>
      </c>
      <c r="I143" s="238" t="str">
        <f>IF(COUNTIF(Table10[[#This Row],[Name of SPA]:[Benefit category]],"&lt;&gt;--")=0,"", IF(OR(Table10[[#This Row],[Estimated expenditures]]="",Table10[[#This Row],[Estimated expenditures]]="--",Table10[[#This Row],[Prior year expenditures]]="",Table10[[#This Row],[Prior year expenditures]]="--"), "Incomplete","Complete"))</f>
        <v/>
      </c>
      <c r="J143" s="238">
        <f>IF(I143="Incomplete", (COUNTBLANK(Table10[[#This Row],[Estimated expenditures]:[Prior year expenditures]])), 0)</f>
        <v>0</v>
      </c>
      <c r="K143" s="238">
        <f>IF(OR(I143="Complete", I143="Incomplete"), (COLUMNS(Table10[[#This Row],[Estimated expenditures]:[Prior year expenditures]])), 0)</f>
        <v>0</v>
      </c>
    </row>
    <row r="144" spans="1:11" x14ac:dyDescent="0.25">
      <c r="A144">
        <f t="shared" si="8"/>
        <v>137</v>
      </c>
      <c r="B144" s="277" t="str">
        <f>IF(ISBLANK('I 80% Medicare'!B144),"--",'I 80% Medicare'!B144)</f>
        <v>--</v>
      </c>
      <c r="C144" s="278" t="str">
        <f>IF(ISBLANK('I 80% Medicare'!C144),"--",'I 80% Medicare'!C144)</f>
        <v>--</v>
      </c>
      <c r="D144" s="277" t="str">
        <f>IF(ISBLANK('I 80% Medicare'!D144),"--",'I 80% Medicare'!D144)</f>
        <v>--</v>
      </c>
      <c r="E144" s="64"/>
      <c r="F144" s="64"/>
      <c r="G144" s="279" t="e">
        <f t="shared" si="6"/>
        <v>#DIV/0!</v>
      </c>
      <c r="H144" s="65" t="str">
        <f t="shared" si="7"/>
        <v>--</v>
      </c>
      <c r="I144" s="238" t="str">
        <f>IF(COUNTIF(Table10[[#This Row],[Name of SPA]:[Benefit category]],"&lt;&gt;--")=0,"", IF(OR(Table10[[#This Row],[Estimated expenditures]]="",Table10[[#This Row],[Estimated expenditures]]="--",Table10[[#This Row],[Prior year expenditures]]="",Table10[[#This Row],[Prior year expenditures]]="--"), "Incomplete","Complete"))</f>
        <v/>
      </c>
      <c r="J144" s="238">
        <f>IF(I144="Incomplete", (COUNTBLANK(Table10[[#This Row],[Estimated expenditures]:[Prior year expenditures]])), 0)</f>
        <v>0</v>
      </c>
      <c r="K144" s="238">
        <f>IF(OR(I144="Complete", I144="Incomplete"), (COLUMNS(Table10[[#This Row],[Estimated expenditures]:[Prior year expenditures]])), 0)</f>
        <v>0</v>
      </c>
    </row>
    <row r="145" spans="1:11" x14ac:dyDescent="0.25">
      <c r="A145">
        <f t="shared" si="8"/>
        <v>138</v>
      </c>
      <c r="B145" s="277" t="str">
        <f>IF(ISBLANK('I 80% Medicare'!B145),"--",'I 80% Medicare'!B145)</f>
        <v>--</v>
      </c>
      <c r="C145" s="278" t="str">
        <f>IF(ISBLANK('I 80% Medicare'!C145),"--",'I 80% Medicare'!C145)</f>
        <v>--</v>
      </c>
      <c r="D145" s="277" t="str">
        <f>IF(ISBLANK('I 80% Medicare'!D145),"--",'I 80% Medicare'!D145)</f>
        <v>--</v>
      </c>
      <c r="E145" s="64"/>
      <c r="F145" s="64"/>
      <c r="G145" s="279" t="e">
        <f t="shared" si="6"/>
        <v>#DIV/0!</v>
      </c>
      <c r="H145" s="65" t="str">
        <f t="shared" si="7"/>
        <v>--</v>
      </c>
      <c r="I145" s="238" t="str">
        <f>IF(COUNTIF(Table10[[#This Row],[Name of SPA]:[Benefit category]],"&lt;&gt;--")=0,"", IF(OR(Table10[[#This Row],[Estimated expenditures]]="",Table10[[#This Row],[Estimated expenditures]]="--",Table10[[#This Row],[Prior year expenditures]]="",Table10[[#This Row],[Prior year expenditures]]="--"), "Incomplete","Complete"))</f>
        <v/>
      </c>
      <c r="J145" s="238">
        <f>IF(I145="Incomplete", (COUNTBLANK(Table10[[#This Row],[Estimated expenditures]:[Prior year expenditures]])), 0)</f>
        <v>0</v>
      </c>
      <c r="K145" s="238">
        <f>IF(OR(I145="Complete", I145="Incomplete"), (COLUMNS(Table10[[#This Row],[Estimated expenditures]:[Prior year expenditures]])), 0)</f>
        <v>0</v>
      </c>
    </row>
    <row r="146" spans="1:11" x14ac:dyDescent="0.25">
      <c r="A146">
        <f t="shared" si="8"/>
        <v>139</v>
      </c>
      <c r="B146" s="277" t="str">
        <f>IF(ISBLANK('I 80% Medicare'!B146),"--",'I 80% Medicare'!B146)</f>
        <v>--</v>
      </c>
      <c r="C146" s="278" t="str">
        <f>IF(ISBLANK('I 80% Medicare'!C146),"--",'I 80% Medicare'!C146)</f>
        <v>--</v>
      </c>
      <c r="D146" s="277" t="str">
        <f>IF(ISBLANK('I 80% Medicare'!D146),"--",'I 80% Medicare'!D146)</f>
        <v>--</v>
      </c>
      <c r="E146" s="64"/>
      <c r="F146" s="64"/>
      <c r="G146" s="279" t="e">
        <f t="shared" si="6"/>
        <v>#DIV/0!</v>
      </c>
      <c r="H146" s="65" t="str">
        <f t="shared" si="7"/>
        <v>--</v>
      </c>
      <c r="I146" s="238" t="str">
        <f>IF(COUNTIF(Table10[[#This Row],[Name of SPA]:[Benefit category]],"&lt;&gt;--")=0,"", IF(OR(Table10[[#This Row],[Estimated expenditures]]="",Table10[[#This Row],[Estimated expenditures]]="--",Table10[[#This Row],[Prior year expenditures]]="",Table10[[#This Row],[Prior year expenditures]]="--"), "Incomplete","Complete"))</f>
        <v/>
      </c>
      <c r="J146" s="238">
        <f>IF(I146="Incomplete", (COUNTBLANK(Table10[[#This Row],[Estimated expenditures]:[Prior year expenditures]])), 0)</f>
        <v>0</v>
      </c>
      <c r="K146" s="238">
        <f>IF(OR(I146="Complete", I146="Incomplete"), (COLUMNS(Table10[[#This Row],[Estimated expenditures]:[Prior year expenditures]])), 0)</f>
        <v>0</v>
      </c>
    </row>
    <row r="147" spans="1:11" x14ac:dyDescent="0.25">
      <c r="A147">
        <f t="shared" si="8"/>
        <v>140</v>
      </c>
      <c r="B147" s="277" t="str">
        <f>IF(ISBLANK('I 80% Medicare'!B147),"--",'I 80% Medicare'!B147)</f>
        <v>--</v>
      </c>
      <c r="C147" s="278" t="str">
        <f>IF(ISBLANK('I 80% Medicare'!C147),"--",'I 80% Medicare'!C147)</f>
        <v>--</v>
      </c>
      <c r="D147" s="277" t="str">
        <f>IF(ISBLANK('I 80% Medicare'!D147),"--",'I 80% Medicare'!D147)</f>
        <v>--</v>
      </c>
      <c r="E147" s="64"/>
      <c r="F147" s="64"/>
      <c r="G147" s="279" t="e">
        <f t="shared" si="6"/>
        <v>#DIV/0!</v>
      </c>
      <c r="H147" s="65" t="str">
        <f t="shared" si="7"/>
        <v>--</v>
      </c>
      <c r="I147" s="238" t="str">
        <f>IF(COUNTIF(Table10[[#This Row],[Name of SPA]:[Benefit category]],"&lt;&gt;--")=0,"", IF(OR(Table10[[#This Row],[Estimated expenditures]]="",Table10[[#This Row],[Estimated expenditures]]="--",Table10[[#This Row],[Prior year expenditures]]="",Table10[[#This Row],[Prior year expenditures]]="--"), "Incomplete","Complete"))</f>
        <v/>
      </c>
      <c r="J147" s="238">
        <f>IF(I147="Incomplete", (COUNTBLANK(Table10[[#This Row],[Estimated expenditures]:[Prior year expenditures]])), 0)</f>
        <v>0</v>
      </c>
      <c r="K147" s="238">
        <f>IF(OR(I147="Complete", I147="Incomplete"), (COLUMNS(Table10[[#This Row],[Estimated expenditures]:[Prior year expenditures]])), 0)</f>
        <v>0</v>
      </c>
    </row>
    <row r="148" spans="1:11" x14ac:dyDescent="0.25">
      <c r="A148">
        <f t="shared" si="8"/>
        <v>141</v>
      </c>
      <c r="B148" s="277" t="str">
        <f>IF(ISBLANK('I 80% Medicare'!B148),"--",'I 80% Medicare'!B148)</f>
        <v>--</v>
      </c>
      <c r="C148" s="278" t="str">
        <f>IF(ISBLANK('I 80% Medicare'!C148),"--",'I 80% Medicare'!C148)</f>
        <v>--</v>
      </c>
      <c r="D148" s="277" t="str">
        <f>IF(ISBLANK('I 80% Medicare'!D148),"--",'I 80% Medicare'!D148)</f>
        <v>--</v>
      </c>
      <c r="E148" s="64"/>
      <c r="F148" s="64"/>
      <c r="G148" s="279" t="e">
        <f t="shared" si="6"/>
        <v>#DIV/0!</v>
      </c>
      <c r="H148" s="65" t="str">
        <f t="shared" si="7"/>
        <v>--</v>
      </c>
      <c r="I148" s="238" t="str">
        <f>IF(COUNTIF(Table10[[#This Row],[Name of SPA]:[Benefit category]],"&lt;&gt;--")=0,"", IF(OR(Table10[[#This Row],[Estimated expenditures]]="",Table10[[#This Row],[Estimated expenditures]]="--",Table10[[#This Row],[Prior year expenditures]]="",Table10[[#This Row],[Prior year expenditures]]="--"), "Incomplete","Complete"))</f>
        <v/>
      </c>
      <c r="J148" s="238">
        <f>IF(I148="Incomplete", (COUNTBLANK(Table10[[#This Row],[Estimated expenditures]:[Prior year expenditures]])), 0)</f>
        <v>0</v>
      </c>
      <c r="K148" s="238">
        <f>IF(OR(I148="Complete", I148="Incomplete"), (COLUMNS(Table10[[#This Row],[Estimated expenditures]:[Prior year expenditures]])), 0)</f>
        <v>0</v>
      </c>
    </row>
    <row r="149" spans="1:11" x14ac:dyDescent="0.25">
      <c r="A149">
        <f t="shared" si="8"/>
        <v>142</v>
      </c>
      <c r="B149" s="277" t="str">
        <f>IF(ISBLANK('I 80% Medicare'!B149),"--",'I 80% Medicare'!B149)</f>
        <v>--</v>
      </c>
      <c r="C149" s="278" t="str">
        <f>IF(ISBLANK('I 80% Medicare'!C149),"--",'I 80% Medicare'!C149)</f>
        <v>--</v>
      </c>
      <c r="D149" s="277" t="str">
        <f>IF(ISBLANK('I 80% Medicare'!D149),"--",'I 80% Medicare'!D149)</f>
        <v>--</v>
      </c>
      <c r="E149" s="64"/>
      <c r="F149" s="64"/>
      <c r="G149" s="279" t="e">
        <f t="shared" si="6"/>
        <v>#DIV/0!</v>
      </c>
      <c r="H149" s="65" t="str">
        <f t="shared" si="7"/>
        <v>--</v>
      </c>
      <c r="I149" s="238" t="str">
        <f>IF(COUNTIF(Table10[[#This Row],[Name of SPA]:[Benefit category]],"&lt;&gt;--")=0,"", IF(OR(Table10[[#This Row],[Estimated expenditures]]="",Table10[[#This Row],[Estimated expenditures]]="--",Table10[[#This Row],[Prior year expenditures]]="",Table10[[#This Row],[Prior year expenditures]]="--"), "Incomplete","Complete"))</f>
        <v/>
      </c>
      <c r="J149" s="238">
        <f>IF(I149="Incomplete", (COUNTBLANK(Table10[[#This Row],[Estimated expenditures]:[Prior year expenditures]])), 0)</f>
        <v>0</v>
      </c>
      <c r="K149" s="238">
        <f>IF(OR(I149="Complete", I149="Incomplete"), (COLUMNS(Table10[[#This Row],[Estimated expenditures]:[Prior year expenditures]])), 0)</f>
        <v>0</v>
      </c>
    </row>
    <row r="150" spans="1:11" x14ac:dyDescent="0.25">
      <c r="A150">
        <f t="shared" si="8"/>
        <v>143</v>
      </c>
      <c r="B150" s="277" t="str">
        <f>IF(ISBLANK('I 80% Medicare'!B150),"--",'I 80% Medicare'!B150)</f>
        <v>--</v>
      </c>
      <c r="C150" s="278" t="str">
        <f>IF(ISBLANK('I 80% Medicare'!C150),"--",'I 80% Medicare'!C150)</f>
        <v>--</v>
      </c>
      <c r="D150" s="277" t="str">
        <f>IF(ISBLANK('I 80% Medicare'!D150),"--",'I 80% Medicare'!D150)</f>
        <v>--</v>
      </c>
      <c r="E150" s="64"/>
      <c r="F150" s="64"/>
      <c r="G150" s="279" t="e">
        <f t="shared" si="6"/>
        <v>#DIV/0!</v>
      </c>
      <c r="H150" s="65" t="str">
        <f t="shared" si="7"/>
        <v>--</v>
      </c>
      <c r="I150" s="238" t="str">
        <f>IF(COUNTIF(Table10[[#This Row],[Name of SPA]:[Benefit category]],"&lt;&gt;--")=0,"", IF(OR(Table10[[#This Row],[Estimated expenditures]]="",Table10[[#This Row],[Estimated expenditures]]="--",Table10[[#This Row],[Prior year expenditures]]="",Table10[[#This Row],[Prior year expenditures]]="--"), "Incomplete","Complete"))</f>
        <v/>
      </c>
      <c r="J150" s="238">
        <f>IF(I150="Incomplete", (COUNTBLANK(Table10[[#This Row],[Estimated expenditures]:[Prior year expenditures]])), 0)</f>
        <v>0</v>
      </c>
      <c r="K150" s="238">
        <f>IF(OR(I150="Complete", I150="Incomplete"), (COLUMNS(Table10[[#This Row],[Estimated expenditures]:[Prior year expenditures]])), 0)</f>
        <v>0</v>
      </c>
    </row>
    <row r="151" spans="1:11" x14ac:dyDescent="0.25">
      <c r="A151">
        <f t="shared" si="8"/>
        <v>144</v>
      </c>
      <c r="B151" s="277" t="str">
        <f>IF(ISBLANK('I 80% Medicare'!B151),"--",'I 80% Medicare'!B151)</f>
        <v>--</v>
      </c>
      <c r="C151" s="278" t="str">
        <f>IF(ISBLANK('I 80% Medicare'!C151),"--",'I 80% Medicare'!C151)</f>
        <v>--</v>
      </c>
      <c r="D151" s="277" t="str">
        <f>IF(ISBLANK('I 80% Medicare'!D151),"--",'I 80% Medicare'!D151)</f>
        <v>--</v>
      </c>
      <c r="E151" s="64"/>
      <c r="F151" s="64"/>
      <c r="G151" s="279" t="e">
        <f t="shared" si="6"/>
        <v>#DIV/0!</v>
      </c>
      <c r="H151" s="65" t="str">
        <f t="shared" si="7"/>
        <v>--</v>
      </c>
      <c r="I151" s="238" t="str">
        <f>IF(COUNTIF(Table10[[#This Row],[Name of SPA]:[Benefit category]],"&lt;&gt;--")=0,"", IF(OR(Table10[[#This Row],[Estimated expenditures]]="",Table10[[#This Row],[Estimated expenditures]]="--",Table10[[#This Row],[Prior year expenditures]]="",Table10[[#This Row],[Prior year expenditures]]="--"), "Incomplete","Complete"))</f>
        <v/>
      </c>
      <c r="J151" s="238">
        <f>IF(I151="Incomplete", (COUNTBLANK(Table10[[#This Row],[Estimated expenditures]:[Prior year expenditures]])), 0)</f>
        <v>0</v>
      </c>
      <c r="K151" s="238">
        <f>IF(OR(I151="Complete", I151="Incomplete"), (COLUMNS(Table10[[#This Row],[Estimated expenditures]:[Prior year expenditures]])), 0)</f>
        <v>0</v>
      </c>
    </row>
    <row r="152" spans="1:11" x14ac:dyDescent="0.25">
      <c r="A152">
        <f t="shared" si="8"/>
        <v>145</v>
      </c>
      <c r="B152" s="277" t="str">
        <f>IF(ISBLANK('I 80% Medicare'!B152),"--",'I 80% Medicare'!B152)</f>
        <v>--</v>
      </c>
      <c r="C152" s="278" t="str">
        <f>IF(ISBLANK('I 80% Medicare'!C152),"--",'I 80% Medicare'!C152)</f>
        <v>--</v>
      </c>
      <c r="D152" s="277" t="str">
        <f>IF(ISBLANK('I 80% Medicare'!D152),"--",'I 80% Medicare'!D152)</f>
        <v>--</v>
      </c>
      <c r="E152" s="64"/>
      <c r="F152" s="64"/>
      <c r="G152" s="279" t="e">
        <f t="shared" si="6"/>
        <v>#DIV/0!</v>
      </c>
      <c r="H152" s="65" t="str">
        <f t="shared" si="7"/>
        <v>--</v>
      </c>
      <c r="I152" s="238" t="str">
        <f>IF(COUNTIF(Table10[[#This Row],[Name of SPA]:[Benefit category]],"&lt;&gt;--")=0,"", IF(OR(Table10[[#This Row],[Estimated expenditures]]="",Table10[[#This Row],[Estimated expenditures]]="--",Table10[[#This Row],[Prior year expenditures]]="",Table10[[#This Row],[Prior year expenditures]]="--"), "Incomplete","Complete"))</f>
        <v/>
      </c>
      <c r="J152" s="238">
        <f>IF(I152="Incomplete", (COUNTBLANK(Table10[[#This Row],[Estimated expenditures]:[Prior year expenditures]])), 0)</f>
        <v>0</v>
      </c>
      <c r="K152" s="238">
        <f>IF(OR(I152="Complete", I152="Incomplete"), (COLUMNS(Table10[[#This Row],[Estimated expenditures]:[Prior year expenditures]])), 0)</f>
        <v>0</v>
      </c>
    </row>
    <row r="153" spans="1:11" x14ac:dyDescent="0.25">
      <c r="A153">
        <f t="shared" si="8"/>
        <v>146</v>
      </c>
      <c r="B153" s="277" t="str">
        <f>IF(ISBLANK('I 80% Medicare'!B153),"--",'I 80% Medicare'!B153)</f>
        <v>--</v>
      </c>
      <c r="C153" s="278" t="str">
        <f>IF(ISBLANK('I 80% Medicare'!C153),"--",'I 80% Medicare'!C153)</f>
        <v>--</v>
      </c>
      <c r="D153" s="277" t="str">
        <f>IF(ISBLANK('I 80% Medicare'!D153),"--",'I 80% Medicare'!D153)</f>
        <v>--</v>
      </c>
      <c r="E153" s="64"/>
      <c r="F153" s="64"/>
      <c r="G153" s="279" t="e">
        <f t="shared" si="6"/>
        <v>#DIV/0!</v>
      </c>
      <c r="H153" s="65" t="str">
        <f t="shared" si="7"/>
        <v>--</v>
      </c>
      <c r="I153" s="238" t="str">
        <f>IF(COUNTIF(Table10[[#This Row],[Name of SPA]:[Benefit category]],"&lt;&gt;--")=0,"", IF(OR(Table10[[#This Row],[Estimated expenditures]]="",Table10[[#This Row],[Estimated expenditures]]="--",Table10[[#This Row],[Prior year expenditures]]="",Table10[[#This Row],[Prior year expenditures]]="--"), "Incomplete","Complete"))</f>
        <v/>
      </c>
      <c r="J153" s="238">
        <f>IF(I153="Incomplete", (COUNTBLANK(Table10[[#This Row],[Estimated expenditures]:[Prior year expenditures]])), 0)</f>
        <v>0</v>
      </c>
      <c r="K153" s="238">
        <f>IF(OR(I153="Complete", I153="Incomplete"), (COLUMNS(Table10[[#This Row],[Estimated expenditures]:[Prior year expenditures]])), 0)</f>
        <v>0</v>
      </c>
    </row>
    <row r="154" spans="1:11" x14ac:dyDescent="0.25">
      <c r="A154">
        <f t="shared" si="8"/>
        <v>147</v>
      </c>
      <c r="B154" s="277" t="str">
        <f>IF(ISBLANK('I 80% Medicare'!B154),"--",'I 80% Medicare'!B154)</f>
        <v>--</v>
      </c>
      <c r="C154" s="278" t="str">
        <f>IF(ISBLANK('I 80% Medicare'!C154),"--",'I 80% Medicare'!C154)</f>
        <v>--</v>
      </c>
      <c r="D154" s="277" t="str">
        <f>IF(ISBLANK('I 80% Medicare'!D154),"--",'I 80% Medicare'!D154)</f>
        <v>--</v>
      </c>
      <c r="E154" s="64"/>
      <c r="F154" s="64"/>
      <c r="G154" s="279" t="e">
        <f t="shared" si="6"/>
        <v>#DIV/0!</v>
      </c>
      <c r="H154" s="65" t="str">
        <f t="shared" si="7"/>
        <v>--</v>
      </c>
      <c r="I154" s="238" t="str">
        <f>IF(COUNTIF(Table10[[#This Row],[Name of SPA]:[Benefit category]],"&lt;&gt;--")=0,"", IF(OR(Table10[[#This Row],[Estimated expenditures]]="",Table10[[#This Row],[Estimated expenditures]]="--",Table10[[#This Row],[Prior year expenditures]]="",Table10[[#This Row],[Prior year expenditures]]="--"), "Incomplete","Complete"))</f>
        <v/>
      </c>
      <c r="J154" s="238">
        <f>IF(I154="Incomplete", (COUNTBLANK(Table10[[#This Row],[Estimated expenditures]:[Prior year expenditures]])), 0)</f>
        <v>0</v>
      </c>
      <c r="K154" s="238">
        <f>IF(OR(I154="Complete", I154="Incomplete"), (COLUMNS(Table10[[#This Row],[Estimated expenditures]:[Prior year expenditures]])), 0)</f>
        <v>0</v>
      </c>
    </row>
    <row r="155" spans="1:11" x14ac:dyDescent="0.25">
      <c r="A155">
        <f t="shared" si="8"/>
        <v>148</v>
      </c>
      <c r="B155" s="277" t="str">
        <f>IF(ISBLANK('I 80% Medicare'!B155),"--",'I 80% Medicare'!B155)</f>
        <v>--</v>
      </c>
      <c r="C155" s="278" t="str">
        <f>IF(ISBLANK('I 80% Medicare'!C155),"--",'I 80% Medicare'!C155)</f>
        <v>--</v>
      </c>
      <c r="D155" s="277" t="str">
        <f>IF(ISBLANK('I 80% Medicare'!D155),"--",'I 80% Medicare'!D155)</f>
        <v>--</v>
      </c>
      <c r="E155" s="64"/>
      <c r="F155" s="64"/>
      <c r="G155" s="279" t="e">
        <f t="shared" si="6"/>
        <v>#DIV/0!</v>
      </c>
      <c r="H155" s="65" t="str">
        <f t="shared" si="7"/>
        <v>--</v>
      </c>
      <c r="I155" s="238" t="str">
        <f>IF(COUNTIF(Table10[[#This Row],[Name of SPA]:[Benefit category]],"&lt;&gt;--")=0,"", IF(OR(Table10[[#This Row],[Estimated expenditures]]="",Table10[[#This Row],[Estimated expenditures]]="--",Table10[[#This Row],[Prior year expenditures]]="",Table10[[#This Row],[Prior year expenditures]]="--"), "Incomplete","Complete"))</f>
        <v/>
      </c>
      <c r="J155" s="238">
        <f>IF(I155="Incomplete", (COUNTBLANK(Table10[[#This Row],[Estimated expenditures]:[Prior year expenditures]])), 0)</f>
        <v>0</v>
      </c>
      <c r="K155" s="238">
        <f>IF(OR(I155="Complete", I155="Incomplete"), (COLUMNS(Table10[[#This Row],[Estimated expenditures]:[Prior year expenditures]])), 0)</f>
        <v>0</v>
      </c>
    </row>
    <row r="156" spans="1:11" x14ac:dyDescent="0.25">
      <c r="A156">
        <f t="shared" si="8"/>
        <v>149</v>
      </c>
      <c r="B156" s="277" t="str">
        <f>IF(ISBLANK('I 80% Medicare'!B156),"--",'I 80% Medicare'!B156)</f>
        <v>--</v>
      </c>
      <c r="C156" s="278" t="str">
        <f>IF(ISBLANK('I 80% Medicare'!C156),"--",'I 80% Medicare'!C156)</f>
        <v>--</v>
      </c>
      <c r="D156" s="277" t="str">
        <f>IF(ISBLANK('I 80% Medicare'!D156),"--",'I 80% Medicare'!D156)</f>
        <v>--</v>
      </c>
      <c r="E156" s="64"/>
      <c r="F156" s="64"/>
      <c r="G156" s="279" t="e">
        <f t="shared" si="6"/>
        <v>#DIV/0!</v>
      </c>
      <c r="H156" s="65" t="str">
        <f t="shared" si="7"/>
        <v>--</v>
      </c>
      <c r="I156" s="238" t="str">
        <f>IF(COUNTIF(Table10[[#This Row],[Name of SPA]:[Benefit category]],"&lt;&gt;--")=0,"", IF(OR(Table10[[#This Row],[Estimated expenditures]]="",Table10[[#This Row],[Estimated expenditures]]="--",Table10[[#This Row],[Prior year expenditures]]="",Table10[[#This Row],[Prior year expenditures]]="--"), "Incomplete","Complete"))</f>
        <v/>
      </c>
      <c r="J156" s="238">
        <f>IF(I156="Incomplete", (COUNTBLANK(Table10[[#This Row],[Estimated expenditures]:[Prior year expenditures]])), 0)</f>
        <v>0</v>
      </c>
      <c r="K156" s="238">
        <f>IF(OR(I156="Complete", I156="Incomplete"), (COLUMNS(Table10[[#This Row],[Estimated expenditures]:[Prior year expenditures]])), 0)</f>
        <v>0</v>
      </c>
    </row>
    <row r="157" spans="1:11" x14ac:dyDescent="0.25">
      <c r="A157">
        <f t="shared" si="8"/>
        <v>150</v>
      </c>
      <c r="B157" s="277" t="str">
        <f>IF(ISBLANK('I 80% Medicare'!B157),"--",'I 80% Medicare'!B157)</f>
        <v>--</v>
      </c>
      <c r="C157" s="278" t="str">
        <f>IF(ISBLANK('I 80% Medicare'!C157),"--",'I 80% Medicare'!C157)</f>
        <v>--</v>
      </c>
      <c r="D157" s="277" t="str">
        <f>IF(ISBLANK('I 80% Medicare'!D157),"--",'I 80% Medicare'!D157)</f>
        <v>--</v>
      </c>
      <c r="E157" s="64"/>
      <c r="F157" s="64"/>
      <c r="G157" s="279" t="e">
        <f t="shared" si="6"/>
        <v>#DIV/0!</v>
      </c>
      <c r="H157" s="65" t="str">
        <f t="shared" si="7"/>
        <v>--</v>
      </c>
      <c r="I157" s="238" t="str">
        <f>IF(COUNTIF(Table10[[#This Row],[Name of SPA]:[Benefit category]],"&lt;&gt;--")=0,"", IF(OR(Table10[[#This Row],[Estimated expenditures]]="",Table10[[#This Row],[Estimated expenditures]]="--",Table10[[#This Row],[Prior year expenditures]]="",Table10[[#This Row],[Prior year expenditures]]="--"), "Incomplete","Complete"))</f>
        <v/>
      </c>
      <c r="J157" s="238">
        <f>IF(I157="Incomplete", (COUNTBLANK(Table10[[#This Row],[Estimated expenditures]:[Prior year expenditures]])), 0)</f>
        <v>0</v>
      </c>
      <c r="K157" s="238">
        <f>IF(OR(I157="Complete", I157="Incomplete"), (COLUMNS(Table10[[#This Row],[Estimated expenditures]:[Prior year expenditures]])), 0)</f>
        <v>0</v>
      </c>
    </row>
    <row r="158" spans="1:11" x14ac:dyDescent="0.25">
      <c r="A158">
        <f t="shared" si="8"/>
        <v>151</v>
      </c>
      <c r="B158" s="277" t="str">
        <f>IF(ISBLANK('I 80% Medicare'!B158),"--",'I 80% Medicare'!B158)</f>
        <v>--</v>
      </c>
      <c r="C158" s="278" t="str">
        <f>IF(ISBLANK('I 80% Medicare'!C158),"--",'I 80% Medicare'!C158)</f>
        <v>--</v>
      </c>
      <c r="D158" s="277" t="str">
        <f>IF(ISBLANK('I 80% Medicare'!D158),"--",'I 80% Medicare'!D158)</f>
        <v>--</v>
      </c>
      <c r="E158" s="64"/>
      <c r="F158" s="64"/>
      <c r="G158" s="279" t="e">
        <f>E158/F158-1</f>
        <v>#DIV/0!</v>
      </c>
      <c r="H158" s="65" t="str">
        <f>IF(AND(ISBLANK(E158),ISBLANK(F158)),"--",IF(G158&gt;=-0.04,"Met","Not Met"))</f>
        <v>--</v>
      </c>
      <c r="I158" s="238" t="str">
        <f>IF(COUNTIF(Table10[[#This Row],[Name of SPA]:[Benefit category]],"&lt;&gt;--")=0,"", IF(OR(Table10[[#This Row],[Estimated expenditures]]="",Table10[[#This Row],[Estimated expenditures]]="--",Table10[[#This Row],[Prior year expenditures]]="",Table10[[#This Row],[Prior year expenditures]]="--"), "Incomplete","Complete"))</f>
        <v/>
      </c>
      <c r="J158" s="238">
        <f>IF(I158="Incomplete", (COUNTBLANK(Table10[[#This Row],[Estimated expenditures]:[Prior year expenditures]])), 0)</f>
        <v>0</v>
      </c>
      <c r="K158" s="238">
        <f>IF(OR(I158="Complete", I158="Incomplete"), (COLUMNS(Table10[[#This Row],[Estimated expenditures]:[Prior year expenditures]])), 0)</f>
        <v>0</v>
      </c>
    </row>
    <row r="159" spans="1:11" x14ac:dyDescent="0.25">
      <c r="A159">
        <f t="shared" si="8"/>
        <v>152</v>
      </c>
      <c r="B159" s="277" t="str">
        <f>IF(ISBLANK('I 80% Medicare'!B159),"--",'I 80% Medicare'!B159)</f>
        <v>--</v>
      </c>
      <c r="C159" s="278" t="str">
        <f>IF(ISBLANK('I 80% Medicare'!C159),"--",'I 80% Medicare'!C159)</f>
        <v>--</v>
      </c>
      <c r="D159" s="277" t="str">
        <f>IF(ISBLANK('I 80% Medicare'!D159),"--",'I 80% Medicare'!D159)</f>
        <v>--</v>
      </c>
      <c r="E159" s="64"/>
      <c r="F159" s="64"/>
      <c r="G159" s="279" t="e">
        <f t="shared" ref="G159:G207" si="9">E159/F159-1</f>
        <v>#DIV/0!</v>
      </c>
      <c r="H159" s="65" t="str">
        <f t="shared" ref="H159:H207" si="10">IF(AND(ISBLANK(E159),ISBLANK(F159)),"--",IF(G159&gt;=-0.04,"Met","Not Met"))</f>
        <v>--</v>
      </c>
      <c r="I159" s="238" t="str">
        <f>IF(COUNTIF(Table10[[#This Row],[Name of SPA]:[Benefit category]],"&lt;&gt;--")=0,"", IF(OR(Table10[[#This Row],[Estimated expenditures]]="",Table10[[#This Row],[Estimated expenditures]]="--",Table10[[#This Row],[Prior year expenditures]]="",Table10[[#This Row],[Prior year expenditures]]="--"), "Incomplete","Complete"))</f>
        <v/>
      </c>
      <c r="J159" s="238">
        <f>IF(I159="Incomplete", (COUNTBLANK(Table10[[#This Row],[Estimated expenditures]:[Prior year expenditures]])), 0)</f>
        <v>0</v>
      </c>
      <c r="K159" s="238">
        <f>IF(OR(I159="Complete", I159="Incomplete"), (COLUMNS(Table10[[#This Row],[Estimated expenditures]:[Prior year expenditures]])), 0)</f>
        <v>0</v>
      </c>
    </row>
    <row r="160" spans="1:11" x14ac:dyDescent="0.25">
      <c r="A160">
        <f t="shared" si="8"/>
        <v>153</v>
      </c>
      <c r="B160" s="277" t="str">
        <f>IF(ISBLANK('I 80% Medicare'!B160),"--",'I 80% Medicare'!B160)</f>
        <v>--</v>
      </c>
      <c r="C160" s="278" t="str">
        <f>IF(ISBLANK('I 80% Medicare'!C160),"--",'I 80% Medicare'!C160)</f>
        <v>--</v>
      </c>
      <c r="D160" s="277" t="str">
        <f>IF(ISBLANK('I 80% Medicare'!D160),"--",'I 80% Medicare'!D160)</f>
        <v>--</v>
      </c>
      <c r="E160" s="64"/>
      <c r="F160" s="64"/>
      <c r="G160" s="279" t="e">
        <f t="shared" si="9"/>
        <v>#DIV/0!</v>
      </c>
      <c r="H160" s="65" t="str">
        <f t="shared" si="10"/>
        <v>--</v>
      </c>
      <c r="I160" s="238" t="str">
        <f>IF(COUNTIF(Table10[[#This Row],[Name of SPA]:[Benefit category]],"&lt;&gt;--")=0,"", IF(OR(Table10[[#This Row],[Estimated expenditures]]="",Table10[[#This Row],[Estimated expenditures]]="--",Table10[[#This Row],[Prior year expenditures]]="",Table10[[#This Row],[Prior year expenditures]]="--"), "Incomplete","Complete"))</f>
        <v/>
      </c>
      <c r="J160" s="238">
        <f>IF(I160="Incomplete", (COUNTBLANK(Table10[[#This Row],[Estimated expenditures]:[Prior year expenditures]])), 0)</f>
        <v>0</v>
      </c>
      <c r="K160" s="238">
        <f>IF(OR(I160="Complete", I160="Incomplete"), (COLUMNS(Table10[[#This Row],[Estimated expenditures]:[Prior year expenditures]])), 0)</f>
        <v>0</v>
      </c>
    </row>
    <row r="161" spans="1:11" x14ac:dyDescent="0.25">
      <c r="A161">
        <f t="shared" si="8"/>
        <v>154</v>
      </c>
      <c r="B161" s="277" t="str">
        <f>IF(ISBLANK('I 80% Medicare'!B161),"--",'I 80% Medicare'!B161)</f>
        <v>--</v>
      </c>
      <c r="C161" s="278" t="str">
        <f>IF(ISBLANK('I 80% Medicare'!C161),"--",'I 80% Medicare'!C161)</f>
        <v>--</v>
      </c>
      <c r="D161" s="277" t="str">
        <f>IF(ISBLANK('I 80% Medicare'!D161),"--",'I 80% Medicare'!D161)</f>
        <v>--</v>
      </c>
      <c r="E161" s="64"/>
      <c r="F161" s="64"/>
      <c r="G161" s="279" t="e">
        <f t="shared" si="9"/>
        <v>#DIV/0!</v>
      </c>
      <c r="H161" s="65" t="str">
        <f t="shared" si="10"/>
        <v>--</v>
      </c>
      <c r="I161" s="238" t="str">
        <f>IF(COUNTIF(Table10[[#This Row],[Name of SPA]:[Benefit category]],"&lt;&gt;--")=0,"", IF(OR(Table10[[#This Row],[Estimated expenditures]]="",Table10[[#This Row],[Estimated expenditures]]="--",Table10[[#This Row],[Prior year expenditures]]="",Table10[[#This Row],[Prior year expenditures]]="--"), "Incomplete","Complete"))</f>
        <v/>
      </c>
      <c r="J161" s="238">
        <f>IF(I161="Incomplete", (COUNTBLANK(Table10[[#This Row],[Estimated expenditures]:[Prior year expenditures]])), 0)</f>
        <v>0</v>
      </c>
      <c r="K161" s="238">
        <f>IF(OR(I161="Complete", I161="Incomplete"), (COLUMNS(Table10[[#This Row],[Estimated expenditures]:[Prior year expenditures]])), 0)</f>
        <v>0</v>
      </c>
    </row>
    <row r="162" spans="1:11" x14ac:dyDescent="0.25">
      <c r="A162">
        <f t="shared" si="8"/>
        <v>155</v>
      </c>
      <c r="B162" s="277" t="str">
        <f>IF(ISBLANK('I 80% Medicare'!B162),"--",'I 80% Medicare'!B162)</f>
        <v>--</v>
      </c>
      <c r="C162" s="278" t="str">
        <f>IF(ISBLANK('I 80% Medicare'!C162),"--",'I 80% Medicare'!C162)</f>
        <v>--</v>
      </c>
      <c r="D162" s="277" t="str">
        <f>IF(ISBLANK('I 80% Medicare'!D162),"--",'I 80% Medicare'!D162)</f>
        <v>--</v>
      </c>
      <c r="E162" s="64"/>
      <c r="F162" s="64"/>
      <c r="G162" s="279" t="e">
        <f t="shared" si="9"/>
        <v>#DIV/0!</v>
      </c>
      <c r="H162" s="65" t="str">
        <f t="shared" si="10"/>
        <v>--</v>
      </c>
      <c r="I162" s="238" t="str">
        <f>IF(COUNTIF(Table10[[#This Row],[Name of SPA]:[Benefit category]],"&lt;&gt;--")=0,"", IF(OR(Table10[[#This Row],[Estimated expenditures]]="",Table10[[#This Row],[Estimated expenditures]]="--",Table10[[#This Row],[Prior year expenditures]]="",Table10[[#This Row],[Prior year expenditures]]="--"), "Incomplete","Complete"))</f>
        <v/>
      </c>
      <c r="J162" s="238">
        <f>IF(I162="Incomplete", (COUNTBLANK(Table10[[#This Row],[Estimated expenditures]:[Prior year expenditures]])), 0)</f>
        <v>0</v>
      </c>
      <c r="K162" s="238">
        <f>IF(OR(I162="Complete", I162="Incomplete"), (COLUMNS(Table10[[#This Row],[Estimated expenditures]:[Prior year expenditures]])), 0)</f>
        <v>0</v>
      </c>
    </row>
    <row r="163" spans="1:11" x14ac:dyDescent="0.25">
      <c r="A163">
        <f t="shared" si="8"/>
        <v>156</v>
      </c>
      <c r="B163" s="277" t="str">
        <f>IF(ISBLANK('I 80% Medicare'!B163),"--",'I 80% Medicare'!B163)</f>
        <v>--</v>
      </c>
      <c r="C163" s="278" t="str">
        <f>IF(ISBLANK('I 80% Medicare'!C163),"--",'I 80% Medicare'!C163)</f>
        <v>--</v>
      </c>
      <c r="D163" s="277" t="str">
        <f>IF(ISBLANK('I 80% Medicare'!D163),"--",'I 80% Medicare'!D163)</f>
        <v>--</v>
      </c>
      <c r="E163" s="64"/>
      <c r="F163" s="64"/>
      <c r="G163" s="279" t="e">
        <f t="shared" si="9"/>
        <v>#DIV/0!</v>
      </c>
      <c r="H163" s="65" t="str">
        <f t="shared" si="10"/>
        <v>--</v>
      </c>
      <c r="I163" s="238" t="str">
        <f>IF(COUNTIF(Table10[[#This Row],[Name of SPA]:[Benefit category]],"&lt;&gt;--")=0,"", IF(OR(Table10[[#This Row],[Estimated expenditures]]="",Table10[[#This Row],[Estimated expenditures]]="--",Table10[[#This Row],[Prior year expenditures]]="",Table10[[#This Row],[Prior year expenditures]]="--"), "Incomplete","Complete"))</f>
        <v/>
      </c>
      <c r="J163" s="238">
        <f>IF(I163="Incomplete", (COUNTBLANK(Table10[[#This Row],[Estimated expenditures]:[Prior year expenditures]])), 0)</f>
        <v>0</v>
      </c>
      <c r="K163" s="238">
        <f>IF(OR(I163="Complete", I163="Incomplete"), (COLUMNS(Table10[[#This Row],[Estimated expenditures]:[Prior year expenditures]])), 0)</f>
        <v>0</v>
      </c>
    </row>
    <row r="164" spans="1:11" x14ac:dyDescent="0.25">
      <c r="A164">
        <f t="shared" si="8"/>
        <v>157</v>
      </c>
      <c r="B164" s="277" t="str">
        <f>IF(ISBLANK('I 80% Medicare'!B164),"--",'I 80% Medicare'!B164)</f>
        <v>--</v>
      </c>
      <c r="C164" s="278" t="str">
        <f>IF(ISBLANK('I 80% Medicare'!C164),"--",'I 80% Medicare'!C164)</f>
        <v>--</v>
      </c>
      <c r="D164" s="277" t="str">
        <f>IF(ISBLANK('I 80% Medicare'!D164),"--",'I 80% Medicare'!D164)</f>
        <v>--</v>
      </c>
      <c r="E164" s="64"/>
      <c r="F164" s="64"/>
      <c r="G164" s="279" t="e">
        <f t="shared" si="9"/>
        <v>#DIV/0!</v>
      </c>
      <c r="H164" s="65" t="str">
        <f t="shared" si="10"/>
        <v>--</v>
      </c>
      <c r="I164" s="238" t="str">
        <f>IF(COUNTIF(Table10[[#This Row],[Name of SPA]:[Benefit category]],"&lt;&gt;--")=0,"", IF(OR(Table10[[#This Row],[Estimated expenditures]]="",Table10[[#This Row],[Estimated expenditures]]="--",Table10[[#This Row],[Prior year expenditures]]="",Table10[[#This Row],[Prior year expenditures]]="--"), "Incomplete","Complete"))</f>
        <v/>
      </c>
      <c r="J164" s="238">
        <f>IF(I164="Incomplete", (COUNTBLANK(Table10[[#This Row],[Estimated expenditures]:[Prior year expenditures]])), 0)</f>
        <v>0</v>
      </c>
      <c r="K164" s="238">
        <f>IF(OR(I164="Complete", I164="Incomplete"), (COLUMNS(Table10[[#This Row],[Estimated expenditures]:[Prior year expenditures]])), 0)</f>
        <v>0</v>
      </c>
    </row>
    <row r="165" spans="1:11" x14ac:dyDescent="0.25">
      <c r="A165">
        <f t="shared" si="8"/>
        <v>158</v>
      </c>
      <c r="B165" s="277" t="str">
        <f>IF(ISBLANK('I 80% Medicare'!B165),"--",'I 80% Medicare'!B165)</f>
        <v>--</v>
      </c>
      <c r="C165" s="278" t="str">
        <f>IF(ISBLANK('I 80% Medicare'!C165),"--",'I 80% Medicare'!C165)</f>
        <v>--</v>
      </c>
      <c r="D165" s="277" t="str">
        <f>IF(ISBLANK('I 80% Medicare'!D165),"--",'I 80% Medicare'!D165)</f>
        <v>--</v>
      </c>
      <c r="E165" s="64"/>
      <c r="F165" s="64"/>
      <c r="G165" s="279" t="e">
        <f t="shared" si="9"/>
        <v>#DIV/0!</v>
      </c>
      <c r="H165" s="65" t="str">
        <f t="shared" si="10"/>
        <v>--</v>
      </c>
      <c r="I165" s="238" t="str">
        <f>IF(COUNTIF(Table10[[#This Row],[Name of SPA]:[Benefit category]],"&lt;&gt;--")=0,"", IF(OR(Table10[[#This Row],[Estimated expenditures]]="",Table10[[#This Row],[Estimated expenditures]]="--",Table10[[#This Row],[Prior year expenditures]]="",Table10[[#This Row],[Prior year expenditures]]="--"), "Incomplete","Complete"))</f>
        <v/>
      </c>
      <c r="J165" s="238">
        <f>IF(I165="Incomplete", (COUNTBLANK(Table10[[#This Row],[Estimated expenditures]:[Prior year expenditures]])), 0)</f>
        <v>0</v>
      </c>
      <c r="K165" s="238">
        <f>IF(OR(I165="Complete", I165="Incomplete"), (COLUMNS(Table10[[#This Row],[Estimated expenditures]:[Prior year expenditures]])), 0)</f>
        <v>0</v>
      </c>
    </row>
    <row r="166" spans="1:11" x14ac:dyDescent="0.25">
      <c r="A166">
        <f t="shared" si="8"/>
        <v>159</v>
      </c>
      <c r="B166" s="277" t="str">
        <f>IF(ISBLANK('I 80% Medicare'!B166),"--",'I 80% Medicare'!B166)</f>
        <v>--</v>
      </c>
      <c r="C166" s="278" t="str">
        <f>IF(ISBLANK('I 80% Medicare'!C166),"--",'I 80% Medicare'!C166)</f>
        <v>--</v>
      </c>
      <c r="D166" s="277" t="str">
        <f>IF(ISBLANK('I 80% Medicare'!D166),"--",'I 80% Medicare'!D166)</f>
        <v>--</v>
      </c>
      <c r="E166" s="64"/>
      <c r="F166" s="64"/>
      <c r="G166" s="279" t="e">
        <f t="shared" si="9"/>
        <v>#DIV/0!</v>
      </c>
      <c r="H166" s="65" t="str">
        <f t="shared" si="10"/>
        <v>--</v>
      </c>
      <c r="I166" s="238" t="str">
        <f>IF(COUNTIF(Table10[[#This Row],[Name of SPA]:[Benefit category]],"&lt;&gt;--")=0,"", IF(OR(Table10[[#This Row],[Estimated expenditures]]="",Table10[[#This Row],[Estimated expenditures]]="--",Table10[[#This Row],[Prior year expenditures]]="",Table10[[#This Row],[Prior year expenditures]]="--"), "Incomplete","Complete"))</f>
        <v/>
      </c>
      <c r="J166" s="238">
        <f>IF(I166="Incomplete", (COUNTBLANK(Table10[[#This Row],[Estimated expenditures]:[Prior year expenditures]])), 0)</f>
        <v>0</v>
      </c>
      <c r="K166" s="238">
        <f>IF(OR(I166="Complete", I166="Incomplete"), (COLUMNS(Table10[[#This Row],[Estimated expenditures]:[Prior year expenditures]])), 0)</f>
        <v>0</v>
      </c>
    </row>
    <row r="167" spans="1:11" x14ac:dyDescent="0.25">
      <c r="A167">
        <f t="shared" si="8"/>
        <v>160</v>
      </c>
      <c r="B167" s="277" t="str">
        <f>IF(ISBLANK('I 80% Medicare'!B167),"--",'I 80% Medicare'!B167)</f>
        <v>--</v>
      </c>
      <c r="C167" s="278" t="str">
        <f>IF(ISBLANK('I 80% Medicare'!C167),"--",'I 80% Medicare'!C167)</f>
        <v>--</v>
      </c>
      <c r="D167" s="277" t="str">
        <f>IF(ISBLANK('I 80% Medicare'!D167),"--",'I 80% Medicare'!D167)</f>
        <v>--</v>
      </c>
      <c r="E167" s="64"/>
      <c r="F167" s="64"/>
      <c r="G167" s="279" t="e">
        <f t="shared" si="9"/>
        <v>#DIV/0!</v>
      </c>
      <c r="H167" s="65" t="str">
        <f t="shared" si="10"/>
        <v>--</v>
      </c>
      <c r="I167" s="238" t="str">
        <f>IF(COUNTIF(Table10[[#This Row],[Name of SPA]:[Benefit category]],"&lt;&gt;--")=0,"", IF(OR(Table10[[#This Row],[Estimated expenditures]]="",Table10[[#This Row],[Estimated expenditures]]="--",Table10[[#This Row],[Prior year expenditures]]="",Table10[[#This Row],[Prior year expenditures]]="--"), "Incomplete","Complete"))</f>
        <v/>
      </c>
      <c r="J167" s="238">
        <f>IF(I167="Incomplete", (COUNTBLANK(Table10[[#This Row],[Estimated expenditures]:[Prior year expenditures]])), 0)</f>
        <v>0</v>
      </c>
      <c r="K167" s="238">
        <f>IF(OR(I167="Complete", I167="Incomplete"), (COLUMNS(Table10[[#This Row],[Estimated expenditures]:[Prior year expenditures]])), 0)</f>
        <v>0</v>
      </c>
    </row>
    <row r="168" spans="1:11" x14ac:dyDescent="0.25">
      <c r="A168">
        <f t="shared" si="8"/>
        <v>161</v>
      </c>
      <c r="B168" s="277" t="str">
        <f>IF(ISBLANK('I 80% Medicare'!B168),"--",'I 80% Medicare'!B168)</f>
        <v>--</v>
      </c>
      <c r="C168" s="278" t="str">
        <f>IF(ISBLANK('I 80% Medicare'!C168),"--",'I 80% Medicare'!C168)</f>
        <v>--</v>
      </c>
      <c r="D168" s="277" t="str">
        <f>IF(ISBLANK('I 80% Medicare'!D168),"--",'I 80% Medicare'!D168)</f>
        <v>--</v>
      </c>
      <c r="E168" s="64"/>
      <c r="F168" s="64"/>
      <c r="G168" s="279" t="e">
        <f t="shared" si="9"/>
        <v>#DIV/0!</v>
      </c>
      <c r="H168" s="65" t="str">
        <f t="shared" si="10"/>
        <v>--</v>
      </c>
      <c r="I168" s="238" t="str">
        <f>IF(COUNTIF(Table10[[#This Row],[Name of SPA]:[Benefit category]],"&lt;&gt;--")=0,"", IF(OR(Table10[[#This Row],[Estimated expenditures]]="",Table10[[#This Row],[Estimated expenditures]]="--",Table10[[#This Row],[Prior year expenditures]]="",Table10[[#This Row],[Prior year expenditures]]="--"), "Incomplete","Complete"))</f>
        <v/>
      </c>
      <c r="J168" s="238">
        <f>IF(I168="Incomplete", (COUNTBLANK(Table10[[#This Row],[Estimated expenditures]:[Prior year expenditures]])), 0)</f>
        <v>0</v>
      </c>
      <c r="K168" s="238">
        <f>IF(OR(I168="Complete", I168="Incomplete"), (COLUMNS(Table10[[#This Row],[Estimated expenditures]:[Prior year expenditures]])), 0)</f>
        <v>0</v>
      </c>
    </row>
    <row r="169" spans="1:11" x14ac:dyDescent="0.25">
      <c r="A169">
        <f t="shared" si="8"/>
        <v>162</v>
      </c>
      <c r="B169" s="277" t="str">
        <f>IF(ISBLANK('I 80% Medicare'!B169),"--",'I 80% Medicare'!B169)</f>
        <v>--</v>
      </c>
      <c r="C169" s="278" t="str">
        <f>IF(ISBLANK('I 80% Medicare'!C169),"--",'I 80% Medicare'!C169)</f>
        <v>--</v>
      </c>
      <c r="D169" s="277" t="str">
        <f>IF(ISBLANK('I 80% Medicare'!D169),"--",'I 80% Medicare'!D169)</f>
        <v>--</v>
      </c>
      <c r="E169" s="64"/>
      <c r="F169" s="64"/>
      <c r="G169" s="279" t="e">
        <f t="shared" si="9"/>
        <v>#DIV/0!</v>
      </c>
      <c r="H169" s="65" t="str">
        <f t="shared" si="10"/>
        <v>--</v>
      </c>
      <c r="I169" s="238" t="str">
        <f>IF(COUNTIF(Table10[[#This Row],[Name of SPA]:[Benefit category]],"&lt;&gt;--")=0,"", IF(OR(Table10[[#This Row],[Estimated expenditures]]="",Table10[[#This Row],[Estimated expenditures]]="--",Table10[[#This Row],[Prior year expenditures]]="",Table10[[#This Row],[Prior year expenditures]]="--"), "Incomplete","Complete"))</f>
        <v/>
      </c>
      <c r="J169" s="238">
        <f>IF(I169="Incomplete", (COUNTBLANK(Table10[[#This Row],[Estimated expenditures]:[Prior year expenditures]])), 0)</f>
        <v>0</v>
      </c>
      <c r="K169" s="238">
        <f>IF(OR(I169="Complete", I169="Incomplete"), (COLUMNS(Table10[[#This Row],[Estimated expenditures]:[Prior year expenditures]])), 0)</f>
        <v>0</v>
      </c>
    </row>
    <row r="170" spans="1:11" x14ac:dyDescent="0.25">
      <c r="A170">
        <f t="shared" si="8"/>
        <v>163</v>
      </c>
      <c r="B170" s="277" t="str">
        <f>IF(ISBLANK('I 80% Medicare'!B170),"--",'I 80% Medicare'!B170)</f>
        <v>--</v>
      </c>
      <c r="C170" s="278" t="str">
        <f>IF(ISBLANK('I 80% Medicare'!C170),"--",'I 80% Medicare'!C170)</f>
        <v>--</v>
      </c>
      <c r="D170" s="277" t="str">
        <f>IF(ISBLANK('I 80% Medicare'!D170),"--",'I 80% Medicare'!D170)</f>
        <v>--</v>
      </c>
      <c r="E170" s="64"/>
      <c r="F170" s="64"/>
      <c r="G170" s="279" t="e">
        <f t="shared" si="9"/>
        <v>#DIV/0!</v>
      </c>
      <c r="H170" s="65" t="str">
        <f t="shared" si="10"/>
        <v>--</v>
      </c>
      <c r="I170" s="238" t="str">
        <f>IF(COUNTIF(Table10[[#This Row],[Name of SPA]:[Benefit category]],"&lt;&gt;--")=0,"", IF(OR(Table10[[#This Row],[Estimated expenditures]]="",Table10[[#This Row],[Estimated expenditures]]="--",Table10[[#This Row],[Prior year expenditures]]="",Table10[[#This Row],[Prior year expenditures]]="--"), "Incomplete","Complete"))</f>
        <v/>
      </c>
      <c r="J170" s="238">
        <f>IF(I170="Incomplete", (COUNTBLANK(Table10[[#This Row],[Estimated expenditures]:[Prior year expenditures]])), 0)</f>
        <v>0</v>
      </c>
      <c r="K170" s="238">
        <f>IF(OR(I170="Complete", I170="Incomplete"), (COLUMNS(Table10[[#This Row],[Estimated expenditures]:[Prior year expenditures]])), 0)</f>
        <v>0</v>
      </c>
    </row>
    <row r="171" spans="1:11" x14ac:dyDescent="0.25">
      <c r="A171">
        <f t="shared" si="8"/>
        <v>164</v>
      </c>
      <c r="B171" s="277" t="str">
        <f>IF(ISBLANK('I 80% Medicare'!B171),"--",'I 80% Medicare'!B171)</f>
        <v>--</v>
      </c>
      <c r="C171" s="278" t="str">
        <f>IF(ISBLANK('I 80% Medicare'!C171),"--",'I 80% Medicare'!C171)</f>
        <v>--</v>
      </c>
      <c r="D171" s="277" t="str">
        <f>IF(ISBLANK('I 80% Medicare'!D171),"--",'I 80% Medicare'!D171)</f>
        <v>--</v>
      </c>
      <c r="E171" s="64"/>
      <c r="F171" s="64"/>
      <c r="G171" s="279" t="e">
        <f t="shared" si="9"/>
        <v>#DIV/0!</v>
      </c>
      <c r="H171" s="65" t="str">
        <f t="shared" si="10"/>
        <v>--</v>
      </c>
      <c r="I171" s="238" t="str">
        <f>IF(COUNTIF(Table10[[#This Row],[Name of SPA]:[Benefit category]],"&lt;&gt;--")=0,"", IF(OR(Table10[[#This Row],[Estimated expenditures]]="",Table10[[#This Row],[Estimated expenditures]]="--",Table10[[#This Row],[Prior year expenditures]]="",Table10[[#This Row],[Prior year expenditures]]="--"), "Incomplete","Complete"))</f>
        <v/>
      </c>
      <c r="J171" s="238">
        <f>IF(I171="Incomplete", (COUNTBLANK(Table10[[#This Row],[Estimated expenditures]:[Prior year expenditures]])), 0)</f>
        <v>0</v>
      </c>
      <c r="K171" s="238">
        <f>IF(OR(I171="Complete", I171="Incomplete"), (COLUMNS(Table10[[#This Row],[Estimated expenditures]:[Prior year expenditures]])), 0)</f>
        <v>0</v>
      </c>
    </row>
    <row r="172" spans="1:11" x14ac:dyDescent="0.25">
      <c r="A172">
        <f t="shared" si="8"/>
        <v>165</v>
      </c>
      <c r="B172" s="277" t="str">
        <f>IF(ISBLANK('I 80% Medicare'!B172),"--",'I 80% Medicare'!B172)</f>
        <v>--</v>
      </c>
      <c r="C172" s="278" t="str">
        <f>IF(ISBLANK('I 80% Medicare'!C172),"--",'I 80% Medicare'!C172)</f>
        <v>--</v>
      </c>
      <c r="D172" s="277" t="str">
        <f>IF(ISBLANK('I 80% Medicare'!D172),"--",'I 80% Medicare'!D172)</f>
        <v>--</v>
      </c>
      <c r="E172" s="64"/>
      <c r="F172" s="64"/>
      <c r="G172" s="279" t="e">
        <f t="shared" si="9"/>
        <v>#DIV/0!</v>
      </c>
      <c r="H172" s="65" t="str">
        <f t="shared" si="10"/>
        <v>--</v>
      </c>
      <c r="I172" s="238" t="str">
        <f>IF(COUNTIF(Table10[[#This Row],[Name of SPA]:[Benefit category]],"&lt;&gt;--")=0,"", IF(OR(Table10[[#This Row],[Estimated expenditures]]="",Table10[[#This Row],[Estimated expenditures]]="--",Table10[[#This Row],[Prior year expenditures]]="",Table10[[#This Row],[Prior year expenditures]]="--"), "Incomplete","Complete"))</f>
        <v/>
      </c>
      <c r="J172" s="238">
        <f>IF(I172="Incomplete", (COUNTBLANK(Table10[[#This Row],[Estimated expenditures]:[Prior year expenditures]])), 0)</f>
        <v>0</v>
      </c>
      <c r="K172" s="238">
        <f>IF(OR(I172="Complete", I172="Incomplete"), (COLUMNS(Table10[[#This Row],[Estimated expenditures]:[Prior year expenditures]])), 0)</f>
        <v>0</v>
      </c>
    </row>
    <row r="173" spans="1:11" x14ac:dyDescent="0.25">
      <c r="A173">
        <f t="shared" si="8"/>
        <v>166</v>
      </c>
      <c r="B173" s="277" t="str">
        <f>IF(ISBLANK('I 80% Medicare'!B173),"--",'I 80% Medicare'!B173)</f>
        <v>--</v>
      </c>
      <c r="C173" s="278" t="str">
        <f>IF(ISBLANK('I 80% Medicare'!C173),"--",'I 80% Medicare'!C173)</f>
        <v>--</v>
      </c>
      <c r="D173" s="277" t="str">
        <f>IF(ISBLANK('I 80% Medicare'!D173),"--",'I 80% Medicare'!D173)</f>
        <v>--</v>
      </c>
      <c r="E173" s="64"/>
      <c r="F173" s="64"/>
      <c r="G173" s="279" t="e">
        <f t="shared" si="9"/>
        <v>#DIV/0!</v>
      </c>
      <c r="H173" s="65" t="str">
        <f t="shared" si="10"/>
        <v>--</v>
      </c>
      <c r="I173" s="238" t="str">
        <f>IF(COUNTIF(Table10[[#This Row],[Name of SPA]:[Benefit category]],"&lt;&gt;--")=0,"", IF(OR(Table10[[#This Row],[Estimated expenditures]]="",Table10[[#This Row],[Estimated expenditures]]="--",Table10[[#This Row],[Prior year expenditures]]="",Table10[[#This Row],[Prior year expenditures]]="--"), "Incomplete","Complete"))</f>
        <v/>
      </c>
      <c r="J173" s="238">
        <f>IF(I173="Incomplete", (COUNTBLANK(Table10[[#This Row],[Estimated expenditures]:[Prior year expenditures]])), 0)</f>
        <v>0</v>
      </c>
      <c r="K173" s="238">
        <f>IF(OR(I173="Complete", I173="Incomplete"), (COLUMNS(Table10[[#This Row],[Estimated expenditures]:[Prior year expenditures]])), 0)</f>
        <v>0</v>
      </c>
    </row>
    <row r="174" spans="1:11" x14ac:dyDescent="0.25">
      <c r="A174">
        <f t="shared" si="8"/>
        <v>167</v>
      </c>
      <c r="B174" s="277" t="str">
        <f>IF(ISBLANK('I 80% Medicare'!B174),"--",'I 80% Medicare'!B174)</f>
        <v>--</v>
      </c>
      <c r="C174" s="278" t="str">
        <f>IF(ISBLANK('I 80% Medicare'!C174),"--",'I 80% Medicare'!C174)</f>
        <v>--</v>
      </c>
      <c r="D174" s="277" t="str">
        <f>IF(ISBLANK('I 80% Medicare'!D174),"--",'I 80% Medicare'!D174)</f>
        <v>--</v>
      </c>
      <c r="E174" s="64"/>
      <c r="F174" s="64"/>
      <c r="G174" s="279" t="e">
        <f t="shared" si="9"/>
        <v>#DIV/0!</v>
      </c>
      <c r="H174" s="65" t="str">
        <f t="shared" si="10"/>
        <v>--</v>
      </c>
      <c r="I174" s="238" t="str">
        <f>IF(COUNTIF(Table10[[#This Row],[Name of SPA]:[Benefit category]],"&lt;&gt;--")=0,"", IF(OR(Table10[[#This Row],[Estimated expenditures]]="",Table10[[#This Row],[Estimated expenditures]]="--",Table10[[#This Row],[Prior year expenditures]]="",Table10[[#This Row],[Prior year expenditures]]="--"), "Incomplete","Complete"))</f>
        <v/>
      </c>
      <c r="J174" s="238">
        <f>IF(I174="Incomplete", (COUNTBLANK(Table10[[#This Row],[Estimated expenditures]:[Prior year expenditures]])), 0)</f>
        <v>0</v>
      </c>
      <c r="K174" s="238">
        <f>IF(OR(I174="Complete", I174="Incomplete"), (COLUMNS(Table10[[#This Row],[Estimated expenditures]:[Prior year expenditures]])), 0)</f>
        <v>0</v>
      </c>
    </row>
    <row r="175" spans="1:11" x14ac:dyDescent="0.25">
      <c r="A175">
        <f t="shared" si="8"/>
        <v>168</v>
      </c>
      <c r="B175" s="277" t="str">
        <f>IF(ISBLANK('I 80% Medicare'!B175),"--",'I 80% Medicare'!B175)</f>
        <v>--</v>
      </c>
      <c r="C175" s="278" t="str">
        <f>IF(ISBLANK('I 80% Medicare'!C175),"--",'I 80% Medicare'!C175)</f>
        <v>--</v>
      </c>
      <c r="D175" s="277" t="str">
        <f>IF(ISBLANK('I 80% Medicare'!D175),"--",'I 80% Medicare'!D175)</f>
        <v>--</v>
      </c>
      <c r="E175" s="64"/>
      <c r="F175" s="64"/>
      <c r="G175" s="279" t="e">
        <f t="shared" si="9"/>
        <v>#DIV/0!</v>
      </c>
      <c r="H175" s="65" t="str">
        <f t="shared" si="10"/>
        <v>--</v>
      </c>
      <c r="I175" s="238" t="str">
        <f>IF(COUNTIF(Table10[[#This Row],[Name of SPA]:[Benefit category]],"&lt;&gt;--")=0,"", IF(OR(Table10[[#This Row],[Estimated expenditures]]="",Table10[[#This Row],[Estimated expenditures]]="--",Table10[[#This Row],[Prior year expenditures]]="",Table10[[#This Row],[Prior year expenditures]]="--"), "Incomplete","Complete"))</f>
        <v/>
      </c>
      <c r="J175" s="238">
        <f>IF(I175="Incomplete", (COUNTBLANK(Table10[[#This Row],[Estimated expenditures]:[Prior year expenditures]])), 0)</f>
        <v>0</v>
      </c>
      <c r="K175" s="238">
        <f>IF(OR(I175="Complete", I175="Incomplete"), (COLUMNS(Table10[[#This Row],[Estimated expenditures]:[Prior year expenditures]])), 0)</f>
        <v>0</v>
      </c>
    </row>
    <row r="176" spans="1:11" x14ac:dyDescent="0.25">
      <c r="A176">
        <f t="shared" si="8"/>
        <v>169</v>
      </c>
      <c r="B176" s="277" t="str">
        <f>IF(ISBLANK('I 80% Medicare'!B176),"--",'I 80% Medicare'!B176)</f>
        <v>--</v>
      </c>
      <c r="C176" s="278" t="str">
        <f>IF(ISBLANK('I 80% Medicare'!C176),"--",'I 80% Medicare'!C176)</f>
        <v>--</v>
      </c>
      <c r="D176" s="277" t="str">
        <f>IF(ISBLANK('I 80% Medicare'!D176),"--",'I 80% Medicare'!D176)</f>
        <v>--</v>
      </c>
      <c r="E176" s="64"/>
      <c r="F176" s="64"/>
      <c r="G176" s="279" t="e">
        <f t="shared" si="9"/>
        <v>#DIV/0!</v>
      </c>
      <c r="H176" s="65" t="str">
        <f t="shared" si="10"/>
        <v>--</v>
      </c>
      <c r="I176" s="238" t="str">
        <f>IF(COUNTIF(Table10[[#This Row],[Name of SPA]:[Benefit category]],"&lt;&gt;--")=0,"", IF(OR(Table10[[#This Row],[Estimated expenditures]]="",Table10[[#This Row],[Estimated expenditures]]="--",Table10[[#This Row],[Prior year expenditures]]="",Table10[[#This Row],[Prior year expenditures]]="--"), "Incomplete","Complete"))</f>
        <v/>
      </c>
      <c r="J176" s="238">
        <f>IF(I176="Incomplete", (COUNTBLANK(Table10[[#This Row],[Estimated expenditures]:[Prior year expenditures]])), 0)</f>
        <v>0</v>
      </c>
      <c r="K176" s="238">
        <f>IF(OR(I176="Complete", I176="Incomplete"), (COLUMNS(Table10[[#This Row],[Estimated expenditures]:[Prior year expenditures]])), 0)</f>
        <v>0</v>
      </c>
    </row>
    <row r="177" spans="1:11" x14ac:dyDescent="0.25">
      <c r="A177">
        <f t="shared" si="8"/>
        <v>170</v>
      </c>
      <c r="B177" s="277" t="str">
        <f>IF(ISBLANK('I 80% Medicare'!B177),"--",'I 80% Medicare'!B177)</f>
        <v>--</v>
      </c>
      <c r="C177" s="278" t="str">
        <f>IF(ISBLANK('I 80% Medicare'!C177),"--",'I 80% Medicare'!C177)</f>
        <v>--</v>
      </c>
      <c r="D177" s="277" t="str">
        <f>IF(ISBLANK('I 80% Medicare'!D177),"--",'I 80% Medicare'!D177)</f>
        <v>--</v>
      </c>
      <c r="E177" s="64"/>
      <c r="F177" s="64"/>
      <c r="G177" s="279" t="e">
        <f t="shared" si="9"/>
        <v>#DIV/0!</v>
      </c>
      <c r="H177" s="65" t="str">
        <f t="shared" si="10"/>
        <v>--</v>
      </c>
      <c r="I177" s="238" t="str">
        <f>IF(COUNTIF(Table10[[#This Row],[Name of SPA]:[Benefit category]],"&lt;&gt;--")=0,"", IF(OR(Table10[[#This Row],[Estimated expenditures]]="",Table10[[#This Row],[Estimated expenditures]]="--",Table10[[#This Row],[Prior year expenditures]]="",Table10[[#This Row],[Prior year expenditures]]="--"), "Incomplete","Complete"))</f>
        <v/>
      </c>
      <c r="J177" s="238">
        <f>IF(I177="Incomplete", (COUNTBLANK(Table10[[#This Row],[Estimated expenditures]:[Prior year expenditures]])), 0)</f>
        <v>0</v>
      </c>
      <c r="K177" s="238">
        <f>IF(OR(I177="Complete", I177="Incomplete"), (COLUMNS(Table10[[#This Row],[Estimated expenditures]:[Prior year expenditures]])), 0)</f>
        <v>0</v>
      </c>
    </row>
    <row r="178" spans="1:11" x14ac:dyDescent="0.25">
      <c r="A178">
        <f t="shared" si="8"/>
        <v>171</v>
      </c>
      <c r="B178" s="277" t="str">
        <f>IF(ISBLANK('I 80% Medicare'!B178),"--",'I 80% Medicare'!B178)</f>
        <v>--</v>
      </c>
      <c r="C178" s="278" t="str">
        <f>IF(ISBLANK('I 80% Medicare'!C178),"--",'I 80% Medicare'!C178)</f>
        <v>--</v>
      </c>
      <c r="D178" s="277" t="str">
        <f>IF(ISBLANK('I 80% Medicare'!D178),"--",'I 80% Medicare'!D178)</f>
        <v>--</v>
      </c>
      <c r="E178" s="64"/>
      <c r="F178" s="64"/>
      <c r="G178" s="279" t="e">
        <f t="shared" si="9"/>
        <v>#DIV/0!</v>
      </c>
      <c r="H178" s="65" t="str">
        <f t="shared" si="10"/>
        <v>--</v>
      </c>
      <c r="I178" s="238" t="str">
        <f>IF(COUNTIF(Table10[[#This Row],[Name of SPA]:[Benefit category]],"&lt;&gt;--")=0,"", IF(OR(Table10[[#This Row],[Estimated expenditures]]="",Table10[[#This Row],[Estimated expenditures]]="--",Table10[[#This Row],[Prior year expenditures]]="",Table10[[#This Row],[Prior year expenditures]]="--"), "Incomplete","Complete"))</f>
        <v/>
      </c>
      <c r="J178" s="238">
        <f>IF(I178="Incomplete", (COUNTBLANK(Table10[[#This Row],[Estimated expenditures]:[Prior year expenditures]])), 0)</f>
        <v>0</v>
      </c>
      <c r="K178" s="238">
        <f>IF(OR(I178="Complete", I178="Incomplete"), (COLUMNS(Table10[[#This Row],[Estimated expenditures]:[Prior year expenditures]])), 0)</f>
        <v>0</v>
      </c>
    </row>
    <row r="179" spans="1:11" x14ac:dyDescent="0.25">
      <c r="A179">
        <f t="shared" si="8"/>
        <v>172</v>
      </c>
      <c r="B179" s="277" t="str">
        <f>IF(ISBLANK('I 80% Medicare'!B179),"--",'I 80% Medicare'!B179)</f>
        <v>--</v>
      </c>
      <c r="C179" s="278" t="str">
        <f>IF(ISBLANK('I 80% Medicare'!C179),"--",'I 80% Medicare'!C179)</f>
        <v>--</v>
      </c>
      <c r="D179" s="277" t="str">
        <f>IF(ISBLANK('I 80% Medicare'!D179),"--",'I 80% Medicare'!D179)</f>
        <v>--</v>
      </c>
      <c r="E179" s="64"/>
      <c r="F179" s="64"/>
      <c r="G179" s="279" t="e">
        <f t="shared" si="9"/>
        <v>#DIV/0!</v>
      </c>
      <c r="H179" s="65" t="str">
        <f t="shared" si="10"/>
        <v>--</v>
      </c>
      <c r="I179" s="238" t="str">
        <f>IF(COUNTIF(Table10[[#This Row],[Name of SPA]:[Benefit category]],"&lt;&gt;--")=0,"", IF(OR(Table10[[#This Row],[Estimated expenditures]]="",Table10[[#This Row],[Estimated expenditures]]="--",Table10[[#This Row],[Prior year expenditures]]="",Table10[[#This Row],[Prior year expenditures]]="--"), "Incomplete","Complete"))</f>
        <v/>
      </c>
      <c r="J179" s="238">
        <f>IF(I179="Incomplete", (COUNTBLANK(Table10[[#This Row],[Estimated expenditures]:[Prior year expenditures]])), 0)</f>
        <v>0</v>
      </c>
      <c r="K179" s="238">
        <f>IF(OR(I179="Complete", I179="Incomplete"), (COLUMNS(Table10[[#This Row],[Estimated expenditures]:[Prior year expenditures]])), 0)</f>
        <v>0</v>
      </c>
    </row>
    <row r="180" spans="1:11" x14ac:dyDescent="0.25">
      <c r="A180">
        <f t="shared" si="8"/>
        <v>173</v>
      </c>
      <c r="B180" s="277" t="str">
        <f>IF(ISBLANK('I 80% Medicare'!B180),"--",'I 80% Medicare'!B180)</f>
        <v>--</v>
      </c>
      <c r="C180" s="278" t="str">
        <f>IF(ISBLANK('I 80% Medicare'!C180),"--",'I 80% Medicare'!C180)</f>
        <v>--</v>
      </c>
      <c r="D180" s="277" t="str">
        <f>IF(ISBLANK('I 80% Medicare'!D180),"--",'I 80% Medicare'!D180)</f>
        <v>--</v>
      </c>
      <c r="E180" s="64"/>
      <c r="F180" s="64"/>
      <c r="G180" s="279" t="e">
        <f t="shared" si="9"/>
        <v>#DIV/0!</v>
      </c>
      <c r="H180" s="65" t="str">
        <f t="shared" si="10"/>
        <v>--</v>
      </c>
      <c r="I180" s="238" t="str">
        <f>IF(COUNTIF(Table10[[#This Row],[Name of SPA]:[Benefit category]],"&lt;&gt;--")=0,"", IF(OR(Table10[[#This Row],[Estimated expenditures]]="",Table10[[#This Row],[Estimated expenditures]]="--",Table10[[#This Row],[Prior year expenditures]]="",Table10[[#This Row],[Prior year expenditures]]="--"), "Incomplete","Complete"))</f>
        <v/>
      </c>
      <c r="J180" s="238">
        <f>IF(I180="Incomplete", (COUNTBLANK(Table10[[#This Row],[Estimated expenditures]:[Prior year expenditures]])), 0)</f>
        <v>0</v>
      </c>
      <c r="K180" s="238">
        <f>IF(OR(I180="Complete", I180="Incomplete"), (COLUMNS(Table10[[#This Row],[Estimated expenditures]:[Prior year expenditures]])), 0)</f>
        <v>0</v>
      </c>
    </row>
    <row r="181" spans="1:11" x14ac:dyDescent="0.25">
      <c r="A181">
        <f t="shared" si="8"/>
        <v>174</v>
      </c>
      <c r="B181" s="277" t="str">
        <f>IF(ISBLANK('I 80% Medicare'!B181),"--",'I 80% Medicare'!B181)</f>
        <v>--</v>
      </c>
      <c r="C181" s="278" t="str">
        <f>IF(ISBLANK('I 80% Medicare'!C181),"--",'I 80% Medicare'!C181)</f>
        <v>--</v>
      </c>
      <c r="D181" s="277" t="str">
        <f>IF(ISBLANK('I 80% Medicare'!D181),"--",'I 80% Medicare'!D181)</f>
        <v>--</v>
      </c>
      <c r="E181" s="64"/>
      <c r="F181" s="64"/>
      <c r="G181" s="279" t="e">
        <f t="shared" si="9"/>
        <v>#DIV/0!</v>
      </c>
      <c r="H181" s="65" t="str">
        <f t="shared" si="10"/>
        <v>--</v>
      </c>
      <c r="I181" s="238" t="str">
        <f>IF(COUNTIF(Table10[[#This Row],[Name of SPA]:[Benefit category]],"&lt;&gt;--")=0,"", IF(OR(Table10[[#This Row],[Estimated expenditures]]="",Table10[[#This Row],[Estimated expenditures]]="--",Table10[[#This Row],[Prior year expenditures]]="",Table10[[#This Row],[Prior year expenditures]]="--"), "Incomplete","Complete"))</f>
        <v/>
      </c>
      <c r="J181" s="238">
        <f>IF(I181="Incomplete", (COUNTBLANK(Table10[[#This Row],[Estimated expenditures]:[Prior year expenditures]])), 0)</f>
        <v>0</v>
      </c>
      <c r="K181" s="238">
        <f>IF(OR(I181="Complete", I181="Incomplete"), (COLUMNS(Table10[[#This Row],[Estimated expenditures]:[Prior year expenditures]])), 0)</f>
        <v>0</v>
      </c>
    </row>
    <row r="182" spans="1:11" x14ac:dyDescent="0.25">
      <c r="A182">
        <f t="shared" si="8"/>
        <v>175</v>
      </c>
      <c r="B182" s="277" t="str">
        <f>IF(ISBLANK('I 80% Medicare'!B182),"--",'I 80% Medicare'!B182)</f>
        <v>--</v>
      </c>
      <c r="C182" s="278" t="str">
        <f>IF(ISBLANK('I 80% Medicare'!C182),"--",'I 80% Medicare'!C182)</f>
        <v>--</v>
      </c>
      <c r="D182" s="277" t="str">
        <f>IF(ISBLANK('I 80% Medicare'!D182),"--",'I 80% Medicare'!D182)</f>
        <v>--</v>
      </c>
      <c r="E182" s="64"/>
      <c r="F182" s="64"/>
      <c r="G182" s="279" t="e">
        <f t="shared" si="9"/>
        <v>#DIV/0!</v>
      </c>
      <c r="H182" s="65" t="str">
        <f t="shared" si="10"/>
        <v>--</v>
      </c>
      <c r="I182" s="238" t="str">
        <f>IF(COUNTIF(Table10[[#This Row],[Name of SPA]:[Benefit category]],"&lt;&gt;--")=0,"", IF(OR(Table10[[#This Row],[Estimated expenditures]]="",Table10[[#This Row],[Estimated expenditures]]="--",Table10[[#This Row],[Prior year expenditures]]="",Table10[[#This Row],[Prior year expenditures]]="--"), "Incomplete","Complete"))</f>
        <v/>
      </c>
      <c r="J182" s="238">
        <f>IF(I182="Incomplete", (COUNTBLANK(Table10[[#This Row],[Estimated expenditures]:[Prior year expenditures]])), 0)</f>
        <v>0</v>
      </c>
      <c r="K182" s="238">
        <f>IF(OR(I182="Complete", I182="Incomplete"), (COLUMNS(Table10[[#This Row],[Estimated expenditures]:[Prior year expenditures]])), 0)</f>
        <v>0</v>
      </c>
    </row>
    <row r="183" spans="1:11" x14ac:dyDescent="0.25">
      <c r="A183">
        <f t="shared" si="8"/>
        <v>176</v>
      </c>
      <c r="B183" s="277" t="str">
        <f>IF(ISBLANK('I 80% Medicare'!B183),"--",'I 80% Medicare'!B183)</f>
        <v>--</v>
      </c>
      <c r="C183" s="278" t="str">
        <f>IF(ISBLANK('I 80% Medicare'!C183),"--",'I 80% Medicare'!C183)</f>
        <v>--</v>
      </c>
      <c r="D183" s="277" t="str">
        <f>IF(ISBLANK('I 80% Medicare'!D183),"--",'I 80% Medicare'!D183)</f>
        <v>--</v>
      </c>
      <c r="E183" s="64"/>
      <c r="F183" s="64"/>
      <c r="G183" s="279" t="e">
        <f t="shared" si="9"/>
        <v>#DIV/0!</v>
      </c>
      <c r="H183" s="65" t="str">
        <f t="shared" si="10"/>
        <v>--</v>
      </c>
      <c r="I183" s="238" t="str">
        <f>IF(COUNTIF(Table10[[#This Row],[Name of SPA]:[Benefit category]],"&lt;&gt;--")=0,"", IF(OR(Table10[[#This Row],[Estimated expenditures]]="",Table10[[#This Row],[Estimated expenditures]]="--",Table10[[#This Row],[Prior year expenditures]]="",Table10[[#This Row],[Prior year expenditures]]="--"), "Incomplete","Complete"))</f>
        <v/>
      </c>
      <c r="J183" s="238">
        <f>IF(I183="Incomplete", (COUNTBLANK(Table10[[#This Row],[Estimated expenditures]:[Prior year expenditures]])), 0)</f>
        <v>0</v>
      </c>
      <c r="K183" s="238">
        <f>IF(OR(I183="Complete", I183="Incomplete"), (COLUMNS(Table10[[#This Row],[Estimated expenditures]:[Prior year expenditures]])), 0)</f>
        <v>0</v>
      </c>
    </row>
    <row r="184" spans="1:11" x14ac:dyDescent="0.25">
      <c r="A184">
        <f t="shared" si="8"/>
        <v>177</v>
      </c>
      <c r="B184" s="277" t="str">
        <f>IF(ISBLANK('I 80% Medicare'!B184),"--",'I 80% Medicare'!B184)</f>
        <v>--</v>
      </c>
      <c r="C184" s="278" t="str">
        <f>IF(ISBLANK('I 80% Medicare'!C184),"--",'I 80% Medicare'!C184)</f>
        <v>--</v>
      </c>
      <c r="D184" s="277" t="str">
        <f>IF(ISBLANK('I 80% Medicare'!D184),"--",'I 80% Medicare'!D184)</f>
        <v>--</v>
      </c>
      <c r="E184" s="64"/>
      <c r="F184" s="64"/>
      <c r="G184" s="279" t="e">
        <f t="shared" si="9"/>
        <v>#DIV/0!</v>
      </c>
      <c r="H184" s="65" t="str">
        <f t="shared" si="10"/>
        <v>--</v>
      </c>
      <c r="I184" s="238" t="str">
        <f>IF(COUNTIF(Table10[[#This Row],[Name of SPA]:[Benefit category]],"&lt;&gt;--")=0,"", IF(OR(Table10[[#This Row],[Estimated expenditures]]="",Table10[[#This Row],[Estimated expenditures]]="--",Table10[[#This Row],[Prior year expenditures]]="",Table10[[#This Row],[Prior year expenditures]]="--"), "Incomplete","Complete"))</f>
        <v/>
      </c>
      <c r="J184" s="238">
        <f>IF(I184="Incomplete", (COUNTBLANK(Table10[[#This Row],[Estimated expenditures]:[Prior year expenditures]])), 0)</f>
        <v>0</v>
      </c>
      <c r="K184" s="238">
        <f>IF(OR(I184="Complete", I184="Incomplete"), (COLUMNS(Table10[[#This Row],[Estimated expenditures]:[Prior year expenditures]])), 0)</f>
        <v>0</v>
      </c>
    </row>
    <row r="185" spans="1:11" x14ac:dyDescent="0.25">
      <c r="A185">
        <f t="shared" si="8"/>
        <v>178</v>
      </c>
      <c r="B185" s="277" t="str">
        <f>IF(ISBLANK('I 80% Medicare'!B185),"--",'I 80% Medicare'!B185)</f>
        <v>--</v>
      </c>
      <c r="C185" s="278" t="str">
        <f>IF(ISBLANK('I 80% Medicare'!C185),"--",'I 80% Medicare'!C185)</f>
        <v>--</v>
      </c>
      <c r="D185" s="277" t="str">
        <f>IF(ISBLANK('I 80% Medicare'!D185),"--",'I 80% Medicare'!D185)</f>
        <v>--</v>
      </c>
      <c r="E185" s="64"/>
      <c r="F185" s="64"/>
      <c r="G185" s="279" t="e">
        <f t="shared" si="9"/>
        <v>#DIV/0!</v>
      </c>
      <c r="H185" s="65" t="str">
        <f t="shared" si="10"/>
        <v>--</v>
      </c>
      <c r="I185" s="238" t="str">
        <f>IF(COUNTIF(Table10[[#This Row],[Name of SPA]:[Benefit category]],"&lt;&gt;--")=0,"", IF(OR(Table10[[#This Row],[Estimated expenditures]]="",Table10[[#This Row],[Estimated expenditures]]="--",Table10[[#This Row],[Prior year expenditures]]="",Table10[[#This Row],[Prior year expenditures]]="--"), "Incomplete","Complete"))</f>
        <v/>
      </c>
      <c r="J185" s="238">
        <f>IF(I185="Incomplete", (COUNTBLANK(Table10[[#This Row],[Estimated expenditures]:[Prior year expenditures]])), 0)</f>
        <v>0</v>
      </c>
      <c r="K185" s="238">
        <f>IF(OR(I185="Complete", I185="Incomplete"), (COLUMNS(Table10[[#This Row],[Estimated expenditures]:[Prior year expenditures]])), 0)</f>
        <v>0</v>
      </c>
    </row>
    <row r="186" spans="1:11" x14ac:dyDescent="0.25">
      <c r="A186">
        <f t="shared" si="8"/>
        <v>179</v>
      </c>
      <c r="B186" s="277" t="str">
        <f>IF(ISBLANK('I 80% Medicare'!B186),"--",'I 80% Medicare'!B186)</f>
        <v>--</v>
      </c>
      <c r="C186" s="278" t="str">
        <f>IF(ISBLANK('I 80% Medicare'!C186),"--",'I 80% Medicare'!C186)</f>
        <v>--</v>
      </c>
      <c r="D186" s="277" t="str">
        <f>IF(ISBLANK('I 80% Medicare'!D186),"--",'I 80% Medicare'!D186)</f>
        <v>--</v>
      </c>
      <c r="E186" s="64"/>
      <c r="F186" s="64"/>
      <c r="G186" s="279" t="e">
        <f t="shared" si="9"/>
        <v>#DIV/0!</v>
      </c>
      <c r="H186" s="65" t="str">
        <f t="shared" si="10"/>
        <v>--</v>
      </c>
      <c r="I186" s="238" t="str">
        <f>IF(COUNTIF(Table10[[#This Row],[Name of SPA]:[Benefit category]],"&lt;&gt;--")=0,"", IF(OR(Table10[[#This Row],[Estimated expenditures]]="",Table10[[#This Row],[Estimated expenditures]]="--",Table10[[#This Row],[Prior year expenditures]]="",Table10[[#This Row],[Prior year expenditures]]="--"), "Incomplete","Complete"))</f>
        <v/>
      </c>
      <c r="J186" s="238">
        <f>IF(I186="Incomplete", (COUNTBLANK(Table10[[#This Row],[Estimated expenditures]:[Prior year expenditures]])), 0)</f>
        <v>0</v>
      </c>
      <c r="K186" s="238">
        <f>IF(OR(I186="Complete", I186="Incomplete"), (COLUMNS(Table10[[#This Row],[Estimated expenditures]:[Prior year expenditures]])), 0)</f>
        <v>0</v>
      </c>
    </row>
    <row r="187" spans="1:11" x14ac:dyDescent="0.25">
      <c r="A187">
        <f t="shared" si="8"/>
        <v>180</v>
      </c>
      <c r="B187" s="277" t="str">
        <f>IF(ISBLANK('I 80% Medicare'!B187),"--",'I 80% Medicare'!B187)</f>
        <v>--</v>
      </c>
      <c r="C187" s="278" t="str">
        <f>IF(ISBLANK('I 80% Medicare'!C187),"--",'I 80% Medicare'!C187)</f>
        <v>--</v>
      </c>
      <c r="D187" s="277" t="str">
        <f>IF(ISBLANK('I 80% Medicare'!D187),"--",'I 80% Medicare'!D187)</f>
        <v>--</v>
      </c>
      <c r="E187" s="64"/>
      <c r="F187" s="64"/>
      <c r="G187" s="279" t="e">
        <f t="shared" si="9"/>
        <v>#DIV/0!</v>
      </c>
      <c r="H187" s="65" t="str">
        <f t="shared" si="10"/>
        <v>--</v>
      </c>
      <c r="I187" s="238" t="str">
        <f>IF(COUNTIF(Table10[[#This Row],[Name of SPA]:[Benefit category]],"&lt;&gt;--")=0,"", IF(OR(Table10[[#This Row],[Estimated expenditures]]="",Table10[[#This Row],[Estimated expenditures]]="--",Table10[[#This Row],[Prior year expenditures]]="",Table10[[#This Row],[Prior year expenditures]]="--"), "Incomplete","Complete"))</f>
        <v/>
      </c>
      <c r="J187" s="238">
        <f>IF(I187="Incomplete", (COUNTBLANK(Table10[[#This Row],[Estimated expenditures]:[Prior year expenditures]])), 0)</f>
        <v>0</v>
      </c>
      <c r="K187" s="238">
        <f>IF(OR(I187="Complete", I187="Incomplete"), (COLUMNS(Table10[[#This Row],[Estimated expenditures]:[Prior year expenditures]])), 0)</f>
        <v>0</v>
      </c>
    </row>
    <row r="188" spans="1:11" x14ac:dyDescent="0.25">
      <c r="A188">
        <f t="shared" si="8"/>
        <v>181</v>
      </c>
      <c r="B188" s="277" t="str">
        <f>IF(ISBLANK('I 80% Medicare'!B188),"--",'I 80% Medicare'!B188)</f>
        <v>--</v>
      </c>
      <c r="C188" s="278" t="str">
        <f>IF(ISBLANK('I 80% Medicare'!C188),"--",'I 80% Medicare'!C188)</f>
        <v>--</v>
      </c>
      <c r="D188" s="277" t="str">
        <f>IF(ISBLANK('I 80% Medicare'!D188),"--",'I 80% Medicare'!D188)</f>
        <v>--</v>
      </c>
      <c r="E188" s="64"/>
      <c r="F188" s="64"/>
      <c r="G188" s="279" t="e">
        <f t="shared" si="9"/>
        <v>#DIV/0!</v>
      </c>
      <c r="H188" s="65" t="str">
        <f t="shared" si="10"/>
        <v>--</v>
      </c>
      <c r="I188" s="238" t="str">
        <f>IF(COUNTIF(Table10[[#This Row],[Name of SPA]:[Benefit category]],"&lt;&gt;--")=0,"", IF(OR(Table10[[#This Row],[Estimated expenditures]]="",Table10[[#This Row],[Estimated expenditures]]="--",Table10[[#This Row],[Prior year expenditures]]="",Table10[[#This Row],[Prior year expenditures]]="--"), "Incomplete","Complete"))</f>
        <v/>
      </c>
      <c r="J188" s="238">
        <f>IF(I188="Incomplete", (COUNTBLANK(Table10[[#This Row],[Estimated expenditures]:[Prior year expenditures]])), 0)</f>
        <v>0</v>
      </c>
      <c r="K188" s="238">
        <f>IF(OR(I188="Complete", I188="Incomplete"), (COLUMNS(Table10[[#This Row],[Estimated expenditures]:[Prior year expenditures]])), 0)</f>
        <v>0</v>
      </c>
    </row>
    <row r="189" spans="1:11" x14ac:dyDescent="0.25">
      <c r="A189">
        <f t="shared" si="8"/>
        <v>182</v>
      </c>
      <c r="B189" s="277" t="str">
        <f>IF(ISBLANK('I 80% Medicare'!B189),"--",'I 80% Medicare'!B189)</f>
        <v>--</v>
      </c>
      <c r="C189" s="278" t="str">
        <f>IF(ISBLANK('I 80% Medicare'!C189),"--",'I 80% Medicare'!C189)</f>
        <v>--</v>
      </c>
      <c r="D189" s="277" t="str">
        <f>IF(ISBLANK('I 80% Medicare'!D189),"--",'I 80% Medicare'!D189)</f>
        <v>--</v>
      </c>
      <c r="E189" s="64"/>
      <c r="F189" s="64"/>
      <c r="G189" s="279" t="e">
        <f t="shared" si="9"/>
        <v>#DIV/0!</v>
      </c>
      <c r="H189" s="65" t="str">
        <f t="shared" si="10"/>
        <v>--</v>
      </c>
      <c r="I189" s="238" t="str">
        <f>IF(COUNTIF(Table10[[#This Row],[Name of SPA]:[Benefit category]],"&lt;&gt;--")=0,"", IF(OR(Table10[[#This Row],[Estimated expenditures]]="",Table10[[#This Row],[Estimated expenditures]]="--",Table10[[#This Row],[Prior year expenditures]]="",Table10[[#This Row],[Prior year expenditures]]="--"), "Incomplete","Complete"))</f>
        <v/>
      </c>
      <c r="J189" s="238">
        <f>IF(I189="Incomplete", (COUNTBLANK(Table10[[#This Row],[Estimated expenditures]:[Prior year expenditures]])), 0)</f>
        <v>0</v>
      </c>
      <c r="K189" s="238">
        <f>IF(OR(I189="Complete", I189="Incomplete"), (COLUMNS(Table10[[#This Row],[Estimated expenditures]:[Prior year expenditures]])), 0)</f>
        <v>0</v>
      </c>
    </row>
    <row r="190" spans="1:11" x14ac:dyDescent="0.25">
      <c r="A190">
        <f t="shared" si="8"/>
        <v>183</v>
      </c>
      <c r="B190" s="277" t="str">
        <f>IF(ISBLANK('I 80% Medicare'!B190),"--",'I 80% Medicare'!B190)</f>
        <v>--</v>
      </c>
      <c r="C190" s="278" t="str">
        <f>IF(ISBLANK('I 80% Medicare'!C190),"--",'I 80% Medicare'!C190)</f>
        <v>--</v>
      </c>
      <c r="D190" s="277" t="str">
        <f>IF(ISBLANK('I 80% Medicare'!D190),"--",'I 80% Medicare'!D190)</f>
        <v>--</v>
      </c>
      <c r="E190" s="64"/>
      <c r="F190" s="64"/>
      <c r="G190" s="279" t="e">
        <f t="shared" si="9"/>
        <v>#DIV/0!</v>
      </c>
      <c r="H190" s="65" t="str">
        <f t="shared" si="10"/>
        <v>--</v>
      </c>
      <c r="I190" s="238" t="str">
        <f>IF(COUNTIF(Table10[[#This Row],[Name of SPA]:[Benefit category]],"&lt;&gt;--")=0,"", IF(OR(Table10[[#This Row],[Estimated expenditures]]="",Table10[[#This Row],[Estimated expenditures]]="--",Table10[[#This Row],[Prior year expenditures]]="",Table10[[#This Row],[Prior year expenditures]]="--"), "Incomplete","Complete"))</f>
        <v/>
      </c>
      <c r="J190" s="238">
        <f>IF(I190="Incomplete", (COUNTBLANK(Table10[[#This Row],[Estimated expenditures]:[Prior year expenditures]])), 0)</f>
        <v>0</v>
      </c>
      <c r="K190" s="238">
        <f>IF(OR(I190="Complete", I190="Incomplete"), (COLUMNS(Table10[[#This Row],[Estimated expenditures]:[Prior year expenditures]])), 0)</f>
        <v>0</v>
      </c>
    </row>
    <row r="191" spans="1:11" x14ac:dyDescent="0.25">
      <c r="A191">
        <f t="shared" si="8"/>
        <v>184</v>
      </c>
      <c r="B191" s="277" t="str">
        <f>IF(ISBLANK('I 80% Medicare'!B191),"--",'I 80% Medicare'!B191)</f>
        <v>--</v>
      </c>
      <c r="C191" s="278" t="str">
        <f>IF(ISBLANK('I 80% Medicare'!C191),"--",'I 80% Medicare'!C191)</f>
        <v>--</v>
      </c>
      <c r="D191" s="277" t="str">
        <f>IF(ISBLANK('I 80% Medicare'!D191),"--",'I 80% Medicare'!D191)</f>
        <v>--</v>
      </c>
      <c r="E191" s="64"/>
      <c r="F191" s="64"/>
      <c r="G191" s="279" t="e">
        <f t="shared" si="9"/>
        <v>#DIV/0!</v>
      </c>
      <c r="H191" s="65" t="str">
        <f t="shared" si="10"/>
        <v>--</v>
      </c>
      <c r="I191" s="238" t="str">
        <f>IF(COUNTIF(Table10[[#This Row],[Name of SPA]:[Benefit category]],"&lt;&gt;--")=0,"", IF(OR(Table10[[#This Row],[Estimated expenditures]]="",Table10[[#This Row],[Estimated expenditures]]="--",Table10[[#This Row],[Prior year expenditures]]="",Table10[[#This Row],[Prior year expenditures]]="--"), "Incomplete","Complete"))</f>
        <v/>
      </c>
      <c r="J191" s="238">
        <f>IF(I191="Incomplete", (COUNTBLANK(Table10[[#This Row],[Estimated expenditures]:[Prior year expenditures]])), 0)</f>
        <v>0</v>
      </c>
      <c r="K191" s="238">
        <f>IF(OR(I191="Complete", I191="Incomplete"), (COLUMNS(Table10[[#This Row],[Estimated expenditures]:[Prior year expenditures]])), 0)</f>
        <v>0</v>
      </c>
    </row>
    <row r="192" spans="1:11" x14ac:dyDescent="0.25">
      <c r="A192">
        <f t="shared" si="8"/>
        <v>185</v>
      </c>
      <c r="B192" s="277" t="str">
        <f>IF(ISBLANK('I 80% Medicare'!B192),"--",'I 80% Medicare'!B192)</f>
        <v>--</v>
      </c>
      <c r="C192" s="278" t="str">
        <f>IF(ISBLANK('I 80% Medicare'!C192),"--",'I 80% Medicare'!C192)</f>
        <v>--</v>
      </c>
      <c r="D192" s="277" t="str">
        <f>IF(ISBLANK('I 80% Medicare'!D192),"--",'I 80% Medicare'!D192)</f>
        <v>--</v>
      </c>
      <c r="E192" s="64"/>
      <c r="F192" s="64"/>
      <c r="G192" s="279" t="e">
        <f t="shared" si="9"/>
        <v>#DIV/0!</v>
      </c>
      <c r="H192" s="65" t="str">
        <f t="shared" si="10"/>
        <v>--</v>
      </c>
      <c r="I192" s="238" t="str">
        <f>IF(COUNTIF(Table10[[#This Row],[Name of SPA]:[Benefit category]],"&lt;&gt;--")=0,"", IF(OR(Table10[[#This Row],[Estimated expenditures]]="",Table10[[#This Row],[Estimated expenditures]]="--",Table10[[#This Row],[Prior year expenditures]]="",Table10[[#This Row],[Prior year expenditures]]="--"), "Incomplete","Complete"))</f>
        <v/>
      </c>
      <c r="J192" s="238">
        <f>IF(I192="Incomplete", (COUNTBLANK(Table10[[#This Row],[Estimated expenditures]:[Prior year expenditures]])), 0)</f>
        <v>0</v>
      </c>
      <c r="K192" s="238">
        <f>IF(OR(I192="Complete", I192="Incomplete"), (COLUMNS(Table10[[#This Row],[Estimated expenditures]:[Prior year expenditures]])), 0)</f>
        <v>0</v>
      </c>
    </row>
    <row r="193" spans="1:11" x14ac:dyDescent="0.25">
      <c r="A193">
        <f t="shared" si="8"/>
        <v>186</v>
      </c>
      <c r="B193" s="277" t="str">
        <f>IF(ISBLANK('I 80% Medicare'!B193),"--",'I 80% Medicare'!B193)</f>
        <v>--</v>
      </c>
      <c r="C193" s="278" t="str">
        <f>IF(ISBLANK('I 80% Medicare'!C193),"--",'I 80% Medicare'!C193)</f>
        <v>--</v>
      </c>
      <c r="D193" s="277" t="str">
        <f>IF(ISBLANK('I 80% Medicare'!D193),"--",'I 80% Medicare'!D193)</f>
        <v>--</v>
      </c>
      <c r="E193" s="64"/>
      <c r="F193" s="64"/>
      <c r="G193" s="279" t="e">
        <f t="shared" si="9"/>
        <v>#DIV/0!</v>
      </c>
      <c r="H193" s="65" t="str">
        <f t="shared" si="10"/>
        <v>--</v>
      </c>
      <c r="I193" s="238" t="str">
        <f>IF(COUNTIF(Table10[[#This Row],[Name of SPA]:[Benefit category]],"&lt;&gt;--")=0,"", IF(OR(Table10[[#This Row],[Estimated expenditures]]="",Table10[[#This Row],[Estimated expenditures]]="--",Table10[[#This Row],[Prior year expenditures]]="",Table10[[#This Row],[Prior year expenditures]]="--"), "Incomplete","Complete"))</f>
        <v/>
      </c>
      <c r="J193" s="238">
        <f>IF(I193="Incomplete", (COUNTBLANK(Table10[[#This Row],[Estimated expenditures]:[Prior year expenditures]])), 0)</f>
        <v>0</v>
      </c>
      <c r="K193" s="238">
        <f>IF(OR(I193="Complete", I193="Incomplete"), (COLUMNS(Table10[[#This Row],[Estimated expenditures]:[Prior year expenditures]])), 0)</f>
        <v>0</v>
      </c>
    </row>
    <row r="194" spans="1:11" x14ac:dyDescent="0.25">
      <c r="A194">
        <f t="shared" si="8"/>
        <v>187</v>
      </c>
      <c r="B194" s="277" t="str">
        <f>IF(ISBLANK('I 80% Medicare'!B194),"--",'I 80% Medicare'!B194)</f>
        <v>--</v>
      </c>
      <c r="C194" s="278" t="str">
        <f>IF(ISBLANK('I 80% Medicare'!C194),"--",'I 80% Medicare'!C194)</f>
        <v>--</v>
      </c>
      <c r="D194" s="277" t="str">
        <f>IF(ISBLANK('I 80% Medicare'!D194),"--",'I 80% Medicare'!D194)</f>
        <v>--</v>
      </c>
      <c r="E194" s="64"/>
      <c r="F194" s="64"/>
      <c r="G194" s="279" t="e">
        <f t="shared" si="9"/>
        <v>#DIV/0!</v>
      </c>
      <c r="H194" s="65" t="str">
        <f t="shared" si="10"/>
        <v>--</v>
      </c>
      <c r="I194" s="238" t="str">
        <f>IF(COUNTIF(Table10[[#This Row],[Name of SPA]:[Benefit category]],"&lt;&gt;--")=0,"", IF(OR(Table10[[#This Row],[Estimated expenditures]]="",Table10[[#This Row],[Estimated expenditures]]="--",Table10[[#This Row],[Prior year expenditures]]="",Table10[[#This Row],[Prior year expenditures]]="--"), "Incomplete","Complete"))</f>
        <v/>
      </c>
      <c r="J194" s="238">
        <f>IF(I194="Incomplete", (COUNTBLANK(Table10[[#This Row],[Estimated expenditures]:[Prior year expenditures]])), 0)</f>
        <v>0</v>
      </c>
      <c r="K194" s="238">
        <f>IF(OR(I194="Complete", I194="Incomplete"), (COLUMNS(Table10[[#This Row],[Estimated expenditures]:[Prior year expenditures]])), 0)</f>
        <v>0</v>
      </c>
    </row>
    <row r="195" spans="1:11" x14ac:dyDescent="0.25">
      <c r="A195">
        <f t="shared" si="8"/>
        <v>188</v>
      </c>
      <c r="B195" s="277" t="str">
        <f>IF(ISBLANK('I 80% Medicare'!B195),"--",'I 80% Medicare'!B195)</f>
        <v>--</v>
      </c>
      <c r="C195" s="278" t="str">
        <f>IF(ISBLANK('I 80% Medicare'!C195),"--",'I 80% Medicare'!C195)</f>
        <v>--</v>
      </c>
      <c r="D195" s="277" t="str">
        <f>IF(ISBLANK('I 80% Medicare'!D195),"--",'I 80% Medicare'!D195)</f>
        <v>--</v>
      </c>
      <c r="E195" s="64"/>
      <c r="F195" s="64"/>
      <c r="G195" s="279" t="e">
        <f t="shared" si="9"/>
        <v>#DIV/0!</v>
      </c>
      <c r="H195" s="65" t="str">
        <f t="shared" si="10"/>
        <v>--</v>
      </c>
      <c r="I195" s="238" t="str">
        <f>IF(COUNTIF(Table10[[#This Row],[Name of SPA]:[Benefit category]],"&lt;&gt;--")=0,"", IF(OR(Table10[[#This Row],[Estimated expenditures]]="",Table10[[#This Row],[Estimated expenditures]]="--",Table10[[#This Row],[Prior year expenditures]]="",Table10[[#This Row],[Prior year expenditures]]="--"), "Incomplete","Complete"))</f>
        <v/>
      </c>
      <c r="J195" s="238">
        <f>IF(I195="Incomplete", (COUNTBLANK(Table10[[#This Row],[Estimated expenditures]:[Prior year expenditures]])), 0)</f>
        <v>0</v>
      </c>
      <c r="K195" s="238">
        <f>IF(OR(I195="Complete", I195="Incomplete"), (COLUMNS(Table10[[#This Row],[Estimated expenditures]:[Prior year expenditures]])), 0)</f>
        <v>0</v>
      </c>
    </row>
    <row r="196" spans="1:11" x14ac:dyDescent="0.25">
      <c r="A196">
        <f t="shared" si="8"/>
        <v>189</v>
      </c>
      <c r="B196" s="277" t="str">
        <f>IF(ISBLANK('I 80% Medicare'!B196),"--",'I 80% Medicare'!B196)</f>
        <v>--</v>
      </c>
      <c r="C196" s="278" t="str">
        <f>IF(ISBLANK('I 80% Medicare'!C196),"--",'I 80% Medicare'!C196)</f>
        <v>--</v>
      </c>
      <c r="D196" s="277" t="str">
        <f>IF(ISBLANK('I 80% Medicare'!D196),"--",'I 80% Medicare'!D196)</f>
        <v>--</v>
      </c>
      <c r="E196" s="64"/>
      <c r="F196" s="64"/>
      <c r="G196" s="279" t="e">
        <f t="shared" si="9"/>
        <v>#DIV/0!</v>
      </c>
      <c r="H196" s="65" t="str">
        <f t="shared" si="10"/>
        <v>--</v>
      </c>
      <c r="I196" s="238" t="str">
        <f>IF(COUNTIF(Table10[[#This Row],[Name of SPA]:[Benefit category]],"&lt;&gt;--")=0,"", IF(OR(Table10[[#This Row],[Estimated expenditures]]="",Table10[[#This Row],[Estimated expenditures]]="--",Table10[[#This Row],[Prior year expenditures]]="",Table10[[#This Row],[Prior year expenditures]]="--"), "Incomplete","Complete"))</f>
        <v/>
      </c>
      <c r="J196" s="238">
        <f>IF(I196="Incomplete", (COUNTBLANK(Table10[[#This Row],[Estimated expenditures]:[Prior year expenditures]])), 0)</f>
        <v>0</v>
      </c>
      <c r="K196" s="238">
        <f>IF(OR(I196="Complete", I196="Incomplete"), (COLUMNS(Table10[[#This Row],[Estimated expenditures]:[Prior year expenditures]])), 0)</f>
        <v>0</v>
      </c>
    </row>
    <row r="197" spans="1:11" x14ac:dyDescent="0.25">
      <c r="A197">
        <f t="shared" si="8"/>
        <v>190</v>
      </c>
      <c r="B197" s="277" t="str">
        <f>IF(ISBLANK('I 80% Medicare'!B197),"--",'I 80% Medicare'!B197)</f>
        <v>--</v>
      </c>
      <c r="C197" s="278" t="str">
        <f>IF(ISBLANK('I 80% Medicare'!C197),"--",'I 80% Medicare'!C197)</f>
        <v>--</v>
      </c>
      <c r="D197" s="277" t="str">
        <f>IF(ISBLANK('I 80% Medicare'!D197),"--",'I 80% Medicare'!D197)</f>
        <v>--</v>
      </c>
      <c r="E197" s="64"/>
      <c r="F197" s="64"/>
      <c r="G197" s="279" t="e">
        <f t="shared" si="9"/>
        <v>#DIV/0!</v>
      </c>
      <c r="H197" s="65" t="str">
        <f t="shared" si="10"/>
        <v>--</v>
      </c>
      <c r="I197" s="238" t="str">
        <f>IF(COUNTIF(Table10[[#This Row],[Name of SPA]:[Benefit category]],"&lt;&gt;--")=0,"", IF(OR(Table10[[#This Row],[Estimated expenditures]]="",Table10[[#This Row],[Estimated expenditures]]="--",Table10[[#This Row],[Prior year expenditures]]="",Table10[[#This Row],[Prior year expenditures]]="--"), "Incomplete","Complete"))</f>
        <v/>
      </c>
      <c r="J197" s="238">
        <f>IF(I197="Incomplete", (COUNTBLANK(Table10[[#This Row],[Estimated expenditures]:[Prior year expenditures]])), 0)</f>
        <v>0</v>
      </c>
      <c r="K197" s="238">
        <f>IF(OR(I197="Complete", I197="Incomplete"), (COLUMNS(Table10[[#This Row],[Estimated expenditures]:[Prior year expenditures]])), 0)</f>
        <v>0</v>
      </c>
    </row>
    <row r="198" spans="1:11" x14ac:dyDescent="0.25">
      <c r="A198">
        <f t="shared" si="8"/>
        <v>191</v>
      </c>
      <c r="B198" s="277" t="str">
        <f>IF(ISBLANK('I 80% Medicare'!B198),"--",'I 80% Medicare'!B198)</f>
        <v>--</v>
      </c>
      <c r="C198" s="278" t="str">
        <f>IF(ISBLANK('I 80% Medicare'!C198),"--",'I 80% Medicare'!C198)</f>
        <v>--</v>
      </c>
      <c r="D198" s="277" t="str">
        <f>IF(ISBLANK('I 80% Medicare'!D198),"--",'I 80% Medicare'!D198)</f>
        <v>--</v>
      </c>
      <c r="E198" s="64"/>
      <c r="F198" s="64"/>
      <c r="G198" s="279" t="e">
        <f t="shared" si="9"/>
        <v>#DIV/0!</v>
      </c>
      <c r="H198" s="65" t="str">
        <f t="shared" si="10"/>
        <v>--</v>
      </c>
      <c r="I198" s="238" t="str">
        <f>IF(COUNTIF(Table10[[#This Row],[Name of SPA]:[Benefit category]],"&lt;&gt;--")=0,"", IF(OR(Table10[[#This Row],[Estimated expenditures]]="",Table10[[#This Row],[Estimated expenditures]]="--",Table10[[#This Row],[Prior year expenditures]]="",Table10[[#This Row],[Prior year expenditures]]="--"), "Incomplete","Complete"))</f>
        <v/>
      </c>
      <c r="J198" s="238">
        <f>IF(I198="Incomplete", (COUNTBLANK(Table10[[#This Row],[Estimated expenditures]:[Prior year expenditures]])), 0)</f>
        <v>0</v>
      </c>
      <c r="K198" s="238">
        <f>IF(OR(I198="Complete", I198="Incomplete"), (COLUMNS(Table10[[#This Row],[Estimated expenditures]:[Prior year expenditures]])), 0)</f>
        <v>0</v>
      </c>
    </row>
    <row r="199" spans="1:11" x14ac:dyDescent="0.25">
      <c r="A199">
        <f t="shared" si="8"/>
        <v>192</v>
      </c>
      <c r="B199" s="277" t="str">
        <f>IF(ISBLANK('I 80% Medicare'!B199),"--",'I 80% Medicare'!B199)</f>
        <v>--</v>
      </c>
      <c r="C199" s="278" t="str">
        <f>IF(ISBLANK('I 80% Medicare'!C199),"--",'I 80% Medicare'!C199)</f>
        <v>--</v>
      </c>
      <c r="D199" s="277" t="str">
        <f>IF(ISBLANK('I 80% Medicare'!D199),"--",'I 80% Medicare'!D199)</f>
        <v>--</v>
      </c>
      <c r="E199" s="64"/>
      <c r="F199" s="64"/>
      <c r="G199" s="279" t="e">
        <f t="shared" si="9"/>
        <v>#DIV/0!</v>
      </c>
      <c r="H199" s="65" t="str">
        <f t="shared" si="10"/>
        <v>--</v>
      </c>
      <c r="I199" s="238" t="str">
        <f>IF(COUNTIF(Table10[[#This Row],[Name of SPA]:[Benefit category]],"&lt;&gt;--")=0,"", IF(OR(Table10[[#This Row],[Estimated expenditures]]="",Table10[[#This Row],[Estimated expenditures]]="--",Table10[[#This Row],[Prior year expenditures]]="",Table10[[#This Row],[Prior year expenditures]]="--"), "Incomplete","Complete"))</f>
        <v/>
      </c>
      <c r="J199" s="238">
        <f>IF(I199="Incomplete", (COUNTBLANK(Table10[[#This Row],[Estimated expenditures]:[Prior year expenditures]])), 0)</f>
        <v>0</v>
      </c>
      <c r="K199" s="238">
        <f>IF(OR(I199="Complete", I199="Incomplete"), (COLUMNS(Table10[[#This Row],[Estimated expenditures]:[Prior year expenditures]])), 0)</f>
        <v>0</v>
      </c>
    </row>
    <row r="200" spans="1:11" x14ac:dyDescent="0.25">
      <c r="A200">
        <f t="shared" si="8"/>
        <v>193</v>
      </c>
      <c r="B200" s="277" t="str">
        <f>IF(ISBLANK('I 80% Medicare'!B200),"--",'I 80% Medicare'!B200)</f>
        <v>--</v>
      </c>
      <c r="C200" s="278" t="str">
        <f>IF(ISBLANK('I 80% Medicare'!C200),"--",'I 80% Medicare'!C200)</f>
        <v>--</v>
      </c>
      <c r="D200" s="277" t="str">
        <f>IF(ISBLANK('I 80% Medicare'!D200),"--",'I 80% Medicare'!D200)</f>
        <v>--</v>
      </c>
      <c r="E200" s="64"/>
      <c r="F200" s="64"/>
      <c r="G200" s="279" t="e">
        <f t="shared" si="9"/>
        <v>#DIV/0!</v>
      </c>
      <c r="H200" s="65" t="str">
        <f t="shared" si="10"/>
        <v>--</v>
      </c>
      <c r="I200" s="238" t="str">
        <f>IF(COUNTIF(Table10[[#This Row],[Name of SPA]:[Benefit category]],"&lt;&gt;--")=0,"", IF(OR(Table10[[#This Row],[Estimated expenditures]]="",Table10[[#This Row],[Estimated expenditures]]="--",Table10[[#This Row],[Prior year expenditures]]="",Table10[[#This Row],[Prior year expenditures]]="--"), "Incomplete","Complete"))</f>
        <v/>
      </c>
      <c r="J200" s="238">
        <f>IF(I200="Incomplete", (COUNTBLANK(Table10[[#This Row],[Estimated expenditures]:[Prior year expenditures]])), 0)</f>
        <v>0</v>
      </c>
      <c r="K200" s="238">
        <f>IF(OR(I200="Complete", I200="Incomplete"), (COLUMNS(Table10[[#This Row],[Estimated expenditures]:[Prior year expenditures]])), 0)</f>
        <v>0</v>
      </c>
    </row>
    <row r="201" spans="1:11" x14ac:dyDescent="0.25">
      <c r="A201">
        <f t="shared" si="8"/>
        <v>194</v>
      </c>
      <c r="B201" s="277" t="str">
        <f>IF(ISBLANK('I 80% Medicare'!B201),"--",'I 80% Medicare'!B201)</f>
        <v>--</v>
      </c>
      <c r="C201" s="278" t="str">
        <f>IF(ISBLANK('I 80% Medicare'!C201),"--",'I 80% Medicare'!C201)</f>
        <v>--</v>
      </c>
      <c r="D201" s="277" t="str">
        <f>IF(ISBLANK('I 80% Medicare'!D201),"--",'I 80% Medicare'!D201)</f>
        <v>--</v>
      </c>
      <c r="E201" s="64"/>
      <c r="F201" s="64"/>
      <c r="G201" s="279" t="e">
        <f t="shared" si="9"/>
        <v>#DIV/0!</v>
      </c>
      <c r="H201" s="65" t="str">
        <f t="shared" si="10"/>
        <v>--</v>
      </c>
      <c r="I201" s="238" t="str">
        <f>IF(COUNTIF(Table10[[#This Row],[Name of SPA]:[Benefit category]],"&lt;&gt;--")=0,"", IF(OR(Table10[[#This Row],[Estimated expenditures]]="",Table10[[#This Row],[Estimated expenditures]]="--",Table10[[#This Row],[Prior year expenditures]]="",Table10[[#This Row],[Prior year expenditures]]="--"), "Incomplete","Complete"))</f>
        <v/>
      </c>
      <c r="J201" s="238">
        <f>IF(I201="Incomplete", (COUNTBLANK(Table10[[#This Row],[Estimated expenditures]:[Prior year expenditures]])), 0)</f>
        <v>0</v>
      </c>
      <c r="K201" s="238">
        <f>IF(OR(I201="Complete", I201="Incomplete"), (COLUMNS(Table10[[#This Row],[Estimated expenditures]:[Prior year expenditures]])), 0)</f>
        <v>0</v>
      </c>
    </row>
    <row r="202" spans="1:11" x14ac:dyDescent="0.25">
      <c r="A202">
        <f t="shared" ref="A202:A207" si="11">A201+1</f>
        <v>195</v>
      </c>
      <c r="B202" s="277" t="str">
        <f>IF(ISBLANK('I 80% Medicare'!B202),"--",'I 80% Medicare'!B202)</f>
        <v>--</v>
      </c>
      <c r="C202" s="278" t="str">
        <f>IF(ISBLANK('I 80% Medicare'!C202),"--",'I 80% Medicare'!C202)</f>
        <v>--</v>
      </c>
      <c r="D202" s="277" t="str">
        <f>IF(ISBLANK('I 80% Medicare'!D202),"--",'I 80% Medicare'!D202)</f>
        <v>--</v>
      </c>
      <c r="E202" s="64"/>
      <c r="F202" s="64"/>
      <c r="G202" s="279" t="e">
        <f t="shared" si="9"/>
        <v>#DIV/0!</v>
      </c>
      <c r="H202" s="65" t="str">
        <f t="shared" si="10"/>
        <v>--</v>
      </c>
      <c r="I202" s="238" t="str">
        <f>IF(COUNTIF(Table10[[#This Row],[Name of SPA]:[Benefit category]],"&lt;&gt;--")=0,"", IF(OR(Table10[[#This Row],[Estimated expenditures]]="",Table10[[#This Row],[Estimated expenditures]]="--",Table10[[#This Row],[Prior year expenditures]]="",Table10[[#This Row],[Prior year expenditures]]="--"), "Incomplete","Complete"))</f>
        <v/>
      </c>
      <c r="J202" s="238">
        <f>IF(I202="Incomplete", (COUNTBLANK(Table10[[#This Row],[Estimated expenditures]:[Prior year expenditures]])), 0)</f>
        <v>0</v>
      </c>
      <c r="K202" s="238">
        <f>IF(OR(I202="Complete", I202="Incomplete"), (COLUMNS(Table10[[#This Row],[Estimated expenditures]:[Prior year expenditures]])), 0)</f>
        <v>0</v>
      </c>
    </row>
    <row r="203" spans="1:11" x14ac:dyDescent="0.25">
      <c r="A203">
        <f t="shared" si="11"/>
        <v>196</v>
      </c>
      <c r="B203" s="277" t="str">
        <f>IF(ISBLANK('I 80% Medicare'!B203),"--",'I 80% Medicare'!B203)</f>
        <v>--</v>
      </c>
      <c r="C203" s="278" t="str">
        <f>IF(ISBLANK('I 80% Medicare'!C203),"--",'I 80% Medicare'!C203)</f>
        <v>--</v>
      </c>
      <c r="D203" s="277" t="str">
        <f>IF(ISBLANK('I 80% Medicare'!D203),"--",'I 80% Medicare'!D203)</f>
        <v>--</v>
      </c>
      <c r="E203" s="64"/>
      <c r="F203" s="64"/>
      <c r="G203" s="279" t="e">
        <f t="shared" si="9"/>
        <v>#DIV/0!</v>
      </c>
      <c r="H203" s="65" t="str">
        <f t="shared" si="10"/>
        <v>--</v>
      </c>
      <c r="I203" s="238" t="str">
        <f>IF(COUNTIF(Table10[[#This Row],[Name of SPA]:[Benefit category]],"&lt;&gt;--")=0,"", IF(OR(Table10[[#This Row],[Estimated expenditures]]="",Table10[[#This Row],[Estimated expenditures]]="--",Table10[[#This Row],[Prior year expenditures]]="",Table10[[#This Row],[Prior year expenditures]]="--"), "Incomplete","Complete"))</f>
        <v/>
      </c>
      <c r="J203" s="238">
        <f>IF(I203="Incomplete", (COUNTBLANK(Table10[[#This Row],[Estimated expenditures]:[Prior year expenditures]])), 0)</f>
        <v>0</v>
      </c>
      <c r="K203" s="238">
        <f>IF(OR(I203="Complete", I203="Incomplete"), (COLUMNS(Table10[[#This Row],[Estimated expenditures]:[Prior year expenditures]])), 0)</f>
        <v>0</v>
      </c>
    </row>
    <row r="204" spans="1:11" x14ac:dyDescent="0.25">
      <c r="A204">
        <f t="shared" si="11"/>
        <v>197</v>
      </c>
      <c r="B204" s="277" t="str">
        <f>IF(ISBLANK('I 80% Medicare'!B204),"--",'I 80% Medicare'!B204)</f>
        <v>--</v>
      </c>
      <c r="C204" s="278" t="str">
        <f>IF(ISBLANK('I 80% Medicare'!C204),"--",'I 80% Medicare'!C204)</f>
        <v>--</v>
      </c>
      <c r="D204" s="277" t="str">
        <f>IF(ISBLANK('I 80% Medicare'!D204),"--",'I 80% Medicare'!D204)</f>
        <v>--</v>
      </c>
      <c r="E204" s="64"/>
      <c r="F204" s="64"/>
      <c r="G204" s="279" t="e">
        <f t="shared" si="9"/>
        <v>#DIV/0!</v>
      </c>
      <c r="H204" s="65" t="str">
        <f t="shared" si="10"/>
        <v>--</v>
      </c>
      <c r="I204" s="238" t="str">
        <f>IF(COUNTIF(Table10[[#This Row],[Name of SPA]:[Benefit category]],"&lt;&gt;--")=0,"", IF(OR(Table10[[#This Row],[Estimated expenditures]]="",Table10[[#This Row],[Estimated expenditures]]="--",Table10[[#This Row],[Prior year expenditures]]="",Table10[[#This Row],[Prior year expenditures]]="--"), "Incomplete","Complete"))</f>
        <v/>
      </c>
      <c r="J204" s="238">
        <f>IF(I204="Incomplete", (COUNTBLANK(Table10[[#This Row],[Estimated expenditures]:[Prior year expenditures]])), 0)</f>
        <v>0</v>
      </c>
      <c r="K204" s="238">
        <f>IF(OR(I204="Complete", I204="Incomplete"), (COLUMNS(Table10[[#This Row],[Estimated expenditures]:[Prior year expenditures]])), 0)</f>
        <v>0</v>
      </c>
    </row>
    <row r="205" spans="1:11" x14ac:dyDescent="0.25">
      <c r="A205">
        <f t="shared" si="11"/>
        <v>198</v>
      </c>
      <c r="B205" s="277" t="str">
        <f>IF(ISBLANK('I 80% Medicare'!B205),"--",'I 80% Medicare'!B205)</f>
        <v>--</v>
      </c>
      <c r="C205" s="278" t="str">
        <f>IF(ISBLANK('I 80% Medicare'!C205),"--",'I 80% Medicare'!C205)</f>
        <v>--</v>
      </c>
      <c r="D205" s="277" t="str">
        <f>IF(ISBLANK('I 80% Medicare'!D205),"--",'I 80% Medicare'!D205)</f>
        <v>--</v>
      </c>
      <c r="E205" s="64"/>
      <c r="F205" s="64"/>
      <c r="G205" s="279" t="e">
        <f t="shared" si="9"/>
        <v>#DIV/0!</v>
      </c>
      <c r="H205" s="65" t="str">
        <f t="shared" si="10"/>
        <v>--</v>
      </c>
      <c r="I205" s="238" t="str">
        <f>IF(COUNTIF(Table10[[#This Row],[Name of SPA]:[Benefit category]],"&lt;&gt;--")=0,"", IF(OR(Table10[[#This Row],[Estimated expenditures]]="",Table10[[#This Row],[Estimated expenditures]]="--",Table10[[#This Row],[Prior year expenditures]]="",Table10[[#This Row],[Prior year expenditures]]="--"), "Incomplete","Complete"))</f>
        <v/>
      </c>
      <c r="J205" s="238">
        <f>IF(I205="Incomplete", (COUNTBLANK(Table10[[#This Row],[Estimated expenditures]:[Prior year expenditures]])), 0)</f>
        <v>0</v>
      </c>
      <c r="K205" s="238">
        <f>IF(OR(I205="Complete", I205="Incomplete"), (COLUMNS(Table10[[#This Row],[Estimated expenditures]:[Prior year expenditures]])), 0)</f>
        <v>0</v>
      </c>
    </row>
    <row r="206" spans="1:11" x14ac:dyDescent="0.25">
      <c r="A206">
        <f t="shared" si="11"/>
        <v>199</v>
      </c>
      <c r="B206" s="277" t="str">
        <f>IF(ISBLANK('I 80% Medicare'!B206),"--",'I 80% Medicare'!B206)</f>
        <v>--</v>
      </c>
      <c r="C206" s="278" t="str">
        <f>IF(ISBLANK('I 80% Medicare'!C206),"--",'I 80% Medicare'!C206)</f>
        <v>--</v>
      </c>
      <c r="D206" s="277" t="str">
        <f>IF(ISBLANK('I 80% Medicare'!D206),"--",'I 80% Medicare'!D206)</f>
        <v>--</v>
      </c>
      <c r="E206" s="64"/>
      <c r="F206" s="64"/>
      <c r="G206" s="279" t="e">
        <f t="shared" si="9"/>
        <v>#DIV/0!</v>
      </c>
      <c r="H206" s="65" t="str">
        <f t="shared" si="10"/>
        <v>--</v>
      </c>
      <c r="I206" s="238" t="str">
        <f>IF(COUNTIF(Table10[[#This Row],[Name of SPA]:[Benefit category]],"&lt;&gt;--")=0,"", IF(OR(Table10[[#This Row],[Estimated expenditures]]="",Table10[[#This Row],[Estimated expenditures]]="--",Table10[[#This Row],[Prior year expenditures]]="",Table10[[#This Row],[Prior year expenditures]]="--"), "Incomplete","Complete"))</f>
        <v/>
      </c>
      <c r="J206" s="238">
        <f>IF(I206="Incomplete", (COUNTBLANK(Table10[[#This Row],[Estimated expenditures]:[Prior year expenditures]])), 0)</f>
        <v>0</v>
      </c>
      <c r="K206" s="238">
        <f>IF(OR(I206="Complete", I206="Incomplete"), (COLUMNS(Table10[[#This Row],[Estimated expenditures]:[Prior year expenditures]])), 0)</f>
        <v>0</v>
      </c>
    </row>
    <row r="207" spans="1:11" x14ac:dyDescent="0.25">
      <c r="A207">
        <f t="shared" si="11"/>
        <v>200</v>
      </c>
      <c r="B207" s="277" t="str">
        <f>IF(ISBLANK('I 80% Medicare'!B207),"--",'I 80% Medicare'!B207)</f>
        <v>--</v>
      </c>
      <c r="C207" s="278" t="str">
        <f>IF(ISBLANK('I 80% Medicare'!C207),"--",'I 80% Medicare'!C207)</f>
        <v>--</v>
      </c>
      <c r="D207" s="277" t="str">
        <f>IF(ISBLANK('I 80% Medicare'!D207),"--",'I 80% Medicare'!D207)</f>
        <v>--</v>
      </c>
      <c r="E207" s="64"/>
      <c r="F207" s="64"/>
      <c r="G207" s="279" t="e">
        <f t="shared" si="9"/>
        <v>#DIV/0!</v>
      </c>
      <c r="H207" s="67" t="str">
        <f t="shared" si="10"/>
        <v>--</v>
      </c>
      <c r="I207" s="238" t="str">
        <f>IF(COUNTIF(Table10[[#This Row],[Name of SPA]:[Benefit category]],"&lt;&gt;--")=0,"", IF(OR(Table10[[#This Row],[Estimated expenditures]]="",Table10[[#This Row],[Estimated expenditures]]="--",Table10[[#This Row],[Prior year expenditures]]="",Table10[[#This Row],[Prior year expenditures]]="--"), "Incomplete","Complete"))</f>
        <v/>
      </c>
      <c r="J207" s="238">
        <f>IF(I207="Incomplete", (COUNTBLANK(Table10[[#This Row],[Estimated expenditures]:[Prior year expenditures]])), 0)</f>
        <v>0</v>
      </c>
      <c r="K207" s="238">
        <f>IF(OR(I207="Complete", I207="Incomplete"), (COLUMNS(Table10[[#This Row],[Estimated expenditures]:[Prior year expenditures]])), 0)</f>
        <v>0</v>
      </c>
    </row>
    <row r="208" spans="1:11" x14ac:dyDescent="0.25">
      <c r="A208" s="70"/>
    </row>
  </sheetData>
  <sheetProtection formatCells="0" formatColumns="0" formatRows="0" autoFilter="0"/>
  <conditionalFormatting sqref="C4:D4">
    <cfRule type="notContainsBlanks" dxfId="11" priority="2">
      <formula>LEN(TRIM(C4))&gt;0</formula>
    </cfRule>
  </conditionalFormatting>
  <conditionalFormatting sqref="E8:F207">
    <cfRule type="expression" dxfId="10" priority="1">
      <formula>$I8="Incomplete"</formula>
    </cfRule>
  </conditionalFormatting>
  <dataValidations count="1">
    <dataValidation allowBlank="1" showInputMessage="1" showErrorMessage="1" prompt="Beige cell for state response." sqref="E8:F207 A5" xr:uid="{89186960-D2CB-4D04-8DB0-F7513D433514}"/>
  </dataValidations>
  <pageMargins left="0.7" right="0.7" top="0.75" bottom="0.75" header="0.3" footer="0.3"/>
  <pageSetup paperSize="5" scale="60" fitToHeight="0"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C6298-337E-40E6-9986-41FFDD1BCF64}">
  <sheetPr codeName="Sheet8">
    <tabColor rgb="FF5E9732"/>
    <pageSetUpPr fitToPage="1"/>
  </sheetPr>
  <dimension ref="A1:B5"/>
  <sheetViews>
    <sheetView showGridLines="0" workbookViewId="0">
      <selection activeCell="B2" sqref="B2"/>
    </sheetView>
  </sheetViews>
  <sheetFormatPr defaultColWidth="8.85546875" defaultRowHeight="15" x14ac:dyDescent="0.25"/>
  <cols>
    <col min="1" max="1" width="75.140625" customWidth="1"/>
    <col min="2" max="2" width="95.42578125" customWidth="1"/>
  </cols>
  <sheetData>
    <row r="1" spans="1:2" ht="34.700000000000003" customHeight="1" x14ac:dyDescent="0.25">
      <c r="A1" s="21" t="s">
        <v>532</v>
      </c>
    </row>
    <row r="2" spans="1:2" ht="167.45" customHeight="1" x14ac:dyDescent="0.25">
      <c r="A2" s="145" t="s">
        <v>533</v>
      </c>
      <c r="B2" s="270" t="str">
        <f>IF((COUNTA(B3:B4)&lt;&gt;2), "There appears to be incomplete cells. Please complete both B3 and B4.", "")</f>
        <v>There appears to be incomplete cells. Please complete both B3 and B4.</v>
      </c>
    </row>
    <row r="3" spans="1:2" ht="37.5" customHeight="1" x14ac:dyDescent="0.25">
      <c r="A3" s="53" t="s">
        <v>378</v>
      </c>
      <c r="B3" s="35"/>
    </row>
    <row r="4" spans="1:2" ht="102.75" customHeight="1" x14ac:dyDescent="0.25">
      <c r="A4" s="53" t="s">
        <v>379</v>
      </c>
      <c r="B4" s="35"/>
    </row>
    <row r="5" spans="1:2" x14ac:dyDescent="0.25">
      <c r="A5" s="70"/>
    </row>
  </sheetData>
  <conditionalFormatting sqref="B2">
    <cfRule type="notContainsBlanks" dxfId="9" priority="1">
      <formula>LEN(TRIM(B2))&gt;0</formula>
    </cfRule>
  </conditionalFormatting>
  <dataValidations count="1">
    <dataValidation allowBlank="1" showInputMessage="1" showErrorMessage="1" prompt="Beige cell for state response." sqref="B3:B4" xr:uid="{FD00B1E7-2D28-44DE-B0F6-993C112EC19F}"/>
  </dataValidations>
  <pageMargins left="0.7" right="0.7" top="0.75" bottom="0.75" header="0.3" footer="0.3"/>
  <pageSetup scale="95" fitToHeight="0" orientation="landscape"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8A134-6EAF-499A-9F96-BA8ECA48F69C}">
  <sheetPr codeName="Sheet9">
    <tabColor rgb="FF005288"/>
    <pageSetUpPr fitToPage="1"/>
  </sheetPr>
  <dimension ref="A1:P212"/>
  <sheetViews>
    <sheetView showGridLines="0" zoomScaleNormal="100" workbookViewId="0">
      <selection activeCell="E1" sqref="E1"/>
    </sheetView>
  </sheetViews>
  <sheetFormatPr defaultColWidth="8.85546875" defaultRowHeight="15" x14ac:dyDescent="0.25"/>
  <cols>
    <col min="1" max="1" width="21.140625" customWidth="1"/>
    <col min="2" max="2" width="34.42578125" customWidth="1"/>
    <col min="3" max="4" width="44" customWidth="1"/>
    <col min="5" max="5" width="44.42578125" customWidth="1"/>
    <col min="6" max="6" width="47.42578125" customWidth="1"/>
    <col min="7" max="7" width="42.42578125" customWidth="1"/>
    <col min="8" max="8" width="34.42578125" customWidth="1"/>
    <col min="9" max="9" width="36.42578125" customWidth="1"/>
    <col min="10" max="10" width="39.42578125" customWidth="1"/>
    <col min="11" max="11" width="29.42578125" customWidth="1"/>
    <col min="12" max="12" width="30.42578125" customWidth="1"/>
    <col min="13" max="13" width="31.42578125" customWidth="1"/>
    <col min="14" max="14" width="10.140625" style="32" hidden="1" customWidth="1"/>
    <col min="15" max="15" width="10.140625" hidden="1" customWidth="1"/>
    <col min="16" max="16" width="9.42578125" hidden="1" customWidth="1"/>
  </cols>
  <sheetData>
    <row r="1" spans="1:16" ht="42.6" customHeight="1" x14ac:dyDescent="0.25">
      <c r="A1" s="21" t="s">
        <v>534</v>
      </c>
      <c r="C1" s="282" t="str">
        <f>IF('Progress Tracker'!$E$20="Met", "Per tab 0 Summary of compliance, Table B, do not complete this spreadsheet.", "")</f>
        <v/>
      </c>
      <c r="D1" s="247"/>
      <c r="E1" s="240" t="str">
        <f>IF('Progress Tracker'!E20="Met", "", (IF((OR(E5="", A9="", B9="")), "Cell E5, A9 and B9 are required. Please review and complete all required cells.", "")))</f>
        <v>Cell E5, A9 and B9 are required. Please review and complete all required cells.</v>
      </c>
      <c r="F1" s="240" t="str">
        <f>IF('Progress Tracker'!E20="Met", "", (IF((COUNTIF(N12:N211, "Incomplete")=0), "", "There are incomplete cells in section B table. Review the table range B12:I211 and see if there are any missing cells to complete.")))</f>
        <v/>
      </c>
    </row>
    <row r="2" spans="1:16" ht="20.25" x14ac:dyDescent="0.3">
      <c r="A2" s="22" t="s">
        <v>535</v>
      </c>
      <c r="C2" s="14"/>
    </row>
    <row r="3" spans="1:16" ht="20.45" customHeight="1" thickBot="1" x14ac:dyDescent="0.3">
      <c r="A3" s="167" t="s">
        <v>536</v>
      </c>
      <c r="B3" s="173"/>
      <c r="C3" s="173"/>
      <c r="D3" s="184"/>
      <c r="E3" s="289"/>
      <c r="F3" s="289"/>
      <c r="G3" s="289"/>
    </row>
    <row r="4" spans="1:16" ht="15.75" thickBot="1" x14ac:dyDescent="0.3">
      <c r="A4" s="27" t="s">
        <v>474</v>
      </c>
      <c r="B4" s="28" t="s">
        <v>475</v>
      </c>
      <c r="C4" s="28" t="s">
        <v>537</v>
      </c>
      <c r="D4" s="149" t="s">
        <v>51</v>
      </c>
      <c r="E4" s="218" t="s">
        <v>476</v>
      </c>
    </row>
    <row r="5" spans="1:16" ht="306.60000000000002" customHeight="1" thickBot="1" x14ac:dyDescent="0.3">
      <c r="A5" s="29" t="s">
        <v>538</v>
      </c>
      <c r="B5" s="20" t="s">
        <v>539</v>
      </c>
      <c r="C5" s="124" t="s">
        <v>540</v>
      </c>
      <c r="D5" s="46" t="s">
        <v>55</v>
      </c>
      <c r="E5" s="219"/>
    </row>
    <row r="6" spans="1:16" ht="39" customHeight="1" x14ac:dyDescent="0.3">
      <c r="A6" s="22" t="s">
        <v>541</v>
      </c>
      <c r="C6" s="14"/>
      <c r="D6" s="25"/>
      <c r="E6" s="26"/>
    </row>
    <row r="7" spans="1:16" s="129" customFormat="1" ht="103.35" customHeight="1" thickBot="1" x14ac:dyDescent="0.3">
      <c r="A7" s="217" t="s">
        <v>542</v>
      </c>
      <c r="B7" s="217"/>
      <c r="C7" s="217"/>
      <c r="D7" s="129" t="s">
        <v>6</v>
      </c>
      <c r="K7" s="129" t="s">
        <v>6</v>
      </c>
      <c r="N7" s="234"/>
    </row>
    <row r="8" spans="1:16" s="129" customFormat="1" ht="93.6" customHeight="1" thickBot="1" x14ac:dyDescent="0.3">
      <c r="A8" s="130" t="s">
        <v>543</v>
      </c>
      <c r="B8" s="130" t="s">
        <v>544</v>
      </c>
      <c r="C8" s="217"/>
      <c r="N8" s="234"/>
    </row>
    <row r="9" spans="1:16" s="129" customFormat="1" ht="60.75" customHeight="1" thickBot="1" x14ac:dyDescent="0.3">
      <c r="A9" s="209"/>
      <c r="B9" s="210"/>
      <c r="C9" s="128"/>
      <c r="N9" s="234"/>
    </row>
    <row r="10" spans="1:16" s="138" customFormat="1" ht="79.5" customHeight="1" x14ac:dyDescent="0.25">
      <c r="A10" s="131" t="s">
        <v>474</v>
      </c>
      <c r="B10" s="131" t="s">
        <v>60</v>
      </c>
      <c r="C10" s="131" t="s">
        <v>545</v>
      </c>
      <c r="D10" s="131" t="s">
        <v>546</v>
      </c>
      <c r="E10" s="131" t="s">
        <v>108</v>
      </c>
      <c r="F10" s="131" t="s">
        <v>547</v>
      </c>
      <c r="G10" s="131" t="s">
        <v>548</v>
      </c>
      <c r="H10" s="131" t="s">
        <v>549</v>
      </c>
      <c r="I10" s="137" t="s">
        <v>550</v>
      </c>
      <c r="J10" s="131" t="s">
        <v>551</v>
      </c>
      <c r="K10" s="131" t="s">
        <v>552</v>
      </c>
      <c r="L10" s="131" t="s">
        <v>553</v>
      </c>
      <c r="M10" s="131" t="s">
        <v>554</v>
      </c>
      <c r="N10" s="231" t="s">
        <v>514</v>
      </c>
      <c r="O10" s="230" t="s">
        <v>515</v>
      </c>
      <c r="P10" s="231" t="s">
        <v>516</v>
      </c>
    </row>
    <row r="11" spans="1:16" s="139" customFormat="1" ht="219" customHeight="1" x14ac:dyDescent="0.25">
      <c r="A11" s="139">
        <v>0</v>
      </c>
      <c r="B11" s="132" t="s">
        <v>519</v>
      </c>
      <c r="C11" s="132" t="s">
        <v>555</v>
      </c>
      <c r="D11" s="132" t="s">
        <v>556</v>
      </c>
      <c r="E11" s="132" t="s">
        <v>557</v>
      </c>
      <c r="F11" s="132" t="s">
        <v>558</v>
      </c>
      <c r="G11" s="132" t="s">
        <v>559</v>
      </c>
      <c r="H11" s="132" t="s">
        <v>560</v>
      </c>
      <c r="I11" s="132" t="s">
        <v>561</v>
      </c>
      <c r="J11" s="271" t="s">
        <v>288</v>
      </c>
      <c r="K11" s="271" t="s">
        <v>288</v>
      </c>
      <c r="L11" s="271" t="s">
        <v>288</v>
      </c>
      <c r="M11" s="271" t="s">
        <v>288</v>
      </c>
      <c r="N11" s="233" t="s">
        <v>288</v>
      </c>
      <c r="O11" s="233" t="s">
        <v>288</v>
      </c>
      <c r="P11" s="233" t="s">
        <v>288</v>
      </c>
    </row>
    <row r="12" spans="1:16" s="129" customFormat="1" x14ac:dyDescent="0.25">
      <c r="A12" s="129">
        <v>1</v>
      </c>
      <c r="B12" s="133"/>
      <c r="C12" s="134"/>
      <c r="D12" s="134"/>
      <c r="E12" s="135"/>
      <c r="F12" s="136"/>
      <c r="G12" s="136"/>
      <c r="H12" s="136"/>
      <c r="I12" s="136"/>
      <c r="J12" s="272" t="e">
        <f t="shared" ref="J12:J75" si="0">F12/E12</f>
        <v>#DIV/0!</v>
      </c>
      <c r="K12" s="272" t="e">
        <f t="shared" ref="K12:K75" si="1">G12/E12</f>
        <v>#DIV/0!</v>
      </c>
      <c r="L12" s="272" t="e">
        <f t="shared" ref="L12:L75" si="2">H12/E12</f>
        <v>#DIV/0!</v>
      </c>
      <c r="M12" s="273" t="e">
        <f t="shared" ref="M12:M75" si="3">I12/E12</f>
        <v>#DIV/0!</v>
      </c>
      <c r="N12" s="274" t="str">
        <f>IF(COUNTA(B12:I12)=0,"", IF(COUNTA(B12:I12)&lt;COLUMNS(B12:I12),"Incomplete","Complete"))</f>
        <v/>
      </c>
      <c r="O12" s="275">
        <f>IF(N12="Incomplete", (COUNTBLANK(Table1117[[#This Row],[Benefit category]:[Sum of the ratios of Medicaid payment rates to the comparable other health care payer rate AFTER rate reduction or restructuring]])), 0)</f>
        <v>0</v>
      </c>
      <c r="P12" s="275">
        <f>IF(OR(N12="Complete", N12="Incomplete"), (COLUMNS(Table1117[[#This Row],[Benefit category]:[Sum of the ratios of Medicaid payment rates to the comparable other health care payer rate AFTER rate reduction or restructuring]])), 0)</f>
        <v>0</v>
      </c>
    </row>
    <row r="13" spans="1:16" s="129" customFormat="1" x14ac:dyDescent="0.25">
      <c r="A13" s="129">
        <f t="shared" ref="A13:A76" si="4">A12+1</f>
        <v>2</v>
      </c>
      <c r="B13" s="133"/>
      <c r="C13" s="134"/>
      <c r="D13" s="134"/>
      <c r="E13" s="135"/>
      <c r="F13" s="136"/>
      <c r="G13" s="136"/>
      <c r="H13" s="136"/>
      <c r="I13" s="136"/>
      <c r="J13" s="272" t="e">
        <f t="shared" si="0"/>
        <v>#DIV/0!</v>
      </c>
      <c r="K13" s="272" t="e">
        <f t="shared" si="1"/>
        <v>#DIV/0!</v>
      </c>
      <c r="L13" s="272" t="e">
        <f t="shared" si="2"/>
        <v>#DIV/0!</v>
      </c>
      <c r="M13" s="273" t="e">
        <f t="shared" si="3"/>
        <v>#DIV/0!</v>
      </c>
      <c r="N13" s="274" t="str">
        <f t="shared" ref="N13:N76" si="5">IF(COUNTA(B13:I13)=0,"", IF(COUNTA(B13:I13)&lt;COLUMNS(B13:I13),"Incomplete","Complete"))</f>
        <v/>
      </c>
      <c r="O13" s="275">
        <f>IF(N13="Incomplete", (COUNTBLANK(Table1117[[#This Row],[Benefit category]:[Sum of the ratios of Medicaid payment rates to the comparable other health care payer rate AFTER rate reduction or restructuring]])), 0)</f>
        <v>0</v>
      </c>
      <c r="P13" s="275">
        <f>IF(OR(N13="Complete", N13="Incomplete"), (COLUMNS(Table1117[[#This Row],[Benefit category]:[Sum of the ratios of Medicaid payment rates to the comparable other health care payer rate AFTER rate reduction or restructuring]])), 0)</f>
        <v>0</v>
      </c>
    </row>
    <row r="14" spans="1:16" s="129" customFormat="1" x14ac:dyDescent="0.25">
      <c r="A14" s="129">
        <f t="shared" si="4"/>
        <v>3</v>
      </c>
      <c r="B14" s="133"/>
      <c r="C14" s="134"/>
      <c r="D14" s="134"/>
      <c r="E14" s="135"/>
      <c r="F14" s="136"/>
      <c r="G14" s="136"/>
      <c r="H14" s="136"/>
      <c r="I14" s="136"/>
      <c r="J14" s="272" t="e">
        <f t="shared" si="0"/>
        <v>#DIV/0!</v>
      </c>
      <c r="K14" s="272" t="e">
        <f t="shared" si="1"/>
        <v>#DIV/0!</v>
      </c>
      <c r="L14" s="272" t="e">
        <f t="shared" si="2"/>
        <v>#DIV/0!</v>
      </c>
      <c r="M14" s="273" t="e">
        <f t="shared" si="3"/>
        <v>#DIV/0!</v>
      </c>
      <c r="N14" s="274" t="str">
        <f t="shared" si="5"/>
        <v/>
      </c>
      <c r="O14" s="275">
        <f>IF(N14="Incomplete", (COUNTBLANK(Table1117[[#This Row],[Benefit category]:[Sum of the ratios of Medicaid payment rates to the comparable other health care payer rate AFTER rate reduction or restructuring]])), 0)</f>
        <v>0</v>
      </c>
      <c r="P14" s="275">
        <f>IF(OR(N14="Complete", N14="Incomplete"), (COLUMNS(Table1117[[#This Row],[Benefit category]:[Sum of the ratios of Medicaid payment rates to the comparable other health care payer rate AFTER rate reduction or restructuring]])), 0)</f>
        <v>0</v>
      </c>
    </row>
    <row r="15" spans="1:16" s="129" customFormat="1" x14ac:dyDescent="0.25">
      <c r="A15" s="129">
        <f t="shared" si="4"/>
        <v>4</v>
      </c>
      <c r="B15" s="133"/>
      <c r="C15" s="134"/>
      <c r="D15" s="134"/>
      <c r="E15" s="135"/>
      <c r="F15" s="136"/>
      <c r="G15" s="136"/>
      <c r="H15" s="136"/>
      <c r="I15" s="136"/>
      <c r="J15" s="272" t="e">
        <f t="shared" si="0"/>
        <v>#DIV/0!</v>
      </c>
      <c r="K15" s="272" t="e">
        <f t="shared" si="1"/>
        <v>#DIV/0!</v>
      </c>
      <c r="L15" s="272" t="e">
        <f t="shared" si="2"/>
        <v>#DIV/0!</v>
      </c>
      <c r="M15" s="273" t="e">
        <f t="shared" si="3"/>
        <v>#DIV/0!</v>
      </c>
      <c r="N15" s="274" t="str">
        <f t="shared" si="5"/>
        <v/>
      </c>
      <c r="O15" s="275">
        <f>IF(N15="Incomplete", (COUNTBLANK(Table1117[[#This Row],[Benefit category]:[Sum of the ratios of Medicaid payment rates to the comparable other health care payer rate AFTER rate reduction or restructuring]])), 0)</f>
        <v>0</v>
      </c>
      <c r="P15" s="275">
        <f>IF(OR(N15="Complete", N15="Incomplete"), (COLUMNS(Table1117[[#This Row],[Benefit category]:[Sum of the ratios of Medicaid payment rates to the comparable other health care payer rate AFTER rate reduction or restructuring]])), 0)</f>
        <v>0</v>
      </c>
    </row>
    <row r="16" spans="1:16" s="129" customFormat="1" x14ac:dyDescent="0.25">
      <c r="A16" s="129">
        <f t="shared" si="4"/>
        <v>5</v>
      </c>
      <c r="B16" s="133"/>
      <c r="C16" s="134"/>
      <c r="D16" s="134"/>
      <c r="E16" s="135"/>
      <c r="F16" s="136"/>
      <c r="G16" s="136"/>
      <c r="H16" s="136"/>
      <c r="I16" s="136"/>
      <c r="J16" s="272" t="e">
        <f t="shared" si="0"/>
        <v>#DIV/0!</v>
      </c>
      <c r="K16" s="272" t="e">
        <f t="shared" si="1"/>
        <v>#DIV/0!</v>
      </c>
      <c r="L16" s="272" t="e">
        <f t="shared" si="2"/>
        <v>#DIV/0!</v>
      </c>
      <c r="M16" s="273" t="e">
        <f t="shared" si="3"/>
        <v>#DIV/0!</v>
      </c>
      <c r="N16" s="274" t="str">
        <f t="shared" si="5"/>
        <v/>
      </c>
      <c r="O16" s="275">
        <f>IF(N16="Incomplete", (COUNTBLANK(Table1117[[#This Row],[Benefit category]:[Sum of the ratios of Medicaid payment rates to the comparable other health care payer rate AFTER rate reduction or restructuring]])), 0)</f>
        <v>0</v>
      </c>
      <c r="P16" s="275">
        <f>IF(OR(N16="Complete", N16="Incomplete"), (COLUMNS(Table1117[[#This Row],[Benefit category]:[Sum of the ratios of Medicaid payment rates to the comparable other health care payer rate AFTER rate reduction or restructuring]])), 0)</f>
        <v>0</v>
      </c>
    </row>
    <row r="17" spans="1:16" s="129" customFormat="1" x14ac:dyDescent="0.25">
      <c r="A17" s="129">
        <f t="shared" si="4"/>
        <v>6</v>
      </c>
      <c r="B17" s="133"/>
      <c r="C17" s="134"/>
      <c r="D17" s="134"/>
      <c r="E17" s="135"/>
      <c r="F17" s="136"/>
      <c r="G17" s="136"/>
      <c r="H17" s="136"/>
      <c r="I17" s="136"/>
      <c r="J17" s="272" t="e">
        <f t="shared" si="0"/>
        <v>#DIV/0!</v>
      </c>
      <c r="K17" s="272" t="e">
        <f t="shared" si="1"/>
        <v>#DIV/0!</v>
      </c>
      <c r="L17" s="272" t="e">
        <f t="shared" si="2"/>
        <v>#DIV/0!</v>
      </c>
      <c r="M17" s="273" t="e">
        <f t="shared" si="3"/>
        <v>#DIV/0!</v>
      </c>
      <c r="N17" s="274" t="str">
        <f t="shared" si="5"/>
        <v/>
      </c>
      <c r="O17" s="275">
        <f>IF(N17="Incomplete", (COUNTBLANK(Table1117[[#This Row],[Benefit category]:[Sum of the ratios of Medicaid payment rates to the comparable other health care payer rate AFTER rate reduction or restructuring]])), 0)</f>
        <v>0</v>
      </c>
      <c r="P17" s="275">
        <f>IF(OR(N17="Complete", N17="Incomplete"), (COLUMNS(Table1117[[#This Row],[Benefit category]:[Sum of the ratios of Medicaid payment rates to the comparable other health care payer rate AFTER rate reduction or restructuring]])), 0)</f>
        <v>0</v>
      </c>
    </row>
    <row r="18" spans="1:16" s="129" customFormat="1" x14ac:dyDescent="0.25">
      <c r="A18" s="129">
        <f t="shared" si="4"/>
        <v>7</v>
      </c>
      <c r="B18" s="133"/>
      <c r="C18" s="134"/>
      <c r="D18" s="134"/>
      <c r="E18" s="135"/>
      <c r="F18" s="136"/>
      <c r="G18" s="136"/>
      <c r="H18" s="136"/>
      <c r="I18" s="136"/>
      <c r="J18" s="272" t="e">
        <f t="shared" si="0"/>
        <v>#DIV/0!</v>
      </c>
      <c r="K18" s="272" t="e">
        <f t="shared" si="1"/>
        <v>#DIV/0!</v>
      </c>
      <c r="L18" s="272" t="e">
        <f t="shared" si="2"/>
        <v>#DIV/0!</v>
      </c>
      <c r="M18" s="273" t="e">
        <f t="shared" si="3"/>
        <v>#DIV/0!</v>
      </c>
      <c r="N18" s="274" t="str">
        <f t="shared" si="5"/>
        <v/>
      </c>
      <c r="O18" s="275">
        <f>IF(N18="Incomplete", (COUNTBLANK(Table1117[[#This Row],[Benefit category]:[Sum of the ratios of Medicaid payment rates to the comparable other health care payer rate AFTER rate reduction or restructuring]])), 0)</f>
        <v>0</v>
      </c>
      <c r="P18" s="275">
        <f>IF(OR(N18="Complete", N18="Incomplete"), (COLUMNS(Table1117[[#This Row],[Benefit category]:[Sum of the ratios of Medicaid payment rates to the comparable other health care payer rate AFTER rate reduction or restructuring]])), 0)</f>
        <v>0</v>
      </c>
    </row>
    <row r="19" spans="1:16" s="129" customFormat="1" x14ac:dyDescent="0.25">
      <c r="A19" s="129">
        <f t="shared" si="4"/>
        <v>8</v>
      </c>
      <c r="B19" s="133"/>
      <c r="C19" s="134"/>
      <c r="D19" s="134"/>
      <c r="E19" s="135"/>
      <c r="F19" s="136"/>
      <c r="G19" s="136"/>
      <c r="H19" s="136"/>
      <c r="I19" s="136"/>
      <c r="J19" s="272" t="e">
        <f t="shared" si="0"/>
        <v>#DIV/0!</v>
      </c>
      <c r="K19" s="272" t="e">
        <f t="shared" si="1"/>
        <v>#DIV/0!</v>
      </c>
      <c r="L19" s="272" t="e">
        <f t="shared" si="2"/>
        <v>#DIV/0!</v>
      </c>
      <c r="M19" s="273" t="e">
        <f t="shared" si="3"/>
        <v>#DIV/0!</v>
      </c>
      <c r="N19" s="274" t="str">
        <f t="shared" si="5"/>
        <v/>
      </c>
      <c r="O19" s="275">
        <f>IF(N19="Incomplete", (COUNTBLANK(Table1117[[#This Row],[Benefit category]:[Sum of the ratios of Medicaid payment rates to the comparable other health care payer rate AFTER rate reduction or restructuring]])), 0)</f>
        <v>0</v>
      </c>
      <c r="P19" s="275">
        <f>IF(OR(N19="Complete", N19="Incomplete"), (COLUMNS(Table1117[[#This Row],[Benefit category]:[Sum of the ratios of Medicaid payment rates to the comparable other health care payer rate AFTER rate reduction or restructuring]])), 0)</f>
        <v>0</v>
      </c>
    </row>
    <row r="20" spans="1:16" s="129" customFormat="1" x14ac:dyDescent="0.25">
      <c r="A20" s="129">
        <f t="shared" si="4"/>
        <v>9</v>
      </c>
      <c r="B20" s="133"/>
      <c r="C20" s="134"/>
      <c r="D20" s="134"/>
      <c r="E20" s="135"/>
      <c r="F20" s="136"/>
      <c r="G20" s="136"/>
      <c r="H20" s="136"/>
      <c r="I20" s="136"/>
      <c r="J20" s="272" t="e">
        <f t="shared" si="0"/>
        <v>#DIV/0!</v>
      </c>
      <c r="K20" s="272" t="e">
        <f t="shared" si="1"/>
        <v>#DIV/0!</v>
      </c>
      <c r="L20" s="272" t="e">
        <f t="shared" si="2"/>
        <v>#DIV/0!</v>
      </c>
      <c r="M20" s="273" t="e">
        <f t="shared" si="3"/>
        <v>#DIV/0!</v>
      </c>
      <c r="N20" s="274" t="str">
        <f t="shared" si="5"/>
        <v/>
      </c>
      <c r="O20" s="275">
        <f>IF(N20="Incomplete", (COUNTBLANK(Table1117[[#This Row],[Benefit category]:[Sum of the ratios of Medicaid payment rates to the comparable other health care payer rate AFTER rate reduction or restructuring]])), 0)</f>
        <v>0</v>
      </c>
      <c r="P20" s="275">
        <f>IF(OR(N20="Complete", N20="Incomplete"), (COLUMNS(Table1117[[#This Row],[Benefit category]:[Sum of the ratios of Medicaid payment rates to the comparable other health care payer rate AFTER rate reduction or restructuring]])), 0)</f>
        <v>0</v>
      </c>
    </row>
    <row r="21" spans="1:16" s="129" customFormat="1" x14ac:dyDescent="0.25">
      <c r="A21" s="129">
        <f t="shared" si="4"/>
        <v>10</v>
      </c>
      <c r="B21" s="133"/>
      <c r="C21" s="134"/>
      <c r="D21" s="134"/>
      <c r="E21" s="135"/>
      <c r="F21" s="136"/>
      <c r="G21" s="136"/>
      <c r="H21" s="136"/>
      <c r="I21" s="136"/>
      <c r="J21" s="272" t="e">
        <f t="shared" si="0"/>
        <v>#DIV/0!</v>
      </c>
      <c r="K21" s="272" t="e">
        <f t="shared" si="1"/>
        <v>#DIV/0!</v>
      </c>
      <c r="L21" s="272" t="e">
        <f t="shared" si="2"/>
        <v>#DIV/0!</v>
      </c>
      <c r="M21" s="273" t="e">
        <f t="shared" si="3"/>
        <v>#DIV/0!</v>
      </c>
      <c r="N21" s="274" t="str">
        <f t="shared" si="5"/>
        <v/>
      </c>
      <c r="O21" s="275">
        <f>IF(N21="Incomplete", (COUNTBLANK(Table1117[[#This Row],[Benefit category]:[Sum of the ratios of Medicaid payment rates to the comparable other health care payer rate AFTER rate reduction or restructuring]])), 0)</f>
        <v>0</v>
      </c>
      <c r="P21" s="275">
        <f>IF(OR(N21="Complete", N21="Incomplete"), (COLUMNS(Table1117[[#This Row],[Benefit category]:[Sum of the ratios of Medicaid payment rates to the comparable other health care payer rate AFTER rate reduction or restructuring]])), 0)</f>
        <v>0</v>
      </c>
    </row>
    <row r="22" spans="1:16" s="129" customFormat="1" x14ac:dyDescent="0.25">
      <c r="A22" s="129">
        <f t="shared" si="4"/>
        <v>11</v>
      </c>
      <c r="B22" s="133"/>
      <c r="C22" s="134"/>
      <c r="D22" s="134"/>
      <c r="E22" s="135"/>
      <c r="F22" s="136"/>
      <c r="G22" s="136"/>
      <c r="H22" s="136"/>
      <c r="I22" s="136"/>
      <c r="J22" s="272" t="e">
        <f t="shared" si="0"/>
        <v>#DIV/0!</v>
      </c>
      <c r="K22" s="272" t="e">
        <f t="shared" si="1"/>
        <v>#DIV/0!</v>
      </c>
      <c r="L22" s="272" t="e">
        <f t="shared" si="2"/>
        <v>#DIV/0!</v>
      </c>
      <c r="M22" s="273" t="e">
        <f t="shared" si="3"/>
        <v>#DIV/0!</v>
      </c>
      <c r="N22" s="274" t="str">
        <f t="shared" si="5"/>
        <v/>
      </c>
      <c r="O22" s="275">
        <f>IF(N22="Incomplete", (COUNTBLANK(Table1117[[#This Row],[Benefit category]:[Sum of the ratios of Medicaid payment rates to the comparable other health care payer rate AFTER rate reduction or restructuring]])), 0)</f>
        <v>0</v>
      </c>
      <c r="P22" s="275">
        <f>IF(OR(N22="Complete", N22="Incomplete"), (COLUMNS(Table1117[[#This Row],[Benefit category]:[Sum of the ratios of Medicaid payment rates to the comparable other health care payer rate AFTER rate reduction or restructuring]])), 0)</f>
        <v>0</v>
      </c>
    </row>
    <row r="23" spans="1:16" s="129" customFormat="1" x14ac:dyDescent="0.25">
      <c r="A23" s="129">
        <f t="shared" si="4"/>
        <v>12</v>
      </c>
      <c r="B23" s="133"/>
      <c r="C23" s="134"/>
      <c r="D23" s="134"/>
      <c r="E23" s="135"/>
      <c r="F23" s="136"/>
      <c r="G23" s="136"/>
      <c r="H23" s="136"/>
      <c r="I23" s="136"/>
      <c r="J23" s="272" t="e">
        <f t="shared" si="0"/>
        <v>#DIV/0!</v>
      </c>
      <c r="K23" s="272" t="e">
        <f t="shared" si="1"/>
        <v>#DIV/0!</v>
      </c>
      <c r="L23" s="272" t="e">
        <f t="shared" si="2"/>
        <v>#DIV/0!</v>
      </c>
      <c r="M23" s="273" t="e">
        <f t="shared" si="3"/>
        <v>#DIV/0!</v>
      </c>
      <c r="N23" s="274" t="str">
        <f t="shared" si="5"/>
        <v/>
      </c>
      <c r="O23" s="275">
        <f>IF(N23="Incomplete", (COUNTBLANK(Table1117[[#This Row],[Benefit category]:[Sum of the ratios of Medicaid payment rates to the comparable other health care payer rate AFTER rate reduction or restructuring]])), 0)</f>
        <v>0</v>
      </c>
      <c r="P23" s="275">
        <f>IF(OR(N23="Complete", N23="Incomplete"), (COLUMNS(Table1117[[#This Row],[Benefit category]:[Sum of the ratios of Medicaid payment rates to the comparable other health care payer rate AFTER rate reduction or restructuring]])), 0)</f>
        <v>0</v>
      </c>
    </row>
    <row r="24" spans="1:16" s="129" customFormat="1" x14ac:dyDescent="0.25">
      <c r="A24" s="129">
        <f t="shared" si="4"/>
        <v>13</v>
      </c>
      <c r="B24" s="133"/>
      <c r="C24" s="134"/>
      <c r="D24" s="134"/>
      <c r="E24" s="135"/>
      <c r="F24" s="136"/>
      <c r="G24" s="136"/>
      <c r="H24" s="136"/>
      <c r="I24" s="136"/>
      <c r="J24" s="272" t="e">
        <f t="shared" si="0"/>
        <v>#DIV/0!</v>
      </c>
      <c r="K24" s="272" t="e">
        <f t="shared" si="1"/>
        <v>#DIV/0!</v>
      </c>
      <c r="L24" s="272" t="e">
        <f t="shared" si="2"/>
        <v>#DIV/0!</v>
      </c>
      <c r="M24" s="273" t="e">
        <f t="shared" si="3"/>
        <v>#DIV/0!</v>
      </c>
      <c r="N24" s="274" t="str">
        <f t="shared" si="5"/>
        <v/>
      </c>
      <c r="O24" s="275">
        <f>IF(N24="Incomplete", (COUNTBLANK(Table1117[[#This Row],[Benefit category]:[Sum of the ratios of Medicaid payment rates to the comparable other health care payer rate AFTER rate reduction or restructuring]])), 0)</f>
        <v>0</v>
      </c>
      <c r="P24" s="275">
        <f>IF(OR(N24="Complete", N24="Incomplete"), (COLUMNS(Table1117[[#This Row],[Benefit category]:[Sum of the ratios of Medicaid payment rates to the comparable other health care payer rate AFTER rate reduction or restructuring]])), 0)</f>
        <v>0</v>
      </c>
    </row>
    <row r="25" spans="1:16" s="129" customFormat="1" x14ac:dyDescent="0.25">
      <c r="A25" s="129">
        <f t="shared" si="4"/>
        <v>14</v>
      </c>
      <c r="B25" s="133"/>
      <c r="C25" s="134"/>
      <c r="D25" s="134"/>
      <c r="E25" s="135"/>
      <c r="F25" s="136"/>
      <c r="G25" s="136"/>
      <c r="H25" s="136"/>
      <c r="I25" s="136"/>
      <c r="J25" s="272" t="e">
        <f t="shared" si="0"/>
        <v>#DIV/0!</v>
      </c>
      <c r="K25" s="272" t="e">
        <f t="shared" si="1"/>
        <v>#DIV/0!</v>
      </c>
      <c r="L25" s="272" t="e">
        <f t="shared" si="2"/>
        <v>#DIV/0!</v>
      </c>
      <c r="M25" s="273" t="e">
        <f t="shared" si="3"/>
        <v>#DIV/0!</v>
      </c>
      <c r="N25" s="274" t="str">
        <f t="shared" si="5"/>
        <v/>
      </c>
      <c r="O25" s="275">
        <f>IF(N25="Incomplete", (COUNTBLANK(Table1117[[#This Row],[Benefit category]:[Sum of the ratios of Medicaid payment rates to the comparable other health care payer rate AFTER rate reduction or restructuring]])), 0)</f>
        <v>0</v>
      </c>
      <c r="P25" s="275">
        <f>IF(OR(N25="Complete", N25="Incomplete"), (COLUMNS(Table1117[[#This Row],[Benefit category]:[Sum of the ratios of Medicaid payment rates to the comparable other health care payer rate AFTER rate reduction or restructuring]])), 0)</f>
        <v>0</v>
      </c>
    </row>
    <row r="26" spans="1:16" s="129" customFormat="1" x14ac:dyDescent="0.25">
      <c r="A26" s="129">
        <f t="shared" si="4"/>
        <v>15</v>
      </c>
      <c r="B26" s="133"/>
      <c r="C26" s="134"/>
      <c r="D26" s="134"/>
      <c r="E26" s="135"/>
      <c r="F26" s="136"/>
      <c r="G26" s="136"/>
      <c r="H26" s="136"/>
      <c r="I26" s="136"/>
      <c r="J26" s="272" t="e">
        <f t="shared" si="0"/>
        <v>#DIV/0!</v>
      </c>
      <c r="K26" s="272" t="e">
        <f t="shared" si="1"/>
        <v>#DIV/0!</v>
      </c>
      <c r="L26" s="272" t="e">
        <f t="shared" si="2"/>
        <v>#DIV/0!</v>
      </c>
      <c r="M26" s="273" t="e">
        <f t="shared" si="3"/>
        <v>#DIV/0!</v>
      </c>
      <c r="N26" s="274" t="str">
        <f t="shared" si="5"/>
        <v/>
      </c>
      <c r="O26" s="275">
        <f>IF(N26="Incomplete", (COUNTBLANK(Table1117[[#This Row],[Benefit category]:[Sum of the ratios of Medicaid payment rates to the comparable other health care payer rate AFTER rate reduction or restructuring]])), 0)</f>
        <v>0</v>
      </c>
      <c r="P26" s="275">
        <f>IF(OR(N26="Complete", N26="Incomplete"), (COLUMNS(Table1117[[#This Row],[Benefit category]:[Sum of the ratios of Medicaid payment rates to the comparable other health care payer rate AFTER rate reduction or restructuring]])), 0)</f>
        <v>0</v>
      </c>
    </row>
    <row r="27" spans="1:16" s="129" customFormat="1" x14ac:dyDescent="0.25">
      <c r="A27" s="129">
        <f t="shared" si="4"/>
        <v>16</v>
      </c>
      <c r="B27" s="133"/>
      <c r="C27" s="134"/>
      <c r="D27" s="134"/>
      <c r="E27" s="135"/>
      <c r="F27" s="136"/>
      <c r="G27" s="136"/>
      <c r="H27" s="136"/>
      <c r="I27" s="136"/>
      <c r="J27" s="272" t="e">
        <f t="shared" si="0"/>
        <v>#DIV/0!</v>
      </c>
      <c r="K27" s="272" t="e">
        <f t="shared" si="1"/>
        <v>#DIV/0!</v>
      </c>
      <c r="L27" s="272" t="e">
        <f t="shared" si="2"/>
        <v>#DIV/0!</v>
      </c>
      <c r="M27" s="273" t="e">
        <f t="shared" si="3"/>
        <v>#DIV/0!</v>
      </c>
      <c r="N27" s="274" t="str">
        <f t="shared" si="5"/>
        <v/>
      </c>
      <c r="O27" s="275">
        <f>IF(N27="Incomplete", (COUNTBLANK(Table1117[[#This Row],[Benefit category]:[Sum of the ratios of Medicaid payment rates to the comparable other health care payer rate AFTER rate reduction or restructuring]])), 0)</f>
        <v>0</v>
      </c>
      <c r="P27" s="275">
        <f>IF(OR(N27="Complete", N27="Incomplete"), (COLUMNS(Table1117[[#This Row],[Benefit category]:[Sum of the ratios of Medicaid payment rates to the comparable other health care payer rate AFTER rate reduction or restructuring]])), 0)</f>
        <v>0</v>
      </c>
    </row>
    <row r="28" spans="1:16" s="129" customFormat="1" x14ac:dyDescent="0.25">
      <c r="A28" s="129">
        <f t="shared" si="4"/>
        <v>17</v>
      </c>
      <c r="B28" s="133"/>
      <c r="C28" s="134"/>
      <c r="D28" s="134"/>
      <c r="E28" s="135"/>
      <c r="F28" s="136"/>
      <c r="G28" s="136"/>
      <c r="H28" s="136"/>
      <c r="I28" s="136"/>
      <c r="J28" s="272" t="e">
        <f t="shared" si="0"/>
        <v>#DIV/0!</v>
      </c>
      <c r="K28" s="272" t="e">
        <f t="shared" si="1"/>
        <v>#DIV/0!</v>
      </c>
      <c r="L28" s="272" t="e">
        <f t="shared" si="2"/>
        <v>#DIV/0!</v>
      </c>
      <c r="M28" s="273" t="e">
        <f t="shared" si="3"/>
        <v>#DIV/0!</v>
      </c>
      <c r="N28" s="274" t="str">
        <f t="shared" si="5"/>
        <v/>
      </c>
      <c r="O28" s="275">
        <f>IF(N28="Incomplete", (COUNTBLANK(Table1117[[#This Row],[Benefit category]:[Sum of the ratios of Medicaid payment rates to the comparable other health care payer rate AFTER rate reduction or restructuring]])), 0)</f>
        <v>0</v>
      </c>
      <c r="P28" s="275">
        <f>IF(OR(N28="Complete", N28="Incomplete"), (COLUMNS(Table1117[[#This Row],[Benefit category]:[Sum of the ratios of Medicaid payment rates to the comparable other health care payer rate AFTER rate reduction or restructuring]])), 0)</f>
        <v>0</v>
      </c>
    </row>
    <row r="29" spans="1:16" s="129" customFormat="1" x14ac:dyDescent="0.25">
      <c r="A29" s="129">
        <f t="shared" si="4"/>
        <v>18</v>
      </c>
      <c r="B29" s="133"/>
      <c r="C29" s="134"/>
      <c r="D29" s="134"/>
      <c r="E29" s="135"/>
      <c r="F29" s="136"/>
      <c r="G29" s="136"/>
      <c r="H29" s="136"/>
      <c r="I29" s="136"/>
      <c r="J29" s="272" t="e">
        <f t="shared" si="0"/>
        <v>#DIV/0!</v>
      </c>
      <c r="K29" s="272" t="e">
        <f t="shared" si="1"/>
        <v>#DIV/0!</v>
      </c>
      <c r="L29" s="272" t="e">
        <f t="shared" si="2"/>
        <v>#DIV/0!</v>
      </c>
      <c r="M29" s="273" t="e">
        <f t="shared" si="3"/>
        <v>#DIV/0!</v>
      </c>
      <c r="N29" s="274" t="str">
        <f t="shared" si="5"/>
        <v/>
      </c>
      <c r="O29" s="275">
        <f>IF(N29="Incomplete", (COUNTBLANK(Table1117[[#This Row],[Benefit category]:[Sum of the ratios of Medicaid payment rates to the comparable other health care payer rate AFTER rate reduction or restructuring]])), 0)</f>
        <v>0</v>
      </c>
      <c r="P29" s="275">
        <f>IF(OR(N29="Complete", N29="Incomplete"), (COLUMNS(Table1117[[#This Row],[Benefit category]:[Sum of the ratios of Medicaid payment rates to the comparable other health care payer rate AFTER rate reduction or restructuring]])), 0)</f>
        <v>0</v>
      </c>
    </row>
    <row r="30" spans="1:16" s="129" customFormat="1" x14ac:dyDescent="0.25">
      <c r="A30" s="129">
        <f t="shared" si="4"/>
        <v>19</v>
      </c>
      <c r="B30" s="133"/>
      <c r="C30" s="134"/>
      <c r="D30" s="134"/>
      <c r="E30" s="135"/>
      <c r="F30" s="136"/>
      <c r="G30" s="136"/>
      <c r="H30" s="136"/>
      <c r="I30" s="136"/>
      <c r="J30" s="272" t="e">
        <f t="shared" si="0"/>
        <v>#DIV/0!</v>
      </c>
      <c r="K30" s="272" t="e">
        <f t="shared" si="1"/>
        <v>#DIV/0!</v>
      </c>
      <c r="L30" s="272" t="e">
        <f t="shared" si="2"/>
        <v>#DIV/0!</v>
      </c>
      <c r="M30" s="273" t="e">
        <f t="shared" si="3"/>
        <v>#DIV/0!</v>
      </c>
      <c r="N30" s="274" t="str">
        <f t="shared" si="5"/>
        <v/>
      </c>
      <c r="O30" s="275">
        <f>IF(N30="Incomplete", (COUNTBLANK(Table1117[[#This Row],[Benefit category]:[Sum of the ratios of Medicaid payment rates to the comparable other health care payer rate AFTER rate reduction or restructuring]])), 0)</f>
        <v>0</v>
      </c>
      <c r="P30" s="275">
        <f>IF(OR(N30="Complete", N30="Incomplete"), (COLUMNS(Table1117[[#This Row],[Benefit category]:[Sum of the ratios of Medicaid payment rates to the comparable other health care payer rate AFTER rate reduction or restructuring]])), 0)</f>
        <v>0</v>
      </c>
    </row>
    <row r="31" spans="1:16" s="129" customFormat="1" x14ac:dyDescent="0.25">
      <c r="A31" s="129">
        <f t="shared" si="4"/>
        <v>20</v>
      </c>
      <c r="B31" s="133"/>
      <c r="C31" s="134"/>
      <c r="D31" s="134"/>
      <c r="E31" s="135"/>
      <c r="F31" s="136"/>
      <c r="G31" s="136"/>
      <c r="H31" s="136"/>
      <c r="I31" s="136"/>
      <c r="J31" s="272" t="e">
        <f t="shared" si="0"/>
        <v>#DIV/0!</v>
      </c>
      <c r="K31" s="272" t="e">
        <f t="shared" si="1"/>
        <v>#DIV/0!</v>
      </c>
      <c r="L31" s="272" t="e">
        <f t="shared" si="2"/>
        <v>#DIV/0!</v>
      </c>
      <c r="M31" s="273" t="e">
        <f t="shared" si="3"/>
        <v>#DIV/0!</v>
      </c>
      <c r="N31" s="274" t="str">
        <f t="shared" si="5"/>
        <v/>
      </c>
      <c r="O31" s="275">
        <f>IF(N31="Incomplete", (COUNTBLANK(Table1117[[#This Row],[Benefit category]:[Sum of the ratios of Medicaid payment rates to the comparable other health care payer rate AFTER rate reduction or restructuring]])), 0)</f>
        <v>0</v>
      </c>
      <c r="P31" s="275">
        <f>IF(OR(N31="Complete", N31="Incomplete"), (COLUMNS(Table1117[[#This Row],[Benefit category]:[Sum of the ratios of Medicaid payment rates to the comparable other health care payer rate AFTER rate reduction or restructuring]])), 0)</f>
        <v>0</v>
      </c>
    </row>
    <row r="32" spans="1:16" s="129" customFormat="1" x14ac:dyDescent="0.25">
      <c r="A32" s="129">
        <f t="shared" si="4"/>
        <v>21</v>
      </c>
      <c r="B32" s="133"/>
      <c r="C32" s="134"/>
      <c r="D32" s="134"/>
      <c r="E32" s="135"/>
      <c r="F32" s="136"/>
      <c r="G32" s="136"/>
      <c r="H32" s="136"/>
      <c r="I32" s="136"/>
      <c r="J32" s="272" t="e">
        <f t="shared" si="0"/>
        <v>#DIV/0!</v>
      </c>
      <c r="K32" s="272" t="e">
        <f t="shared" si="1"/>
        <v>#DIV/0!</v>
      </c>
      <c r="L32" s="272" t="e">
        <f t="shared" si="2"/>
        <v>#DIV/0!</v>
      </c>
      <c r="M32" s="273" t="e">
        <f t="shared" si="3"/>
        <v>#DIV/0!</v>
      </c>
      <c r="N32" s="274" t="str">
        <f t="shared" si="5"/>
        <v/>
      </c>
      <c r="O32" s="275">
        <f>IF(N32="Incomplete", (COUNTBLANK(Table1117[[#This Row],[Benefit category]:[Sum of the ratios of Medicaid payment rates to the comparable other health care payer rate AFTER rate reduction or restructuring]])), 0)</f>
        <v>0</v>
      </c>
      <c r="P32" s="275">
        <f>IF(OR(N32="Complete", N32="Incomplete"), (COLUMNS(Table1117[[#This Row],[Benefit category]:[Sum of the ratios of Medicaid payment rates to the comparable other health care payer rate AFTER rate reduction or restructuring]])), 0)</f>
        <v>0</v>
      </c>
    </row>
    <row r="33" spans="1:16" s="129" customFormat="1" x14ac:dyDescent="0.25">
      <c r="A33" s="129">
        <f t="shared" si="4"/>
        <v>22</v>
      </c>
      <c r="B33" s="133"/>
      <c r="C33" s="134"/>
      <c r="D33" s="134"/>
      <c r="E33" s="135"/>
      <c r="F33" s="136"/>
      <c r="G33" s="136"/>
      <c r="H33" s="136"/>
      <c r="I33" s="136"/>
      <c r="J33" s="272" t="e">
        <f t="shared" si="0"/>
        <v>#DIV/0!</v>
      </c>
      <c r="K33" s="272" t="e">
        <f t="shared" si="1"/>
        <v>#DIV/0!</v>
      </c>
      <c r="L33" s="272" t="e">
        <f t="shared" si="2"/>
        <v>#DIV/0!</v>
      </c>
      <c r="M33" s="273" t="e">
        <f t="shared" si="3"/>
        <v>#DIV/0!</v>
      </c>
      <c r="N33" s="274" t="str">
        <f t="shared" si="5"/>
        <v/>
      </c>
      <c r="O33" s="275">
        <f>IF(N33="Incomplete", (COUNTBLANK(Table1117[[#This Row],[Benefit category]:[Sum of the ratios of Medicaid payment rates to the comparable other health care payer rate AFTER rate reduction or restructuring]])), 0)</f>
        <v>0</v>
      </c>
      <c r="P33" s="275">
        <f>IF(OR(N33="Complete", N33="Incomplete"), (COLUMNS(Table1117[[#This Row],[Benefit category]:[Sum of the ratios of Medicaid payment rates to the comparable other health care payer rate AFTER rate reduction or restructuring]])), 0)</f>
        <v>0</v>
      </c>
    </row>
    <row r="34" spans="1:16" s="129" customFormat="1" x14ac:dyDescent="0.25">
      <c r="A34" s="129">
        <f t="shared" si="4"/>
        <v>23</v>
      </c>
      <c r="B34" s="133"/>
      <c r="C34" s="134"/>
      <c r="D34" s="134"/>
      <c r="E34" s="134"/>
      <c r="F34" s="134"/>
      <c r="G34" s="134"/>
      <c r="H34" s="134"/>
      <c r="I34" s="134"/>
      <c r="J34" s="272" t="e">
        <f t="shared" si="0"/>
        <v>#DIV/0!</v>
      </c>
      <c r="K34" s="272" t="e">
        <f t="shared" si="1"/>
        <v>#DIV/0!</v>
      </c>
      <c r="L34" s="272" t="e">
        <f t="shared" si="2"/>
        <v>#DIV/0!</v>
      </c>
      <c r="M34" s="273" t="e">
        <f t="shared" si="3"/>
        <v>#DIV/0!</v>
      </c>
      <c r="N34" s="274" t="str">
        <f t="shared" si="5"/>
        <v/>
      </c>
      <c r="O34" s="275">
        <f>IF(N34="Incomplete", (COUNTBLANK(Table1117[[#This Row],[Benefit category]:[Sum of the ratios of Medicaid payment rates to the comparable other health care payer rate AFTER rate reduction or restructuring]])), 0)</f>
        <v>0</v>
      </c>
      <c r="P34" s="275">
        <f>IF(OR(N34="Complete", N34="Incomplete"), (COLUMNS(Table1117[[#This Row],[Benefit category]:[Sum of the ratios of Medicaid payment rates to the comparable other health care payer rate AFTER rate reduction or restructuring]])), 0)</f>
        <v>0</v>
      </c>
    </row>
    <row r="35" spans="1:16" s="129" customFormat="1" x14ac:dyDescent="0.25">
      <c r="A35" s="129">
        <f t="shared" si="4"/>
        <v>24</v>
      </c>
      <c r="B35" s="133"/>
      <c r="C35" s="134"/>
      <c r="D35" s="134"/>
      <c r="E35" s="134"/>
      <c r="F35" s="134"/>
      <c r="G35" s="134"/>
      <c r="H35" s="134"/>
      <c r="I35" s="134"/>
      <c r="J35" s="272" t="e">
        <f t="shared" si="0"/>
        <v>#DIV/0!</v>
      </c>
      <c r="K35" s="272" t="e">
        <f t="shared" si="1"/>
        <v>#DIV/0!</v>
      </c>
      <c r="L35" s="272" t="e">
        <f t="shared" si="2"/>
        <v>#DIV/0!</v>
      </c>
      <c r="M35" s="273" t="e">
        <f t="shared" si="3"/>
        <v>#DIV/0!</v>
      </c>
      <c r="N35" s="274" t="str">
        <f t="shared" si="5"/>
        <v/>
      </c>
      <c r="O35" s="275">
        <f>IF(N35="Incomplete", (COUNTBLANK(Table1117[[#This Row],[Benefit category]:[Sum of the ratios of Medicaid payment rates to the comparable other health care payer rate AFTER rate reduction or restructuring]])), 0)</f>
        <v>0</v>
      </c>
      <c r="P35" s="275">
        <f>IF(OR(N35="Complete", N35="Incomplete"), (COLUMNS(Table1117[[#This Row],[Benefit category]:[Sum of the ratios of Medicaid payment rates to the comparable other health care payer rate AFTER rate reduction or restructuring]])), 0)</f>
        <v>0</v>
      </c>
    </row>
    <row r="36" spans="1:16" s="129" customFormat="1" x14ac:dyDescent="0.25">
      <c r="A36" s="129">
        <f t="shared" si="4"/>
        <v>25</v>
      </c>
      <c r="B36" s="133"/>
      <c r="C36" s="134"/>
      <c r="D36" s="134"/>
      <c r="E36" s="134"/>
      <c r="F36" s="134"/>
      <c r="G36" s="134"/>
      <c r="H36" s="134"/>
      <c r="I36" s="134"/>
      <c r="J36" s="272" t="e">
        <f t="shared" si="0"/>
        <v>#DIV/0!</v>
      </c>
      <c r="K36" s="272" t="e">
        <f t="shared" si="1"/>
        <v>#DIV/0!</v>
      </c>
      <c r="L36" s="272" t="e">
        <f t="shared" si="2"/>
        <v>#DIV/0!</v>
      </c>
      <c r="M36" s="273" t="e">
        <f t="shared" si="3"/>
        <v>#DIV/0!</v>
      </c>
      <c r="N36" s="274" t="str">
        <f t="shared" si="5"/>
        <v/>
      </c>
      <c r="O36" s="275">
        <f>IF(N36="Incomplete", (COUNTBLANK(Table1117[[#This Row],[Benefit category]:[Sum of the ratios of Medicaid payment rates to the comparable other health care payer rate AFTER rate reduction or restructuring]])), 0)</f>
        <v>0</v>
      </c>
      <c r="P36" s="275">
        <f>IF(OR(N36="Complete", N36="Incomplete"), (COLUMNS(Table1117[[#This Row],[Benefit category]:[Sum of the ratios of Medicaid payment rates to the comparable other health care payer rate AFTER rate reduction or restructuring]])), 0)</f>
        <v>0</v>
      </c>
    </row>
    <row r="37" spans="1:16" s="129" customFormat="1" x14ac:dyDescent="0.25">
      <c r="A37" s="129">
        <f t="shared" si="4"/>
        <v>26</v>
      </c>
      <c r="B37" s="133"/>
      <c r="C37" s="134"/>
      <c r="D37" s="134"/>
      <c r="E37" s="134"/>
      <c r="F37" s="134"/>
      <c r="G37" s="134"/>
      <c r="H37" s="134"/>
      <c r="I37" s="134"/>
      <c r="J37" s="272" t="e">
        <f t="shared" si="0"/>
        <v>#DIV/0!</v>
      </c>
      <c r="K37" s="272" t="e">
        <f t="shared" si="1"/>
        <v>#DIV/0!</v>
      </c>
      <c r="L37" s="272" t="e">
        <f t="shared" si="2"/>
        <v>#DIV/0!</v>
      </c>
      <c r="M37" s="273" t="e">
        <f t="shared" si="3"/>
        <v>#DIV/0!</v>
      </c>
      <c r="N37" s="274" t="str">
        <f t="shared" si="5"/>
        <v/>
      </c>
      <c r="O37" s="275">
        <f>IF(N37="Incomplete", (COUNTBLANK(Table1117[[#This Row],[Benefit category]:[Sum of the ratios of Medicaid payment rates to the comparable other health care payer rate AFTER rate reduction or restructuring]])), 0)</f>
        <v>0</v>
      </c>
      <c r="P37" s="275">
        <f>IF(OR(N37="Complete", N37="Incomplete"), (COLUMNS(Table1117[[#This Row],[Benefit category]:[Sum of the ratios of Medicaid payment rates to the comparable other health care payer rate AFTER rate reduction or restructuring]])), 0)</f>
        <v>0</v>
      </c>
    </row>
    <row r="38" spans="1:16" s="129" customFormat="1" x14ac:dyDescent="0.25">
      <c r="A38" s="129">
        <f t="shared" si="4"/>
        <v>27</v>
      </c>
      <c r="B38" s="133"/>
      <c r="C38" s="134"/>
      <c r="D38" s="134"/>
      <c r="E38" s="134"/>
      <c r="F38" s="134"/>
      <c r="G38" s="134"/>
      <c r="H38" s="134"/>
      <c r="I38" s="134"/>
      <c r="J38" s="272" t="e">
        <f t="shared" si="0"/>
        <v>#DIV/0!</v>
      </c>
      <c r="K38" s="272" t="e">
        <f t="shared" si="1"/>
        <v>#DIV/0!</v>
      </c>
      <c r="L38" s="272" t="e">
        <f t="shared" si="2"/>
        <v>#DIV/0!</v>
      </c>
      <c r="M38" s="273" t="e">
        <f t="shared" si="3"/>
        <v>#DIV/0!</v>
      </c>
      <c r="N38" s="274" t="str">
        <f t="shared" si="5"/>
        <v/>
      </c>
      <c r="O38" s="275">
        <f>IF(N38="Incomplete", (COUNTBLANK(Table1117[[#This Row],[Benefit category]:[Sum of the ratios of Medicaid payment rates to the comparable other health care payer rate AFTER rate reduction or restructuring]])), 0)</f>
        <v>0</v>
      </c>
      <c r="P38" s="275">
        <f>IF(OR(N38="Complete", N38="Incomplete"), (COLUMNS(Table1117[[#This Row],[Benefit category]:[Sum of the ratios of Medicaid payment rates to the comparable other health care payer rate AFTER rate reduction or restructuring]])), 0)</f>
        <v>0</v>
      </c>
    </row>
    <row r="39" spans="1:16" s="129" customFormat="1" x14ac:dyDescent="0.25">
      <c r="A39" s="129">
        <f t="shared" si="4"/>
        <v>28</v>
      </c>
      <c r="B39" s="133"/>
      <c r="C39" s="134"/>
      <c r="D39" s="134"/>
      <c r="E39" s="134"/>
      <c r="F39" s="134"/>
      <c r="G39" s="134"/>
      <c r="H39" s="134"/>
      <c r="I39" s="134"/>
      <c r="J39" s="272" t="e">
        <f t="shared" si="0"/>
        <v>#DIV/0!</v>
      </c>
      <c r="K39" s="272" t="e">
        <f t="shared" si="1"/>
        <v>#DIV/0!</v>
      </c>
      <c r="L39" s="272" t="e">
        <f t="shared" si="2"/>
        <v>#DIV/0!</v>
      </c>
      <c r="M39" s="273" t="e">
        <f t="shared" si="3"/>
        <v>#DIV/0!</v>
      </c>
      <c r="N39" s="274" t="str">
        <f t="shared" si="5"/>
        <v/>
      </c>
      <c r="O39" s="275">
        <f>IF(N39="Incomplete", (COUNTBLANK(Table1117[[#This Row],[Benefit category]:[Sum of the ratios of Medicaid payment rates to the comparable other health care payer rate AFTER rate reduction or restructuring]])), 0)</f>
        <v>0</v>
      </c>
      <c r="P39" s="275">
        <f>IF(OR(N39="Complete", N39="Incomplete"), (COLUMNS(Table1117[[#This Row],[Benefit category]:[Sum of the ratios of Medicaid payment rates to the comparable other health care payer rate AFTER rate reduction or restructuring]])), 0)</f>
        <v>0</v>
      </c>
    </row>
    <row r="40" spans="1:16" s="129" customFormat="1" x14ac:dyDescent="0.25">
      <c r="A40" s="129">
        <f t="shared" si="4"/>
        <v>29</v>
      </c>
      <c r="B40" s="133"/>
      <c r="C40" s="134"/>
      <c r="D40" s="134"/>
      <c r="E40" s="134"/>
      <c r="F40" s="134"/>
      <c r="G40" s="134"/>
      <c r="H40" s="134"/>
      <c r="I40" s="134"/>
      <c r="J40" s="272" t="e">
        <f t="shared" si="0"/>
        <v>#DIV/0!</v>
      </c>
      <c r="K40" s="272" t="e">
        <f t="shared" si="1"/>
        <v>#DIV/0!</v>
      </c>
      <c r="L40" s="272" t="e">
        <f t="shared" si="2"/>
        <v>#DIV/0!</v>
      </c>
      <c r="M40" s="273" t="e">
        <f t="shared" si="3"/>
        <v>#DIV/0!</v>
      </c>
      <c r="N40" s="274" t="str">
        <f t="shared" si="5"/>
        <v/>
      </c>
      <c r="O40" s="275">
        <f>IF(N40="Incomplete", (COUNTBLANK(Table1117[[#This Row],[Benefit category]:[Sum of the ratios of Medicaid payment rates to the comparable other health care payer rate AFTER rate reduction or restructuring]])), 0)</f>
        <v>0</v>
      </c>
      <c r="P40" s="275">
        <f>IF(OR(N40="Complete", N40="Incomplete"), (COLUMNS(Table1117[[#This Row],[Benefit category]:[Sum of the ratios of Medicaid payment rates to the comparable other health care payer rate AFTER rate reduction or restructuring]])), 0)</f>
        <v>0</v>
      </c>
    </row>
    <row r="41" spans="1:16" s="129" customFormat="1" x14ac:dyDescent="0.25">
      <c r="A41" s="129">
        <f t="shared" si="4"/>
        <v>30</v>
      </c>
      <c r="B41" s="133"/>
      <c r="C41" s="134"/>
      <c r="D41" s="134"/>
      <c r="E41" s="134"/>
      <c r="F41" s="134"/>
      <c r="G41" s="134"/>
      <c r="H41" s="134"/>
      <c r="I41" s="134"/>
      <c r="J41" s="272" t="e">
        <f t="shared" si="0"/>
        <v>#DIV/0!</v>
      </c>
      <c r="K41" s="272" t="e">
        <f t="shared" si="1"/>
        <v>#DIV/0!</v>
      </c>
      <c r="L41" s="272" t="e">
        <f t="shared" si="2"/>
        <v>#DIV/0!</v>
      </c>
      <c r="M41" s="273" t="e">
        <f t="shared" si="3"/>
        <v>#DIV/0!</v>
      </c>
      <c r="N41" s="274" t="str">
        <f t="shared" si="5"/>
        <v/>
      </c>
      <c r="O41" s="275">
        <f>IF(N41="Incomplete", (COUNTBLANK(Table1117[[#This Row],[Benefit category]:[Sum of the ratios of Medicaid payment rates to the comparable other health care payer rate AFTER rate reduction or restructuring]])), 0)</f>
        <v>0</v>
      </c>
      <c r="P41" s="275">
        <f>IF(OR(N41="Complete", N41="Incomplete"), (COLUMNS(Table1117[[#This Row],[Benefit category]:[Sum of the ratios of Medicaid payment rates to the comparable other health care payer rate AFTER rate reduction or restructuring]])), 0)</f>
        <v>0</v>
      </c>
    </row>
    <row r="42" spans="1:16" s="129" customFormat="1" x14ac:dyDescent="0.25">
      <c r="A42" s="129">
        <f t="shared" si="4"/>
        <v>31</v>
      </c>
      <c r="B42" s="133"/>
      <c r="C42" s="134"/>
      <c r="D42" s="134"/>
      <c r="E42" s="134"/>
      <c r="F42" s="134"/>
      <c r="G42" s="134"/>
      <c r="H42" s="134"/>
      <c r="I42" s="134"/>
      <c r="J42" s="272" t="e">
        <f t="shared" si="0"/>
        <v>#DIV/0!</v>
      </c>
      <c r="K42" s="272" t="e">
        <f t="shared" si="1"/>
        <v>#DIV/0!</v>
      </c>
      <c r="L42" s="272" t="e">
        <f t="shared" si="2"/>
        <v>#DIV/0!</v>
      </c>
      <c r="M42" s="273" t="e">
        <f t="shared" si="3"/>
        <v>#DIV/0!</v>
      </c>
      <c r="N42" s="274" t="str">
        <f t="shared" si="5"/>
        <v/>
      </c>
      <c r="O42" s="275">
        <f>IF(N42="Incomplete", (COUNTBLANK(Table1117[[#This Row],[Benefit category]:[Sum of the ratios of Medicaid payment rates to the comparable other health care payer rate AFTER rate reduction or restructuring]])), 0)</f>
        <v>0</v>
      </c>
      <c r="P42" s="275">
        <f>IF(OR(N42="Complete", N42="Incomplete"), (COLUMNS(Table1117[[#This Row],[Benefit category]:[Sum of the ratios of Medicaid payment rates to the comparable other health care payer rate AFTER rate reduction or restructuring]])), 0)</f>
        <v>0</v>
      </c>
    </row>
    <row r="43" spans="1:16" s="129" customFormat="1" x14ac:dyDescent="0.25">
      <c r="A43" s="129">
        <f t="shared" si="4"/>
        <v>32</v>
      </c>
      <c r="B43" s="133"/>
      <c r="C43" s="134"/>
      <c r="D43" s="134"/>
      <c r="E43" s="134"/>
      <c r="F43" s="134"/>
      <c r="G43" s="134"/>
      <c r="H43" s="134"/>
      <c r="I43" s="134"/>
      <c r="J43" s="272" t="e">
        <f t="shared" si="0"/>
        <v>#DIV/0!</v>
      </c>
      <c r="K43" s="272" t="e">
        <f t="shared" si="1"/>
        <v>#DIV/0!</v>
      </c>
      <c r="L43" s="272" t="e">
        <f t="shared" si="2"/>
        <v>#DIV/0!</v>
      </c>
      <c r="M43" s="273" t="e">
        <f t="shared" si="3"/>
        <v>#DIV/0!</v>
      </c>
      <c r="N43" s="274" t="str">
        <f t="shared" si="5"/>
        <v/>
      </c>
      <c r="O43" s="275">
        <f>IF(N43="Incomplete", (COUNTBLANK(Table1117[[#This Row],[Benefit category]:[Sum of the ratios of Medicaid payment rates to the comparable other health care payer rate AFTER rate reduction or restructuring]])), 0)</f>
        <v>0</v>
      </c>
      <c r="P43" s="275">
        <f>IF(OR(N43="Complete", N43="Incomplete"), (COLUMNS(Table1117[[#This Row],[Benefit category]:[Sum of the ratios of Medicaid payment rates to the comparable other health care payer rate AFTER rate reduction or restructuring]])), 0)</f>
        <v>0</v>
      </c>
    </row>
    <row r="44" spans="1:16" s="129" customFormat="1" x14ac:dyDescent="0.25">
      <c r="A44" s="129">
        <f t="shared" si="4"/>
        <v>33</v>
      </c>
      <c r="B44" s="133"/>
      <c r="C44" s="134"/>
      <c r="D44" s="134"/>
      <c r="E44" s="134"/>
      <c r="F44" s="134"/>
      <c r="G44" s="134"/>
      <c r="H44" s="134"/>
      <c r="I44" s="134"/>
      <c r="J44" s="272" t="e">
        <f t="shared" si="0"/>
        <v>#DIV/0!</v>
      </c>
      <c r="K44" s="272" t="e">
        <f t="shared" si="1"/>
        <v>#DIV/0!</v>
      </c>
      <c r="L44" s="272" t="e">
        <f t="shared" si="2"/>
        <v>#DIV/0!</v>
      </c>
      <c r="M44" s="273" t="e">
        <f t="shared" si="3"/>
        <v>#DIV/0!</v>
      </c>
      <c r="N44" s="274" t="str">
        <f t="shared" si="5"/>
        <v/>
      </c>
      <c r="O44" s="275">
        <f>IF(N44="Incomplete", (COUNTBLANK(Table1117[[#This Row],[Benefit category]:[Sum of the ratios of Medicaid payment rates to the comparable other health care payer rate AFTER rate reduction or restructuring]])), 0)</f>
        <v>0</v>
      </c>
      <c r="P44" s="275">
        <f>IF(OR(N44="Complete", N44="Incomplete"), (COLUMNS(Table1117[[#This Row],[Benefit category]:[Sum of the ratios of Medicaid payment rates to the comparable other health care payer rate AFTER rate reduction or restructuring]])), 0)</f>
        <v>0</v>
      </c>
    </row>
    <row r="45" spans="1:16" s="129" customFormat="1" x14ac:dyDescent="0.25">
      <c r="A45" s="129">
        <f t="shared" si="4"/>
        <v>34</v>
      </c>
      <c r="B45" s="133"/>
      <c r="C45" s="134"/>
      <c r="D45" s="134"/>
      <c r="E45" s="134"/>
      <c r="F45" s="134"/>
      <c r="G45" s="134"/>
      <c r="H45" s="134"/>
      <c r="I45" s="134"/>
      <c r="J45" s="272" t="e">
        <f t="shared" si="0"/>
        <v>#DIV/0!</v>
      </c>
      <c r="K45" s="272" t="e">
        <f t="shared" si="1"/>
        <v>#DIV/0!</v>
      </c>
      <c r="L45" s="272" t="e">
        <f t="shared" si="2"/>
        <v>#DIV/0!</v>
      </c>
      <c r="M45" s="273" t="e">
        <f t="shared" si="3"/>
        <v>#DIV/0!</v>
      </c>
      <c r="N45" s="274" t="str">
        <f t="shared" si="5"/>
        <v/>
      </c>
      <c r="O45" s="275">
        <f>IF(N45="Incomplete", (COUNTBLANK(Table1117[[#This Row],[Benefit category]:[Sum of the ratios of Medicaid payment rates to the comparable other health care payer rate AFTER rate reduction or restructuring]])), 0)</f>
        <v>0</v>
      </c>
      <c r="P45" s="275">
        <f>IF(OR(N45="Complete", N45="Incomplete"), (COLUMNS(Table1117[[#This Row],[Benefit category]:[Sum of the ratios of Medicaid payment rates to the comparable other health care payer rate AFTER rate reduction or restructuring]])), 0)</f>
        <v>0</v>
      </c>
    </row>
    <row r="46" spans="1:16" s="129" customFormat="1" x14ac:dyDescent="0.25">
      <c r="A46" s="129">
        <f t="shared" si="4"/>
        <v>35</v>
      </c>
      <c r="B46" s="133"/>
      <c r="C46" s="134"/>
      <c r="D46" s="134"/>
      <c r="E46" s="134"/>
      <c r="F46" s="134"/>
      <c r="G46" s="134"/>
      <c r="H46" s="134"/>
      <c r="I46" s="134"/>
      <c r="J46" s="272" t="e">
        <f t="shared" si="0"/>
        <v>#DIV/0!</v>
      </c>
      <c r="K46" s="272" t="e">
        <f t="shared" si="1"/>
        <v>#DIV/0!</v>
      </c>
      <c r="L46" s="272" t="e">
        <f t="shared" si="2"/>
        <v>#DIV/0!</v>
      </c>
      <c r="M46" s="273" t="e">
        <f t="shared" si="3"/>
        <v>#DIV/0!</v>
      </c>
      <c r="N46" s="274" t="str">
        <f t="shared" si="5"/>
        <v/>
      </c>
      <c r="O46" s="275">
        <f>IF(N46="Incomplete", (COUNTBLANK(Table1117[[#This Row],[Benefit category]:[Sum of the ratios of Medicaid payment rates to the comparable other health care payer rate AFTER rate reduction or restructuring]])), 0)</f>
        <v>0</v>
      </c>
      <c r="P46" s="275">
        <f>IF(OR(N46="Complete", N46="Incomplete"), (COLUMNS(Table1117[[#This Row],[Benefit category]:[Sum of the ratios of Medicaid payment rates to the comparable other health care payer rate AFTER rate reduction or restructuring]])), 0)</f>
        <v>0</v>
      </c>
    </row>
    <row r="47" spans="1:16" s="129" customFormat="1" x14ac:dyDescent="0.25">
      <c r="A47" s="129">
        <f t="shared" si="4"/>
        <v>36</v>
      </c>
      <c r="B47" s="133"/>
      <c r="C47" s="134"/>
      <c r="D47" s="134"/>
      <c r="E47" s="134"/>
      <c r="F47" s="134"/>
      <c r="G47" s="134"/>
      <c r="H47" s="134"/>
      <c r="I47" s="134"/>
      <c r="J47" s="272" t="e">
        <f t="shared" si="0"/>
        <v>#DIV/0!</v>
      </c>
      <c r="K47" s="272" t="e">
        <f t="shared" si="1"/>
        <v>#DIV/0!</v>
      </c>
      <c r="L47" s="272" t="e">
        <f t="shared" si="2"/>
        <v>#DIV/0!</v>
      </c>
      <c r="M47" s="273" t="e">
        <f t="shared" si="3"/>
        <v>#DIV/0!</v>
      </c>
      <c r="N47" s="274" t="str">
        <f t="shared" si="5"/>
        <v/>
      </c>
      <c r="O47" s="275">
        <f>IF(N47="Incomplete", (COUNTBLANK(Table1117[[#This Row],[Benefit category]:[Sum of the ratios of Medicaid payment rates to the comparable other health care payer rate AFTER rate reduction or restructuring]])), 0)</f>
        <v>0</v>
      </c>
      <c r="P47" s="275">
        <f>IF(OR(N47="Complete", N47="Incomplete"), (COLUMNS(Table1117[[#This Row],[Benefit category]:[Sum of the ratios of Medicaid payment rates to the comparable other health care payer rate AFTER rate reduction or restructuring]])), 0)</f>
        <v>0</v>
      </c>
    </row>
    <row r="48" spans="1:16" s="129" customFormat="1" x14ac:dyDescent="0.25">
      <c r="A48" s="129">
        <f t="shared" si="4"/>
        <v>37</v>
      </c>
      <c r="B48" s="133"/>
      <c r="C48" s="134"/>
      <c r="D48" s="134"/>
      <c r="E48" s="134"/>
      <c r="F48" s="134"/>
      <c r="G48" s="134"/>
      <c r="H48" s="134"/>
      <c r="I48" s="134"/>
      <c r="J48" s="272" t="e">
        <f t="shared" si="0"/>
        <v>#DIV/0!</v>
      </c>
      <c r="K48" s="272" t="e">
        <f t="shared" si="1"/>
        <v>#DIV/0!</v>
      </c>
      <c r="L48" s="272" t="e">
        <f t="shared" si="2"/>
        <v>#DIV/0!</v>
      </c>
      <c r="M48" s="273" t="e">
        <f t="shared" si="3"/>
        <v>#DIV/0!</v>
      </c>
      <c r="N48" s="274" t="str">
        <f t="shared" si="5"/>
        <v/>
      </c>
      <c r="O48" s="275">
        <f>IF(N48="Incomplete", (COUNTBLANK(Table1117[[#This Row],[Benefit category]:[Sum of the ratios of Medicaid payment rates to the comparable other health care payer rate AFTER rate reduction or restructuring]])), 0)</f>
        <v>0</v>
      </c>
      <c r="P48" s="275">
        <f>IF(OR(N48="Complete", N48="Incomplete"), (COLUMNS(Table1117[[#This Row],[Benefit category]:[Sum of the ratios of Medicaid payment rates to the comparable other health care payer rate AFTER rate reduction or restructuring]])), 0)</f>
        <v>0</v>
      </c>
    </row>
    <row r="49" spans="1:16" s="129" customFormat="1" x14ac:dyDescent="0.25">
      <c r="A49" s="129">
        <f t="shared" si="4"/>
        <v>38</v>
      </c>
      <c r="B49" s="133"/>
      <c r="C49" s="134"/>
      <c r="D49" s="134"/>
      <c r="E49" s="134"/>
      <c r="F49" s="134"/>
      <c r="G49" s="134"/>
      <c r="H49" s="134"/>
      <c r="I49" s="134"/>
      <c r="J49" s="272" t="e">
        <f t="shared" si="0"/>
        <v>#DIV/0!</v>
      </c>
      <c r="K49" s="272" t="e">
        <f t="shared" si="1"/>
        <v>#DIV/0!</v>
      </c>
      <c r="L49" s="272" t="e">
        <f t="shared" si="2"/>
        <v>#DIV/0!</v>
      </c>
      <c r="M49" s="273" t="e">
        <f t="shared" si="3"/>
        <v>#DIV/0!</v>
      </c>
      <c r="N49" s="274" t="str">
        <f t="shared" si="5"/>
        <v/>
      </c>
      <c r="O49" s="275">
        <f>IF(N49="Incomplete", (COUNTBLANK(Table1117[[#This Row],[Benefit category]:[Sum of the ratios of Medicaid payment rates to the comparable other health care payer rate AFTER rate reduction or restructuring]])), 0)</f>
        <v>0</v>
      </c>
      <c r="P49" s="275">
        <f>IF(OR(N49="Complete", N49="Incomplete"), (COLUMNS(Table1117[[#This Row],[Benefit category]:[Sum of the ratios of Medicaid payment rates to the comparable other health care payer rate AFTER rate reduction or restructuring]])), 0)</f>
        <v>0</v>
      </c>
    </row>
    <row r="50" spans="1:16" s="129" customFormat="1" x14ac:dyDescent="0.25">
      <c r="A50" s="129">
        <f t="shared" si="4"/>
        <v>39</v>
      </c>
      <c r="B50" s="133"/>
      <c r="C50" s="134"/>
      <c r="D50" s="134"/>
      <c r="E50" s="134"/>
      <c r="F50" s="134"/>
      <c r="G50" s="134"/>
      <c r="H50" s="134"/>
      <c r="I50" s="134"/>
      <c r="J50" s="272" t="e">
        <f t="shared" si="0"/>
        <v>#DIV/0!</v>
      </c>
      <c r="K50" s="272" t="e">
        <f t="shared" si="1"/>
        <v>#DIV/0!</v>
      </c>
      <c r="L50" s="272" t="e">
        <f t="shared" si="2"/>
        <v>#DIV/0!</v>
      </c>
      <c r="M50" s="273" t="e">
        <f t="shared" si="3"/>
        <v>#DIV/0!</v>
      </c>
      <c r="N50" s="274" t="str">
        <f t="shared" si="5"/>
        <v/>
      </c>
      <c r="O50" s="275">
        <f>IF(N50="Incomplete", (COUNTBLANK(Table1117[[#This Row],[Benefit category]:[Sum of the ratios of Medicaid payment rates to the comparable other health care payer rate AFTER rate reduction or restructuring]])), 0)</f>
        <v>0</v>
      </c>
      <c r="P50" s="275">
        <f>IF(OR(N50="Complete", N50="Incomplete"), (COLUMNS(Table1117[[#This Row],[Benefit category]:[Sum of the ratios of Medicaid payment rates to the comparable other health care payer rate AFTER rate reduction or restructuring]])), 0)</f>
        <v>0</v>
      </c>
    </row>
    <row r="51" spans="1:16" s="129" customFormat="1" x14ac:dyDescent="0.25">
      <c r="A51" s="129">
        <f t="shared" si="4"/>
        <v>40</v>
      </c>
      <c r="B51" s="133"/>
      <c r="C51" s="134"/>
      <c r="D51" s="134"/>
      <c r="E51" s="134"/>
      <c r="F51" s="134"/>
      <c r="G51" s="134"/>
      <c r="H51" s="134"/>
      <c r="I51" s="134"/>
      <c r="J51" s="272" t="e">
        <f t="shared" si="0"/>
        <v>#DIV/0!</v>
      </c>
      <c r="K51" s="272" t="e">
        <f t="shared" si="1"/>
        <v>#DIV/0!</v>
      </c>
      <c r="L51" s="272" t="e">
        <f t="shared" si="2"/>
        <v>#DIV/0!</v>
      </c>
      <c r="M51" s="273" t="e">
        <f t="shared" si="3"/>
        <v>#DIV/0!</v>
      </c>
      <c r="N51" s="274" t="str">
        <f t="shared" si="5"/>
        <v/>
      </c>
      <c r="O51" s="275">
        <f>IF(N51="Incomplete", (COUNTBLANK(Table1117[[#This Row],[Benefit category]:[Sum of the ratios of Medicaid payment rates to the comparable other health care payer rate AFTER rate reduction or restructuring]])), 0)</f>
        <v>0</v>
      </c>
      <c r="P51" s="275">
        <f>IF(OR(N51="Complete", N51="Incomplete"), (COLUMNS(Table1117[[#This Row],[Benefit category]:[Sum of the ratios of Medicaid payment rates to the comparable other health care payer rate AFTER rate reduction or restructuring]])), 0)</f>
        <v>0</v>
      </c>
    </row>
    <row r="52" spans="1:16" s="129" customFormat="1" x14ac:dyDescent="0.25">
      <c r="A52" s="129">
        <f t="shared" si="4"/>
        <v>41</v>
      </c>
      <c r="B52" s="133"/>
      <c r="C52" s="134"/>
      <c r="D52" s="134"/>
      <c r="E52" s="134"/>
      <c r="F52" s="134"/>
      <c r="G52" s="134"/>
      <c r="H52" s="134"/>
      <c r="I52" s="134"/>
      <c r="J52" s="272" t="e">
        <f t="shared" si="0"/>
        <v>#DIV/0!</v>
      </c>
      <c r="K52" s="272" t="e">
        <f t="shared" si="1"/>
        <v>#DIV/0!</v>
      </c>
      <c r="L52" s="272" t="e">
        <f t="shared" si="2"/>
        <v>#DIV/0!</v>
      </c>
      <c r="M52" s="273" t="e">
        <f t="shared" si="3"/>
        <v>#DIV/0!</v>
      </c>
      <c r="N52" s="274" t="str">
        <f t="shared" si="5"/>
        <v/>
      </c>
      <c r="O52" s="275">
        <f>IF(N52="Incomplete", (COUNTBLANK(Table1117[[#This Row],[Benefit category]:[Sum of the ratios of Medicaid payment rates to the comparable other health care payer rate AFTER rate reduction or restructuring]])), 0)</f>
        <v>0</v>
      </c>
      <c r="P52" s="275">
        <f>IF(OR(N52="Complete", N52="Incomplete"), (COLUMNS(Table1117[[#This Row],[Benefit category]:[Sum of the ratios of Medicaid payment rates to the comparable other health care payer rate AFTER rate reduction or restructuring]])), 0)</f>
        <v>0</v>
      </c>
    </row>
    <row r="53" spans="1:16" s="129" customFormat="1" x14ac:dyDescent="0.25">
      <c r="A53" s="129">
        <f t="shared" si="4"/>
        <v>42</v>
      </c>
      <c r="B53" s="133"/>
      <c r="C53" s="134"/>
      <c r="D53" s="134"/>
      <c r="E53" s="134"/>
      <c r="F53" s="134"/>
      <c r="G53" s="134"/>
      <c r="H53" s="134"/>
      <c r="I53" s="134"/>
      <c r="J53" s="272" t="e">
        <f t="shared" si="0"/>
        <v>#DIV/0!</v>
      </c>
      <c r="K53" s="272" t="e">
        <f t="shared" si="1"/>
        <v>#DIV/0!</v>
      </c>
      <c r="L53" s="272" t="e">
        <f t="shared" si="2"/>
        <v>#DIV/0!</v>
      </c>
      <c r="M53" s="273" t="e">
        <f t="shared" si="3"/>
        <v>#DIV/0!</v>
      </c>
      <c r="N53" s="274" t="str">
        <f t="shared" si="5"/>
        <v/>
      </c>
      <c r="O53" s="275">
        <f>IF(N53="Incomplete", (COUNTBLANK(Table1117[[#This Row],[Benefit category]:[Sum of the ratios of Medicaid payment rates to the comparable other health care payer rate AFTER rate reduction or restructuring]])), 0)</f>
        <v>0</v>
      </c>
      <c r="P53" s="275">
        <f>IF(OR(N53="Complete", N53="Incomplete"), (COLUMNS(Table1117[[#This Row],[Benefit category]:[Sum of the ratios of Medicaid payment rates to the comparable other health care payer rate AFTER rate reduction or restructuring]])), 0)</f>
        <v>0</v>
      </c>
    </row>
    <row r="54" spans="1:16" s="129" customFormat="1" x14ac:dyDescent="0.25">
      <c r="A54" s="129">
        <f t="shared" si="4"/>
        <v>43</v>
      </c>
      <c r="B54" s="133"/>
      <c r="C54" s="134"/>
      <c r="D54" s="134"/>
      <c r="E54" s="134"/>
      <c r="F54" s="134"/>
      <c r="G54" s="134"/>
      <c r="H54" s="134"/>
      <c r="I54" s="134"/>
      <c r="J54" s="272" t="e">
        <f t="shared" si="0"/>
        <v>#DIV/0!</v>
      </c>
      <c r="K54" s="272" t="e">
        <f t="shared" si="1"/>
        <v>#DIV/0!</v>
      </c>
      <c r="L54" s="272" t="e">
        <f t="shared" si="2"/>
        <v>#DIV/0!</v>
      </c>
      <c r="M54" s="273" t="e">
        <f t="shared" si="3"/>
        <v>#DIV/0!</v>
      </c>
      <c r="N54" s="274" t="str">
        <f t="shared" si="5"/>
        <v/>
      </c>
      <c r="O54" s="275">
        <f>IF(N54="Incomplete", (COUNTBLANK(Table1117[[#This Row],[Benefit category]:[Sum of the ratios of Medicaid payment rates to the comparable other health care payer rate AFTER rate reduction or restructuring]])), 0)</f>
        <v>0</v>
      </c>
      <c r="P54" s="275">
        <f>IF(OR(N54="Complete", N54="Incomplete"), (COLUMNS(Table1117[[#This Row],[Benefit category]:[Sum of the ratios of Medicaid payment rates to the comparable other health care payer rate AFTER rate reduction or restructuring]])), 0)</f>
        <v>0</v>
      </c>
    </row>
    <row r="55" spans="1:16" s="129" customFormat="1" x14ac:dyDescent="0.25">
      <c r="A55" s="129">
        <f t="shared" si="4"/>
        <v>44</v>
      </c>
      <c r="B55" s="133"/>
      <c r="C55" s="134"/>
      <c r="D55" s="134"/>
      <c r="E55" s="134"/>
      <c r="F55" s="134"/>
      <c r="G55" s="134"/>
      <c r="H55" s="134"/>
      <c r="I55" s="134"/>
      <c r="J55" s="272" t="e">
        <f t="shared" si="0"/>
        <v>#DIV/0!</v>
      </c>
      <c r="K55" s="272" t="e">
        <f t="shared" si="1"/>
        <v>#DIV/0!</v>
      </c>
      <c r="L55" s="272" t="e">
        <f t="shared" si="2"/>
        <v>#DIV/0!</v>
      </c>
      <c r="M55" s="273" t="e">
        <f t="shared" si="3"/>
        <v>#DIV/0!</v>
      </c>
      <c r="N55" s="274" t="str">
        <f t="shared" si="5"/>
        <v/>
      </c>
      <c r="O55" s="275">
        <f>IF(N55="Incomplete", (COUNTBLANK(Table1117[[#This Row],[Benefit category]:[Sum of the ratios of Medicaid payment rates to the comparable other health care payer rate AFTER rate reduction or restructuring]])), 0)</f>
        <v>0</v>
      </c>
      <c r="P55" s="275">
        <f>IF(OR(N55="Complete", N55="Incomplete"), (COLUMNS(Table1117[[#This Row],[Benefit category]:[Sum of the ratios of Medicaid payment rates to the comparable other health care payer rate AFTER rate reduction or restructuring]])), 0)</f>
        <v>0</v>
      </c>
    </row>
    <row r="56" spans="1:16" s="129" customFormat="1" x14ac:dyDescent="0.25">
      <c r="A56" s="129">
        <f t="shared" si="4"/>
        <v>45</v>
      </c>
      <c r="B56" s="133"/>
      <c r="C56" s="134"/>
      <c r="D56" s="134"/>
      <c r="E56" s="134"/>
      <c r="F56" s="134"/>
      <c r="G56" s="134"/>
      <c r="H56" s="134"/>
      <c r="I56" s="134"/>
      <c r="J56" s="272" t="e">
        <f t="shared" si="0"/>
        <v>#DIV/0!</v>
      </c>
      <c r="K56" s="272" t="e">
        <f t="shared" si="1"/>
        <v>#DIV/0!</v>
      </c>
      <c r="L56" s="272" t="e">
        <f t="shared" si="2"/>
        <v>#DIV/0!</v>
      </c>
      <c r="M56" s="273" t="e">
        <f t="shared" si="3"/>
        <v>#DIV/0!</v>
      </c>
      <c r="N56" s="274" t="str">
        <f t="shared" si="5"/>
        <v/>
      </c>
      <c r="O56" s="275">
        <f>IF(N56="Incomplete", (COUNTBLANK(Table1117[[#This Row],[Benefit category]:[Sum of the ratios of Medicaid payment rates to the comparable other health care payer rate AFTER rate reduction or restructuring]])), 0)</f>
        <v>0</v>
      </c>
      <c r="P56" s="275">
        <f>IF(OR(N56="Complete", N56="Incomplete"), (COLUMNS(Table1117[[#This Row],[Benefit category]:[Sum of the ratios of Medicaid payment rates to the comparable other health care payer rate AFTER rate reduction or restructuring]])), 0)</f>
        <v>0</v>
      </c>
    </row>
    <row r="57" spans="1:16" s="129" customFormat="1" x14ac:dyDescent="0.25">
      <c r="A57" s="129">
        <f t="shared" si="4"/>
        <v>46</v>
      </c>
      <c r="B57" s="133"/>
      <c r="C57" s="134"/>
      <c r="D57" s="134"/>
      <c r="E57" s="134"/>
      <c r="F57" s="134"/>
      <c r="G57" s="134"/>
      <c r="H57" s="134"/>
      <c r="I57" s="134"/>
      <c r="J57" s="272" t="e">
        <f t="shared" si="0"/>
        <v>#DIV/0!</v>
      </c>
      <c r="K57" s="272" t="e">
        <f t="shared" si="1"/>
        <v>#DIV/0!</v>
      </c>
      <c r="L57" s="272" t="e">
        <f t="shared" si="2"/>
        <v>#DIV/0!</v>
      </c>
      <c r="M57" s="273" t="e">
        <f t="shared" si="3"/>
        <v>#DIV/0!</v>
      </c>
      <c r="N57" s="274" t="str">
        <f t="shared" si="5"/>
        <v/>
      </c>
      <c r="O57" s="275">
        <f>IF(N57="Incomplete", (COUNTBLANK(Table1117[[#This Row],[Benefit category]:[Sum of the ratios of Medicaid payment rates to the comparable other health care payer rate AFTER rate reduction or restructuring]])), 0)</f>
        <v>0</v>
      </c>
      <c r="P57" s="275">
        <f>IF(OR(N57="Complete", N57="Incomplete"), (COLUMNS(Table1117[[#This Row],[Benefit category]:[Sum of the ratios of Medicaid payment rates to the comparable other health care payer rate AFTER rate reduction or restructuring]])), 0)</f>
        <v>0</v>
      </c>
    </row>
    <row r="58" spans="1:16" s="129" customFormat="1" x14ac:dyDescent="0.25">
      <c r="A58" s="129">
        <f t="shared" si="4"/>
        <v>47</v>
      </c>
      <c r="B58" s="133"/>
      <c r="C58" s="134"/>
      <c r="D58" s="134"/>
      <c r="E58" s="134"/>
      <c r="F58" s="134"/>
      <c r="G58" s="134"/>
      <c r="H58" s="134"/>
      <c r="I58" s="134"/>
      <c r="J58" s="272" t="e">
        <f t="shared" si="0"/>
        <v>#DIV/0!</v>
      </c>
      <c r="K58" s="272" t="e">
        <f t="shared" si="1"/>
        <v>#DIV/0!</v>
      </c>
      <c r="L58" s="272" t="e">
        <f t="shared" si="2"/>
        <v>#DIV/0!</v>
      </c>
      <c r="M58" s="273" t="e">
        <f t="shared" si="3"/>
        <v>#DIV/0!</v>
      </c>
      <c r="N58" s="274" t="str">
        <f t="shared" si="5"/>
        <v/>
      </c>
      <c r="O58" s="275">
        <f>IF(N58="Incomplete", (COUNTBLANK(Table1117[[#This Row],[Benefit category]:[Sum of the ratios of Medicaid payment rates to the comparable other health care payer rate AFTER rate reduction or restructuring]])), 0)</f>
        <v>0</v>
      </c>
      <c r="P58" s="275">
        <f>IF(OR(N58="Complete", N58="Incomplete"), (COLUMNS(Table1117[[#This Row],[Benefit category]:[Sum of the ratios of Medicaid payment rates to the comparable other health care payer rate AFTER rate reduction or restructuring]])), 0)</f>
        <v>0</v>
      </c>
    </row>
    <row r="59" spans="1:16" s="129" customFormat="1" x14ac:dyDescent="0.25">
      <c r="A59" s="129">
        <f t="shared" si="4"/>
        <v>48</v>
      </c>
      <c r="B59" s="133"/>
      <c r="C59" s="134"/>
      <c r="D59" s="134"/>
      <c r="E59" s="134"/>
      <c r="F59" s="134"/>
      <c r="G59" s="134"/>
      <c r="H59" s="134"/>
      <c r="I59" s="134"/>
      <c r="J59" s="272" t="e">
        <f t="shared" si="0"/>
        <v>#DIV/0!</v>
      </c>
      <c r="K59" s="272" t="e">
        <f t="shared" si="1"/>
        <v>#DIV/0!</v>
      </c>
      <c r="L59" s="272" t="e">
        <f t="shared" si="2"/>
        <v>#DIV/0!</v>
      </c>
      <c r="M59" s="273" t="e">
        <f t="shared" si="3"/>
        <v>#DIV/0!</v>
      </c>
      <c r="N59" s="274" t="str">
        <f t="shared" si="5"/>
        <v/>
      </c>
      <c r="O59" s="275">
        <f>IF(N59="Incomplete", (COUNTBLANK(Table1117[[#This Row],[Benefit category]:[Sum of the ratios of Medicaid payment rates to the comparable other health care payer rate AFTER rate reduction or restructuring]])), 0)</f>
        <v>0</v>
      </c>
      <c r="P59" s="275">
        <f>IF(OR(N59="Complete", N59="Incomplete"), (COLUMNS(Table1117[[#This Row],[Benefit category]:[Sum of the ratios of Medicaid payment rates to the comparable other health care payer rate AFTER rate reduction or restructuring]])), 0)</f>
        <v>0</v>
      </c>
    </row>
    <row r="60" spans="1:16" s="129" customFormat="1" x14ac:dyDescent="0.25">
      <c r="A60" s="129">
        <f t="shared" si="4"/>
        <v>49</v>
      </c>
      <c r="B60" s="133"/>
      <c r="C60" s="134"/>
      <c r="D60" s="134"/>
      <c r="E60" s="134"/>
      <c r="F60" s="134"/>
      <c r="G60" s="134"/>
      <c r="H60" s="134"/>
      <c r="I60" s="134"/>
      <c r="J60" s="272" t="e">
        <f t="shared" si="0"/>
        <v>#DIV/0!</v>
      </c>
      <c r="K60" s="272" t="e">
        <f t="shared" si="1"/>
        <v>#DIV/0!</v>
      </c>
      <c r="L60" s="272" t="e">
        <f t="shared" si="2"/>
        <v>#DIV/0!</v>
      </c>
      <c r="M60" s="273" t="e">
        <f t="shared" si="3"/>
        <v>#DIV/0!</v>
      </c>
      <c r="N60" s="274" t="str">
        <f t="shared" si="5"/>
        <v/>
      </c>
      <c r="O60" s="275">
        <f>IF(N60="Incomplete", (COUNTBLANK(Table1117[[#This Row],[Benefit category]:[Sum of the ratios of Medicaid payment rates to the comparable other health care payer rate AFTER rate reduction or restructuring]])), 0)</f>
        <v>0</v>
      </c>
      <c r="P60" s="275">
        <f>IF(OR(N60="Complete", N60="Incomplete"), (COLUMNS(Table1117[[#This Row],[Benefit category]:[Sum of the ratios of Medicaid payment rates to the comparable other health care payer rate AFTER rate reduction or restructuring]])), 0)</f>
        <v>0</v>
      </c>
    </row>
    <row r="61" spans="1:16" s="129" customFormat="1" x14ac:dyDescent="0.25">
      <c r="A61" s="129">
        <f t="shared" si="4"/>
        <v>50</v>
      </c>
      <c r="B61" s="133"/>
      <c r="C61" s="134"/>
      <c r="D61" s="134"/>
      <c r="E61" s="134"/>
      <c r="F61" s="134"/>
      <c r="G61" s="134"/>
      <c r="H61" s="134"/>
      <c r="I61" s="134"/>
      <c r="J61" s="272" t="e">
        <f t="shared" si="0"/>
        <v>#DIV/0!</v>
      </c>
      <c r="K61" s="272" t="e">
        <f t="shared" si="1"/>
        <v>#DIV/0!</v>
      </c>
      <c r="L61" s="272" t="e">
        <f t="shared" si="2"/>
        <v>#DIV/0!</v>
      </c>
      <c r="M61" s="273" t="e">
        <f t="shared" si="3"/>
        <v>#DIV/0!</v>
      </c>
      <c r="N61" s="274" t="str">
        <f t="shared" si="5"/>
        <v/>
      </c>
      <c r="O61" s="275">
        <f>IF(N61="Incomplete", (COUNTBLANK(Table1117[[#This Row],[Benefit category]:[Sum of the ratios of Medicaid payment rates to the comparable other health care payer rate AFTER rate reduction or restructuring]])), 0)</f>
        <v>0</v>
      </c>
      <c r="P61" s="275">
        <f>IF(OR(N61="Complete", N61="Incomplete"), (COLUMNS(Table1117[[#This Row],[Benefit category]:[Sum of the ratios of Medicaid payment rates to the comparable other health care payer rate AFTER rate reduction or restructuring]])), 0)</f>
        <v>0</v>
      </c>
    </row>
    <row r="62" spans="1:16" s="129" customFormat="1" x14ac:dyDescent="0.25">
      <c r="A62" s="129">
        <f t="shared" si="4"/>
        <v>51</v>
      </c>
      <c r="B62" s="133"/>
      <c r="C62" s="134"/>
      <c r="D62" s="134"/>
      <c r="E62" s="134"/>
      <c r="F62" s="134"/>
      <c r="G62" s="134"/>
      <c r="H62" s="134"/>
      <c r="I62" s="134"/>
      <c r="J62" s="272" t="e">
        <f t="shared" si="0"/>
        <v>#DIV/0!</v>
      </c>
      <c r="K62" s="272" t="e">
        <f t="shared" si="1"/>
        <v>#DIV/0!</v>
      </c>
      <c r="L62" s="272" t="e">
        <f t="shared" si="2"/>
        <v>#DIV/0!</v>
      </c>
      <c r="M62" s="273" t="e">
        <f t="shared" si="3"/>
        <v>#DIV/0!</v>
      </c>
      <c r="N62" s="274" t="str">
        <f t="shared" si="5"/>
        <v/>
      </c>
      <c r="O62" s="275">
        <f>IF(N62="Incomplete", (COUNTBLANK(Table1117[[#This Row],[Benefit category]:[Sum of the ratios of Medicaid payment rates to the comparable other health care payer rate AFTER rate reduction or restructuring]])), 0)</f>
        <v>0</v>
      </c>
      <c r="P62" s="275">
        <f>IF(OR(N62="Complete", N62="Incomplete"), (COLUMNS(Table1117[[#This Row],[Benefit category]:[Sum of the ratios of Medicaid payment rates to the comparable other health care payer rate AFTER rate reduction or restructuring]])), 0)</f>
        <v>0</v>
      </c>
    </row>
    <row r="63" spans="1:16" s="129" customFormat="1" x14ac:dyDescent="0.25">
      <c r="A63" s="129">
        <f t="shared" si="4"/>
        <v>52</v>
      </c>
      <c r="B63" s="133"/>
      <c r="C63" s="134"/>
      <c r="D63" s="134"/>
      <c r="E63" s="134"/>
      <c r="F63" s="134"/>
      <c r="G63" s="134"/>
      <c r="H63" s="134"/>
      <c r="I63" s="134"/>
      <c r="J63" s="272" t="e">
        <f t="shared" si="0"/>
        <v>#DIV/0!</v>
      </c>
      <c r="K63" s="272" t="e">
        <f t="shared" si="1"/>
        <v>#DIV/0!</v>
      </c>
      <c r="L63" s="272" t="e">
        <f t="shared" si="2"/>
        <v>#DIV/0!</v>
      </c>
      <c r="M63" s="273" t="e">
        <f t="shared" si="3"/>
        <v>#DIV/0!</v>
      </c>
      <c r="N63" s="274" t="str">
        <f t="shared" si="5"/>
        <v/>
      </c>
      <c r="O63" s="275">
        <f>IF(N63="Incomplete", (COUNTBLANK(Table1117[[#This Row],[Benefit category]:[Sum of the ratios of Medicaid payment rates to the comparable other health care payer rate AFTER rate reduction or restructuring]])), 0)</f>
        <v>0</v>
      </c>
      <c r="P63" s="275">
        <f>IF(OR(N63="Complete", N63="Incomplete"), (COLUMNS(Table1117[[#This Row],[Benefit category]:[Sum of the ratios of Medicaid payment rates to the comparable other health care payer rate AFTER rate reduction or restructuring]])), 0)</f>
        <v>0</v>
      </c>
    </row>
    <row r="64" spans="1:16" s="129" customFormat="1" x14ac:dyDescent="0.25">
      <c r="A64" s="129">
        <f t="shared" si="4"/>
        <v>53</v>
      </c>
      <c r="B64" s="133"/>
      <c r="C64" s="134"/>
      <c r="D64" s="134"/>
      <c r="E64" s="135"/>
      <c r="F64" s="136"/>
      <c r="G64" s="136"/>
      <c r="H64" s="136"/>
      <c r="I64" s="136"/>
      <c r="J64" s="272" t="e">
        <f t="shared" si="0"/>
        <v>#DIV/0!</v>
      </c>
      <c r="K64" s="272" t="e">
        <f t="shared" si="1"/>
        <v>#DIV/0!</v>
      </c>
      <c r="L64" s="272" t="e">
        <f t="shared" si="2"/>
        <v>#DIV/0!</v>
      </c>
      <c r="M64" s="273" t="e">
        <f t="shared" si="3"/>
        <v>#DIV/0!</v>
      </c>
      <c r="N64" s="274" t="str">
        <f t="shared" si="5"/>
        <v/>
      </c>
      <c r="O64" s="275">
        <f>IF(N64="Incomplete", (COUNTBLANK(Table1117[[#This Row],[Benefit category]:[Sum of the ratios of Medicaid payment rates to the comparable other health care payer rate AFTER rate reduction or restructuring]])), 0)</f>
        <v>0</v>
      </c>
      <c r="P64" s="275">
        <f>IF(OR(N64="Complete", N64="Incomplete"), (COLUMNS(Table1117[[#This Row],[Benefit category]:[Sum of the ratios of Medicaid payment rates to the comparable other health care payer rate AFTER rate reduction or restructuring]])), 0)</f>
        <v>0</v>
      </c>
    </row>
    <row r="65" spans="1:16" s="129" customFormat="1" x14ac:dyDescent="0.25">
      <c r="A65" s="129">
        <f t="shared" si="4"/>
        <v>54</v>
      </c>
      <c r="B65" s="133"/>
      <c r="C65" s="134"/>
      <c r="D65" s="134"/>
      <c r="E65" s="135"/>
      <c r="F65" s="136"/>
      <c r="G65" s="136"/>
      <c r="H65" s="136"/>
      <c r="I65" s="136"/>
      <c r="J65" s="272" t="e">
        <f t="shared" si="0"/>
        <v>#DIV/0!</v>
      </c>
      <c r="K65" s="272" t="e">
        <f t="shared" si="1"/>
        <v>#DIV/0!</v>
      </c>
      <c r="L65" s="272" t="e">
        <f t="shared" si="2"/>
        <v>#DIV/0!</v>
      </c>
      <c r="M65" s="273" t="e">
        <f t="shared" si="3"/>
        <v>#DIV/0!</v>
      </c>
      <c r="N65" s="274" t="str">
        <f t="shared" si="5"/>
        <v/>
      </c>
      <c r="O65" s="275">
        <f>IF(N65="Incomplete", (COUNTBLANK(Table1117[[#This Row],[Benefit category]:[Sum of the ratios of Medicaid payment rates to the comparable other health care payer rate AFTER rate reduction or restructuring]])), 0)</f>
        <v>0</v>
      </c>
      <c r="P65" s="275">
        <f>IF(OR(N65="Complete", N65="Incomplete"), (COLUMNS(Table1117[[#This Row],[Benefit category]:[Sum of the ratios of Medicaid payment rates to the comparable other health care payer rate AFTER rate reduction or restructuring]])), 0)</f>
        <v>0</v>
      </c>
    </row>
    <row r="66" spans="1:16" s="129" customFormat="1" x14ac:dyDescent="0.25">
      <c r="A66" s="129">
        <f t="shared" si="4"/>
        <v>55</v>
      </c>
      <c r="B66" s="133"/>
      <c r="C66" s="134"/>
      <c r="D66" s="134"/>
      <c r="E66" s="135"/>
      <c r="F66" s="136"/>
      <c r="G66" s="136"/>
      <c r="H66" s="136"/>
      <c r="I66" s="136"/>
      <c r="J66" s="272" t="e">
        <f t="shared" si="0"/>
        <v>#DIV/0!</v>
      </c>
      <c r="K66" s="272" t="e">
        <f t="shared" si="1"/>
        <v>#DIV/0!</v>
      </c>
      <c r="L66" s="272" t="e">
        <f t="shared" si="2"/>
        <v>#DIV/0!</v>
      </c>
      <c r="M66" s="273" t="e">
        <f t="shared" si="3"/>
        <v>#DIV/0!</v>
      </c>
      <c r="N66" s="274" t="str">
        <f t="shared" si="5"/>
        <v/>
      </c>
      <c r="O66" s="275">
        <f>IF(N66="Incomplete", (COUNTBLANK(Table1117[[#This Row],[Benefit category]:[Sum of the ratios of Medicaid payment rates to the comparable other health care payer rate AFTER rate reduction or restructuring]])), 0)</f>
        <v>0</v>
      </c>
      <c r="P66" s="275">
        <f>IF(OR(N66="Complete", N66="Incomplete"), (COLUMNS(Table1117[[#This Row],[Benefit category]:[Sum of the ratios of Medicaid payment rates to the comparable other health care payer rate AFTER rate reduction or restructuring]])), 0)</f>
        <v>0</v>
      </c>
    </row>
    <row r="67" spans="1:16" s="129" customFormat="1" x14ac:dyDescent="0.25">
      <c r="A67" s="129">
        <f t="shared" si="4"/>
        <v>56</v>
      </c>
      <c r="B67" s="133"/>
      <c r="C67" s="134"/>
      <c r="D67" s="134"/>
      <c r="E67" s="135"/>
      <c r="F67" s="136"/>
      <c r="G67" s="136"/>
      <c r="H67" s="136"/>
      <c r="I67" s="136"/>
      <c r="J67" s="272" t="e">
        <f t="shared" si="0"/>
        <v>#DIV/0!</v>
      </c>
      <c r="K67" s="272" t="e">
        <f t="shared" si="1"/>
        <v>#DIV/0!</v>
      </c>
      <c r="L67" s="272" t="e">
        <f t="shared" si="2"/>
        <v>#DIV/0!</v>
      </c>
      <c r="M67" s="273" t="e">
        <f t="shared" si="3"/>
        <v>#DIV/0!</v>
      </c>
      <c r="N67" s="274" t="str">
        <f t="shared" si="5"/>
        <v/>
      </c>
      <c r="O67" s="275">
        <f>IF(N67="Incomplete", (COUNTBLANK(Table1117[[#This Row],[Benefit category]:[Sum of the ratios of Medicaid payment rates to the comparable other health care payer rate AFTER rate reduction or restructuring]])), 0)</f>
        <v>0</v>
      </c>
      <c r="P67" s="275">
        <f>IF(OR(N67="Complete", N67="Incomplete"), (COLUMNS(Table1117[[#This Row],[Benefit category]:[Sum of the ratios of Medicaid payment rates to the comparable other health care payer rate AFTER rate reduction or restructuring]])), 0)</f>
        <v>0</v>
      </c>
    </row>
    <row r="68" spans="1:16" s="129" customFormat="1" x14ac:dyDescent="0.25">
      <c r="A68" s="129">
        <f t="shared" si="4"/>
        <v>57</v>
      </c>
      <c r="B68" s="133"/>
      <c r="C68" s="134"/>
      <c r="D68" s="134"/>
      <c r="E68" s="135"/>
      <c r="F68" s="136"/>
      <c r="G68" s="136"/>
      <c r="H68" s="136"/>
      <c r="I68" s="136"/>
      <c r="J68" s="272" t="e">
        <f t="shared" si="0"/>
        <v>#DIV/0!</v>
      </c>
      <c r="K68" s="272" t="e">
        <f t="shared" si="1"/>
        <v>#DIV/0!</v>
      </c>
      <c r="L68" s="272" t="e">
        <f t="shared" si="2"/>
        <v>#DIV/0!</v>
      </c>
      <c r="M68" s="273" t="e">
        <f t="shared" si="3"/>
        <v>#DIV/0!</v>
      </c>
      <c r="N68" s="274" t="str">
        <f t="shared" si="5"/>
        <v/>
      </c>
      <c r="O68" s="275">
        <f>IF(N68="Incomplete", (COUNTBLANK(Table1117[[#This Row],[Benefit category]:[Sum of the ratios of Medicaid payment rates to the comparable other health care payer rate AFTER rate reduction or restructuring]])), 0)</f>
        <v>0</v>
      </c>
      <c r="P68" s="275">
        <f>IF(OR(N68="Complete", N68="Incomplete"), (COLUMNS(Table1117[[#This Row],[Benefit category]:[Sum of the ratios of Medicaid payment rates to the comparable other health care payer rate AFTER rate reduction or restructuring]])), 0)</f>
        <v>0</v>
      </c>
    </row>
    <row r="69" spans="1:16" s="129" customFormat="1" x14ac:dyDescent="0.25">
      <c r="A69" s="129">
        <f t="shared" si="4"/>
        <v>58</v>
      </c>
      <c r="B69" s="133"/>
      <c r="C69" s="134"/>
      <c r="D69" s="134"/>
      <c r="E69" s="135"/>
      <c r="F69" s="136"/>
      <c r="G69" s="136"/>
      <c r="H69" s="136"/>
      <c r="I69" s="136"/>
      <c r="J69" s="272" t="e">
        <f t="shared" si="0"/>
        <v>#DIV/0!</v>
      </c>
      <c r="K69" s="272" t="e">
        <f t="shared" si="1"/>
        <v>#DIV/0!</v>
      </c>
      <c r="L69" s="272" t="e">
        <f t="shared" si="2"/>
        <v>#DIV/0!</v>
      </c>
      <c r="M69" s="273" t="e">
        <f t="shared" si="3"/>
        <v>#DIV/0!</v>
      </c>
      <c r="N69" s="274" t="str">
        <f t="shared" si="5"/>
        <v/>
      </c>
      <c r="O69" s="275">
        <f>IF(N69="Incomplete", (COUNTBLANK(Table1117[[#This Row],[Benefit category]:[Sum of the ratios of Medicaid payment rates to the comparable other health care payer rate AFTER rate reduction or restructuring]])), 0)</f>
        <v>0</v>
      </c>
      <c r="P69" s="275">
        <f>IF(OR(N69="Complete", N69="Incomplete"), (COLUMNS(Table1117[[#This Row],[Benefit category]:[Sum of the ratios of Medicaid payment rates to the comparable other health care payer rate AFTER rate reduction or restructuring]])), 0)</f>
        <v>0</v>
      </c>
    </row>
    <row r="70" spans="1:16" s="129" customFormat="1" x14ac:dyDescent="0.25">
      <c r="A70" s="129">
        <f t="shared" si="4"/>
        <v>59</v>
      </c>
      <c r="B70" s="133"/>
      <c r="C70" s="134"/>
      <c r="D70" s="134"/>
      <c r="E70" s="135"/>
      <c r="F70" s="136"/>
      <c r="G70" s="136"/>
      <c r="H70" s="136"/>
      <c r="I70" s="136"/>
      <c r="J70" s="272" t="e">
        <f t="shared" si="0"/>
        <v>#DIV/0!</v>
      </c>
      <c r="K70" s="272" t="e">
        <f t="shared" si="1"/>
        <v>#DIV/0!</v>
      </c>
      <c r="L70" s="272" t="e">
        <f t="shared" si="2"/>
        <v>#DIV/0!</v>
      </c>
      <c r="M70" s="273" t="e">
        <f t="shared" si="3"/>
        <v>#DIV/0!</v>
      </c>
      <c r="N70" s="274" t="str">
        <f t="shared" si="5"/>
        <v/>
      </c>
      <c r="O70" s="275">
        <f>IF(N70="Incomplete", (COUNTBLANK(Table1117[[#This Row],[Benefit category]:[Sum of the ratios of Medicaid payment rates to the comparable other health care payer rate AFTER rate reduction or restructuring]])), 0)</f>
        <v>0</v>
      </c>
      <c r="P70" s="275">
        <f>IF(OR(N70="Complete", N70="Incomplete"), (COLUMNS(Table1117[[#This Row],[Benefit category]:[Sum of the ratios of Medicaid payment rates to the comparable other health care payer rate AFTER rate reduction or restructuring]])), 0)</f>
        <v>0</v>
      </c>
    </row>
    <row r="71" spans="1:16" s="129" customFormat="1" x14ac:dyDescent="0.25">
      <c r="A71" s="129">
        <f t="shared" si="4"/>
        <v>60</v>
      </c>
      <c r="B71" s="133"/>
      <c r="C71" s="134"/>
      <c r="D71" s="134"/>
      <c r="E71" s="135"/>
      <c r="F71" s="136"/>
      <c r="G71" s="136"/>
      <c r="H71" s="136"/>
      <c r="I71" s="136"/>
      <c r="J71" s="272" t="e">
        <f t="shared" si="0"/>
        <v>#DIV/0!</v>
      </c>
      <c r="K71" s="272" t="e">
        <f t="shared" si="1"/>
        <v>#DIV/0!</v>
      </c>
      <c r="L71" s="272" t="e">
        <f t="shared" si="2"/>
        <v>#DIV/0!</v>
      </c>
      <c r="M71" s="273" t="e">
        <f t="shared" si="3"/>
        <v>#DIV/0!</v>
      </c>
      <c r="N71" s="274" t="str">
        <f t="shared" si="5"/>
        <v/>
      </c>
      <c r="O71" s="275">
        <f>IF(N71="Incomplete", (COUNTBLANK(Table1117[[#This Row],[Benefit category]:[Sum of the ratios of Medicaid payment rates to the comparable other health care payer rate AFTER rate reduction or restructuring]])), 0)</f>
        <v>0</v>
      </c>
      <c r="P71" s="275">
        <f>IF(OR(N71="Complete", N71="Incomplete"), (COLUMNS(Table1117[[#This Row],[Benefit category]:[Sum of the ratios of Medicaid payment rates to the comparable other health care payer rate AFTER rate reduction or restructuring]])), 0)</f>
        <v>0</v>
      </c>
    </row>
    <row r="72" spans="1:16" s="129" customFormat="1" x14ac:dyDescent="0.25">
      <c r="A72" s="129">
        <f t="shared" si="4"/>
        <v>61</v>
      </c>
      <c r="B72" s="133"/>
      <c r="C72" s="134"/>
      <c r="D72" s="134"/>
      <c r="E72" s="135"/>
      <c r="F72" s="136"/>
      <c r="G72" s="136"/>
      <c r="H72" s="136"/>
      <c r="I72" s="136"/>
      <c r="J72" s="272" t="e">
        <f t="shared" si="0"/>
        <v>#DIV/0!</v>
      </c>
      <c r="K72" s="272" t="e">
        <f t="shared" si="1"/>
        <v>#DIV/0!</v>
      </c>
      <c r="L72" s="272" t="e">
        <f t="shared" si="2"/>
        <v>#DIV/0!</v>
      </c>
      <c r="M72" s="273" t="e">
        <f t="shared" si="3"/>
        <v>#DIV/0!</v>
      </c>
      <c r="N72" s="274" t="str">
        <f t="shared" si="5"/>
        <v/>
      </c>
      <c r="O72" s="275">
        <f>IF(N72="Incomplete", (COUNTBLANK(Table1117[[#This Row],[Benefit category]:[Sum of the ratios of Medicaid payment rates to the comparable other health care payer rate AFTER rate reduction or restructuring]])), 0)</f>
        <v>0</v>
      </c>
      <c r="P72" s="275">
        <f>IF(OR(N72="Complete", N72="Incomplete"), (COLUMNS(Table1117[[#This Row],[Benefit category]:[Sum of the ratios of Medicaid payment rates to the comparable other health care payer rate AFTER rate reduction or restructuring]])), 0)</f>
        <v>0</v>
      </c>
    </row>
    <row r="73" spans="1:16" s="129" customFormat="1" x14ac:dyDescent="0.25">
      <c r="A73" s="129">
        <f t="shared" si="4"/>
        <v>62</v>
      </c>
      <c r="B73" s="133"/>
      <c r="C73" s="134"/>
      <c r="D73" s="134"/>
      <c r="E73" s="135"/>
      <c r="F73" s="136"/>
      <c r="G73" s="136"/>
      <c r="H73" s="136"/>
      <c r="I73" s="136"/>
      <c r="J73" s="272" t="e">
        <f t="shared" si="0"/>
        <v>#DIV/0!</v>
      </c>
      <c r="K73" s="272" t="e">
        <f t="shared" si="1"/>
        <v>#DIV/0!</v>
      </c>
      <c r="L73" s="272" t="e">
        <f t="shared" si="2"/>
        <v>#DIV/0!</v>
      </c>
      <c r="M73" s="273" t="e">
        <f t="shared" si="3"/>
        <v>#DIV/0!</v>
      </c>
      <c r="N73" s="274" t="str">
        <f t="shared" si="5"/>
        <v/>
      </c>
      <c r="O73" s="275">
        <f>IF(N73="Incomplete", (COUNTBLANK(Table1117[[#This Row],[Benefit category]:[Sum of the ratios of Medicaid payment rates to the comparable other health care payer rate AFTER rate reduction or restructuring]])), 0)</f>
        <v>0</v>
      </c>
      <c r="P73" s="275">
        <f>IF(OR(N73="Complete", N73="Incomplete"), (COLUMNS(Table1117[[#This Row],[Benefit category]:[Sum of the ratios of Medicaid payment rates to the comparable other health care payer rate AFTER rate reduction or restructuring]])), 0)</f>
        <v>0</v>
      </c>
    </row>
    <row r="74" spans="1:16" s="129" customFormat="1" x14ac:dyDescent="0.25">
      <c r="A74" s="129">
        <f t="shared" si="4"/>
        <v>63</v>
      </c>
      <c r="B74" s="133"/>
      <c r="C74" s="134"/>
      <c r="D74" s="134"/>
      <c r="E74" s="135"/>
      <c r="F74" s="136"/>
      <c r="G74" s="136"/>
      <c r="H74" s="136"/>
      <c r="I74" s="136"/>
      <c r="J74" s="272" t="e">
        <f t="shared" si="0"/>
        <v>#DIV/0!</v>
      </c>
      <c r="K74" s="272" t="e">
        <f t="shared" si="1"/>
        <v>#DIV/0!</v>
      </c>
      <c r="L74" s="272" t="e">
        <f t="shared" si="2"/>
        <v>#DIV/0!</v>
      </c>
      <c r="M74" s="273" t="e">
        <f t="shared" si="3"/>
        <v>#DIV/0!</v>
      </c>
      <c r="N74" s="274" t="str">
        <f t="shared" si="5"/>
        <v/>
      </c>
      <c r="O74" s="275">
        <f>IF(N74="Incomplete", (COUNTBLANK(Table1117[[#This Row],[Benefit category]:[Sum of the ratios of Medicaid payment rates to the comparable other health care payer rate AFTER rate reduction or restructuring]])), 0)</f>
        <v>0</v>
      </c>
      <c r="P74" s="275">
        <f>IF(OR(N74="Complete", N74="Incomplete"), (COLUMNS(Table1117[[#This Row],[Benefit category]:[Sum of the ratios of Medicaid payment rates to the comparable other health care payer rate AFTER rate reduction or restructuring]])), 0)</f>
        <v>0</v>
      </c>
    </row>
    <row r="75" spans="1:16" s="129" customFormat="1" x14ac:dyDescent="0.25">
      <c r="A75" s="129">
        <f t="shared" si="4"/>
        <v>64</v>
      </c>
      <c r="B75" s="133"/>
      <c r="C75" s="134"/>
      <c r="D75" s="134"/>
      <c r="E75" s="135"/>
      <c r="F75" s="136"/>
      <c r="G75" s="136"/>
      <c r="H75" s="136"/>
      <c r="I75" s="136"/>
      <c r="J75" s="272" t="e">
        <f t="shared" si="0"/>
        <v>#DIV/0!</v>
      </c>
      <c r="K75" s="272" t="e">
        <f t="shared" si="1"/>
        <v>#DIV/0!</v>
      </c>
      <c r="L75" s="272" t="e">
        <f t="shared" si="2"/>
        <v>#DIV/0!</v>
      </c>
      <c r="M75" s="273" t="e">
        <f t="shared" si="3"/>
        <v>#DIV/0!</v>
      </c>
      <c r="N75" s="274" t="str">
        <f t="shared" si="5"/>
        <v/>
      </c>
      <c r="O75" s="275">
        <f>IF(N75="Incomplete", (COUNTBLANK(Table1117[[#This Row],[Benefit category]:[Sum of the ratios of Medicaid payment rates to the comparable other health care payer rate AFTER rate reduction or restructuring]])), 0)</f>
        <v>0</v>
      </c>
      <c r="P75" s="275">
        <f>IF(OR(N75="Complete", N75="Incomplete"), (COLUMNS(Table1117[[#This Row],[Benefit category]:[Sum of the ratios of Medicaid payment rates to the comparable other health care payer rate AFTER rate reduction or restructuring]])), 0)</f>
        <v>0</v>
      </c>
    </row>
    <row r="76" spans="1:16" s="129" customFormat="1" x14ac:dyDescent="0.25">
      <c r="A76" s="129">
        <f t="shared" si="4"/>
        <v>65</v>
      </c>
      <c r="B76" s="133"/>
      <c r="C76" s="134"/>
      <c r="D76" s="134"/>
      <c r="E76" s="135"/>
      <c r="F76" s="136"/>
      <c r="G76" s="136"/>
      <c r="H76" s="136"/>
      <c r="I76" s="136"/>
      <c r="J76" s="272" t="e">
        <f t="shared" ref="J76:J139" si="6">F76/E76</f>
        <v>#DIV/0!</v>
      </c>
      <c r="K76" s="272" t="e">
        <f t="shared" ref="K76:K139" si="7">G76/E76</f>
        <v>#DIV/0!</v>
      </c>
      <c r="L76" s="272" t="e">
        <f t="shared" ref="L76:L139" si="8">H76/E76</f>
        <v>#DIV/0!</v>
      </c>
      <c r="M76" s="273" t="e">
        <f t="shared" ref="M76:M139" si="9">I76/E76</f>
        <v>#DIV/0!</v>
      </c>
      <c r="N76" s="274" t="str">
        <f t="shared" si="5"/>
        <v/>
      </c>
      <c r="O76" s="275">
        <f>IF(N76="Incomplete", (COUNTBLANK(Table1117[[#This Row],[Benefit category]:[Sum of the ratios of Medicaid payment rates to the comparable other health care payer rate AFTER rate reduction or restructuring]])), 0)</f>
        <v>0</v>
      </c>
      <c r="P76" s="275">
        <f>IF(OR(N76="Complete", N76="Incomplete"), (COLUMNS(Table1117[[#This Row],[Benefit category]:[Sum of the ratios of Medicaid payment rates to the comparable other health care payer rate AFTER rate reduction or restructuring]])), 0)</f>
        <v>0</v>
      </c>
    </row>
    <row r="77" spans="1:16" s="129" customFormat="1" x14ac:dyDescent="0.25">
      <c r="A77" s="129">
        <f t="shared" ref="A77:A140" si="10">A76+1</f>
        <v>66</v>
      </c>
      <c r="B77" s="133"/>
      <c r="C77" s="134"/>
      <c r="D77" s="134"/>
      <c r="E77" s="135"/>
      <c r="F77" s="136"/>
      <c r="G77" s="136"/>
      <c r="H77" s="136"/>
      <c r="I77" s="136"/>
      <c r="J77" s="272" t="e">
        <f t="shared" si="6"/>
        <v>#DIV/0!</v>
      </c>
      <c r="K77" s="272" t="e">
        <f t="shared" si="7"/>
        <v>#DIV/0!</v>
      </c>
      <c r="L77" s="272" t="e">
        <f t="shared" si="8"/>
        <v>#DIV/0!</v>
      </c>
      <c r="M77" s="273" t="e">
        <f t="shared" si="9"/>
        <v>#DIV/0!</v>
      </c>
      <c r="N77" s="274" t="str">
        <f t="shared" ref="N77:N140" si="11">IF(COUNTA(B77:I77)=0,"", IF(COUNTA(B77:I77)&lt;COLUMNS(B77:I77),"Incomplete","Complete"))</f>
        <v/>
      </c>
      <c r="O77" s="275">
        <f>IF(N77="Incomplete", (COUNTBLANK(Table1117[[#This Row],[Benefit category]:[Sum of the ratios of Medicaid payment rates to the comparable other health care payer rate AFTER rate reduction or restructuring]])), 0)</f>
        <v>0</v>
      </c>
      <c r="P77" s="275">
        <f>IF(OR(N77="Complete", N77="Incomplete"), (COLUMNS(Table1117[[#This Row],[Benefit category]:[Sum of the ratios of Medicaid payment rates to the comparable other health care payer rate AFTER rate reduction or restructuring]])), 0)</f>
        <v>0</v>
      </c>
    </row>
    <row r="78" spans="1:16" s="129" customFormat="1" x14ac:dyDescent="0.25">
      <c r="A78" s="129">
        <f t="shared" si="10"/>
        <v>67</v>
      </c>
      <c r="B78" s="133"/>
      <c r="C78" s="134"/>
      <c r="D78" s="134"/>
      <c r="E78" s="135"/>
      <c r="F78" s="136"/>
      <c r="G78" s="136"/>
      <c r="H78" s="136"/>
      <c r="I78" s="136"/>
      <c r="J78" s="272" t="e">
        <f t="shared" si="6"/>
        <v>#DIV/0!</v>
      </c>
      <c r="K78" s="272" t="e">
        <f t="shared" si="7"/>
        <v>#DIV/0!</v>
      </c>
      <c r="L78" s="272" t="e">
        <f t="shared" si="8"/>
        <v>#DIV/0!</v>
      </c>
      <c r="M78" s="273" t="e">
        <f t="shared" si="9"/>
        <v>#DIV/0!</v>
      </c>
      <c r="N78" s="274" t="str">
        <f t="shared" si="11"/>
        <v/>
      </c>
      <c r="O78" s="275">
        <f>IF(N78="Incomplete", (COUNTBLANK(Table1117[[#This Row],[Benefit category]:[Sum of the ratios of Medicaid payment rates to the comparable other health care payer rate AFTER rate reduction or restructuring]])), 0)</f>
        <v>0</v>
      </c>
      <c r="P78" s="275">
        <f>IF(OR(N78="Complete", N78="Incomplete"), (COLUMNS(Table1117[[#This Row],[Benefit category]:[Sum of the ratios of Medicaid payment rates to the comparable other health care payer rate AFTER rate reduction or restructuring]])), 0)</f>
        <v>0</v>
      </c>
    </row>
    <row r="79" spans="1:16" s="129" customFormat="1" x14ac:dyDescent="0.25">
      <c r="A79" s="129">
        <f t="shared" si="10"/>
        <v>68</v>
      </c>
      <c r="B79" s="133"/>
      <c r="C79" s="134"/>
      <c r="D79" s="134"/>
      <c r="E79" s="135"/>
      <c r="F79" s="136"/>
      <c r="G79" s="136"/>
      <c r="H79" s="136"/>
      <c r="I79" s="136"/>
      <c r="J79" s="272" t="e">
        <f t="shared" si="6"/>
        <v>#DIV/0!</v>
      </c>
      <c r="K79" s="272" t="e">
        <f t="shared" si="7"/>
        <v>#DIV/0!</v>
      </c>
      <c r="L79" s="272" t="e">
        <f t="shared" si="8"/>
        <v>#DIV/0!</v>
      </c>
      <c r="M79" s="273" t="e">
        <f t="shared" si="9"/>
        <v>#DIV/0!</v>
      </c>
      <c r="N79" s="274" t="str">
        <f t="shared" si="11"/>
        <v/>
      </c>
      <c r="O79" s="275">
        <f>IF(N79="Incomplete", (COUNTBLANK(Table1117[[#This Row],[Benefit category]:[Sum of the ratios of Medicaid payment rates to the comparable other health care payer rate AFTER rate reduction or restructuring]])), 0)</f>
        <v>0</v>
      </c>
      <c r="P79" s="275">
        <f>IF(OR(N79="Complete", N79="Incomplete"), (COLUMNS(Table1117[[#This Row],[Benefit category]:[Sum of the ratios of Medicaid payment rates to the comparable other health care payer rate AFTER rate reduction or restructuring]])), 0)</f>
        <v>0</v>
      </c>
    </row>
    <row r="80" spans="1:16" s="129" customFormat="1" x14ac:dyDescent="0.25">
      <c r="A80" s="129">
        <f t="shared" si="10"/>
        <v>69</v>
      </c>
      <c r="B80" s="133"/>
      <c r="C80" s="134"/>
      <c r="D80" s="134"/>
      <c r="E80" s="135"/>
      <c r="F80" s="136"/>
      <c r="G80" s="136"/>
      <c r="H80" s="136"/>
      <c r="I80" s="136"/>
      <c r="J80" s="272" t="e">
        <f t="shared" si="6"/>
        <v>#DIV/0!</v>
      </c>
      <c r="K80" s="272" t="e">
        <f t="shared" si="7"/>
        <v>#DIV/0!</v>
      </c>
      <c r="L80" s="272" t="e">
        <f t="shared" si="8"/>
        <v>#DIV/0!</v>
      </c>
      <c r="M80" s="273" t="e">
        <f t="shared" si="9"/>
        <v>#DIV/0!</v>
      </c>
      <c r="N80" s="274" t="str">
        <f t="shared" si="11"/>
        <v/>
      </c>
      <c r="O80" s="275">
        <f>IF(N80="Incomplete", (COUNTBLANK(Table1117[[#This Row],[Benefit category]:[Sum of the ratios of Medicaid payment rates to the comparable other health care payer rate AFTER rate reduction or restructuring]])), 0)</f>
        <v>0</v>
      </c>
      <c r="P80" s="275">
        <f>IF(OR(N80="Complete", N80="Incomplete"), (COLUMNS(Table1117[[#This Row],[Benefit category]:[Sum of the ratios of Medicaid payment rates to the comparable other health care payer rate AFTER rate reduction or restructuring]])), 0)</f>
        <v>0</v>
      </c>
    </row>
    <row r="81" spans="1:16" s="129" customFormat="1" x14ac:dyDescent="0.25">
      <c r="A81" s="129">
        <f t="shared" si="10"/>
        <v>70</v>
      </c>
      <c r="B81" s="133"/>
      <c r="C81" s="134"/>
      <c r="D81" s="134"/>
      <c r="E81" s="135"/>
      <c r="F81" s="136"/>
      <c r="G81" s="136"/>
      <c r="H81" s="136"/>
      <c r="I81" s="136"/>
      <c r="J81" s="272" t="e">
        <f t="shared" si="6"/>
        <v>#DIV/0!</v>
      </c>
      <c r="K81" s="272" t="e">
        <f t="shared" si="7"/>
        <v>#DIV/0!</v>
      </c>
      <c r="L81" s="272" t="e">
        <f t="shared" si="8"/>
        <v>#DIV/0!</v>
      </c>
      <c r="M81" s="273" t="e">
        <f t="shared" si="9"/>
        <v>#DIV/0!</v>
      </c>
      <c r="N81" s="274" t="str">
        <f t="shared" si="11"/>
        <v/>
      </c>
      <c r="O81" s="275">
        <f>IF(N81="Incomplete", (COUNTBLANK(Table1117[[#This Row],[Benefit category]:[Sum of the ratios of Medicaid payment rates to the comparable other health care payer rate AFTER rate reduction or restructuring]])), 0)</f>
        <v>0</v>
      </c>
      <c r="P81" s="275">
        <f>IF(OR(N81="Complete", N81="Incomplete"), (COLUMNS(Table1117[[#This Row],[Benefit category]:[Sum of the ratios of Medicaid payment rates to the comparable other health care payer rate AFTER rate reduction or restructuring]])), 0)</f>
        <v>0</v>
      </c>
    </row>
    <row r="82" spans="1:16" s="129" customFormat="1" x14ac:dyDescent="0.25">
      <c r="A82" s="129">
        <f t="shared" si="10"/>
        <v>71</v>
      </c>
      <c r="B82" s="133"/>
      <c r="C82" s="134"/>
      <c r="D82" s="134"/>
      <c r="E82" s="135"/>
      <c r="F82" s="136"/>
      <c r="G82" s="136"/>
      <c r="H82" s="136"/>
      <c r="I82" s="136"/>
      <c r="J82" s="272" t="e">
        <f t="shared" si="6"/>
        <v>#DIV/0!</v>
      </c>
      <c r="K82" s="272" t="e">
        <f t="shared" si="7"/>
        <v>#DIV/0!</v>
      </c>
      <c r="L82" s="272" t="e">
        <f t="shared" si="8"/>
        <v>#DIV/0!</v>
      </c>
      <c r="M82" s="273" t="e">
        <f t="shared" si="9"/>
        <v>#DIV/0!</v>
      </c>
      <c r="N82" s="274" t="str">
        <f t="shared" si="11"/>
        <v/>
      </c>
      <c r="O82" s="275">
        <f>IF(N82="Incomplete", (COUNTBLANK(Table1117[[#This Row],[Benefit category]:[Sum of the ratios of Medicaid payment rates to the comparable other health care payer rate AFTER rate reduction or restructuring]])), 0)</f>
        <v>0</v>
      </c>
      <c r="P82" s="275">
        <f>IF(OR(N82="Complete", N82="Incomplete"), (COLUMNS(Table1117[[#This Row],[Benefit category]:[Sum of the ratios of Medicaid payment rates to the comparable other health care payer rate AFTER rate reduction or restructuring]])), 0)</f>
        <v>0</v>
      </c>
    </row>
    <row r="83" spans="1:16" s="129" customFormat="1" x14ac:dyDescent="0.25">
      <c r="A83" s="129">
        <f t="shared" si="10"/>
        <v>72</v>
      </c>
      <c r="B83" s="133"/>
      <c r="C83" s="134"/>
      <c r="D83" s="134"/>
      <c r="E83" s="135"/>
      <c r="F83" s="136"/>
      <c r="G83" s="136"/>
      <c r="H83" s="136"/>
      <c r="I83" s="136"/>
      <c r="J83" s="272" t="e">
        <f t="shared" si="6"/>
        <v>#DIV/0!</v>
      </c>
      <c r="K83" s="272" t="e">
        <f t="shared" si="7"/>
        <v>#DIV/0!</v>
      </c>
      <c r="L83" s="272" t="e">
        <f t="shared" si="8"/>
        <v>#DIV/0!</v>
      </c>
      <c r="M83" s="273" t="e">
        <f t="shared" si="9"/>
        <v>#DIV/0!</v>
      </c>
      <c r="N83" s="274" t="str">
        <f t="shared" si="11"/>
        <v/>
      </c>
      <c r="O83" s="275">
        <f>IF(N83="Incomplete", (COUNTBLANK(Table1117[[#This Row],[Benefit category]:[Sum of the ratios of Medicaid payment rates to the comparable other health care payer rate AFTER rate reduction or restructuring]])), 0)</f>
        <v>0</v>
      </c>
      <c r="P83" s="275">
        <f>IF(OR(N83="Complete", N83="Incomplete"), (COLUMNS(Table1117[[#This Row],[Benefit category]:[Sum of the ratios of Medicaid payment rates to the comparable other health care payer rate AFTER rate reduction or restructuring]])), 0)</f>
        <v>0</v>
      </c>
    </row>
    <row r="84" spans="1:16" s="129" customFormat="1" x14ac:dyDescent="0.25">
      <c r="A84" s="129">
        <f t="shared" si="10"/>
        <v>73</v>
      </c>
      <c r="B84" s="133"/>
      <c r="C84" s="134"/>
      <c r="D84" s="134"/>
      <c r="E84" s="135"/>
      <c r="F84" s="136"/>
      <c r="G84" s="136"/>
      <c r="H84" s="136"/>
      <c r="I84" s="136"/>
      <c r="J84" s="272" t="e">
        <f t="shared" si="6"/>
        <v>#DIV/0!</v>
      </c>
      <c r="K84" s="272" t="e">
        <f t="shared" si="7"/>
        <v>#DIV/0!</v>
      </c>
      <c r="L84" s="272" t="e">
        <f t="shared" si="8"/>
        <v>#DIV/0!</v>
      </c>
      <c r="M84" s="273" t="e">
        <f t="shared" si="9"/>
        <v>#DIV/0!</v>
      </c>
      <c r="N84" s="274" t="str">
        <f t="shared" si="11"/>
        <v/>
      </c>
      <c r="O84" s="275">
        <f>IF(N84="Incomplete", (COUNTBLANK(Table1117[[#This Row],[Benefit category]:[Sum of the ratios of Medicaid payment rates to the comparable other health care payer rate AFTER rate reduction or restructuring]])), 0)</f>
        <v>0</v>
      </c>
      <c r="P84" s="275">
        <f>IF(OR(N84="Complete", N84="Incomplete"), (COLUMNS(Table1117[[#This Row],[Benefit category]:[Sum of the ratios of Medicaid payment rates to the comparable other health care payer rate AFTER rate reduction or restructuring]])), 0)</f>
        <v>0</v>
      </c>
    </row>
    <row r="85" spans="1:16" s="129" customFormat="1" x14ac:dyDescent="0.25">
      <c r="A85" s="129">
        <f t="shared" si="10"/>
        <v>74</v>
      </c>
      <c r="B85" s="133"/>
      <c r="C85" s="134"/>
      <c r="D85" s="134"/>
      <c r="E85" s="135"/>
      <c r="F85" s="136"/>
      <c r="G85" s="136"/>
      <c r="H85" s="136"/>
      <c r="I85" s="136"/>
      <c r="J85" s="272" t="e">
        <f t="shared" si="6"/>
        <v>#DIV/0!</v>
      </c>
      <c r="K85" s="272" t="e">
        <f t="shared" si="7"/>
        <v>#DIV/0!</v>
      </c>
      <c r="L85" s="272" t="e">
        <f t="shared" si="8"/>
        <v>#DIV/0!</v>
      </c>
      <c r="M85" s="273" t="e">
        <f t="shared" si="9"/>
        <v>#DIV/0!</v>
      </c>
      <c r="N85" s="274" t="str">
        <f t="shared" si="11"/>
        <v/>
      </c>
      <c r="O85" s="275">
        <f>IF(N85="Incomplete", (COUNTBLANK(Table1117[[#This Row],[Benefit category]:[Sum of the ratios of Medicaid payment rates to the comparable other health care payer rate AFTER rate reduction or restructuring]])), 0)</f>
        <v>0</v>
      </c>
      <c r="P85" s="275">
        <f>IF(OR(N85="Complete", N85="Incomplete"), (COLUMNS(Table1117[[#This Row],[Benefit category]:[Sum of the ratios of Medicaid payment rates to the comparable other health care payer rate AFTER rate reduction or restructuring]])), 0)</f>
        <v>0</v>
      </c>
    </row>
    <row r="86" spans="1:16" s="129" customFormat="1" x14ac:dyDescent="0.25">
      <c r="A86" s="129">
        <f t="shared" si="10"/>
        <v>75</v>
      </c>
      <c r="B86" s="133"/>
      <c r="C86" s="134"/>
      <c r="D86" s="134"/>
      <c r="E86" s="135"/>
      <c r="F86" s="136"/>
      <c r="G86" s="136"/>
      <c r="H86" s="136"/>
      <c r="I86" s="136"/>
      <c r="J86" s="272" t="e">
        <f t="shared" si="6"/>
        <v>#DIV/0!</v>
      </c>
      <c r="K86" s="272" t="e">
        <f t="shared" si="7"/>
        <v>#DIV/0!</v>
      </c>
      <c r="L86" s="272" t="e">
        <f t="shared" si="8"/>
        <v>#DIV/0!</v>
      </c>
      <c r="M86" s="273" t="e">
        <f t="shared" si="9"/>
        <v>#DIV/0!</v>
      </c>
      <c r="N86" s="274" t="str">
        <f t="shared" si="11"/>
        <v/>
      </c>
      <c r="O86" s="275">
        <f>IF(N86="Incomplete", (COUNTBLANK(Table1117[[#This Row],[Benefit category]:[Sum of the ratios of Medicaid payment rates to the comparable other health care payer rate AFTER rate reduction or restructuring]])), 0)</f>
        <v>0</v>
      </c>
      <c r="P86" s="275">
        <f>IF(OR(N86="Complete", N86="Incomplete"), (COLUMNS(Table1117[[#This Row],[Benefit category]:[Sum of the ratios of Medicaid payment rates to the comparable other health care payer rate AFTER rate reduction or restructuring]])), 0)</f>
        <v>0</v>
      </c>
    </row>
    <row r="87" spans="1:16" s="129" customFormat="1" x14ac:dyDescent="0.25">
      <c r="A87" s="129">
        <f t="shared" si="10"/>
        <v>76</v>
      </c>
      <c r="B87" s="133"/>
      <c r="C87" s="134"/>
      <c r="D87" s="134"/>
      <c r="E87" s="135"/>
      <c r="F87" s="136"/>
      <c r="G87" s="136"/>
      <c r="H87" s="136"/>
      <c r="I87" s="136"/>
      <c r="J87" s="272" t="e">
        <f t="shared" si="6"/>
        <v>#DIV/0!</v>
      </c>
      <c r="K87" s="272" t="e">
        <f t="shared" si="7"/>
        <v>#DIV/0!</v>
      </c>
      <c r="L87" s="272" t="e">
        <f t="shared" si="8"/>
        <v>#DIV/0!</v>
      </c>
      <c r="M87" s="273" t="e">
        <f t="shared" si="9"/>
        <v>#DIV/0!</v>
      </c>
      <c r="N87" s="274" t="str">
        <f t="shared" si="11"/>
        <v/>
      </c>
      <c r="O87" s="275">
        <f>IF(N87="Incomplete", (COUNTBLANK(Table1117[[#This Row],[Benefit category]:[Sum of the ratios of Medicaid payment rates to the comparable other health care payer rate AFTER rate reduction or restructuring]])), 0)</f>
        <v>0</v>
      </c>
      <c r="P87" s="275">
        <f>IF(OR(N87="Complete", N87="Incomplete"), (COLUMNS(Table1117[[#This Row],[Benefit category]:[Sum of the ratios of Medicaid payment rates to the comparable other health care payer rate AFTER rate reduction or restructuring]])), 0)</f>
        <v>0</v>
      </c>
    </row>
    <row r="88" spans="1:16" s="129" customFormat="1" x14ac:dyDescent="0.25">
      <c r="A88" s="129">
        <f t="shared" si="10"/>
        <v>77</v>
      </c>
      <c r="B88" s="133"/>
      <c r="C88" s="134"/>
      <c r="D88" s="134"/>
      <c r="E88" s="135"/>
      <c r="F88" s="136"/>
      <c r="G88" s="136"/>
      <c r="H88" s="136"/>
      <c r="I88" s="136"/>
      <c r="J88" s="272" t="e">
        <f t="shared" si="6"/>
        <v>#DIV/0!</v>
      </c>
      <c r="K88" s="272" t="e">
        <f t="shared" si="7"/>
        <v>#DIV/0!</v>
      </c>
      <c r="L88" s="272" t="e">
        <f t="shared" si="8"/>
        <v>#DIV/0!</v>
      </c>
      <c r="M88" s="273" t="e">
        <f t="shared" si="9"/>
        <v>#DIV/0!</v>
      </c>
      <c r="N88" s="274" t="str">
        <f t="shared" si="11"/>
        <v/>
      </c>
      <c r="O88" s="275">
        <f>IF(N88="Incomplete", (COUNTBLANK(Table1117[[#This Row],[Benefit category]:[Sum of the ratios of Medicaid payment rates to the comparable other health care payer rate AFTER rate reduction or restructuring]])), 0)</f>
        <v>0</v>
      </c>
      <c r="P88" s="275">
        <f>IF(OR(N88="Complete", N88="Incomplete"), (COLUMNS(Table1117[[#This Row],[Benefit category]:[Sum of the ratios of Medicaid payment rates to the comparable other health care payer rate AFTER rate reduction or restructuring]])), 0)</f>
        <v>0</v>
      </c>
    </row>
    <row r="89" spans="1:16" s="129" customFormat="1" x14ac:dyDescent="0.25">
      <c r="A89" s="129">
        <f t="shared" si="10"/>
        <v>78</v>
      </c>
      <c r="B89" s="133"/>
      <c r="C89" s="134"/>
      <c r="D89" s="134"/>
      <c r="E89" s="135"/>
      <c r="F89" s="136"/>
      <c r="G89" s="136"/>
      <c r="H89" s="136"/>
      <c r="I89" s="136"/>
      <c r="J89" s="272" t="e">
        <f t="shared" si="6"/>
        <v>#DIV/0!</v>
      </c>
      <c r="K89" s="272" t="e">
        <f t="shared" si="7"/>
        <v>#DIV/0!</v>
      </c>
      <c r="L89" s="272" t="e">
        <f t="shared" si="8"/>
        <v>#DIV/0!</v>
      </c>
      <c r="M89" s="273" t="e">
        <f t="shared" si="9"/>
        <v>#DIV/0!</v>
      </c>
      <c r="N89" s="274" t="str">
        <f t="shared" si="11"/>
        <v/>
      </c>
      <c r="O89" s="275">
        <f>IF(N89="Incomplete", (COUNTBLANK(Table1117[[#This Row],[Benefit category]:[Sum of the ratios of Medicaid payment rates to the comparable other health care payer rate AFTER rate reduction or restructuring]])), 0)</f>
        <v>0</v>
      </c>
      <c r="P89" s="275">
        <f>IF(OR(N89="Complete", N89="Incomplete"), (COLUMNS(Table1117[[#This Row],[Benefit category]:[Sum of the ratios of Medicaid payment rates to the comparable other health care payer rate AFTER rate reduction or restructuring]])), 0)</f>
        <v>0</v>
      </c>
    </row>
    <row r="90" spans="1:16" s="129" customFormat="1" x14ac:dyDescent="0.25">
      <c r="A90" s="129">
        <f t="shared" si="10"/>
        <v>79</v>
      </c>
      <c r="B90" s="133"/>
      <c r="C90" s="134"/>
      <c r="D90" s="134"/>
      <c r="E90" s="135"/>
      <c r="F90" s="136"/>
      <c r="G90" s="136"/>
      <c r="H90" s="136"/>
      <c r="I90" s="136"/>
      <c r="J90" s="272" t="e">
        <f t="shared" si="6"/>
        <v>#DIV/0!</v>
      </c>
      <c r="K90" s="272" t="e">
        <f t="shared" si="7"/>
        <v>#DIV/0!</v>
      </c>
      <c r="L90" s="272" t="e">
        <f t="shared" si="8"/>
        <v>#DIV/0!</v>
      </c>
      <c r="M90" s="273" t="e">
        <f t="shared" si="9"/>
        <v>#DIV/0!</v>
      </c>
      <c r="N90" s="274" t="str">
        <f t="shared" si="11"/>
        <v/>
      </c>
      <c r="O90" s="275">
        <f>IF(N90="Incomplete", (COUNTBLANK(Table1117[[#This Row],[Benefit category]:[Sum of the ratios of Medicaid payment rates to the comparable other health care payer rate AFTER rate reduction or restructuring]])), 0)</f>
        <v>0</v>
      </c>
      <c r="P90" s="275">
        <f>IF(OR(N90="Complete", N90="Incomplete"), (COLUMNS(Table1117[[#This Row],[Benefit category]:[Sum of the ratios of Medicaid payment rates to the comparable other health care payer rate AFTER rate reduction or restructuring]])), 0)</f>
        <v>0</v>
      </c>
    </row>
    <row r="91" spans="1:16" s="129" customFormat="1" x14ac:dyDescent="0.25">
      <c r="A91" s="129">
        <f t="shared" si="10"/>
        <v>80</v>
      </c>
      <c r="B91" s="133"/>
      <c r="C91" s="134"/>
      <c r="D91" s="134"/>
      <c r="E91" s="135"/>
      <c r="F91" s="136"/>
      <c r="G91" s="136"/>
      <c r="H91" s="136"/>
      <c r="I91" s="136"/>
      <c r="J91" s="272" t="e">
        <f t="shared" si="6"/>
        <v>#DIV/0!</v>
      </c>
      <c r="K91" s="272" t="e">
        <f t="shared" si="7"/>
        <v>#DIV/0!</v>
      </c>
      <c r="L91" s="272" t="e">
        <f t="shared" si="8"/>
        <v>#DIV/0!</v>
      </c>
      <c r="M91" s="273" t="e">
        <f t="shared" si="9"/>
        <v>#DIV/0!</v>
      </c>
      <c r="N91" s="274" t="str">
        <f t="shared" si="11"/>
        <v/>
      </c>
      <c r="O91" s="275">
        <f>IF(N91="Incomplete", (COUNTBLANK(Table1117[[#This Row],[Benefit category]:[Sum of the ratios of Medicaid payment rates to the comparable other health care payer rate AFTER rate reduction or restructuring]])), 0)</f>
        <v>0</v>
      </c>
      <c r="P91" s="275">
        <f>IF(OR(N91="Complete", N91="Incomplete"), (COLUMNS(Table1117[[#This Row],[Benefit category]:[Sum of the ratios of Medicaid payment rates to the comparable other health care payer rate AFTER rate reduction or restructuring]])), 0)</f>
        <v>0</v>
      </c>
    </row>
    <row r="92" spans="1:16" s="129" customFormat="1" x14ac:dyDescent="0.25">
      <c r="A92" s="129">
        <f t="shared" si="10"/>
        <v>81</v>
      </c>
      <c r="B92" s="133"/>
      <c r="C92" s="134"/>
      <c r="D92" s="134"/>
      <c r="E92" s="135"/>
      <c r="F92" s="136"/>
      <c r="G92" s="136"/>
      <c r="H92" s="136"/>
      <c r="I92" s="136"/>
      <c r="J92" s="272" t="e">
        <f t="shared" si="6"/>
        <v>#DIV/0!</v>
      </c>
      <c r="K92" s="272" t="e">
        <f t="shared" si="7"/>
        <v>#DIV/0!</v>
      </c>
      <c r="L92" s="272" t="e">
        <f t="shared" si="8"/>
        <v>#DIV/0!</v>
      </c>
      <c r="M92" s="273" t="e">
        <f t="shared" si="9"/>
        <v>#DIV/0!</v>
      </c>
      <c r="N92" s="274" t="str">
        <f t="shared" si="11"/>
        <v/>
      </c>
      <c r="O92" s="275">
        <f>IF(N92="Incomplete", (COUNTBLANK(Table1117[[#This Row],[Benefit category]:[Sum of the ratios of Medicaid payment rates to the comparable other health care payer rate AFTER rate reduction or restructuring]])), 0)</f>
        <v>0</v>
      </c>
      <c r="P92" s="275">
        <f>IF(OR(N92="Complete", N92="Incomplete"), (COLUMNS(Table1117[[#This Row],[Benefit category]:[Sum of the ratios of Medicaid payment rates to the comparable other health care payer rate AFTER rate reduction or restructuring]])), 0)</f>
        <v>0</v>
      </c>
    </row>
    <row r="93" spans="1:16" s="129" customFormat="1" x14ac:dyDescent="0.25">
      <c r="A93" s="129">
        <f t="shared" si="10"/>
        <v>82</v>
      </c>
      <c r="B93" s="133"/>
      <c r="C93" s="134"/>
      <c r="D93" s="134"/>
      <c r="E93" s="135"/>
      <c r="F93" s="136"/>
      <c r="G93" s="136"/>
      <c r="H93" s="136"/>
      <c r="I93" s="136"/>
      <c r="J93" s="272" t="e">
        <f t="shared" si="6"/>
        <v>#DIV/0!</v>
      </c>
      <c r="K93" s="272" t="e">
        <f t="shared" si="7"/>
        <v>#DIV/0!</v>
      </c>
      <c r="L93" s="272" t="e">
        <f t="shared" si="8"/>
        <v>#DIV/0!</v>
      </c>
      <c r="M93" s="273" t="e">
        <f t="shared" si="9"/>
        <v>#DIV/0!</v>
      </c>
      <c r="N93" s="274" t="str">
        <f t="shared" si="11"/>
        <v/>
      </c>
      <c r="O93" s="275">
        <f>IF(N93="Incomplete", (COUNTBLANK(Table1117[[#This Row],[Benefit category]:[Sum of the ratios of Medicaid payment rates to the comparable other health care payer rate AFTER rate reduction or restructuring]])), 0)</f>
        <v>0</v>
      </c>
      <c r="P93" s="275">
        <f>IF(OR(N93="Complete", N93="Incomplete"), (COLUMNS(Table1117[[#This Row],[Benefit category]:[Sum of the ratios of Medicaid payment rates to the comparable other health care payer rate AFTER rate reduction or restructuring]])), 0)</f>
        <v>0</v>
      </c>
    </row>
    <row r="94" spans="1:16" s="129" customFormat="1" x14ac:dyDescent="0.25">
      <c r="A94" s="129">
        <f t="shared" si="10"/>
        <v>83</v>
      </c>
      <c r="B94" s="133"/>
      <c r="C94" s="134"/>
      <c r="D94" s="134"/>
      <c r="E94" s="135"/>
      <c r="F94" s="136"/>
      <c r="G94" s="136"/>
      <c r="H94" s="136"/>
      <c r="I94" s="136"/>
      <c r="J94" s="272" t="e">
        <f t="shared" si="6"/>
        <v>#DIV/0!</v>
      </c>
      <c r="K94" s="272" t="e">
        <f t="shared" si="7"/>
        <v>#DIV/0!</v>
      </c>
      <c r="L94" s="272" t="e">
        <f t="shared" si="8"/>
        <v>#DIV/0!</v>
      </c>
      <c r="M94" s="273" t="e">
        <f t="shared" si="9"/>
        <v>#DIV/0!</v>
      </c>
      <c r="N94" s="274" t="str">
        <f t="shared" si="11"/>
        <v/>
      </c>
      <c r="O94" s="275">
        <f>IF(N94="Incomplete", (COUNTBLANK(Table1117[[#This Row],[Benefit category]:[Sum of the ratios of Medicaid payment rates to the comparable other health care payer rate AFTER rate reduction or restructuring]])), 0)</f>
        <v>0</v>
      </c>
      <c r="P94" s="275">
        <f>IF(OR(N94="Complete", N94="Incomplete"), (COLUMNS(Table1117[[#This Row],[Benefit category]:[Sum of the ratios of Medicaid payment rates to the comparable other health care payer rate AFTER rate reduction or restructuring]])), 0)</f>
        <v>0</v>
      </c>
    </row>
    <row r="95" spans="1:16" s="129" customFormat="1" x14ac:dyDescent="0.25">
      <c r="A95" s="129">
        <f t="shared" si="10"/>
        <v>84</v>
      </c>
      <c r="B95" s="133"/>
      <c r="C95" s="134"/>
      <c r="D95" s="134"/>
      <c r="E95" s="135"/>
      <c r="F95" s="136"/>
      <c r="G95" s="136"/>
      <c r="H95" s="136"/>
      <c r="I95" s="136"/>
      <c r="J95" s="272" t="e">
        <f t="shared" si="6"/>
        <v>#DIV/0!</v>
      </c>
      <c r="K95" s="272" t="e">
        <f t="shared" si="7"/>
        <v>#DIV/0!</v>
      </c>
      <c r="L95" s="272" t="e">
        <f t="shared" si="8"/>
        <v>#DIV/0!</v>
      </c>
      <c r="M95" s="273" t="e">
        <f t="shared" si="9"/>
        <v>#DIV/0!</v>
      </c>
      <c r="N95" s="274" t="str">
        <f t="shared" si="11"/>
        <v/>
      </c>
      <c r="O95" s="275">
        <f>IF(N95="Incomplete", (COUNTBLANK(Table1117[[#This Row],[Benefit category]:[Sum of the ratios of Medicaid payment rates to the comparable other health care payer rate AFTER rate reduction or restructuring]])), 0)</f>
        <v>0</v>
      </c>
      <c r="P95" s="275">
        <f>IF(OR(N95="Complete", N95="Incomplete"), (COLUMNS(Table1117[[#This Row],[Benefit category]:[Sum of the ratios of Medicaid payment rates to the comparable other health care payer rate AFTER rate reduction or restructuring]])), 0)</f>
        <v>0</v>
      </c>
    </row>
    <row r="96" spans="1:16" s="129" customFormat="1" x14ac:dyDescent="0.25">
      <c r="A96" s="129">
        <f t="shared" si="10"/>
        <v>85</v>
      </c>
      <c r="B96" s="133"/>
      <c r="C96" s="134"/>
      <c r="D96" s="134"/>
      <c r="E96" s="135"/>
      <c r="F96" s="136"/>
      <c r="G96" s="136"/>
      <c r="H96" s="136"/>
      <c r="I96" s="136"/>
      <c r="J96" s="272" t="e">
        <f t="shared" si="6"/>
        <v>#DIV/0!</v>
      </c>
      <c r="K96" s="272" t="e">
        <f t="shared" si="7"/>
        <v>#DIV/0!</v>
      </c>
      <c r="L96" s="272" t="e">
        <f t="shared" si="8"/>
        <v>#DIV/0!</v>
      </c>
      <c r="M96" s="273" t="e">
        <f t="shared" si="9"/>
        <v>#DIV/0!</v>
      </c>
      <c r="N96" s="274" t="str">
        <f t="shared" si="11"/>
        <v/>
      </c>
      <c r="O96" s="275">
        <f>IF(N96="Incomplete", (COUNTBLANK(Table1117[[#This Row],[Benefit category]:[Sum of the ratios of Medicaid payment rates to the comparable other health care payer rate AFTER rate reduction or restructuring]])), 0)</f>
        <v>0</v>
      </c>
      <c r="P96" s="275">
        <f>IF(OR(N96="Complete", N96="Incomplete"), (COLUMNS(Table1117[[#This Row],[Benefit category]:[Sum of the ratios of Medicaid payment rates to the comparable other health care payer rate AFTER rate reduction or restructuring]])), 0)</f>
        <v>0</v>
      </c>
    </row>
    <row r="97" spans="1:16" s="129" customFormat="1" x14ac:dyDescent="0.25">
      <c r="A97" s="129">
        <f t="shared" si="10"/>
        <v>86</v>
      </c>
      <c r="B97" s="133"/>
      <c r="C97" s="134"/>
      <c r="D97" s="134"/>
      <c r="E97" s="135"/>
      <c r="F97" s="136"/>
      <c r="G97" s="136"/>
      <c r="H97" s="136"/>
      <c r="I97" s="136"/>
      <c r="J97" s="272" t="e">
        <f t="shared" si="6"/>
        <v>#DIV/0!</v>
      </c>
      <c r="K97" s="272" t="e">
        <f t="shared" si="7"/>
        <v>#DIV/0!</v>
      </c>
      <c r="L97" s="272" t="e">
        <f t="shared" si="8"/>
        <v>#DIV/0!</v>
      </c>
      <c r="M97" s="273" t="e">
        <f t="shared" si="9"/>
        <v>#DIV/0!</v>
      </c>
      <c r="N97" s="274" t="str">
        <f t="shared" si="11"/>
        <v/>
      </c>
      <c r="O97" s="275">
        <f>IF(N97="Incomplete", (COUNTBLANK(Table1117[[#This Row],[Benefit category]:[Sum of the ratios of Medicaid payment rates to the comparable other health care payer rate AFTER rate reduction or restructuring]])), 0)</f>
        <v>0</v>
      </c>
      <c r="P97" s="275">
        <f>IF(OR(N97="Complete", N97="Incomplete"), (COLUMNS(Table1117[[#This Row],[Benefit category]:[Sum of the ratios of Medicaid payment rates to the comparable other health care payer rate AFTER rate reduction or restructuring]])), 0)</f>
        <v>0</v>
      </c>
    </row>
    <row r="98" spans="1:16" s="129" customFormat="1" x14ac:dyDescent="0.25">
      <c r="A98" s="129">
        <f t="shared" si="10"/>
        <v>87</v>
      </c>
      <c r="B98" s="133"/>
      <c r="C98" s="134"/>
      <c r="D98" s="134"/>
      <c r="E98" s="135"/>
      <c r="F98" s="136"/>
      <c r="G98" s="136"/>
      <c r="H98" s="136"/>
      <c r="I98" s="136"/>
      <c r="J98" s="272" t="e">
        <f t="shared" si="6"/>
        <v>#DIV/0!</v>
      </c>
      <c r="K98" s="272" t="e">
        <f t="shared" si="7"/>
        <v>#DIV/0!</v>
      </c>
      <c r="L98" s="272" t="e">
        <f t="shared" si="8"/>
        <v>#DIV/0!</v>
      </c>
      <c r="M98" s="273" t="e">
        <f t="shared" si="9"/>
        <v>#DIV/0!</v>
      </c>
      <c r="N98" s="274" t="str">
        <f t="shared" si="11"/>
        <v/>
      </c>
      <c r="O98" s="275">
        <f>IF(N98="Incomplete", (COUNTBLANK(Table1117[[#This Row],[Benefit category]:[Sum of the ratios of Medicaid payment rates to the comparable other health care payer rate AFTER rate reduction or restructuring]])), 0)</f>
        <v>0</v>
      </c>
      <c r="P98" s="275">
        <f>IF(OR(N98="Complete", N98="Incomplete"), (COLUMNS(Table1117[[#This Row],[Benefit category]:[Sum of the ratios of Medicaid payment rates to the comparable other health care payer rate AFTER rate reduction or restructuring]])), 0)</f>
        <v>0</v>
      </c>
    </row>
    <row r="99" spans="1:16" s="129" customFormat="1" x14ac:dyDescent="0.25">
      <c r="A99" s="129">
        <f t="shared" si="10"/>
        <v>88</v>
      </c>
      <c r="B99" s="133"/>
      <c r="C99" s="134"/>
      <c r="D99" s="134"/>
      <c r="E99" s="135"/>
      <c r="F99" s="136"/>
      <c r="G99" s="136"/>
      <c r="H99" s="136"/>
      <c r="I99" s="136"/>
      <c r="J99" s="272" t="e">
        <f t="shared" si="6"/>
        <v>#DIV/0!</v>
      </c>
      <c r="K99" s="272" t="e">
        <f t="shared" si="7"/>
        <v>#DIV/0!</v>
      </c>
      <c r="L99" s="272" t="e">
        <f t="shared" si="8"/>
        <v>#DIV/0!</v>
      </c>
      <c r="M99" s="273" t="e">
        <f t="shared" si="9"/>
        <v>#DIV/0!</v>
      </c>
      <c r="N99" s="274" t="str">
        <f t="shared" si="11"/>
        <v/>
      </c>
      <c r="O99" s="275">
        <f>IF(N99="Incomplete", (COUNTBLANK(Table1117[[#This Row],[Benefit category]:[Sum of the ratios of Medicaid payment rates to the comparable other health care payer rate AFTER rate reduction or restructuring]])), 0)</f>
        <v>0</v>
      </c>
      <c r="P99" s="275">
        <f>IF(OR(N99="Complete", N99="Incomplete"), (COLUMNS(Table1117[[#This Row],[Benefit category]:[Sum of the ratios of Medicaid payment rates to the comparable other health care payer rate AFTER rate reduction or restructuring]])), 0)</f>
        <v>0</v>
      </c>
    </row>
    <row r="100" spans="1:16" s="129" customFormat="1" x14ac:dyDescent="0.25">
      <c r="A100" s="129">
        <f t="shared" si="10"/>
        <v>89</v>
      </c>
      <c r="B100" s="133"/>
      <c r="C100" s="134"/>
      <c r="D100" s="134"/>
      <c r="E100" s="135"/>
      <c r="F100" s="136"/>
      <c r="G100" s="136"/>
      <c r="H100" s="136"/>
      <c r="I100" s="136"/>
      <c r="J100" s="272" t="e">
        <f t="shared" si="6"/>
        <v>#DIV/0!</v>
      </c>
      <c r="K100" s="272" t="e">
        <f t="shared" si="7"/>
        <v>#DIV/0!</v>
      </c>
      <c r="L100" s="272" t="e">
        <f t="shared" si="8"/>
        <v>#DIV/0!</v>
      </c>
      <c r="M100" s="273" t="e">
        <f t="shared" si="9"/>
        <v>#DIV/0!</v>
      </c>
      <c r="N100" s="274" t="str">
        <f t="shared" si="11"/>
        <v/>
      </c>
      <c r="O100" s="275">
        <f>IF(N100="Incomplete", (COUNTBLANK(Table1117[[#This Row],[Benefit category]:[Sum of the ratios of Medicaid payment rates to the comparable other health care payer rate AFTER rate reduction or restructuring]])), 0)</f>
        <v>0</v>
      </c>
      <c r="P100" s="275">
        <f>IF(OR(N100="Complete", N100="Incomplete"), (COLUMNS(Table1117[[#This Row],[Benefit category]:[Sum of the ratios of Medicaid payment rates to the comparable other health care payer rate AFTER rate reduction or restructuring]])), 0)</f>
        <v>0</v>
      </c>
    </row>
    <row r="101" spans="1:16" s="129" customFormat="1" x14ac:dyDescent="0.25">
      <c r="A101" s="129">
        <f t="shared" si="10"/>
        <v>90</v>
      </c>
      <c r="B101" s="133"/>
      <c r="C101" s="134"/>
      <c r="D101" s="134"/>
      <c r="E101" s="135"/>
      <c r="F101" s="136"/>
      <c r="G101" s="136"/>
      <c r="H101" s="136"/>
      <c r="I101" s="136"/>
      <c r="J101" s="272" t="e">
        <f t="shared" si="6"/>
        <v>#DIV/0!</v>
      </c>
      <c r="K101" s="272" t="e">
        <f t="shared" si="7"/>
        <v>#DIV/0!</v>
      </c>
      <c r="L101" s="272" t="e">
        <f t="shared" si="8"/>
        <v>#DIV/0!</v>
      </c>
      <c r="M101" s="273" t="e">
        <f t="shared" si="9"/>
        <v>#DIV/0!</v>
      </c>
      <c r="N101" s="274" t="str">
        <f t="shared" si="11"/>
        <v/>
      </c>
      <c r="O101" s="275">
        <f>IF(N101="Incomplete", (COUNTBLANK(Table1117[[#This Row],[Benefit category]:[Sum of the ratios of Medicaid payment rates to the comparable other health care payer rate AFTER rate reduction or restructuring]])), 0)</f>
        <v>0</v>
      </c>
      <c r="P101" s="275">
        <f>IF(OR(N101="Complete", N101="Incomplete"), (COLUMNS(Table1117[[#This Row],[Benefit category]:[Sum of the ratios of Medicaid payment rates to the comparable other health care payer rate AFTER rate reduction or restructuring]])), 0)</f>
        <v>0</v>
      </c>
    </row>
    <row r="102" spans="1:16" s="129" customFormat="1" x14ac:dyDescent="0.25">
      <c r="A102" s="129">
        <f t="shared" si="10"/>
        <v>91</v>
      </c>
      <c r="B102" s="133"/>
      <c r="C102" s="134"/>
      <c r="D102" s="134"/>
      <c r="E102" s="135"/>
      <c r="F102" s="136"/>
      <c r="G102" s="136"/>
      <c r="H102" s="136"/>
      <c r="I102" s="136"/>
      <c r="J102" s="272" t="e">
        <f t="shared" si="6"/>
        <v>#DIV/0!</v>
      </c>
      <c r="K102" s="272" t="e">
        <f t="shared" si="7"/>
        <v>#DIV/0!</v>
      </c>
      <c r="L102" s="272" t="e">
        <f t="shared" si="8"/>
        <v>#DIV/0!</v>
      </c>
      <c r="M102" s="273" t="e">
        <f t="shared" si="9"/>
        <v>#DIV/0!</v>
      </c>
      <c r="N102" s="274" t="str">
        <f t="shared" si="11"/>
        <v/>
      </c>
      <c r="O102" s="275">
        <f>IF(N102="Incomplete", (COUNTBLANK(Table1117[[#This Row],[Benefit category]:[Sum of the ratios of Medicaid payment rates to the comparable other health care payer rate AFTER rate reduction or restructuring]])), 0)</f>
        <v>0</v>
      </c>
      <c r="P102" s="275">
        <f>IF(OR(N102="Complete", N102="Incomplete"), (COLUMNS(Table1117[[#This Row],[Benefit category]:[Sum of the ratios of Medicaid payment rates to the comparable other health care payer rate AFTER rate reduction or restructuring]])), 0)</f>
        <v>0</v>
      </c>
    </row>
    <row r="103" spans="1:16" s="129" customFormat="1" x14ac:dyDescent="0.25">
      <c r="A103" s="129">
        <f t="shared" si="10"/>
        <v>92</v>
      </c>
      <c r="B103" s="133"/>
      <c r="C103" s="134"/>
      <c r="D103" s="134"/>
      <c r="E103" s="135"/>
      <c r="F103" s="136"/>
      <c r="G103" s="136"/>
      <c r="H103" s="136"/>
      <c r="I103" s="136"/>
      <c r="J103" s="272" t="e">
        <f t="shared" si="6"/>
        <v>#DIV/0!</v>
      </c>
      <c r="K103" s="272" t="e">
        <f t="shared" si="7"/>
        <v>#DIV/0!</v>
      </c>
      <c r="L103" s="272" t="e">
        <f t="shared" si="8"/>
        <v>#DIV/0!</v>
      </c>
      <c r="M103" s="273" t="e">
        <f t="shared" si="9"/>
        <v>#DIV/0!</v>
      </c>
      <c r="N103" s="274" t="str">
        <f t="shared" si="11"/>
        <v/>
      </c>
      <c r="O103" s="275">
        <f>IF(N103="Incomplete", (COUNTBLANK(Table1117[[#This Row],[Benefit category]:[Sum of the ratios of Medicaid payment rates to the comparable other health care payer rate AFTER rate reduction or restructuring]])), 0)</f>
        <v>0</v>
      </c>
      <c r="P103" s="275">
        <f>IF(OR(N103="Complete", N103="Incomplete"), (COLUMNS(Table1117[[#This Row],[Benefit category]:[Sum of the ratios of Medicaid payment rates to the comparable other health care payer rate AFTER rate reduction or restructuring]])), 0)</f>
        <v>0</v>
      </c>
    </row>
    <row r="104" spans="1:16" s="129" customFormat="1" x14ac:dyDescent="0.25">
      <c r="A104" s="129">
        <f t="shared" si="10"/>
        <v>93</v>
      </c>
      <c r="B104" s="133"/>
      <c r="C104" s="134"/>
      <c r="D104" s="134"/>
      <c r="E104" s="135"/>
      <c r="F104" s="136"/>
      <c r="G104" s="136"/>
      <c r="H104" s="136"/>
      <c r="I104" s="136"/>
      <c r="J104" s="272" t="e">
        <f t="shared" si="6"/>
        <v>#DIV/0!</v>
      </c>
      <c r="K104" s="272" t="e">
        <f t="shared" si="7"/>
        <v>#DIV/0!</v>
      </c>
      <c r="L104" s="272" t="e">
        <f t="shared" si="8"/>
        <v>#DIV/0!</v>
      </c>
      <c r="M104" s="273" t="e">
        <f t="shared" si="9"/>
        <v>#DIV/0!</v>
      </c>
      <c r="N104" s="274" t="str">
        <f t="shared" si="11"/>
        <v/>
      </c>
      <c r="O104" s="275">
        <f>IF(N104="Incomplete", (COUNTBLANK(Table1117[[#This Row],[Benefit category]:[Sum of the ratios of Medicaid payment rates to the comparable other health care payer rate AFTER rate reduction or restructuring]])), 0)</f>
        <v>0</v>
      </c>
      <c r="P104" s="275">
        <f>IF(OR(N104="Complete", N104="Incomplete"), (COLUMNS(Table1117[[#This Row],[Benefit category]:[Sum of the ratios of Medicaid payment rates to the comparable other health care payer rate AFTER rate reduction or restructuring]])), 0)</f>
        <v>0</v>
      </c>
    </row>
    <row r="105" spans="1:16" s="129" customFormat="1" x14ac:dyDescent="0.25">
      <c r="A105" s="129">
        <f t="shared" si="10"/>
        <v>94</v>
      </c>
      <c r="B105" s="133"/>
      <c r="C105" s="134"/>
      <c r="D105" s="134"/>
      <c r="E105" s="135"/>
      <c r="F105" s="136"/>
      <c r="G105" s="136"/>
      <c r="H105" s="136"/>
      <c r="I105" s="136"/>
      <c r="J105" s="272" t="e">
        <f t="shared" si="6"/>
        <v>#DIV/0!</v>
      </c>
      <c r="K105" s="272" t="e">
        <f t="shared" si="7"/>
        <v>#DIV/0!</v>
      </c>
      <c r="L105" s="272" t="e">
        <f t="shared" si="8"/>
        <v>#DIV/0!</v>
      </c>
      <c r="M105" s="273" t="e">
        <f t="shared" si="9"/>
        <v>#DIV/0!</v>
      </c>
      <c r="N105" s="274" t="str">
        <f t="shared" si="11"/>
        <v/>
      </c>
      <c r="O105" s="275">
        <f>IF(N105="Incomplete", (COUNTBLANK(Table1117[[#This Row],[Benefit category]:[Sum of the ratios of Medicaid payment rates to the comparable other health care payer rate AFTER rate reduction or restructuring]])), 0)</f>
        <v>0</v>
      </c>
      <c r="P105" s="275">
        <f>IF(OR(N105="Complete", N105="Incomplete"), (COLUMNS(Table1117[[#This Row],[Benefit category]:[Sum of the ratios of Medicaid payment rates to the comparable other health care payer rate AFTER rate reduction or restructuring]])), 0)</f>
        <v>0</v>
      </c>
    </row>
    <row r="106" spans="1:16" s="129" customFormat="1" x14ac:dyDescent="0.25">
      <c r="A106" s="129">
        <f t="shared" si="10"/>
        <v>95</v>
      </c>
      <c r="B106" s="133"/>
      <c r="C106" s="134"/>
      <c r="D106" s="134"/>
      <c r="E106" s="135"/>
      <c r="F106" s="136"/>
      <c r="G106" s="136"/>
      <c r="H106" s="136"/>
      <c r="I106" s="136"/>
      <c r="J106" s="272" t="e">
        <f t="shared" si="6"/>
        <v>#DIV/0!</v>
      </c>
      <c r="K106" s="272" t="e">
        <f t="shared" si="7"/>
        <v>#DIV/0!</v>
      </c>
      <c r="L106" s="272" t="e">
        <f t="shared" si="8"/>
        <v>#DIV/0!</v>
      </c>
      <c r="M106" s="273" t="e">
        <f t="shared" si="9"/>
        <v>#DIV/0!</v>
      </c>
      <c r="N106" s="274" t="str">
        <f t="shared" si="11"/>
        <v/>
      </c>
      <c r="O106" s="275">
        <f>IF(N106="Incomplete", (COUNTBLANK(Table1117[[#This Row],[Benefit category]:[Sum of the ratios of Medicaid payment rates to the comparable other health care payer rate AFTER rate reduction or restructuring]])), 0)</f>
        <v>0</v>
      </c>
      <c r="P106" s="275">
        <f>IF(OR(N106="Complete", N106="Incomplete"), (COLUMNS(Table1117[[#This Row],[Benefit category]:[Sum of the ratios of Medicaid payment rates to the comparable other health care payer rate AFTER rate reduction or restructuring]])), 0)</f>
        <v>0</v>
      </c>
    </row>
    <row r="107" spans="1:16" s="129" customFormat="1" x14ac:dyDescent="0.25">
      <c r="A107" s="129">
        <f t="shared" si="10"/>
        <v>96</v>
      </c>
      <c r="B107" s="133"/>
      <c r="C107" s="134"/>
      <c r="D107" s="134"/>
      <c r="E107" s="135"/>
      <c r="F107" s="136"/>
      <c r="G107" s="136"/>
      <c r="H107" s="136"/>
      <c r="I107" s="136"/>
      <c r="J107" s="272" t="e">
        <f t="shared" si="6"/>
        <v>#DIV/0!</v>
      </c>
      <c r="K107" s="272" t="e">
        <f t="shared" si="7"/>
        <v>#DIV/0!</v>
      </c>
      <c r="L107" s="272" t="e">
        <f t="shared" si="8"/>
        <v>#DIV/0!</v>
      </c>
      <c r="M107" s="273" t="e">
        <f t="shared" si="9"/>
        <v>#DIV/0!</v>
      </c>
      <c r="N107" s="274" t="str">
        <f t="shared" si="11"/>
        <v/>
      </c>
      <c r="O107" s="275">
        <f>IF(N107="Incomplete", (COUNTBLANK(Table1117[[#This Row],[Benefit category]:[Sum of the ratios of Medicaid payment rates to the comparable other health care payer rate AFTER rate reduction or restructuring]])), 0)</f>
        <v>0</v>
      </c>
      <c r="P107" s="275">
        <f>IF(OR(N107="Complete", N107="Incomplete"), (COLUMNS(Table1117[[#This Row],[Benefit category]:[Sum of the ratios of Medicaid payment rates to the comparable other health care payer rate AFTER rate reduction or restructuring]])), 0)</f>
        <v>0</v>
      </c>
    </row>
    <row r="108" spans="1:16" s="129" customFormat="1" x14ac:dyDescent="0.25">
      <c r="A108" s="129">
        <f t="shared" si="10"/>
        <v>97</v>
      </c>
      <c r="B108" s="133"/>
      <c r="C108" s="134"/>
      <c r="D108" s="134"/>
      <c r="E108" s="135"/>
      <c r="F108" s="136"/>
      <c r="G108" s="136"/>
      <c r="H108" s="136"/>
      <c r="I108" s="136"/>
      <c r="J108" s="272" t="e">
        <f t="shared" si="6"/>
        <v>#DIV/0!</v>
      </c>
      <c r="K108" s="272" t="e">
        <f t="shared" si="7"/>
        <v>#DIV/0!</v>
      </c>
      <c r="L108" s="272" t="e">
        <f t="shared" si="8"/>
        <v>#DIV/0!</v>
      </c>
      <c r="M108" s="273" t="e">
        <f t="shared" si="9"/>
        <v>#DIV/0!</v>
      </c>
      <c r="N108" s="274" t="str">
        <f t="shared" si="11"/>
        <v/>
      </c>
      <c r="O108" s="275">
        <f>IF(N108="Incomplete", (COUNTBLANK(Table1117[[#This Row],[Benefit category]:[Sum of the ratios of Medicaid payment rates to the comparable other health care payer rate AFTER rate reduction or restructuring]])), 0)</f>
        <v>0</v>
      </c>
      <c r="P108" s="275">
        <f>IF(OR(N108="Complete", N108="Incomplete"), (COLUMNS(Table1117[[#This Row],[Benefit category]:[Sum of the ratios of Medicaid payment rates to the comparable other health care payer rate AFTER rate reduction or restructuring]])), 0)</f>
        <v>0</v>
      </c>
    </row>
    <row r="109" spans="1:16" s="129" customFormat="1" x14ac:dyDescent="0.25">
      <c r="A109" s="129">
        <f t="shared" si="10"/>
        <v>98</v>
      </c>
      <c r="B109" s="133"/>
      <c r="C109" s="134"/>
      <c r="D109" s="134"/>
      <c r="E109" s="135"/>
      <c r="F109" s="136"/>
      <c r="G109" s="136"/>
      <c r="H109" s="136"/>
      <c r="I109" s="136"/>
      <c r="J109" s="272" t="e">
        <f t="shared" si="6"/>
        <v>#DIV/0!</v>
      </c>
      <c r="K109" s="272" t="e">
        <f t="shared" si="7"/>
        <v>#DIV/0!</v>
      </c>
      <c r="L109" s="272" t="e">
        <f t="shared" si="8"/>
        <v>#DIV/0!</v>
      </c>
      <c r="M109" s="273" t="e">
        <f t="shared" si="9"/>
        <v>#DIV/0!</v>
      </c>
      <c r="N109" s="274" t="str">
        <f t="shared" si="11"/>
        <v/>
      </c>
      <c r="O109" s="275">
        <f>IF(N109="Incomplete", (COUNTBLANK(Table1117[[#This Row],[Benefit category]:[Sum of the ratios of Medicaid payment rates to the comparable other health care payer rate AFTER rate reduction or restructuring]])), 0)</f>
        <v>0</v>
      </c>
      <c r="P109" s="275">
        <f>IF(OR(N109="Complete", N109="Incomplete"), (COLUMNS(Table1117[[#This Row],[Benefit category]:[Sum of the ratios of Medicaid payment rates to the comparable other health care payer rate AFTER rate reduction or restructuring]])), 0)</f>
        <v>0</v>
      </c>
    </row>
    <row r="110" spans="1:16" s="129" customFormat="1" x14ac:dyDescent="0.25">
      <c r="A110" s="129">
        <f t="shared" si="10"/>
        <v>99</v>
      </c>
      <c r="B110" s="133"/>
      <c r="C110" s="134"/>
      <c r="D110" s="134"/>
      <c r="E110" s="135"/>
      <c r="F110" s="136"/>
      <c r="G110" s="136"/>
      <c r="H110" s="136"/>
      <c r="I110" s="136"/>
      <c r="J110" s="272" t="e">
        <f t="shared" si="6"/>
        <v>#DIV/0!</v>
      </c>
      <c r="K110" s="272" t="e">
        <f t="shared" si="7"/>
        <v>#DIV/0!</v>
      </c>
      <c r="L110" s="272" t="e">
        <f t="shared" si="8"/>
        <v>#DIV/0!</v>
      </c>
      <c r="M110" s="273" t="e">
        <f t="shared" si="9"/>
        <v>#DIV/0!</v>
      </c>
      <c r="N110" s="274" t="str">
        <f t="shared" si="11"/>
        <v/>
      </c>
      <c r="O110" s="275">
        <f>IF(N110="Incomplete", (COUNTBLANK(Table1117[[#This Row],[Benefit category]:[Sum of the ratios of Medicaid payment rates to the comparable other health care payer rate AFTER rate reduction or restructuring]])), 0)</f>
        <v>0</v>
      </c>
      <c r="P110" s="275">
        <f>IF(OR(N110="Complete", N110="Incomplete"), (COLUMNS(Table1117[[#This Row],[Benefit category]:[Sum of the ratios of Medicaid payment rates to the comparable other health care payer rate AFTER rate reduction or restructuring]])), 0)</f>
        <v>0</v>
      </c>
    </row>
    <row r="111" spans="1:16" s="129" customFormat="1" x14ac:dyDescent="0.25">
      <c r="A111" s="129">
        <f t="shared" si="10"/>
        <v>100</v>
      </c>
      <c r="B111" s="133"/>
      <c r="C111" s="134"/>
      <c r="D111" s="134"/>
      <c r="E111" s="135"/>
      <c r="F111" s="136"/>
      <c r="G111" s="136"/>
      <c r="H111" s="136"/>
      <c r="I111" s="136"/>
      <c r="J111" s="272" t="e">
        <f t="shared" si="6"/>
        <v>#DIV/0!</v>
      </c>
      <c r="K111" s="272" t="e">
        <f t="shared" si="7"/>
        <v>#DIV/0!</v>
      </c>
      <c r="L111" s="272" t="e">
        <f t="shared" si="8"/>
        <v>#DIV/0!</v>
      </c>
      <c r="M111" s="273" t="e">
        <f t="shared" si="9"/>
        <v>#DIV/0!</v>
      </c>
      <c r="N111" s="274" t="str">
        <f t="shared" si="11"/>
        <v/>
      </c>
      <c r="O111" s="275">
        <f>IF(N111="Incomplete", (COUNTBLANK(Table1117[[#This Row],[Benefit category]:[Sum of the ratios of Medicaid payment rates to the comparable other health care payer rate AFTER rate reduction or restructuring]])), 0)</f>
        <v>0</v>
      </c>
      <c r="P111" s="275">
        <f>IF(OR(N111="Complete", N111="Incomplete"), (COLUMNS(Table1117[[#This Row],[Benefit category]:[Sum of the ratios of Medicaid payment rates to the comparable other health care payer rate AFTER rate reduction or restructuring]])), 0)</f>
        <v>0</v>
      </c>
    </row>
    <row r="112" spans="1:16" s="129" customFormat="1" x14ac:dyDescent="0.25">
      <c r="A112" s="129">
        <f t="shared" si="10"/>
        <v>101</v>
      </c>
      <c r="B112" s="133"/>
      <c r="C112" s="134"/>
      <c r="D112" s="134"/>
      <c r="E112" s="135"/>
      <c r="F112" s="136"/>
      <c r="G112" s="136"/>
      <c r="H112" s="136"/>
      <c r="I112" s="136"/>
      <c r="J112" s="272" t="e">
        <f t="shared" si="6"/>
        <v>#DIV/0!</v>
      </c>
      <c r="K112" s="272" t="e">
        <f t="shared" si="7"/>
        <v>#DIV/0!</v>
      </c>
      <c r="L112" s="272" t="e">
        <f t="shared" si="8"/>
        <v>#DIV/0!</v>
      </c>
      <c r="M112" s="273" t="e">
        <f t="shared" si="9"/>
        <v>#DIV/0!</v>
      </c>
      <c r="N112" s="274" t="str">
        <f t="shared" si="11"/>
        <v/>
      </c>
      <c r="O112" s="275">
        <f>IF(N112="Incomplete", (COUNTBLANK(Table1117[[#This Row],[Benefit category]:[Sum of the ratios of Medicaid payment rates to the comparable other health care payer rate AFTER rate reduction or restructuring]])), 0)</f>
        <v>0</v>
      </c>
      <c r="P112" s="275">
        <f>IF(OR(N112="Complete", N112="Incomplete"), (COLUMNS(Table1117[[#This Row],[Benefit category]:[Sum of the ratios of Medicaid payment rates to the comparable other health care payer rate AFTER rate reduction or restructuring]])), 0)</f>
        <v>0</v>
      </c>
    </row>
    <row r="113" spans="1:16" s="129" customFormat="1" x14ac:dyDescent="0.25">
      <c r="A113" s="129">
        <f t="shared" si="10"/>
        <v>102</v>
      </c>
      <c r="B113" s="133"/>
      <c r="C113" s="134"/>
      <c r="D113" s="134"/>
      <c r="E113" s="135"/>
      <c r="F113" s="136"/>
      <c r="G113" s="136"/>
      <c r="H113" s="136"/>
      <c r="I113" s="136"/>
      <c r="J113" s="272" t="e">
        <f t="shared" si="6"/>
        <v>#DIV/0!</v>
      </c>
      <c r="K113" s="272" t="e">
        <f t="shared" si="7"/>
        <v>#DIV/0!</v>
      </c>
      <c r="L113" s="272" t="e">
        <f t="shared" si="8"/>
        <v>#DIV/0!</v>
      </c>
      <c r="M113" s="273" t="e">
        <f t="shared" si="9"/>
        <v>#DIV/0!</v>
      </c>
      <c r="N113" s="274" t="str">
        <f t="shared" si="11"/>
        <v/>
      </c>
      <c r="O113" s="275">
        <f>IF(N113="Incomplete", (COUNTBLANK(Table1117[[#This Row],[Benefit category]:[Sum of the ratios of Medicaid payment rates to the comparable other health care payer rate AFTER rate reduction or restructuring]])), 0)</f>
        <v>0</v>
      </c>
      <c r="P113" s="275">
        <f>IF(OR(N113="Complete", N113="Incomplete"), (COLUMNS(Table1117[[#This Row],[Benefit category]:[Sum of the ratios of Medicaid payment rates to the comparable other health care payer rate AFTER rate reduction or restructuring]])), 0)</f>
        <v>0</v>
      </c>
    </row>
    <row r="114" spans="1:16" s="129" customFormat="1" x14ac:dyDescent="0.25">
      <c r="A114" s="129">
        <f t="shared" si="10"/>
        <v>103</v>
      </c>
      <c r="B114" s="133"/>
      <c r="C114" s="134"/>
      <c r="D114" s="134"/>
      <c r="E114" s="135"/>
      <c r="F114" s="136"/>
      <c r="G114" s="136"/>
      <c r="H114" s="136"/>
      <c r="I114" s="136"/>
      <c r="J114" s="272" t="e">
        <f t="shared" si="6"/>
        <v>#DIV/0!</v>
      </c>
      <c r="K114" s="272" t="e">
        <f t="shared" si="7"/>
        <v>#DIV/0!</v>
      </c>
      <c r="L114" s="272" t="e">
        <f t="shared" si="8"/>
        <v>#DIV/0!</v>
      </c>
      <c r="M114" s="273" t="e">
        <f t="shared" si="9"/>
        <v>#DIV/0!</v>
      </c>
      <c r="N114" s="274" t="str">
        <f t="shared" si="11"/>
        <v/>
      </c>
      <c r="O114" s="275">
        <f>IF(N114="Incomplete", (COUNTBLANK(Table1117[[#This Row],[Benefit category]:[Sum of the ratios of Medicaid payment rates to the comparable other health care payer rate AFTER rate reduction or restructuring]])), 0)</f>
        <v>0</v>
      </c>
      <c r="P114" s="275">
        <f>IF(OR(N114="Complete", N114="Incomplete"), (COLUMNS(Table1117[[#This Row],[Benefit category]:[Sum of the ratios of Medicaid payment rates to the comparable other health care payer rate AFTER rate reduction or restructuring]])), 0)</f>
        <v>0</v>
      </c>
    </row>
    <row r="115" spans="1:16" s="129" customFormat="1" x14ac:dyDescent="0.25">
      <c r="A115" s="129">
        <f t="shared" si="10"/>
        <v>104</v>
      </c>
      <c r="B115" s="133"/>
      <c r="C115" s="134"/>
      <c r="D115" s="134"/>
      <c r="E115" s="135"/>
      <c r="F115" s="136"/>
      <c r="G115" s="136"/>
      <c r="H115" s="136"/>
      <c r="I115" s="136"/>
      <c r="J115" s="272" t="e">
        <f t="shared" si="6"/>
        <v>#DIV/0!</v>
      </c>
      <c r="K115" s="272" t="e">
        <f t="shared" si="7"/>
        <v>#DIV/0!</v>
      </c>
      <c r="L115" s="272" t="e">
        <f t="shared" si="8"/>
        <v>#DIV/0!</v>
      </c>
      <c r="M115" s="273" t="e">
        <f t="shared" si="9"/>
        <v>#DIV/0!</v>
      </c>
      <c r="N115" s="274" t="str">
        <f t="shared" si="11"/>
        <v/>
      </c>
      <c r="O115" s="275">
        <f>IF(N115="Incomplete", (COUNTBLANK(Table1117[[#This Row],[Benefit category]:[Sum of the ratios of Medicaid payment rates to the comparable other health care payer rate AFTER rate reduction or restructuring]])), 0)</f>
        <v>0</v>
      </c>
      <c r="P115" s="275">
        <f>IF(OR(N115="Complete", N115="Incomplete"), (COLUMNS(Table1117[[#This Row],[Benefit category]:[Sum of the ratios of Medicaid payment rates to the comparable other health care payer rate AFTER rate reduction or restructuring]])), 0)</f>
        <v>0</v>
      </c>
    </row>
    <row r="116" spans="1:16" s="129" customFormat="1" x14ac:dyDescent="0.25">
      <c r="A116" s="129">
        <f t="shared" si="10"/>
        <v>105</v>
      </c>
      <c r="B116" s="133"/>
      <c r="C116" s="134"/>
      <c r="D116" s="134"/>
      <c r="E116" s="135"/>
      <c r="F116" s="136"/>
      <c r="G116" s="136"/>
      <c r="H116" s="136"/>
      <c r="I116" s="136"/>
      <c r="J116" s="272" t="e">
        <f t="shared" si="6"/>
        <v>#DIV/0!</v>
      </c>
      <c r="K116" s="272" t="e">
        <f t="shared" si="7"/>
        <v>#DIV/0!</v>
      </c>
      <c r="L116" s="272" t="e">
        <f t="shared" si="8"/>
        <v>#DIV/0!</v>
      </c>
      <c r="M116" s="273" t="e">
        <f t="shared" si="9"/>
        <v>#DIV/0!</v>
      </c>
      <c r="N116" s="274" t="str">
        <f t="shared" si="11"/>
        <v/>
      </c>
      <c r="O116" s="275">
        <f>IF(N116="Incomplete", (COUNTBLANK(Table1117[[#This Row],[Benefit category]:[Sum of the ratios of Medicaid payment rates to the comparable other health care payer rate AFTER rate reduction or restructuring]])), 0)</f>
        <v>0</v>
      </c>
      <c r="P116" s="275">
        <f>IF(OR(N116="Complete", N116="Incomplete"), (COLUMNS(Table1117[[#This Row],[Benefit category]:[Sum of the ratios of Medicaid payment rates to the comparable other health care payer rate AFTER rate reduction or restructuring]])), 0)</f>
        <v>0</v>
      </c>
    </row>
    <row r="117" spans="1:16" s="129" customFormat="1" x14ac:dyDescent="0.25">
      <c r="A117" s="129">
        <f t="shared" si="10"/>
        <v>106</v>
      </c>
      <c r="B117" s="133"/>
      <c r="C117" s="134"/>
      <c r="D117" s="134"/>
      <c r="E117" s="135"/>
      <c r="F117" s="136"/>
      <c r="G117" s="136"/>
      <c r="H117" s="136"/>
      <c r="I117" s="136"/>
      <c r="J117" s="272" t="e">
        <f t="shared" si="6"/>
        <v>#DIV/0!</v>
      </c>
      <c r="K117" s="272" t="e">
        <f t="shared" si="7"/>
        <v>#DIV/0!</v>
      </c>
      <c r="L117" s="272" t="e">
        <f t="shared" si="8"/>
        <v>#DIV/0!</v>
      </c>
      <c r="M117" s="273" t="e">
        <f t="shared" si="9"/>
        <v>#DIV/0!</v>
      </c>
      <c r="N117" s="274" t="str">
        <f t="shared" si="11"/>
        <v/>
      </c>
      <c r="O117" s="275">
        <f>IF(N117="Incomplete", (COUNTBLANK(Table1117[[#This Row],[Benefit category]:[Sum of the ratios of Medicaid payment rates to the comparable other health care payer rate AFTER rate reduction or restructuring]])), 0)</f>
        <v>0</v>
      </c>
      <c r="P117" s="275">
        <f>IF(OR(N117="Complete", N117="Incomplete"), (COLUMNS(Table1117[[#This Row],[Benefit category]:[Sum of the ratios of Medicaid payment rates to the comparable other health care payer rate AFTER rate reduction or restructuring]])), 0)</f>
        <v>0</v>
      </c>
    </row>
    <row r="118" spans="1:16" s="129" customFormat="1" x14ac:dyDescent="0.25">
      <c r="A118" s="129">
        <f t="shared" si="10"/>
        <v>107</v>
      </c>
      <c r="B118" s="133"/>
      <c r="C118" s="134"/>
      <c r="D118" s="134"/>
      <c r="E118" s="135"/>
      <c r="F118" s="136"/>
      <c r="G118" s="136"/>
      <c r="H118" s="136"/>
      <c r="I118" s="136"/>
      <c r="J118" s="272" t="e">
        <f t="shared" si="6"/>
        <v>#DIV/0!</v>
      </c>
      <c r="K118" s="272" t="e">
        <f t="shared" si="7"/>
        <v>#DIV/0!</v>
      </c>
      <c r="L118" s="272" t="e">
        <f t="shared" si="8"/>
        <v>#DIV/0!</v>
      </c>
      <c r="M118" s="273" t="e">
        <f t="shared" si="9"/>
        <v>#DIV/0!</v>
      </c>
      <c r="N118" s="274" t="str">
        <f t="shared" si="11"/>
        <v/>
      </c>
      <c r="O118" s="275">
        <f>IF(N118="Incomplete", (COUNTBLANK(Table1117[[#This Row],[Benefit category]:[Sum of the ratios of Medicaid payment rates to the comparable other health care payer rate AFTER rate reduction or restructuring]])), 0)</f>
        <v>0</v>
      </c>
      <c r="P118" s="275">
        <f>IF(OR(N118="Complete", N118="Incomplete"), (COLUMNS(Table1117[[#This Row],[Benefit category]:[Sum of the ratios of Medicaid payment rates to the comparable other health care payer rate AFTER rate reduction or restructuring]])), 0)</f>
        <v>0</v>
      </c>
    </row>
    <row r="119" spans="1:16" s="129" customFormat="1" x14ac:dyDescent="0.25">
      <c r="A119" s="129">
        <f t="shared" si="10"/>
        <v>108</v>
      </c>
      <c r="B119" s="133"/>
      <c r="C119" s="134"/>
      <c r="D119" s="134"/>
      <c r="E119" s="135"/>
      <c r="F119" s="136"/>
      <c r="G119" s="136"/>
      <c r="H119" s="136"/>
      <c r="I119" s="136"/>
      <c r="J119" s="272" t="e">
        <f t="shared" si="6"/>
        <v>#DIV/0!</v>
      </c>
      <c r="K119" s="272" t="e">
        <f t="shared" si="7"/>
        <v>#DIV/0!</v>
      </c>
      <c r="L119" s="272" t="e">
        <f t="shared" si="8"/>
        <v>#DIV/0!</v>
      </c>
      <c r="M119" s="273" t="e">
        <f t="shared" si="9"/>
        <v>#DIV/0!</v>
      </c>
      <c r="N119" s="274" t="str">
        <f t="shared" si="11"/>
        <v/>
      </c>
      <c r="O119" s="275">
        <f>IF(N119="Incomplete", (COUNTBLANK(Table1117[[#This Row],[Benefit category]:[Sum of the ratios of Medicaid payment rates to the comparable other health care payer rate AFTER rate reduction or restructuring]])), 0)</f>
        <v>0</v>
      </c>
      <c r="P119" s="275">
        <f>IF(OR(N119="Complete", N119="Incomplete"), (COLUMNS(Table1117[[#This Row],[Benefit category]:[Sum of the ratios of Medicaid payment rates to the comparable other health care payer rate AFTER rate reduction or restructuring]])), 0)</f>
        <v>0</v>
      </c>
    </row>
    <row r="120" spans="1:16" s="129" customFormat="1" x14ac:dyDescent="0.25">
      <c r="A120" s="129">
        <f t="shared" si="10"/>
        <v>109</v>
      </c>
      <c r="B120" s="133"/>
      <c r="C120" s="134"/>
      <c r="D120" s="134"/>
      <c r="E120" s="135"/>
      <c r="F120" s="136"/>
      <c r="G120" s="136"/>
      <c r="H120" s="136"/>
      <c r="I120" s="136"/>
      <c r="J120" s="272" t="e">
        <f t="shared" si="6"/>
        <v>#DIV/0!</v>
      </c>
      <c r="K120" s="272" t="e">
        <f t="shared" si="7"/>
        <v>#DIV/0!</v>
      </c>
      <c r="L120" s="272" t="e">
        <f t="shared" si="8"/>
        <v>#DIV/0!</v>
      </c>
      <c r="M120" s="273" t="e">
        <f t="shared" si="9"/>
        <v>#DIV/0!</v>
      </c>
      <c r="N120" s="274" t="str">
        <f t="shared" si="11"/>
        <v/>
      </c>
      <c r="O120" s="275">
        <f>IF(N120="Incomplete", (COUNTBLANK(Table1117[[#This Row],[Benefit category]:[Sum of the ratios of Medicaid payment rates to the comparable other health care payer rate AFTER rate reduction or restructuring]])), 0)</f>
        <v>0</v>
      </c>
      <c r="P120" s="275">
        <f>IF(OR(N120="Complete", N120="Incomplete"), (COLUMNS(Table1117[[#This Row],[Benefit category]:[Sum of the ratios of Medicaid payment rates to the comparable other health care payer rate AFTER rate reduction or restructuring]])), 0)</f>
        <v>0</v>
      </c>
    </row>
    <row r="121" spans="1:16" s="129" customFormat="1" x14ac:dyDescent="0.25">
      <c r="A121" s="129">
        <f t="shared" si="10"/>
        <v>110</v>
      </c>
      <c r="B121" s="133"/>
      <c r="C121" s="134"/>
      <c r="D121" s="134"/>
      <c r="E121" s="135"/>
      <c r="F121" s="136"/>
      <c r="G121" s="136"/>
      <c r="H121" s="136"/>
      <c r="I121" s="136"/>
      <c r="J121" s="272" t="e">
        <f t="shared" si="6"/>
        <v>#DIV/0!</v>
      </c>
      <c r="K121" s="272" t="e">
        <f t="shared" si="7"/>
        <v>#DIV/0!</v>
      </c>
      <c r="L121" s="272" t="e">
        <f t="shared" si="8"/>
        <v>#DIV/0!</v>
      </c>
      <c r="M121" s="273" t="e">
        <f t="shared" si="9"/>
        <v>#DIV/0!</v>
      </c>
      <c r="N121" s="274" t="str">
        <f t="shared" si="11"/>
        <v/>
      </c>
      <c r="O121" s="275">
        <f>IF(N121="Incomplete", (COUNTBLANK(Table1117[[#This Row],[Benefit category]:[Sum of the ratios of Medicaid payment rates to the comparable other health care payer rate AFTER rate reduction or restructuring]])), 0)</f>
        <v>0</v>
      </c>
      <c r="P121" s="275">
        <f>IF(OR(N121="Complete", N121="Incomplete"), (COLUMNS(Table1117[[#This Row],[Benefit category]:[Sum of the ratios of Medicaid payment rates to the comparable other health care payer rate AFTER rate reduction or restructuring]])), 0)</f>
        <v>0</v>
      </c>
    </row>
    <row r="122" spans="1:16" s="129" customFormat="1" x14ac:dyDescent="0.25">
      <c r="A122" s="129">
        <f t="shared" si="10"/>
        <v>111</v>
      </c>
      <c r="B122" s="133"/>
      <c r="C122" s="134"/>
      <c r="D122" s="134"/>
      <c r="E122" s="135"/>
      <c r="F122" s="136"/>
      <c r="G122" s="136"/>
      <c r="H122" s="136"/>
      <c r="I122" s="136"/>
      <c r="J122" s="272" t="e">
        <f t="shared" si="6"/>
        <v>#DIV/0!</v>
      </c>
      <c r="K122" s="272" t="e">
        <f t="shared" si="7"/>
        <v>#DIV/0!</v>
      </c>
      <c r="L122" s="272" t="e">
        <f t="shared" si="8"/>
        <v>#DIV/0!</v>
      </c>
      <c r="M122" s="273" t="e">
        <f t="shared" si="9"/>
        <v>#DIV/0!</v>
      </c>
      <c r="N122" s="274" t="str">
        <f t="shared" si="11"/>
        <v/>
      </c>
      <c r="O122" s="275">
        <f>IF(N122="Incomplete", (COUNTBLANK(Table1117[[#This Row],[Benefit category]:[Sum of the ratios of Medicaid payment rates to the comparable other health care payer rate AFTER rate reduction or restructuring]])), 0)</f>
        <v>0</v>
      </c>
      <c r="P122" s="275">
        <f>IF(OR(N122="Complete", N122="Incomplete"), (COLUMNS(Table1117[[#This Row],[Benefit category]:[Sum of the ratios of Medicaid payment rates to the comparable other health care payer rate AFTER rate reduction or restructuring]])), 0)</f>
        <v>0</v>
      </c>
    </row>
    <row r="123" spans="1:16" s="129" customFormat="1" x14ac:dyDescent="0.25">
      <c r="A123" s="129">
        <f t="shared" si="10"/>
        <v>112</v>
      </c>
      <c r="B123" s="133"/>
      <c r="C123" s="134"/>
      <c r="D123" s="134"/>
      <c r="E123" s="135"/>
      <c r="F123" s="136"/>
      <c r="G123" s="136"/>
      <c r="H123" s="136"/>
      <c r="I123" s="136"/>
      <c r="J123" s="272" t="e">
        <f t="shared" si="6"/>
        <v>#DIV/0!</v>
      </c>
      <c r="K123" s="272" t="e">
        <f t="shared" si="7"/>
        <v>#DIV/0!</v>
      </c>
      <c r="L123" s="272" t="e">
        <f t="shared" si="8"/>
        <v>#DIV/0!</v>
      </c>
      <c r="M123" s="273" t="e">
        <f t="shared" si="9"/>
        <v>#DIV/0!</v>
      </c>
      <c r="N123" s="274" t="str">
        <f t="shared" si="11"/>
        <v/>
      </c>
      <c r="O123" s="275">
        <f>IF(N123="Incomplete", (COUNTBLANK(Table1117[[#This Row],[Benefit category]:[Sum of the ratios of Medicaid payment rates to the comparable other health care payer rate AFTER rate reduction or restructuring]])), 0)</f>
        <v>0</v>
      </c>
      <c r="P123" s="275">
        <f>IF(OR(N123="Complete", N123="Incomplete"), (COLUMNS(Table1117[[#This Row],[Benefit category]:[Sum of the ratios of Medicaid payment rates to the comparable other health care payer rate AFTER rate reduction or restructuring]])), 0)</f>
        <v>0</v>
      </c>
    </row>
    <row r="124" spans="1:16" s="129" customFormat="1" x14ac:dyDescent="0.25">
      <c r="A124" s="129">
        <f t="shared" si="10"/>
        <v>113</v>
      </c>
      <c r="B124" s="133"/>
      <c r="C124" s="134"/>
      <c r="D124" s="134"/>
      <c r="E124" s="135"/>
      <c r="F124" s="136"/>
      <c r="G124" s="136"/>
      <c r="H124" s="136"/>
      <c r="I124" s="136"/>
      <c r="J124" s="272" t="e">
        <f t="shared" si="6"/>
        <v>#DIV/0!</v>
      </c>
      <c r="K124" s="272" t="e">
        <f t="shared" si="7"/>
        <v>#DIV/0!</v>
      </c>
      <c r="L124" s="272" t="e">
        <f t="shared" si="8"/>
        <v>#DIV/0!</v>
      </c>
      <c r="M124" s="273" t="e">
        <f t="shared" si="9"/>
        <v>#DIV/0!</v>
      </c>
      <c r="N124" s="274" t="str">
        <f t="shared" si="11"/>
        <v/>
      </c>
      <c r="O124" s="275">
        <f>IF(N124="Incomplete", (COUNTBLANK(Table1117[[#This Row],[Benefit category]:[Sum of the ratios of Medicaid payment rates to the comparable other health care payer rate AFTER rate reduction or restructuring]])), 0)</f>
        <v>0</v>
      </c>
      <c r="P124" s="275">
        <f>IF(OR(N124="Complete", N124="Incomplete"), (COLUMNS(Table1117[[#This Row],[Benefit category]:[Sum of the ratios of Medicaid payment rates to the comparable other health care payer rate AFTER rate reduction or restructuring]])), 0)</f>
        <v>0</v>
      </c>
    </row>
    <row r="125" spans="1:16" s="129" customFormat="1" x14ac:dyDescent="0.25">
      <c r="A125" s="129">
        <f t="shared" si="10"/>
        <v>114</v>
      </c>
      <c r="B125" s="133"/>
      <c r="C125" s="134"/>
      <c r="D125" s="134"/>
      <c r="E125" s="135"/>
      <c r="F125" s="136"/>
      <c r="G125" s="136"/>
      <c r="H125" s="136"/>
      <c r="I125" s="136"/>
      <c r="J125" s="272" t="e">
        <f t="shared" si="6"/>
        <v>#DIV/0!</v>
      </c>
      <c r="K125" s="272" t="e">
        <f t="shared" si="7"/>
        <v>#DIV/0!</v>
      </c>
      <c r="L125" s="272" t="e">
        <f t="shared" si="8"/>
        <v>#DIV/0!</v>
      </c>
      <c r="M125" s="273" t="e">
        <f t="shared" si="9"/>
        <v>#DIV/0!</v>
      </c>
      <c r="N125" s="274" t="str">
        <f t="shared" si="11"/>
        <v/>
      </c>
      <c r="O125" s="275">
        <f>IF(N125="Incomplete", (COUNTBLANK(Table1117[[#This Row],[Benefit category]:[Sum of the ratios of Medicaid payment rates to the comparable other health care payer rate AFTER rate reduction or restructuring]])), 0)</f>
        <v>0</v>
      </c>
      <c r="P125" s="275">
        <f>IF(OR(N125="Complete", N125="Incomplete"), (COLUMNS(Table1117[[#This Row],[Benefit category]:[Sum of the ratios of Medicaid payment rates to the comparable other health care payer rate AFTER rate reduction or restructuring]])), 0)</f>
        <v>0</v>
      </c>
    </row>
    <row r="126" spans="1:16" s="129" customFormat="1" x14ac:dyDescent="0.25">
      <c r="A126" s="129">
        <f t="shared" si="10"/>
        <v>115</v>
      </c>
      <c r="B126" s="133"/>
      <c r="C126" s="134"/>
      <c r="D126" s="134"/>
      <c r="E126" s="135"/>
      <c r="F126" s="136"/>
      <c r="G126" s="136"/>
      <c r="H126" s="136"/>
      <c r="I126" s="136"/>
      <c r="J126" s="272" t="e">
        <f t="shared" si="6"/>
        <v>#DIV/0!</v>
      </c>
      <c r="K126" s="272" t="e">
        <f t="shared" si="7"/>
        <v>#DIV/0!</v>
      </c>
      <c r="L126" s="272" t="e">
        <f t="shared" si="8"/>
        <v>#DIV/0!</v>
      </c>
      <c r="M126" s="273" t="e">
        <f t="shared" si="9"/>
        <v>#DIV/0!</v>
      </c>
      <c r="N126" s="274" t="str">
        <f t="shared" si="11"/>
        <v/>
      </c>
      <c r="O126" s="275">
        <f>IF(N126="Incomplete", (COUNTBLANK(Table1117[[#This Row],[Benefit category]:[Sum of the ratios of Medicaid payment rates to the comparable other health care payer rate AFTER rate reduction or restructuring]])), 0)</f>
        <v>0</v>
      </c>
      <c r="P126" s="275">
        <f>IF(OR(N126="Complete", N126="Incomplete"), (COLUMNS(Table1117[[#This Row],[Benefit category]:[Sum of the ratios of Medicaid payment rates to the comparable other health care payer rate AFTER rate reduction or restructuring]])), 0)</f>
        <v>0</v>
      </c>
    </row>
    <row r="127" spans="1:16" s="129" customFormat="1" x14ac:dyDescent="0.25">
      <c r="A127" s="129">
        <f t="shared" si="10"/>
        <v>116</v>
      </c>
      <c r="B127" s="133"/>
      <c r="C127" s="134"/>
      <c r="D127" s="134"/>
      <c r="E127" s="135"/>
      <c r="F127" s="136"/>
      <c r="G127" s="136"/>
      <c r="H127" s="136"/>
      <c r="I127" s="136"/>
      <c r="J127" s="272" t="e">
        <f t="shared" si="6"/>
        <v>#DIV/0!</v>
      </c>
      <c r="K127" s="272" t="e">
        <f t="shared" si="7"/>
        <v>#DIV/0!</v>
      </c>
      <c r="L127" s="272" t="e">
        <f t="shared" si="8"/>
        <v>#DIV/0!</v>
      </c>
      <c r="M127" s="273" t="e">
        <f t="shared" si="9"/>
        <v>#DIV/0!</v>
      </c>
      <c r="N127" s="274" t="str">
        <f t="shared" si="11"/>
        <v/>
      </c>
      <c r="O127" s="275">
        <f>IF(N127="Incomplete", (COUNTBLANK(Table1117[[#This Row],[Benefit category]:[Sum of the ratios of Medicaid payment rates to the comparable other health care payer rate AFTER rate reduction or restructuring]])), 0)</f>
        <v>0</v>
      </c>
      <c r="P127" s="275">
        <f>IF(OR(N127="Complete", N127="Incomplete"), (COLUMNS(Table1117[[#This Row],[Benefit category]:[Sum of the ratios of Medicaid payment rates to the comparable other health care payer rate AFTER rate reduction or restructuring]])), 0)</f>
        <v>0</v>
      </c>
    </row>
    <row r="128" spans="1:16" s="129" customFormat="1" x14ac:dyDescent="0.25">
      <c r="A128" s="129">
        <f t="shared" si="10"/>
        <v>117</v>
      </c>
      <c r="B128" s="133"/>
      <c r="C128" s="134"/>
      <c r="D128" s="134"/>
      <c r="E128" s="135"/>
      <c r="F128" s="136"/>
      <c r="G128" s="136"/>
      <c r="H128" s="136"/>
      <c r="I128" s="136"/>
      <c r="J128" s="272" t="e">
        <f t="shared" si="6"/>
        <v>#DIV/0!</v>
      </c>
      <c r="K128" s="272" t="e">
        <f t="shared" si="7"/>
        <v>#DIV/0!</v>
      </c>
      <c r="L128" s="272" t="e">
        <f t="shared" si="8"/>
        <v>#DIV/0!</v>
      </c>
      <c r="M128" s="273" t="e">
        <f t="shared" si="9"/>
        <v>#DIV/0!</v>
      </c>
      <c r="N128" s="274" t="str">
        <f t="shared" si="11"/>
        <v/>
      </c>
      <c r="O128" s="275">
        <f>IF(N128="Incomplete", (COUNTBLANK(Table1117[[#This Row],[Benefit category]:[Sum of the ratios of Medicaid payment rates to the comparable other health care payer rate AFTER rate reduction or restructuring]])), 0)</f>
        <v>0</v>
      </c>
      <c r="P128" s="275">
        <f>IF(OR(N128="Complete", N128="Incomplete"), (COLUMNS(Table1117[[#This Row],[Benefit category]:[Sum of the ratios of Medicaid payment rates to the comparable other health care payer rate AFTER rate reduction or restructuring]])), 0)</f>
        <v>0</v>
      </c>
    </row>
    <row r="129" spans="1:16" s="129" customFormat="1" x14ac:dyDescent="0.25">
      <c r="A129" s="129">
        <f t="shared" si="10"/>
        <v>118</v>
      </c>
      <c r="B129" s="133"/>
      <c r="C129" s="134"/>
      <c r="D129" s="134"/>
      <c r="E129" s="135"/>
      <c r="F129" s="136"/>
      <c r="G129" s="136"/>
      <c r="H129" s="136"/>
      <c r="I129" s="136"/>
      <c r="J129" s="272" t="e">
        <f t="shared" si="6"/>
        <v>#DIV/0!</v>
      </c>
      <c r="K129" s="272" t="e">
        <f t="shared" si="7"/>
        <v>#DIV/0!</v>
      </c>
      <c r="L129" s="272" t="e">
        <f t="shared" si="8"/>
        <v>#DIV/0!</v>
      </c>
      <c r="M129" s="273" t="e">
        <f t="shared" si="9"/>
        <v>#DIV/0!</v>
      </c>
      <c r="N129" s="274" t="str">
        <f t="shared" si="11"/>
        <v/>
      </c>
      <c r="O129" s="275">
        <f>IF(N129="Incomplete", (COUNTBLANK(Table1117[[#This Row],[Benefit category]:[Sum of the ratios of Medicaid payment rates to the comparable other health care payer rate AFTER rate reduction or restructuring]])), 0)</f>
        <v>0</v>
      </c>
      <c r="P129" s="275">
        <f>IF(OR(N129="Complete", N129="Incomplete"), (COLUMNS(Table1117[[#This Row],[Benefit category]:[Sum of the ratios of Medicaid payment rates to the comparable other health care payer rate AFTER rate reduction or restructuring]])), 0)</f>
        <v>0</v>
      </c>
    </row>
    <row r="130" spans="1:16" s="129" customFormat="1" x14ac:dyDescent="0.25">
      <c r="A130" s="129">
        <f t="shared" si="10"/>
        <v>119</v>
      </c>
      <c r="B130" s="133"/>
      <c r="C130" s="134"/>
      <c r="D130" s="134"/>
      <c r="E130" s="135"/>
      <c r="F130" s="136"/>
      <c r="G130" s="136"/>
      <c r="H130" s="136"/>
      <c r="I130" s="136"/>
      <c r="J130" s="272" t="e">
        <f t="shared" si="6"/>
        <v>#DIV/0!</v>
      </c>
      <c r="K130" s="272" t="e">
        <f t="shared" si="7"/>
        <v>#DIV/0!</v>
      </c>
      <c r="L130" s="272" t="e">
        <f t="shared" si="8"/>
        <v>#DIV/0!</v>
      </c>
      <c r="M130" s="273" t="e">
        <f t="shared" si="9"/>
        <v>#DIV/0!</v>
      </c>
      <c r="N130" s="274" t="str">
        <f t="shared" si="11"/>
        <v/>
      </c>
      <c r="O130" s="275">
        <f>IF(N130="Incomplete", (COUNTBLANK(Table1117[[#This Row],[Benefit category]:[Sum of the ratios of Medicaid payment rates to the comparable other health care payer rate AFTER rate reduction or restructuring]])), 0)</f>
        <v>0</v>
      </c>
      <c r="P130" s="275">
        <f>IF(OR(N130="Complete", N130="Incomplete"), (COLUMNS(Table1117[[#This Row],[Benefit category]:[Sum of the ratios of Medicaid payment rates to the comparable other health care payer rate AFTER rate reduction or restructuring]])), 0)</f>
        <v>0</v>
      </c>
    </row>
    <row r="131" spans="1:16" s="129" customFormat="1" x14ac:dyDescent="0.25">
      <c r="A131" s="129">
        <f t="shared" si="10"/>
        <v>120</v>
      </c>
      <c r="B131" s="133"/>
      <c r="C131" s="134"/>
      <c r="D131" s="134"/>
      <c r="E131" s="135"/>
      <c r="F131" s="136"/>
      <c r="G131" s="136"/>
      <c r="H131" s="136"/>
      <c r="I131" s="136"/>
      <c r="J131" s="272" t="e">
        <f t="shared" si="6"/>
        <v>#DIV/0!</v>
      </c>
      <c r="K131" s="272" t="e">
        <f t="shared" si="7"/>
        <v>#DIV/0!</v>
      </c>
      <c r="L131" s="272" t="e">
        <f t="shared" si="8"/>
        <v>#DIV/0!</v>
      </c>
      <c r="M131" s="273" t="e">
        <f t="shared" si="9"/>
        <v>#DIV/0!</v>
      </c>
      <c r="N131" s="274" t="str">
        <f t="shared" si="11"/>
        <v/>
      </c>
      <c r="O131" s="275">
        <f>IF(N131="Incomplete", (COUNTBLANK(Table1117[[#This Row],[Benefit category]:[Sum of the ratios of Medicaid payment rates to the comparable other health care payer rate AFTER rate reduction or restructuring]])), 0)</f>
        <v>0</v>
      </c>
      <c r="P131" s="275">
        <f>IF(OR(N131="Complete", N131="Incomplete"), (COLUMNS(Table1117[[#This Row],[Benefit category]:[Sum of the ratios of Medicaid payment rates to the comparable other health care payer rate AFTER rate reduction or restructuring]])), 0)</f>
        <v>0</v>
      </c>
    </row>
    <row r="132" spans="1:16" s="129" customFormat="1" x14ac:dyDescent="0.25">
      <c r="A132" s="129">
        <f t="shared" si="10"/>
        <v>121</v>
      </c>
      <c r="B132" s="133"/>
      <c r="C132" s="134"/>
      <c r="D132" s="134"/>
      <c r="E132" s="135"/>
      <c r="F132" s="136"/>
      <c r="G132" s="136"/>
      <c r="H132" s="136"/>
      <c r="I132" s="136"/>
      <c r="J132" s="272" t="e">
        <f t="shared" si="6"/>
        <v>#DIV/0!</v>
      </c>
      <c r="K132" s="272" t="e">
        <f t="shared" si="7"/>
        <v>#DIV/0!</v>
      </c>
      <c r="L132" s="272" t="e">
        <f t="shared" si="8"/>
        <v>#DIV/0!</v>
      </c>
      <c r="M132" s="273" t="e">
        <f t="shared" si="9"/>
        <v>#DIV/0!</v>
      </c>
      <c r="N132" s="274" t="str">
        <f t="shared" si="11"/>
        <v/>
      </c>
      <c r="O132" s="275">
        <f>IF(N132="Incomplete", (COUNTBLANK(Table1117[[#This Row],[Benefit category]:[Sum of the ratios of Medicaid payment rates to the comparable other health care payer rate AFTER rate reduction or restructuring]])), 0)</f>
        <v>0</v>
      </c>
      <c r="P132" s="275">
        <f>IF(OR(N132="Complete", N132="Incomplete"), (COLUMNS(Table1117[[#This Row],[Benefit category]:[Sum of the ratios of Medicaid payment rates to the comparable other health care payer rate AFTER rate reduction or restructuring]])), 0)</f>
        <v>0</v>
      </c>
    </row>
    <row r="133" spans="1:16" s="129" customFormat="1" x14ac:dyDescent="0.25">
      <c r="A133" s="129">
        <f t="shared" si="10"/>
        <v>122</v>
      </c>
      <c r="B133" s="133"/>
      <c r="C133" s="134"/>
      <c r="D133" s="134"/>
      <c r="E133" s="135"/>
      <c r="F133" s="136"/>
      <c r="G133" s="136"/>
      <c r="H133" s="136"/>
      <c r="I133" s="136"/>
      <c r="J133" s="272" t="e">
        <f t="shared" si="6"/>
        <v>#DIV/0!</v>
      </c>
      <c r="K133" s="272" t="e">
        <f t="shared" si="7"/>
        <v>#DIV/0!</v>
      </c>
      <c r="L133" s="272" t="e">
        <f t="shared" si="8"/>
        <v>#DIV/0!</v>
      </c>
      <c r="M133" s="273" t="e">
        <f t="shared" si="9"/>
        <v>#DIV/0!</v>
      </c>
      <c r="N133" s="274" t="str">
        <f t="shared" si="11"/>
        <v/>
      </c>
      <c r="O133" s="275">
        <f>IF(N133="Incomplete", (COUNTBLANK(Table1117[[#This Row],[Benefit category]:[Sum of the ratios of Medicaid payment rates to the comparable other health care payer rate AFTER rate reduction or restructuring]])), 0)</f>
        <v>0</v>
      </c>
      <c r="P133" s="275">
        <f>IF(OR(N133="Complete", N133="Incomplete"), (COLUMNS(Table1117[[#This Row],[Benefit category]:[Sum of the ratios of Medicaid payment rates to the comparable other health care payer rate AFTER rate reduction or restructuring]])), 0)</f>
        <v>0</v>
      </c>
    </row>
    <row r="134" spans="1:16" s="129" customFormat="1" x14ac:dyDescent="0.25">
      <c r="A134" s="129">
        <f t="shared" si="10"/>
        <v>123</v>
      </c>
      <c r="B134" s="133"/>
      <c r="C134" s="134"/>
      <c r="D134" s="134"/>
      <c r="E134" s="135"/>
      <c r="F134" s="136"/>
      <c r="G134" s="136"/>
      <c r="H134" s="136"/>
      <c r="I134" s="136"/>
      <c r="J134" s="272" t="e">
        <f t="shared" si="6"/>
        <v>#DIV/0!</v>
      </c>
      <c r="K134" s="272" t="e">
        <f t="shared" si="7"/>
        <v>#DIV/0!</v>
      </c>
      <c r="L134" s="272" t="e">
        <f t="shared" si="8"/>
        <v>#DIV/0!</v>
      </c>
      <c r="M134" s="273" t="e">
        <f t="shared" si="9"/>
        <v>#DIV/0!</v>
      </c>
      <c r="N134" s="274" t="str">
        <f t="shared" si="11"/>
        <v/>
      </c>
      <c r="O134" s="275">
        <f>IF(N134="Incomplete", (COUNTBLANK(Table1117[[#This Row],[Benefit category]:[Sum of the ratios of Medicaid payment rates to the comparable other health care payer rate AFTER rate reduction or restructuring]])), 0)</f>
        <v>0</v>
      </c>
      <c r="P134" s="275">
        <f>IF(OR(N134="Complete", N134="Incomplete"), (COLUMNS(Table1117[[#This Row],[Benefit category]:[Sum of the ratios of Medicaid payment rates to the comparable other health care payer rate AFTER rate reduction or restructuring]])), 0)</f>
        <v>0</v>
      </c>
    </row>
    <row r="135" spans="1:16" s="129" customFormat="1" x14ac:dyDescent="0.25">
      <c r="A135" s="129">
        <f t="shared" si="10"/>
        <v>124</v>
      </c>
      <c r="B135" s="133"/>
      <c r="C135" s="134"/>
      <c r="D135" s="134"/>
      <c r="E135" s="135"/>
      <c r="F135" s="136"/>
      <c r="G135" s="136"/>
      <c r="H135" s="136"/>
      <c r="I135" s="136"/>
      <c r="J135" s="272" t="e">
        <f t="shared" si="6"/>
        <v>#DIV/0!</v>
      </c>
      <c r="K135" s="272" t="e">
        <f t="shared" si="7"/>
        <v>#DIV/0!</v>
      </c>
      <c r="L135" s="272" t="e">
        <f t="shared" si="8"/>
        <v>#DIV/0!</v>
      </c>
      <c r="M135" s="273" t="e">
        <f t="shared" si="9"/>
        <v>#DIV/0!</v>
      </c>
      <c r="N135" s="274" t="str">
        <f t="shared" si="11"/>
        <v/>
      </c>
      <c r="O135" s="275">
        <f>IF(N135="Incomplete", (COUNTBLANK(Table1117[[#This Row],[Benefit category]:[Sum of the ratios of Medicaid payment rates to the comparable other health care payer rate AFTER rate reduction or restructuring]])), 0)</f>
        <v>0</v>
      </c>
      <c r="P135" s="275">
        <f>IF(OR(N135="Complete", N135="Incomplete"), (COLUMNS(Table1117[[#This Row],[Benefit category]:[Sum of the ratios of Medicaid payment rates to the comparable other health care payer rate AFTER rate reduction or restructuring]])), 0)</f>
        <v>0</v>
      </c>
    </row>
    <row r="136" spans="1:16" s="129" customFormat="1" x14ac:dyDescent="0.25">
      <c r="A136" s="129">
        <f t="shared" si="10"/>
        <v>125</v>
      </c>
      <c r="B136" s="133"/>
      <c r="C136" s="134"/>
      <c r="D136" s="134"/>
      <c r="E136" s="135"/>
      <c r="F136" s="136"/>
      <c r="G136" s="136"/>
      <c r="H136" s="136"/>
      <c r="I136" s="136"/>
      <c r="J136" s="272" t="e">
        <f t="shared" si="6"/>
        <v>#DIV/0!</v>
      </c>
      <c r="K136" s="272" t="e">
        <f t="shared" si="7"/>
        <v>#DIV/0!</v>
      </c>
      <c r="L136" s="272" t="e">
        <f t="shared" si="8"/>
        <v>#DIV/0!</v>
      </c>
      <c r="M136" s="273" t="e">
        <f t="shared" si="9"/>
        <v>#DIV/0!</v>
      </c>
      <c r="N136" s="274" t="str">
        <f t="shared" si="11"/>
        <v/>
      </c>
      <c r="O136" s="275">
        <f>IF(N136="Incomplete", (COUNTBLANK(Table1117[[#This Row],[Benefit category]:[Sum of the ratios of Medicaid payment rates to the comparable other health care payer rate AFTER rate reduction or restructuring]])), 0)</f>
        <v>0</v>
      </c>
      <c r="P136" s="275">
        <f>IF(OR(N136="Complete", N136="Incomplete"), (COLUMNS(Table1117[[#This Row],[Benefit category]:[Sum of the ratios of Medicaid payment rates to the comparable other health care payer rate AFTER rate reduction or restructuring]])), 0)</f>
        <v>0</v>
      </c>
    </row>
    <row r="137" spans="1:16" s="129" customFormat="1" x14ac:dyDescent="0.25">
      <c r="A137" s="129">
        <f t="shared" si="10"/>
        <v>126</v>
      </c>
      <c r="B137" s="133"/>
      <c r="C137" s="134"/>
      <c r="D137" s="134"/>
      <c r="E137" s="135"/>
      <c r="F137" s="136"/>
      <c r="G137" s="136"/>
      <c r="H137" s="136"/>
      <c r="I137" s="136"/>
      <c r="J137" s="272" t="e">
        <f t="shared" si="6"/>
        <v>#DIV/0!</v>
      </c>
      <c r="K137" s="272" t="e">
        <f t="shared" si="7"/>
        <v>#DIV/0!</v>
      </c>
      <c r="L137" s="272" t="e">
        <f t="shared" si="8"/>
        <v>#DIV/0!</v>
      </c>
      <c r="M137" s="273" t="e">
        <f t="shared" si="9"/>
        <v>#DIV/0!</v>
      </c>
      <c r="N137" s="274" t="str">
        <f t="shared" si="11"/>
        <v/>
      </c>
      <c r="O137" s="275">
        <f>IF(N137="Incomplete", (COUNTBLANK(Table1117[[#This Row],[Benefit category]:[Sum of the ratios of Medicaid payment rates to the comparable other health care payer rate AFTER rate reduction or restructuring]])), 0)</f>
        <v>0</v>
      </c>
      <c r="P137" s="275">
        <f>IF(OR(N137="Complete", N137="Incomplete"), (COLUMNS(Table1117[[#This Row],[Benefit category]:[Sum of the ratios of Medicaid payment rates to the comparable other health care payer rate AFTER rate reduction or restructuring]])), 0)</f>
        <v>0</v>
      </c>
    </row>
    <row r="138" spans="1:16" s="129" customFormat="1" x14ac:dyDescent="0.25">
      <c r="A138" s="129">
        <f t="shared" si="10"/>
        <v>127</v>
      </c>
      <c r="B138" s="133"/>
      <c r="C138" s="134"/>
      <c r="D138" s="134"/>
      <c r="E138" s="135"/>
      <c r="F138" s="136"/>
      <c r="G138" s="136"/>
      <c r="H138" s="136"/>
      <c r="I138" s="136"/>
      <c r="J138" s="272" t="e">
        <f t="shared" si="6"/>
        <v>#DIV/0!</v>
      </c>
      <c r="K138" s="272" t="e">
        <f t="shared" si="7"/>
        <v>#DIV/0!</v>
      </c>
      <c r="L138" s="272" t="e">
        <f t="shared" si="8"/>
        <v>#DIV/0!</v>
      </c>
      <c r="M138" s="273" t="e">
        <f t="shared" si="9"/>
        <v>#DIV/0!</v>
      </c>
      <c r="N138" s="274" t="str">
        <f t="shared" si="11"/>
        <v/>
      </c>
      <c r="O138" s="275">
        <f>IF(N138="Incomplete", (COUNTBLANK(Table1117[[#This Row],[Benefit category]:[Sum of the ratios of Medicaid payment rates to the comparable other health care payer rate AFTER rate reduction or restructuring]])), 0)</f>
        <v>0</v>
      </c>
      <c r="P138" s="275">
        <f>IF(OR(N138="Complete", N138="Incomplete"), (COLUMNS(Table1117[[#This Row],[Benefit category]:[Sum of the ratios of Medicaid payment rates to the comparable other health care payer rate AFTER rate reduction or restructuring]])), 0)</f>
        <v>0</v>
      </c>
    </row>
    <row r="139" spans="1:16" s="129" customFormat="1" x14ac:dyDescent="0.25">
      <c r="A139" s="129">
        <f t="shared" si="10"/>
        <v>128</v>
      </c>
      <c r="B139" s="133"/>
      <c r="C139" s="134"/>
      <c r="D139" s="134"/>
      <c r="E139" s="135"/>
      <c r="F139" s="136"/>
      <c r="G139" s="136"/>
      <c r="H139" s="136"/>
      <c r="I139" s="136"/>
      <c r="J139" s="272" t="e">
        <f t="shared" si="6"/>
        <v>#DIV/0!</v>
      </c>
      <c r="K139" s="272" t="e">
        <f t="shared" si="7"/>
        <v>#DIV/0!</v>
      </c>
      <c r="L139" s="272" t="e">
        <f t="shared" si="8"/>
        <v>#DIV/0!</v>
      </c>
      <c r="M139" s="273" t="e">
        <f t="shared" si="9"/>
        <v>#DIV/0!</v>
      </c>
      <c r="N139" s="274" t="str">
        <f t="shared" si="11"/>
        <v/>
      </c>
      <c r="O139" s="275">
        <f>IF(N139="Incomplete", (COUNTBLANK(Table1117[[#This Row],[Benefit category]:[Sum of the ratios of Medicaid payment rates to the comparable other health care payer rate AFTER rate reduction or restructuring]])), 0)</f>
        <v>0</v>
      </c>
      <c r="P139" s="275">
        <f>IF(OR(N139="Complete", N139="Incomplete"), (COLUMNS(Table1117[[#This Row],[Benefit category]:[Sum of the ratios of Medicaid payment rates to the comparable other health care payer rate AFTER rate reduction or restructuring]])), 0)</f>
        <v>0</v>
      </c>
    </row>
    <row r="140" spans="1:16" s="129" customFormat="1" x14ac:dyDescent="0.25">
      <c r="A140" s="129">
        <f t="shared" si="10"/>
        <v>129</v>
      </c>
      <c r="B140" s="133"/>
      <c r="C140" s="134"/>
      <c r="D140" s="134"/>
      <c r="E140" s="135"/>
      <c r="F140" s="136"/>
      <c r="G140" s="136"/>
      <c r="H140" s="136"/>
      <c r="I140" s="136"/>
      <c r="J140" s="272" t="e">
        <f t="shared" ref="J140:J203" si="12">F140/E140</f>
        <v>#DIV/0!</v>
      </c>
      <c r="K140" s="272" t="e">
        <f t="shared" ref="K140:K203" si="13">G140/E140</f>
        <v>#DIV/0!</v>
      </c>
      <c r="L140" s="272" t="e">
        <f t="shared" ref="L140:L203" si="14">H140/E140</f>
        <v>#DIV/0!</v>
      </c>
      <c r="M140" s="273" t="e">
        <f t="shared" ref="M140:M203" si="15">I140/E140</f>
        <v>#DIV/0!</v>
      </c>
      <c r="N140" s="274" t="str">
        <f t="shared" si="11"/>
        <v/>
      </c>
      <c r="O140" s="275">
        <f>IF(N140="Incomplete", (COUNTBLANK(Table1117[[#This Row],[Benefit category]:[Sum of the ratios of Medicaid payment rates to the comparable other health care payer rate AFTER rate reduction or restructuring]])), 0)</f>
        <v>0</v>
      </c>
      <c r="P140" s="275">
        <f>IF(OR(N140="Complete", N140="Incomplete"), (COLUMNS(Table1117[[#This Row],[Benefit category]:[Sum of the ratios of Medicaid payment rates to the comparable other health care payer rate AFTER rate reduction or restructuring]])), 0)</f>
        <v>0</v>
      </c>
    </row>
    <row r="141" spans="1:16" s="129" customFormat="1" x14ac:dyDescent="0.25">
      <c r="A141" s="129">
        <f t="shared" ref="A141:A204" si="16">A140+1</f>
        <v>130</v>
      </c>
      <c r="B141" s="133"/>
      <c r="C141" s="134"/>
      <c r="D141" s="134"/>
      <c r="E141" s="135"/>
      <c r="F141" s="136"/>
      <c r="G141" s="136"/>
      <c r="H141" s="136"/>
      <c r="I141" s="136"/>
      <c r="J141" s="272" t="e">
        <f t="shared" si="12"/>
        <v>#DIV/0!</v>
      </c>
      <c r="K141" s="272" t="e">
        <f t="shared" si="13"/>
        <v>#DIV/0!</v>
      </c>
      <c r="L141" s="272" t="e">
        <f t="shared" si="14"/>
        <v>#DIV/0!</v>
      </c>
      <c r="M141" s="273" t="e">
        <f t="shared" si="15"/>
        <v>#DIV/0!</v>
      </c>
      <c r="N141" s="274" t="str">
        <f t="shared" ref="N141:N204" si="17">IF(COUNTA(B141:I141)=0,"", IF(COUNTA(B141:I141)&lt;COLUMNS(B141:I141),"Incomplete","Complete"))</f>
        <v/>
      </c>
      <c r="O141" s="275">
        <f>IF(N141="Incomplete", (COUNTBLANK(Table1117[[#This Row],[Benefit category]:[Sum of the ratios of Medicaid payment rates to the comparable other health care payer rate AFTER rate reduction or restructuring]])), 0)</f>
        <v>0</v>
      </c>
      <c r="P141" s="275">
        <f>IF(OR(N141="Complete", N141="Incomplete"), (COLUMNS(Table1117[[#This Row],[Benefit category]:[Sum of the ratios of Medicaid payment rates to the comparable other health care payer rate AFTER rate reduction or restructuring]])), 0)</f>
        <v>0</v>
      </c>
    </row>
    <row r="142" spans="1:16" s="129" customFormat="1" x14ac:dyDescent="0.25">
      <c r="A142" s="129">
        <f t="shared" si="16"/>
        <v>131</v>
      </c>
      <c r="B142" s="133"/>
      <c r="C142" s="134"/>
      <c r="D142" s="134"/>
      <c r="E142" s="135"/>
      <c r="F142" s="136"/>
      <c r="G142" s="136"/>
      <c r="H142" s="136"/>
      <c r="I142" s="136"/>
      <c r="J142" s="272" t="e">
        <f t="shared" si="12"/>
        <v>#DIV/0!</v>
      </c>
      <c r="K142" s="272" t="e">
        <f t="shared" si="13"/>
        <v>#DIV/0!</v>
      </c>
      <c r="L142" s="272" t="e">
        <f t="shared" si="14"/>
        <v>#DIV/0!</v>
      </c>
      <c r="M142" s="273" t="e">
        <f t="shared" si="15"/>
        <v>#DIV/0!</v>
      </c>
      <c r="N142" s="274" t="str">
        <f t="shared" si="17"/>
        <v/>
      </c>
      <c r="O142" s="275">
        <f>IF(N142="Incomplete", (COUNTBLANK(Table1117[[#This Row],[Benefit category]:[Sum of the ratios of Medicaid payment rates to the comparable other health care payer rate AFTER rate reduction or restructuring]])), 0)</f>
        <v>0</v>
      </c>
      <c r="P142" s="275">
        <f>IF(OR(N142="Complete", N142="Incomplete"), (COLUMNS(Table1117[[#This Row],[Benefit category]:[Sum of the ratios of Medicaid payment rates to the comparable other health care payer rate AFTER rate reduction or restructuring]])), 0)</f>
        <v>0</v>
      </c>
    </row>
    <row r="143" spans="1:16" s="129" customFormat="1" x14ac:dyDescent="0.25">
      <c r="A143" s="129">
        <f t="shared" si="16"/>
        <v>132</v>
      </c>
      <c r="B143" s="133"/>
      <c r="C143" s="134"/>
      <c r="D143" s="134"/>
      <c r="E143" s="135"/>
      <c r="F143" s="136"/>
      <c r="G143" s="136"/>
      <c r="H143" s="136"/>
      <c r="I143" s="136"/>
      <c r="J143" s="272" t="e">
        <f t="shared" si="12"/>
        <v>#DIV/0!</v>
      </c>
      <c r="K143" s="272" t="e">
        <f t="shared" si="13"/>
        <v>#DIV/0!</v>
      </c>
      <c r="L143" s="272" t="e">
        <f t="shared" si="14"/>
        <v>#DIV/0!</v>
      </c>
      <c r="M143" s="273" t="e">
        <f t="shared" si="15"/>
        <v>#DIV/0!</v>
      </c>
      <c r="N143" s="274" t="str">
        <f t="shared" si="17"/>
        <v/>
      </c>
      <c r="O143" s="275">
        <f>IF(N143="Incomplete", (COUNTBLANK(Table1117[[#This Row],[Benefit category]:[Sum of the ratios of Medicaid payment rates to the comparable other health care payer rate AFTER rate reduction or restructuring]])), 0)</f>
        <v>0</v>
      </c>
      <c r="P143" s="275">
        <f>IF(OR(N143="Complete", N143="Incomplete"), (COLUMNS(Table1117[[#This Row],[Benefit category]:[Sum of the ratios of Medicaid payment rates to the comparable other health care payer rate AFTER rate reduction or restructuring]])), 0)</f>
        <v>0</v>
      </c>
    </row>
    <row r="144" spans="1:16" s="129" customFormat="1" x14ac:dyDescent="0.25">
      <c r="A144" s="129">
        <f t="shared" si="16"/>
        <v>133</v>
      </c>
      <c r="B144" s="133"/>
      <c r="C144" s="134"/>
      <c r="D144" s="134"/>
      <c r="E144" s="135"/>
      <c r="F144" s="136"/>
      <c r="G144" s="136"/>
      <c r="H144" s="136"/>
      <c r="I144" s="136"/>
      <c r="J144" s="272" t="e">
        <f t="shared" si="12"/>
        <v>#DIV/0!</v>
      </c>
      <c r="K144" s="272" t="e">
        <f t="shared" si="13"/>
        <v>#DIV/0!</v>
      </c>
      <c r="L144" s="272" t="e">
        <f t="shared" si="14"/>
        <v>#DIV/0!</v>
      </c>
      <c r="M144" s="273" t="e">
        <f t="shared" si="15"/>
        <v>#DIV/0!</v>
      </c>
      <c r="N144" s="274" t="str">
        <f t="shared" si="17"/>
        <v/>
      </c>
      <c r="O144" s="275">
        <f>IF(N144="Incomplete", (COUNTBLANK(Table1117[[#This Row],[Benefit category]:[Sum of the ratios of Medicaid payment rates to the comparable other health care payer rate AFTER rate reduction or restructuring]])), 0)</f>
        <v>0</v>
      </c>
      <c r="P144" s="275">
        <f>IF(OR(N144="Complete", N144="Incomplete"), (COLUMNS(Table1117[[#This Row],[Benefit category]:[Sum of the ratios of Medicaid payment rates to the comparable other health care payer rate AFTER rate reduction or restructuring]])), 0)</f>
        <v>0</v>
      </c>
    </row>
    <row r="145" spans="1:16" s="129" customFormat="1" x14ac:dyDescent="0.25">
      <c r="A145" s="129">
        <f t="shared" si="16"/>
        <v>134</v>
      </c>
      <c r="B145" s="133"/>
      <c r="C145" s="134"/>
      <c r="D145" s="134"/>
      <c r="E145" s="135"/>
      <c r="F145" s="136"/>
      <c r="G145" s="136"/>
      <c r="H145" s="136"/>
      <c r="I145" s="136"/>
      <c r="J145" s="272" t="e">
        <f t="shared" si="12"/>
        <v>#DIV/0!</v>
      </c>
      <c r="K145" s="272" t="e">
        <f t="shared" si="13"/>
        <v>#DIV/0!</v>
      </c>
      <c r="L145" s="272" t="e">
        <f t="shared" si="14"/>
        <v>#DIV/0!</v>
      </c>
      <c r="M145" s="273" t="e">
        <f t="shared" si="15"/>
        <v>#DIV/0!</v>
      </c>
      <c r="N145" s="274" t="str">
        <f t="shared" si="17"/>
        <v/>
      </c>
      <c r="O145" s="275">
        <f>IF(N145="Incomplete", (COUNTBLANK(Table1117[[#This Row],[Benefit category]:[Sum of the ratios of Medicaid payment rates to the comparable other health care payer rate AFTER rate reduction or restructuring]])), 0)</f>
        <v>0</v>
      </c>
      <c r="P145" s="275">
        <f>IF(OR(N145="Complete", N145="Incomplete"), (COLUMNS(Table1117[[#This Row],[Benefit category]:[Sum of the ratios of Medicaid payment rates to the comparable other health care payer rate AFTER rate reduction or restructuring]])), 0)</f>
        <v>0</v>
      </c>
    </row>
    <row r="146" spans="1:16" s="129" customFormat="1" x14ac:dyDescent="0.25">
      <c r="A146" s="129">
        <f t="shared" si="16"/>
        <v>135</v>
      </c>
      <c r="B146" s="133"/>
      <c r="C146" s="134"/>
      <c r="D146" s="134"/>
      <c r="E146" s="135"/>
      <c r="F146" s="136"/>
      <c r="G146" s="136"/>
      <c r="H146" s="136"/>
      <c r="I146" s="136"/>
      <c r="J146" s="272" t="e">
        <f t="shared" si="12"/>
        <v>#DIV/0!</v>
      </c>
      <c r="K146" s="272" t="e">
        <f t="shared" si="13"/>
        <v>#DIV/0!</v>
      </c>
      <c r="L146" s="272" t="e">
        <f t="shared" si="14"/>
        <v>#DIV/0!</v>
      </c>
      <c r="M146" s="273" t="e">
        <f t="shared" si="15"/>
        <v>#DIV/0!</v>
      </c>
      <c r="N146" s="274" t="str">
        <f t="shared" si="17"/>
        <v/>
      </c>
      <c r="O146" s="275">
        <f>IF(N146="Incomplete", (COUNTBLANK(Table1117[[#This Row],[Benefit category]:[Sum of the ratios of Medicaid payment rates to the comparable other health care payer rate AFTER rate reduction or restructuring]])), 0)</f>
        <v>0</v>
      </c>
      <c r="P146" s="275">
        <f>IF(OR(N146="Complete", N146="Incomplete"), (COLUMNS(Table1117[[#This Row],[Benefit category]:[Sum of the ratios of Medicaid payment rates to the comparable other health care payer rate AFTER rate reduction or restructuring]])), 0)</f>
        <v>0</v>
      </c>
    </row>
    <row r="147" spans="1:16" s="129" customFormat="1" x14ac:dyDescent="0.25">
      <c r="A147" s="129">
        <f t="shared" si="16"/>
        <v>136</v>
      </c>
      <c r="B147" s="133"/>
      <c r="C147" s="134"/>
      <c r="D147" s="134"/>
      <c r="E147" s="135"/>
      <c r="F147" s="136"/>
      <c r="G147" s="136"/>
      <c r="H147" s="136"/>
      <c r="I147" s="136"/>
      <c r="J147" s="272" t="e">
        <f t="shared" si="12"/>
        <v>#DIV/0!</v>
      </c>
      <c r="K147" s="272" t="e">
        <f t="shared" si="13"/>
        <v>#DIV/0!</v>
      </c>
      <c r="L147" s="272" t="e">
        <f t="shared" si="14"/>
        <v>#DIV/0!</v>
      </c>
      <c r="M147" s="273" t="e">
        <f t="shared" si="15"/>
        <v>#DIV/0!</v>
      </c>
      <c r="N147" s="274" t="str">
        <f t="shared" si="17"/>
        <v/>
      </c>
      <c r="O147" s="275">
        <f>IF(N147="Incomplete", (COUNTBLANK(Table1117[[#This Row],[Benefit category]:[Sum of the ratios of Medicaid payment rates to the comparable other health care payer rate AFTER rate reduction or restructuring]])), 0)</f>
        <v>0</v>
      </c>
      <c r="P147" s="275">
        <f>IF(OR(N147="Complete", N147="Incomplete"), (COLUMNS(Table1117[[#This Row],[Benefit category]:[Sum of the ratios of Medicaid payment rates to the comparable other health care payer rate AFTER rate reduction or restructuring]])), 0)</f>
        <v>0</v>
      </c>
    </row>
    <row r="148" spans="1:16" s="129" customFormat="1" x14ac:dyDescent="0.25">
      <c r="A148" s="129">
        <f t="shared" si="16"/>
        <v>137</v>
      </c>
      <c r="B148" s="133"/>
      <c r="C148" s="134"/>
      <c r="D148" s="134"/>
      <c r="E148" s="135"/>
      <c r="F148" s="136"/>
      <c r="G148" s="136"/>
      <c r="H148" s="136"/>
      <c r="I148" s="136"/>
      <c r="J148" s="272" t="e">
        <f t="shared" si="12"/>
        <v>#DIV/0!</v>
      </c>
      <c r="K148" s="272" t="e">
        <f t="shared" si="13"/>
        <v>#DIV/0!</v>
      </c>
      <c r="L148" s="272" t="e">
        <f t="shared" si="14"/>
        <v>#DIV/0!</v>
      </c>
      <c r="M148" s="273" t="e">
        <f t="shared" si="15"/>
        <v>#DIV/0!</v>
      </c>
      <c r="N148" s="274" t="str">
        <f t="shared" si="17"/>
        <v/>
      </c>
      <c r="O148" s="275">
        <f>IF(N148="Incomplete", (COUNTBLANK(Table1117[[#This Row],[Benefit category]:[Sum of the ratios of Medicaid payment rates to the comparable other health care payer rate AFTER rate reduction or restructuring]])), 0)</f>
        <v>0</v>
      </c>
      <c r="P148" s="275">
        <f>IF(OR(N148="Complete", N148="Incomplete"), (COLUMNS(Table1117[[#This Row],[Benefit category]:[Sum of the ratios of Medicaid payment rates to the comparable other health care payer rate AFTER rate reduction or restructuring]])), 0)</f>
        <v>0</v>
      </c>
    </row>
    <row r="149" spans="1:16" s="129" customFormat="1" x14ac:dyDescent="0.25">
      <c r="A149" s="129">
        <f t="shared" si="16"/>
        <v>138</v>
      </c>
      <c r="B149" s="133"/>
      <c r="C149" s="134"/>
      <c r="D149" s="134"/>
      <c r="E149" s="135"/>
      <c r="F149" s="136"/>
      <c r="G149" s="136"/>
      <c r="H149" s="136"/>
      <c r="I149" s="136"/>
      <c r="J149" s="272" t="e">
        <f t="shared" si="12"/>
        <v>#DIV/0!</v>
      </c>
      <c r="K149" s="272" t="e">
        <f t="shared" si="13"/>
        <v>#DIV/0!</v>
      </c>
      <c r="L149" s="272" t="e">
        <f t="shared" si="14"/>
        <v>#DIV/0!</v>
      </c>
      <c r="M149" s="273" t="e">
        <f t="shared" si="15"/>
        <v>#DIV/0!</v>
      </c>
      <c r="N149" s="274" t="str">
        <f t="shared" si="17"/>
        <v/>
      </c>
      <c r="O149" s="275">
        <f>IF(N149="Incomplete", (COUNTBLANK(Table1117[[#This Row],[Benefit category]:[Sum of the ratios of Medicaid payment rates to the comparable other health care payer rate AFTER rate reduction or restructuring]])), 0)</f>
        <v>0</v>
      </c>
      <c r="P149" s="275">
        <f>IF(OR(N149="Complete", N149="Incomplete"), (COLUMNS(Table1117[[#This Row],[Benefit category]:[Sum of the ratios of Medicaid payment rates to the comparable other health care payer rate AFTER rate reduction or restructuring]])), 0)</f>
        <v>0</v>
      </c>
    </row>
    <row r="150" spans="1:16" s="129" customFormat="1" x14ac:dyDescent="0.25">
      <c r="A150" s="129">
        <f t="shared" si="16"/>
        <v>139</v>
      </c>
      <c r="B150" s="133"/>
      <c r="C150" s="134"/>
      <c r="D150" s="134"/>
      <c r="E150" s="135"/>
      <c r="F150" s="136"/>
      <c r="G150" s="136"/>
      <c r="H150" s="136"/>
      <c r="I150" s="136"/>
      <c r="J150" s="272" t="e">
        <f t="shared" si="12"/>
        <v>#DIV/0!</v>
      </c>
      <c r="K150" s="272" t="e">
        <f t="shared" si="13"/>
        <v>#DIV/0!</v>
      </c>
      <c r="L150" s="272" t="e">
        <f t="shared" si="14"/>
        <v>#DIV/0!</v>
      </c>
      <c r="M150" s="273" t="e">
        <f t="shared" si="15"/>
        <v>#DIV/0!</v>
      </c>
      <c r="N150" s="274" t="str">
        <f t="shared" si="17"/>
        <v/>
      </c>
      <c r="O150" s="275">
        <f>IF(N150="Incomplete", (COUNTBLANK(Table1117[[#This Row],[Benefit category]:[Sum of the ratios of Medicaid payment rates to the comparable other health care payer rate AFTER rate reduction or restructuring]])), 0)</f>
        <v>0</v>
      </c>
      <c r="P150" s="275">
        <f>IF(OR(N150="Complete", N150="Incomplete"), (COLUMNS(Table1117[[#This Row],[Benefit category]:[Sum of the ratios of Medicaid payment rates to the comparable other health care payer rate AFTER rate reduction or restructuring]])), 0)</f>
        <v>0</v>
      </c>
    </row>
    <row r="151" spans="1:16" s="129" customFormat="1" x14ac:dyDescent="0.25">
      <c r="A151" s="129">
        <f t="shared" si="16"/>
        <v>140</v>
      </c>
      <c r="B151" s="133"/>
      <c r="C151" s="134"/>
      <c r="D151" s="134"/>
      <c r="E151" s="135"/>
      <c r="F151" s="136"/>
      <c r="G151" s="136"/>
      <c r="H151" s="136"/>
      <c r="I151" s="136"/>
      <c r="J151" s="272" t="e">
        <f t="shared" si="12"/>
        <v>#DIV/0!</v>
      </c>
      <c r="K151" s="272" t="e">
        <f t="shared" si="13"/>
        <v>#DIV/0!</v>
      </c>
      <c r="L151" s="272" t="e">
        <f t="shared" si="14"/>
        <v>#DIV/0!</v>
      </c>
      <c r="M151" s="273" t="e">
        <f t="shared" si="15"/>
        <v>#DIV/0!</v>
      </c>
      <c r="N151" s="274" t="str">
        <f t="shared" si="17"/>
        <v/>
      </c>
      <c r="O151" s="275">
        <f>IF(N151="Incomplete", (COUNTBLANK(Table1117[[#This Row],[Benefit category]:[Sum of the ratios of Medicaid payment rates to the comparable other health care payer rate AFTER rate reduction or restructuring]])), 0)</f>
        <v>0</v>
      </c>
      <c r="P151" s="275">
        <f>IF(OR(N151="Complete", N151="Incomplete"), (COLUMNS(Table1117[[#This Row],[Benefit category]:[Sum of the ratios of Medicaid payment rates to the comparable other health care payer rate AFTER rate reduction or restructuring]])), 0)</f>
        <v>0</v>
      </c>
    </row>
    <row r="152" spans="1:16" s="129" customFormat="1" x14ac:dyDescent="0.25">
      <c r="A152" s="129">
        <f t="shared" si="16"/>
        <v>141</v>
      </c>
      <c r="B152" s="133"/>
      <c r="C152" s="134"/>
      <c r="D152" s="134"/>
      <c r="E152" s="135"/>
      <c r="F152" s="136"/>
      <c r="G152" s="136"/>
      <c r="H152" s="136"/>
      <c r="I152" s="136"/>
      <c r="J152" s="272" t="e">
        <f t="shared" si="12"/>
        <v>#DIV/0!</v>
      </c>
      <c r="K152" s="272" t="e">
        <f t="shared" si="13"/>
        <v>#DIV/0!</v>
      </c>
      <c r="L152" s="272" t="e">
        <f t="shared" si="14"/>
        <v>#DIV/0!</v>
      </c>
      <c r="M152" s="273" t="e">
        <f t="shared" si="15"/>
        <v>#DIV/0!</v>
      </c>
      <c r="N152" s="274" t="str">
        <f t="shared" si="17"/>
        <v/>
      </c>
      <c r="O152" s="275">
        <f>IF(N152="Incomplete", (COUNTBLANK(Table1117[[#This Row],[Benefit category]:[Sum of the ratios of Medicaid payment rates to the comparable other health care payer rate AFTER rate reduction or restructuring]])), 0)</f>
        <v>0</v>
      </c>
      <c r="P152" s="275">
        <f>IF(OR(N152="Complete", N152="Incomplete"), (COLUMNS(Table1117[[#This Row],[Benefit category]:[Sum of the ratios of Medicaid payment rates to the comparable other health care payer rate AFTER rate reduction or restructuring]])), 0)</f>
        <v>0</v>
      </c>
    </row>
    <row r="153" spans="1:16" s="129" customFormat="1" x14ac:dyDescent="0.25">
      <c r="A153" s="129">
        <f t="shared" si="16"/>
        <v>142</v>
      </c>
      <c r="B153" s="133"/>
      <c r="C153" s="134"/>
      <c r="D153" s="134"/>
      <c r="E153" s="135"/>
      <c r="F153" s="136"/>
      <c r="G153" s="136"/>
      <c r="H153" s="136"/>
      <c r="I153" s="136"/>
      <c r="J153" s="272" t="e">
        <f t="shared" si="12"/>
        <v>#DIV/0!</v>
      </c>
      <c r="K153" s="272" t="e">
        <f t="shared" si="13"/>
        <v>#DIV/0!</v>
      </c>
      <c r="L153" s="272" t="e">
        <f t="shared" si="14"/>
        <v>#DIV/0!</v>
      </c>
      <c r="M153" s="273" t="e">
        <f t="shared" si="15"/>
        <v>#DIV/0!</v>
      </c>
      <c r="N153" s="274" t="str">
        <f t="shared" si="17"/>
        <v/>
      </c>
      <c r="O153" s="275">
        <f>IF(N153="Incomplete", (COUNTBLANK(Table1117[[#This Row],[Benefit category]:[Sum of the ratios of Medicaid payment rates to the comparable other health care payer rate AFTER rate reduction or restructuring]])), 0)</f>
        <v>0</v>
      </c>
      <c r="P153" s="275">
        <f>IF(OR(N153="Complete", N153="Incomplete"), (COLUMNS(Table1117[[#This Row],[Benefit category]:[Sum of the ratios of Medicaid payment rates to the comparable other health care payer rate AFTER rate reduction or restructuring]])), 0)</f>
        <v>0</v>
      </c>
    </row>
    <row r="154" spans="1:16" s="129" customFormat="1" x14ac:dyDescent="0.25">
      <c r="A154" s="129">
        <f t="shared" si="16"/>
        <v>143</v>
      </c>
      <c r="B154" s="133"/>
      <c r="C154" s="134"/>
      <c r="D154" s="134"/>
      <c r="E154" s="135"/>
      <c r="F154" s="136"/>
      <c r="G154" s="136"/>
      <c r="H154" s="136"/>
      <c r="I154" s="136"/>
      <c r="J154" s="272" t="e">
        <f t="shared" si="12"/>
        <v>#DIV/0!</v>
      </c>
      <c r="K154" s="272" t="e">
        <f t="shared" si="13"/>
        <v>#DIV/0!</v>
      </c>
      <c r="L154" s="272" t="e">
        <f t="shared" si="14"/>
        <v>#DIV/0!</v>
      </c>
      <c r="M154" s="273" t="e">
        <f t="shared" si="15"/>
        <v>#DIV/0!</v>
      </c>
      <c r="N154" s="274" t="str">
        <f t="shared" si="17"/>
        <v/>
      </c>
      <c r="O154" s="275">
        <f>IF(N154="Incomplete", (COUNTBLANK(Table1117[[#This Row],[Benefit category]:[Sum of the ratios of Medicaid payment rates to the comparable other health care payer rate AFTER rate reduction or restructuring]])), 0)</f>
        <v>0</v>
      </c>
      <c r="P154" s="275">
        <f>IF(OR(N154="Complete", N154="Incomplete"), (COLUMNS(Table1117[[#This Row],[Benefit category]:[Sum of the ratios of Medicaid payment rates to the comparable other health care payer rate AFTER rate reduction or restructuring]])), 0)</f>
        <v>0</v>
      </c>
    </row>
    <row r="155" spans="1:16" s="129" customFormat="1" x14ac:dyDescent="0.25">
      <c r="A155" s="129">
        <f t="shared" si="16"/>
        <v>144</v>
      </c>
      <c r="B155" s="133"/>
      <c r="C155" s="134"/>
      <c r="D155" s="134"/>
      <c r="E155" s="135"/>
      <c r="F155" s="136"/>
      <c r="G155" s="136"/>
      <c r="H155" s="136"/>
      <c r="I155" s="136"/>
      <c r="J155" s="272" t="e">
        <f t="shared" si="12"/>
        <v>#DIV/0!</v>
      </c>
      <c r="K155" s="272" t="e">
        <f t="shared" si="13"/>
        <v>#DIV/0!</v>
      </c>
      <c r="L155" s="272" t="e">
        <f t="shared" si="14"/>
        <v>#DIV/0!</v>
      </c>
      <c r="M155" s="273" t="e">
        <f t="shared" si="15"/>
        <v>#DIV/0!</v>
      </c>
      <c r="N155" s="274" t="str">
        <f t="shared" si="17"/>
        <v/>
      </c>
      <c r="O155" s="275">
        <f>IF(N155="Incomplete", (COUNTBLANK(Table1117[[#This Row],[Benefit category]:[Sum of the ratios of Medicaid payment rates to the comparable other health care payer rate AFTER rate reduction or restructuring]])), 0)</f>
        <v>0</v>
      </c>
      <c r="P155" s="275">
        <f>IF(OR(N155="Complete", N155="Incomplete"), (COLUMNS(Table1117[[#This Row],[Benefit category]:[Sum of the ratios of Medicaid payment rates to the comparable other health care payer rate AFTER rate reduction or restructuring]])), 0)</f>
        <v>0</v>
      </c>
    </row>
    <row r="156" spans="1:16" s="129" customFormat="1" x14ac:dyDescent="0.25">
      <c r="A156" s="129">
        <f t="shared" si="16"/>
        <v>145</v>
      </c>
      <c r="B156" s="133"/>
      <c r="C156" s="134"/>
      <c r="D156" s="134"/>
      <c r="E156" s="135"/>
      <c r="F156" s="136"/>
      <c r="G156" s="136"/>
      <c r="H156" s="136"/>
      <c r="I156" s="136"/>
      <c r="J156" s="272" t="e">
        <f t="shared" si="12"/>
        <v>#DIV/0!</v>
      </c>
      <c r="K156" s="272" t="e">
        <f t="shared" si="13"/>
        <v>#DIV/0!</v>
      </c>
      <c r="L156" s="272" t="e">
        <f t="shared" si="14"/>
        <v>#DIV/0!</v>
      </c>
      <c r="M156" s="273" t="e">
        <f t="shared" si="15"/>
        <v>#DIV/0!</v>
      </c>
      <c r="N156" s="274" t="str">
        <f t="shared" si="17"/>
        <v/>
      </c>
      <c r="O156" s="275">
        <f>IF(N156="Incomplete", (COUNTBLANK(Table1117[[#This Row],[Benefit category]:[Sum of the ratios of Medicaid payment rates to the comparable other health care payer rate AFTER rate reduction or restructuring]])), 0)</f>
        <v>0</v>
      </c>
      <c r="P156" s="275">
        <f>IF(OR(N156="Complete", N156="Incomplete"), (COLUMNS(Table1117[[#This Row],[Benefit category]:[Sum of the ratios of Medicaid payment rates to the comparable other health care payer rate AFTER rate reduction or restructuring]])), 0)</f>
        <v>0</v>
      </c>
    </row>
    <row r="157" spans="1:16" s="129" customFormat="1" x14ac:dyDescent="0.25">
      <c r="A157" s="129">
        <f t="shared" si="16"/>
        <v>146</v>
      </c>
      <c r="B157" s="133"/>
      <c r="C157" s="134"/>
      <c r="D157" s="134"/>
      <c r="E157" s="135"/>
      <c r="F157" s="136"/>
      <c r="G157" s="136"/>
      <c r="H157" s="136"/>
      <c r="I157" s="136"/>
      <c r="J157" s="272" t="e">
        <f t="shared" si="12"/>
        <v>#DIV/0!</v>
      </c>
      <c r="K157" s="272" t="e">
        <f t="shared" si="13"/>
        <v>#DIV/0!</v>
      </c>
      <c r="L157" s="272" t="e">
        <f t="shared" si="14"/>
        <v>#DIV/0!</v>
      </c>
      <c r="M157" s="273" t="e">
        <f t="shared" si="15"/>
        <v>#DIV/0!</v>
      </c>
      <c r="N157" s="274" t="str">
        <f t="shared" si="17"/>
        <v/>
      </c>
      <c r="O157" s="275">
        <f>IF(N157="Incomplete", (COUNTBLANK(Table1117[[#This Row],[Benefit category]:[Sum of the ratios of Medicaid payment rates to the comparable other health care payer rate AFTER rate reduction or restructuring]])), 0)</f>
        <v>0</v>
      </c>
      <c r="P157" s="275">
        <f>IF(OR(N157="Complete", N157="Incomplete"), (COLUMNS(Table1117[[#This Row],[Benefit category]:[Sum of the ratios of Medicaid payment rates to the comparable other health care payer rate AFTER rate reduction or restructuring]])), 0)</f>
        <v>0</v>
      </c>
    </row>
    <row r="158" spans="1:16" s="129" customFormat="1" x14ac:dyDescent="0.25">
      <c r="A158" s="129">
        <f t="shared" si="16"/>
        <v>147</v>
      </c>
      <c r="B158" s="133"/>
      <c r="C158" s="134"/>
      <c r="D158" s="134"/>
      <c r="E158" s="135"/>
      <c r="F158" s="136"/>
      <c r="G158" s="136"/>
      <c r="H158" s="136"/>
      <c r="I158" s="136"/>
      <c r="J158" s="272" t="e">
        <f t="shared" si="12"/>
        <v>#DIV/0!</v>
      </c>
      <c r="K158" s="272" t="e">
        <f t="shared" si="13"/>
        <v>#DIV/0!</v>
      </c>
      <c r="L158" s="272" t="e">
        <f t="shared" si="14"/>
        <v>#DIV/0!</v>
      </c>
      <c r="M158" s="273" t="e">
        <f t="shared" si="15"/>
        <v>#DIV/0!</v>
      </c>
      <c r="N158" s="274" t="str">
        <f t="shared" si="17"/>
        <v/>
      </c>
      <c r="O158" s="275">
        <f>IF(N158="Incomplete", (COUNTBLANK(Table1117[[#This Row],[Benefit category]:[Sum of the ratios of Medicaid payment rates to the comparable other health care payer rate AFTER rate reduction or restructuring]])), 0)</f>
        <v>0</v>
      </c>
      <c r="P158" s="275">
        <f>IF(OR(N158="Complete", N158="Incomplete"), (COLUMNS(Table1117[[#This Row],[Benefit category]:[Sum of the ratios of Medicaid payment rates to the comparable other health care payer rate AFTER rate reduction or restructuring]])), 0)</f>
        <v>0</v>
      </c>
    </row>
    <row r="159" spans="1:16" s="129" customFormat="1" x14ac:dyDescent="0.25">
      <c r="A159" s="129">
        <f t="shared" si="16"/>
        <v>148</v>
      </c>
      <c r="B159" s="133"/>
      <c r="C159" s="134"/>
      <c r="D159" s="134"/>
      <c r="E159" s="135"/>
      <c r="F159" s="136"/>
      <c r="G159" s="136"/>
      <c r="H159" s="136"/>
      <c r="I159" s="136"/>
      <c r="J159" s="272" t="e">
        <f t="shared" si="12"/>
        <v>#DIV/0!</v>
      </c>
      <c r="K159" s="272" t="e">
        <f t="shared" si="13"/>
        <v>#DIV/0!</v>
      </c>
      <c r="L159" s="272" t="e">
        <f t="shared" si="14"/>
        <v>#DIV/0!</v>
      </c>
      <c r="M159" s="273" t="e">
        <f t="shared" si="15"/>
        <v>#DIV/0!</v>
      </c>
      <c r="N159" s="274" t="str">
        <f t="shared" si="17"/>
        <v/>
      </c>
      <c r="O159" s="275">
        <f>IF(N159="Incomplete", (COUNTBLANK(Table1117[[#This Row],[Benefit category]:[Sum of the ratios of Medicaid payment rates to the comparable other health care payer rate AFTER rate reduction or restructuring]])), 0)</f>
        <v>0</v>
      </c>
      <c r="P159" s="275">
        <f>IF(OR(N159="Complete", N159="Incomplete"), (COLUMNS(Table1117[[#This Row],[Benefit category]:[Sum of the ratios of Medicaid payment rates to the comparable other health care payer rate AFTER rate reduction or restructuring]])), 0)</f>
        <v>0</v>
      </c>
    </row>
    <row r="160" spans="1:16" s="129" customFormat="1" x14ac:dyDescent="0.25">
      <c r="A160" s="129">
        <f t="shared" si="16"/>
        <v>149</v>
      </c>
      <c r="B160" s="133"/>
      <c r="C160" s="134"/>
      <c r="D160" s="134"/>
      <c r="E160" s="135"/>
      <c r="F160" s="136"/>
      <c r="G160" s="136"/>
      <c r="H160" s="136"/>
      <c r="I160" s="136"/>
      <c r="J160" s="272" t="e">
        <f t="shared" si="12"/>
        <v>#DIV/0!</v>
      </c>
      <c r="K160" s="272" t="e">
        <f t="shared" si="13"/>
        <v>#DIV/0!</v>
      </c>
      <c r="L160" s="272" t="e">
        <f t="shared" si="14"/>
        <v>#DIV/0!</v>
      </c>
      <c r="M160" s="273" t="e">
        <f t="shared" si="15"/>
        <v>#DIV/0!</v>
      </c>
      <c r="N160" s="274" t="str">
        <f t="shared" si="17"/>
        <v/>
      </c>
      <c r="O160" s="275">
        <f>IF(N160="Incomplete", (COUNTBLANK(Table1117[[#This Row],[Benefit category]:[Sum of the ratios of Medicaid payment rates to the comparable other health care payer rate AFTER rate reduction or restructuring]])), 0)</f>
        <v>0</v>
      </c>
      <c r="P160" s="275">
        <f>IF(OR(N160="Complete", N160="Incomplete"), (COLUMNS(Table1117[[#This Row],[Benefit category]:[Sum of the ratios of Medicaid payment rates to the comparable other health care payer rate AFTER rate reduction or restructuring]])), 0)</f>
        <v>0</v>
      </c>
    </row>
    <row r="161" spans="1:16" s="129" customFormat="1" x14ac:dyDescent="0.25">
      <c r="A161" s="129">
        <f t="shared" si="16"/>
        <v>150</v>
      </c>
      <c r="B161" s="133"/>
      <c r="C161" s="134"/>
      <c r="D161" s="134"/>
      <c r="E161" s="135"/>
      <c r="F161" s="136"/>
      <c r="G161" s="136"/>
      <c r="H161" s="136"/>
      <c r="I161" s="136"/>
      <c r="J161" s="272" t="e">
        <f t="shared" si="12"/>
        <v>#DIV/0!</v>
      </c>
      <c r="K161" s="272" t="e">
        <f t="shared" si="13"/>
        <v>#DIV/0!</v>
      </c>
      <c r="L161" s="272" t="e">
        <f t="shared" si="14"/>
        <v>#DIV/0!</v>
      </c>
      <c r="M161" s="273" t="e">
        <f t="shared" si="15"/>
        <v>#DIV/0!</v>
      </c>
      <c r="N161" s="274" t="str">
        <f t="shared" si="17"/>
        <v/>
      </c>
      <c r="O161" s="275">
        <f>IF(N161="Incomplete", (COUNTBLANK(Table1117[[#This Row],[Benefit category]:[Sum of the ratios of Medicaid payment rates to the comparable other health care payer rate AFTER rate reduction or restructuring]])), 0)</f>
        <v>0</v>
      </c>
      <c r="P161" s="275">
        <f>IF(OR(N161="Complete", N161="Incomplete"), (COLUMNS(Table1117[[#This Row],[Benefit category]:[Sum of the ratios of Medicaid payment rates to the comparable other health care payer rate AFTER rate reduction or restructuring]])), 0)</f>
        <v>0</v>
      </c>
    </row>
    <row r="162" spans="1:16" s="129" customFormat="1" x14ac:dyDescent="0.25">
      <c r="A162" s="129">
        <f t="shared" si="16"/>
        <v>151</v>
      </c>
      <c r="B162" s="133"/>
      <c r="C162" s="134"/>
      <c r="D162" s="134"/>
      <c r="E162" s="135"/>
      <c r="F162" s="136"/>
      <c r="G162" s="136"/>
      <c r="H162" s="136"/>
      <c r="I162" s="136"/>
      <c r="J162" s="272" t="e">
        <f t="shared" si="12"/>
        <v>#DIV/0!</v>
      </c>
      <c r="K162" s="272" t="e">
        <f t="shared" si="13"/>
        <v>#DIV/0!</v>
      </c>
      <c r="L162" s="272" t="e">
        <f t="shared" si="14"/>
        <v>#DIV/0!</v>
      </c>
      <c r="M162" s="273" t="e">
        <f t="shared" si="15"/>
        <v>#DIV/0!</v>
      </c>
      <c r="N162" s="274" t="str">
        <f t="shared" si="17"/>
        <v/>
      </c>
      <c r="O162" s="275">
        <f>IF(N162="Incomplete", (COUNTBLANK(Table1117[[#This Row],[Benefit category]:[Sum of the ratios of Medicaid payment rates to the comparable other health care payer rate AFTER rate reduction or restructuring]])), 0)</f>
        <v>0</v>
      </c>
      <c r="P162" s="275">
        <f>IF(OR(N162="Complete", N162="Incomplete"), (COLUMNS(Table1117[[#This Row],[Benefit category]:[Sum of the ratios of Medicaid payment rates to the comparable other health care payer rate AFTER rate reduction or restructuring]])), 0)</f>
        <v>0</v>
      </c>
    </row>
    <row r="163" spans="1:16" s="129" customFormat="1" x14ac:dyDescent="0.25">
      <c r="A163" s="129">
        <f t="shared" si="16"/>
        <v>152</v>
      </c>
      <c r="B163" s="133"/>
      <c r="C163" s="134"/>
      <c r="D163" s="134"/>
      <c r="E163" s="135"/>
      <c r="F163" s="136"/>
      <c r="G163" s="136"/>
      <c r="H163" s="136"/>
      <c r="I163" s="136"/>
      <c r="J163" s="272" t="e">
        <f t="shared" si="12"/>
        <v>#DIV/0!</v>
      </c>
      <c r="K163" s="272" t="e">
        <f t="shared" si="13"/>
        <v>#DIV/0!</v>
      </c>
      <c r="L163" s="272" t="e">
        <f t="shared" si="14"/>
        <v>#DIV/0!</v>
      </c>
      <c r="M163" s="273" t="e">
        <f t="shared" si="15"/>
        <v>#DIV/0!</v>
      </c>
      <c r="N163" s="274" t="str">
        <f t="shared" si="17"/>
        <v/>
      </c>
      <c r="O163" s="275">
        <f>IF(N163="Incomplete", (COUNTBLANK(Table1117[[#This Row],[Benefit category]:[Sum of the ratios of Medicaid payment rates to the comparable other health care payer rate AFTER rate reduction or restructuring]])), 0)</f>
        <v>0</v>
      </c>
      <c r="P163" s="275">
        <f>IF(OR(N163="Complete", N163="Incomplete"), (COLUMNS(Table1117[[#This Row],[Benefit category]:[Sum of the ratios of Medicaid payment rates to the comparable other health care payer rate AFTER rate reduction or restructuring]])), 0)</f>
        <v>0</v>
      </c>
    </row>
    <row r="164" spans="1:16" s="129" customFormat="1" x14ac:dyDescent="0.25">
      <c r="A164" s="129">
        <f t="shared" si="16"/>
        <v>153</v>
      </c>
      <c r="B164" s="133"/>
      <c r="C164" s="134"/>
      <c r="D164" s="134"/>
      <c r="E164" s="135"/>
      <c r="F164" s="136"/>
      <c r="G164" s="136"/>
      <c r="H164" s="136"/>
      <c r="I164" s="136"/>
      <c r="J164" s="272" t="e">
        <f t="shared" si="12"/>
        <v>#DIV/0!</v>
      </c>
      <c r="K164" s="272" t="e">
        <f t="shared" si="13"/>
        <v>#DIV/0!</v>
      </c>
      <c r="L164" s="272" t="e">
        <f t="shared" si="14"/>
        <v>#DIV/0!</v>
      </c>
      <c r="M164" s="273" t="e">
        <f t="shared" si="15"/>
        <v>#DIV/0!</v>
      </c>
      <c r="N164" s="274" t="str">
        <f t="shared" si="17"/>
        <v/>
      </c>
      <c r="O164" s="275">
        <f>IF(N164="Incomplete", (COUNTBLANK(Table1117[[#This Row],[Benefit category]:[Sum of the ratios of Medicaid payment rates to the comparable other health care payer rate AFTER rate reduction or restructuring]])), 0)</f>
        <v>0</v>
      </c>
      <c r="P164" s="275">
        <f>IF(OR(N164="Complete", N164="Incomplete"), (COLUMNS(Table1117[[#This Row],[Benefit category]:[Sum of the ratios of Medicaid payment rates to the comparable other health care payer rate AFTER rate reduction or restructuring]])), 0)</f>
        <v>0</v>
      </c>
    </row>
    <row r="165" spans="1:16" s="129" customFormat="1" x14ac:dyDescent="0.25">
      <c r="A165" s="129">
        <f t="shared" si="16"/>
        <v>154</v>
      </c>
      <c r="B165" s="133"/>
      <c r="C165" s="134"/>
      <c r="D165" s="134"/>
      <c r="E165" s="135"/>
      <c r="F165" s="136"/>
      <c r="G165" s="136"/>
      <c r="H165" s="136"/>
      <c r="I165" s="136"/>
      <c r="J165" s="272" t="e">
        <f t="shared" si="12"/>
        <v>#DIV/0!</v>
      </c>
      <c r="K165" s="272" t="e">
        <f t="shared" si="13"/>
        <v>#DIV/0!</v>
      </c>
      <c r="L165" s="272" t="e">
        <f t="shared" si="14"/>
        <v>#DIV/0!</v>
      </c>
      <c r="M165" s="273" t="e">
        <f t="shared" si="15"/>
        <v>#DIV/0!</v>
      </c>
      <c r="N165" s="274" t="str">
        <f t="shared" si="17"/>
        <v/>
      </c>
      <c r="O165" s="275">
        <f>IF(N165="Incomplete", (COUNTBLANK(Table1117[[#This Row],[Benefit category]:[Sum of the ratios of Medicaid payment rates to the comparable other health care payer rate AFTER rate reduction or restructuring]])), 0)</f>
        <v>0</v>
      </c>
      <c r="P165" s="275">
        <f>IF(OR(N165="Complete", N165="Incomplete"), (COLUMNS(Table1117[[#This Row],[Benefit category]:[Sum of the ratios of Medicaid payment rates to the comparable other health care payer rate AFTER rate reduction or restructuring]])), 0)</f>
        <v>0</v>
      </c>
    </row>
    <row r="166" spans="1:16" s="129" customFormat="1" x14ac:dyDescent="0.25">
      <c r="A166" s="129">
        <f t="shared" si="16"/>
        <v>155</v>
      </c>
      <c r="B166" s="133"/>
      <c r="C166" s="134"/>
      <c r="D166" s="134"/>
      <c r="E166" s="135"/>
      <c r="F166" s="136"/>
      <c r="G166" s="136"/>
      <c r="H166" s="136"/>
      <c r="I166" s="136"/>
      <c r="J166" s="272" t="e">
        <f t="shared" si="12"/>
        <v>#DIV/0!</v>
      </c>
      <c r="K166" s="272" t="e">
        <f t="shared" si="13"/>
        <v>#DIV/0!</v>
      </c>
      <c r="L166" s="272" t="e">
        <f t="shared" si="14"/>
        <v>#DIV/0!</v>
      </c>
      <c r="M166" s="273" t="e">
        <f t="shared" si="15"/>
        <v>#DIV/0!</v>
      </c>
      <c r="N166" s="274" t="str">
        <f t="shared" si="17"/>
        <v/>
      </c>
      <c r="O166" s="275">
        <f>IF(N166="Incomplete", (COUNTBLANK(Table1117[[#This Row],[Benefit category]:[Sum of the ratios of Medicaid payment rates to the comparable other health care payer rate AFTER rate reduction or restructuring]])), 0)</f>
        <v>0</v>
      </c>
      <c r="P166" s="275">
        <f>IF(OR(N166="Complete", N166="Incomplete"), (COLUMNS(Table1117[[#This Row],[Benefit category]:[Sum of the ratios of Medicaid payment rates to the comparable other health care payer rate AFTER rate reduction or restructuring]])), 0)</f>
        <v>0</v>
      </c>
    </row>
    <row r="167" spans="1:16" s="129" customFormat="1" x14ac:dyDescent="0.25">
      <c r="A167" s="129">
        <f t="shared" si="16"/>
        <v>156</v>
      </c>
      <c r="B167" s="133"/>
      <c r="C167" s="134"/>
      <c r="D167" s="134"/>
      <c r="E167" s="135"/>
      <c r="F167" s="136"/>
      <c r="G167" s="136"/>
      <c r="H167" s="136"/>
      <c r="I167" s="136"/>
      <c r="J167" s="272" t="e">
        <f t="shared" si="12"/>
        <v>#DIV/0!</v>
      </c>
      <c r="K167" s="272" t="e">
        <f t="shared" si="13"/>
        <v>#DIV/0!</v>
      </c>
      <c r="L167" s="272" t="e">
        <f t="shared" si="14"/>
        <v>#DIV/0!</v>
      </c>
      <c r="M167" s="273" t="e">
        <f t="shared" si="15"/>
        <v>#DIV/0!</v>
      </c>
      <c r="N167" s="274" t="str">
        <f t="shared" si="17"/>
        <v/>
      </c>
      <c r="O167" s="275">
        <f>IF(N167="Incomplete", (COUNTBLANK(Table1117[[#This Row],[Benefit category]:[Sum of the ratios of Medicaid payment rates to the comparable other health care payer rate AFTER rate reduction or restructuring]])), 0)</f>
        <v>0</v>
      </c>
      <c r="P167" s="275">
        <f>IF(OR(N167="Complete", N167="Incomplete"), (COLUMNS(Table1117[[#This Row],[Benefit category]:[Sum of the ratios of Medicaid payment rates to the comparable other health care payer rate AFTER rate reduction or restructuring]])), 0)</f>
        <v>0</v>
      </c>
    </row>
    <row r="168" spans="1:16" s="129" customFormat="1" x14ac:dyDescent="0.25">
      <c r="A168" s="129">
        <f t="shared" si="16"/>
        <v>157</v>
      </c>
      <c r="B168" s="133"/>
      <c r="C168" s="134"/>
      <c r="D168" s="134"/>
      <c r="E168" s="135"/>
      <c r="F168" s="136"/>
      <c r="G168" s="136"/>
      <c r="H168" s="136"/>
      <c r="I168" s="136"/>
      <c r="J168" s="272" t="e">
        <f t="shared" si="12"/>
        <v>#DIV/0!</v>
      </c>
      <c r="K168" s="272" t="e">
        <f t="shared" si="13"/>
        <v>#DIV/0!</v>
      </c>
      <c r="L168" s="272" t="e">
        <f t="shared" si="14"/>
        <v>#DIV/0!</v>
      </c>
      <c r="M168" s="273" t="e">
        <f t="shared" si="15"/>
        <v>#DIV/0!</v>
      </c>
      <c r="N168" s="274" t="str">
        <f t="shared" si="17"/>
        <v/>
      </c>
      <c r="O168" s="275">
        <f>IF(N168="Incomplete", (COUNTBLANK(Table1117[[#This Row],[Benefit category]:[Sum of the ratios of Medicaid payment rates to the comparable other health care payer rate AFTER rate reduction or restructuring]])), 0)</f>
        <v>0</v>
      </c>
      <c r="P168" s="275">
        <f>IF(OR(N168="Complete", N168="Incomplete"), (COLUMNS(Table1117[[#This Row],[Benefit category]:[Sum of the ratios of Medicaid payment rates to the comparable other health care payer rate AFTER rate reduction or restructuring]])), 0)</f>
        <v>0</v>
      </c>
    </row>
    <row r="169" spans="1:16" s="129" customFormat="1" x14ac:dyDescent="0.25">
      <c r="A169" s="129">
        <f t="shared" si="16"/>
        <v>158</v>
      </c>
      <c r="B169" s="133"/>
      <c r="C169" s="134"/>
      <c r="D169" s="134"/>
      <c r="E169" s="135"/>
      <c r="F169" s="136"/>
      <c r="G169" s="136"/>
      <c r="H169" s="136"/>
      <c r="I169" s="136"/>
      <c r="J169" s="272" t="e">
        <f t="shared" si="12"/>
        <v>#DIV/0!</v>
      </c>
      <c r="K169" s="272" t="e">
        <f t="shared" si="13"/>
        <v>#DIV/0!</v>
      </c>
      <c r="L169" s="272" t="e">
        <f t="shared" si="14"/>
        <v>#DIV/0!</v>
      </c>
      <c r="M169" s="273" t="e">
        <f t="shared" si="15"/>
        <v>#DIV/0!</v>
      </c>
      <c r="N169" s="274" t="str">
        <f t="shared" si="17"/>
        <v/>
      </c>
      <c r="O169" s="275">
        <f>IF(N169="Incomplete", (COUNTBLANK(Table1117[[#This Row],[Benefit category]:[Sum of the ratios of Medicaid payment rates to the comparable other health care payer rate AFTER rate reduction or restructuring]])), 0)</f>
        <v>0</v>
      </c>
      <c r="P169" s="275">
        <f>IF(OR(N169="Complete", N169="Incomplete"), (COLUMNS(Table1117[[#This Row],[Benefit category]:[Sum of the ratios of Medicaid payment rates to the comparable other health care payer rate AFTER rate reduction or restructuring]])), 0)</f>
        <v>0</v>
      </c>
    </row>
    <row r="170" spans="1:16" s="129" customFormat="1" x14ac:dyDescent="0.25">
      <c r="A170" s="129">
        <f t="shared" si="16"/>
        <v>159</v>
      </c>
      <c r="B170" s="133"/>
      <c r="C170" s="134"/>
      <c r="D170" s="134"/>
      <c r="E170" s="135"/>
      <c r="F170" s="136"/>
      <c r="G170" s="136"/>
      <c r="H170" s="136"/>
      <c r="I170" s="136"/>
      <c r="J170" s="272" t="e">
        <f t="shared" si="12"/>
        <v>#DIV/0!</v>
      </c>
      <c r="K170" s="272" t="e">
        <f t="shared" si="13"/>
        <v>#DIV/0!</v>
      </c>
      <c r="L170" s="272" t="e">
        <f t="shared" si="14"/>
        <v>#DIV/0!</v>
      </c>
      <c r="M170" s="273" t="e">
        <f t="shared" si="15"/>
        <v>#DIV/0!</v>
      </c>
      <c r="N170" s="274" t="str">
        <f t="shared" si="17"/>
        <v/>
      </c>
      <c r="O170" s="275">
        <f>IF(N170="Incomplete", (COUNTBLANK(Table1117[[#This Row],[Benefit category]:[Sum of the ratios of Medicaid payment rates to the comparable other health care payer rate AFTER rate reduction or restructuring]])), 0)</f>
        <v>0</v>
      </c>
      <c r="P170" s="275">
        <f>IF(OR(N170="Complete", N170="Incomplete"), (COLUMNS(Table1117[[#This Row],[Benefit category]:[Sum of the ratios of Medicaid payment rates to the comparable other health care payer rate AFTER rate reduction or restructuring]])), 0)</f>
        <v>0</v>
      </c>
    </row>
    <row r="171" spans="1:16" s="129" customFormat="1" x14ac:dyDescent="0.25">
      <c r="A171" s="129">
        <f t="shared" si="16"/>
        <v>160</v>
      </c>
      <c r="B171" s="133"/>
      <c r="C171" s="134"/>
      <c r="D171" s="134"/>
      <c r="E171" s="135"/>
      <c r="F171" s="136"/>
      <c r="G171" s="136"/>
      <c r="H171" s="136"/>
      <c r="I171" s="136"/>
      <c r="J171" s="272" t="e">
        <f t="shared" si="12"/>
        <v>#DIV/0!</v>
      </c>
      <c r="K171" s="272" t="e">
        <f t="shared" si="13"/>
        <v>#DIV/0!</v>
      </c>
      <c r="L171" s="272" t="e">
        <f t="shared" si="14"/>
        <v>#DIV/0!</v>
      </c>
      <c r="M171" s="273" t="e">
        <f t="shared" si="15"/>
        <v>#DIV/0!</v>
      </c>
      <c r="N171" s="274" t="str">
        <f t="shared" si="17"/>
        <v/>
      </c>
      <c r="O171" s="275">
        <f>IF(N171="Incomplete", (COUNTBLANK(Table1117[[#This Row],[Benefit category]:[Sum of the ratios of Medicaid payment rates to the comparable other health care payer rate AFTER rate reduction or restructuring]])), 0)</f>
        <v>0</v>
      </c>
      <c r="P171" s="275">
        <f>IF(OR(N171="Complete", N171="Incomplete"), (COLUMNS(Table1117[[#This Row],[Benefit category]:[Sum of the ratios of Medicaid payment rates to the comparable other health care payer rate AFTER rate reduction or restructuring]])), 0)</f>
        <v>0</v>
      </c>
    </row>
    <row r="172" spans="1:16" s="129" customFormat="1" x14ac:dyDescent="0.25">
      <c r="A172" s="129">
        <f t="shared" si="16"/>
        <v>161</v>
      </c>
      <c r="B172" s="133"/>
      <c r="C172" s="134"/>
      <c r="D172" s="134"/>
      <c r="E172" s="135"/>
      <c r="F172" s="136"/>
      <c r="G172" s="136"/>
      <c r="H172" s="136"/>
      <c r="I172" s="136"/>
      <c r="J172" s="272" t="e">
        <f t="shared" si="12"/>
        <v>#DIV/0!</v>
      </c>
      <c r="K172" s="272" t="e">
        <f t="shared" si="13"/>
        <v>#DIV/0!</v>
      </c>
      <c r="L172" s="272" t="e">
        <f t="shared" si="14"/>
        <v>#DIV/0!</v>
      </c>
      <c r="M172" s="273" t="e">
        <f t="shared" si="15"/>
        <v>#DIV/0!</v>
      </c>
      <c r="N172" s="274" t="str">
        <f t="shared" si="17"/>
        <v/>
      </c>
      <c r="O172" s="275">
        <f>IF(N172="Incomplete", (COUNTBLANK(Table1117[[#This Row],[Benefit category]:[Sum of the ratios of Medicaid payment rates to the comparable other health care payer rate AFTER rate reduction or restructuring]])), 0)</f>
        <v>0</v>
      </c>
      <c r="P172" s="275">
        <f>IF(OR(N172="Complete", N172="Incomplete"), (COLUMNS(Table1117[[#This Row],[Benefit category]:[Sum of the ratios of Medicaid payment rates to the comparable other health care payer rate AFTER rate reduction or restructuring]])), 0)</f>
        <v>0</v>
      </c>
    </row>
    <row r="173" spans="1:16" s="129" customFormat="1" x14ac:dyDescent="0.25">
      <c r="A173" s="129">
        <f t="shared" si="16"/>
        <v>162</v>
      </c>
      <c r="B173" s="133"/>
      <c r="C173" s="134"/>
      <c r="D173" s="134"/>
      <c r="E173" s="135"/>
      <c r="F173" s="136"/>
      <c r="G173" s="136"/>
      <c r="H173" s="136"/>
      <c r="I173" s="136"/>
      <c r="J173" s="272" t="e">
        <f t="shared" si="12"/>
        <v>#DIV/0!</v>
      </c>
      <c r="K173" s="272" t="e">
        <f t="shared" si="13"/>
        <v>#DIV/0!</v>
      </c>
      <c r="L173" s="272" t="e">
        <f t="shared" si="14"/>
        <v>#DIV/0!</v>
      </c>
      <c r="M173" s="273" t="e">
        <f t="shared" si="15"/>
        <v>#DIV/0!</v>
      </c>
      <c r="N173" s="274" t="str">
        <f t="shared" si="17"/>
        <v/>
      </c>
      <c r="O173" s="275">
        <f>IF(N173="Incomplete", (COUNTBLANK(Table1117[[#This Row],[Benefit category]:[Sum of the ratios of Medicaid payment rates to the comparable other health care payer rate AFTER rate reduction or restructuring]])), 0)</f>
        <v>0</v>
      </c>
      <c r="P173" s="275">
        <f>IF(OR(N173="Complete", N173="Incomplete"), (COLUMNS(Table1117[[#This Row],[Benefit category]:[Sum of the ratios of Medicaid payment rates to the comparable other health care payer rate AFTER rate reduction or restructuring]])), 0)</f>
        <v>0</v>
      </c>
    </row>
    <row r="174" spans="1:16" s="129" customFormat="1" x14ac:dyDescent="0.25">
      <c r="A174" s="129">
        <f t="shared" si="16"/>
        <v>163</v>
      </c>
      <c r="B174" s="133"/>
      <c r="C174" s="134"/>
      <c r="D174" s="134"/>
      <c r="E174" s="135"/>
      <c r="F174" s="136"/>
      <c r="G174" s="136"/>
      <c r="H174" s="136"/>
      <c r="I174" s="136"/>
      <c r="J174" s="272" t="e">
        <f t="shared" si="12"/>
        <v>#DIV/0!</v>
      </c>
      <c r="K174" s="272" t="e">
        <f t="shared" si="13"/>
        <v>#DIV/0!</v>
      </c>
      <c r="L174" s="272" t="e">
        <f t="shared" si="14"/>
        <v>#DIV/0!</v>
      </c>
      <c r="M174" s="273" t="e">
        <f t="shared" si="15"/>
        <v>#DIV/0!</v>
      </c>
      <c r="N174" s="274" t="str">
        <f t="shared" si="17"/>
        <v/>
      </c>
      <c r="O174" s="275">
        <f>IF(N174="Incomplete", (COUNTBLANK(Table1117[[#This Row],[Benefit category]:[Sum of the ratios of Medicaid payment rates to the comparable other health care payer rate AFTER rate reduction or restructuring]])), 0)</f>
        <v>0</v>
      </c>
      <c r="P174" s="275">
        <f>IF(OR(N174="Complete", N174="Incomplete"), (COLUMNS(Table1117[[#This Row],[Benefit category]:[Sum of the ratios of Medicaid payment rates to the comparable other health care payer rate AFTER rate reduction or restructuring]])), 0)</f>
        <v>0</v>
      </c>
    </row>
    <row r="175" spans="1:16" s="129" customFormat="1" x14ac:dyDescent="0.25">
      <c r="A175" s="129">
        <f t="shared" si="16"/>
        <v>164</v>
      </c>
      <c r="B175" s="133"/>
      <c r="C175" s="134"/>
      <c r="D175" s="134"/>
      <c r="E175" s="135"/>
      <c r="F175" s="136"/>
      <c r="G175" s="136"/>
      <c r="H175" s="136"/>
      <c r="I175" s="136"/>
      <c r="J175" s="272" t="e">
        <f t="shared" si="12"/>
        <v>#DIV/0!</v>
      </c>
      <c r="K175" s="272" t="e">
        <f t="shared" si="13"/>
        <v>#DIV/0!</v>
      </c>
      <c r="L175" s="272" t="e">
        <f t="shared" si="14"/>
        <v>#DIV/0!</v>
      </c>
      <c r="M175" s="273" t="e">
        <f t="shared" si="15"/>
        <v>#DIV/0!</v>
      </c>
      <c r="N175" s="274" t="str">
        <f t="shared" si="17"/>
        <v/>
      </c>
      <c r="O175" s="275">
        <f>IF(N175="Incomplete", (COUNTBLANK(Table1117[[#This Row],[Benefit category]:[Sum of the ratios of Medicaid payment rates to the comparable other health care payer rate AFTER rate reduction or restructuring]])), 0)</f>
        <v>0</v>
      </c>
      <c r="P175" s="275">
        <f>IF(OR(N175="Complete", N175="Incomplete"), (COLUMNS(Table1117[[#This Row],[Benefit category]:[Sum of the ratios of Medicaid payment rates to the comparable other health care payer rate AFTER rate reduction or restructuring]])), 0)</f>
        <v>0</v>
      </c>
    </row>
    <row r="176" spans="1:16" s="129" customFormat="1" x14ac:dyDescent="0.25">
      <c r="A176" s="129">
        <f t="shared" si="16"/>
        <v>165</v>
      </c>
      <c r="B176" s="133"/>
      <c r="C176" s="134"/>
      <c r="D176" s="134"/>
      <c r="E176" s="135"/>
      <c r="F176" s="136"/>
      <c r="G176" s="136"/>
      <c r="H176" s="136"/>
      <c r="I176" s="136"/>
      <c r="J176" s="272" t="e">
        <f t="shared" si="12"/>
        <v>#DIV/0!</v>
      </c>
      <c r="K176" s="272" t="e">
        <f t="shared" si="13"/>
        <v>#DIV/0!</v>
      </c>
      <c r="L176" s="272" t="e">
        <f t="shared" si="14"/>
        <v>#DIV/0!</v>
      </c>
      <c r="M176" s="273" t="e">
        <f t="shared" si="15"/>
        <v>#DIV/0!</v>
      </c>
      <c r="N176" s="274" t="str">
        <f t="shared" si="17"/>
        <v/>
      </c>
      <c r="O176" s="275">
        <f>IF(N176="Incomplete", (COUNTBLANK(Table1117[[#This Row],[Benefit category]:[Sum of the ratios of Medicaid payment rates to the comparable other health care payer rate AFTER rate reduction or restructuring]])), 0)</f>
        <v>0</v>
      </c>
      <c r="P176" s="275">
        <f>IF(OR(N176="Complete", N176="Incomplete"), (COLUMNS(Table1117[[#This Row],[Benefit category]:[Sum of the ratios of Medicaid payment rates to the comparable other health care payer rate AFTER rate reduction or restructuring]])), 0)</f>
        <v>0</v>
      </c>
    </row>
    <row r="177" spans="1:16" s="129" customFormat="1" x14ac:dyDescent="0.25">
      <c r="A177" s="129">
        <f t="shared" si="16"/>
        <v>166</v>
      </c>
      <c r="B177" s="133"/>
      <c r="C177" s="134"/>
      <c r="D177" s="134"/>
      <c r="E177" s="135"/>
      <c r="F177" s="136"/>
      <c r="G177" s="136"/>
      <c r="H177" s="136"/>
      <c r="I177" s="136"/>
      <c r="J177" s="272" t="e">
        <f t="shared" si="12"/>
        <v>#DIV/0!</v>
      </c>
      <c r="K177" s="272" t="e">
        <f t="shared" si="13"/>
        <v>#DIV/0!</v>
      </c>
      <c r="L177" s="272" t="e">
        <f t="shared" si="14"/>
        <v>#DIV/0!</v>
      </c>
      <c r="M177" s="273" t="e">
        <f t="shared" si="15"/>
        <v>#DIV/0!</v>
      </c>
      <c r="N177" s="274" t="str">
        <f t="shared" si="17"/>
        <v/>
      </c>
      <c r="O177" s="275">
        <f>IF(N177="Incomplete", (COUNTBLANK(Table1117[[#This Row],[Benefit category]:[Sum of the ratios of Medicaid payment rates to the comparable other health care payer rate AFTER rate reduction or restructuring]])), 0)</f>
        <v>0</v>
      </c>
      <c r="P177" s="275">
        <f>IF(OR(N177="Complete", N177="Incomplete"), (COLUMNS(Table1117[[#This Row],[Benefit category]:[Sum of the ratios of Medicaid payment rates to the comparable other health care payer rate AFTER rate reduction or restructuring]])), 0)</f>
        <v>0</v>
      </c>
    </row>
    <row r="178" spans="1:16" s="129" customFormat="1" x14ac:dyDescent="0.25">
      <c r="A178" s="129">
        <f t="shared" si="16"/>
        <v>167</v>
      </c>
      <c r="B178" s="133"/>
      <c r="C178" s="134"/>
      <c r="D178" s="134"/>
      <c r="E178" s="135"/>
      <c r="F178" s="136"/>
      <c r="G178" s="136"/>
      <c r="H178" s="136"/>
      <c r="I178" s="136"/>
      <c r="J178" s="272" t="e">
        <f t="shared" si="12"/>
        <v>#DIV/0!</v>
      </c>
      <c r="K178" s="272" t="e">
        <f t="shared" si="13"/>
        <v>#DIV/0!</v>
      </c>
      <c r="L178" s="272" t="e">
        <f t="shared" si="14"/>
        <v>#DIV/0!</v>
      </c>
      <c r="M178" s="273" t="e">
        <f t="shared" si="15"/>
        <v>#DIV/0!</v>
      </c>
      <c r="N178" s="274" t="str">
        <f t="shared" si="17"/>
        <v/>
      </c>
      <c r="O178" s="275">
        <f>IF(N178="Incomplete", (COUNTBLANK(Table1117[[#This Row],[Benefit category]:[Sum of the ratios of Medicaid payment rates to the comparable other health care payer rate AFTER rate reduction or restructuring]])), 0)</f>
        <v>0</v>
      </c>
      <c r="P178" s="275">
        <f>IF(OR(N178="Complete", N178="Incomplete"), (COLUMNS(Table1117[[#This Row],[Benefit category]:[Sum of the ratios of Medicaid payment rates to the comparable other health care payer rate AFTER rate reduction or restructuring]])), 0)</f>
        <v>0</v>
      </c>
    </row>
    <row r="179" spans="1:16" s="129" customFormat="1" x14ac:dyDescent="0.25">
      <c r="A179" s="129">
        <f t="shared" si="16"/>
        <v>168</v>
      </c>
      <c r="B179" s="133"/>
      <c r="C179" s="134"/>
      <c r="D179" s="134"/>
      <c r="E179" s="135"/>
      <c r="F179" s="136"/>
      <c r="G179" s="136"/>
      <c r="H179" s="136"/>
      <c r="I179" s="136"/>
      <c r="J179" s="272" t="e">
        <f t="shared" si="12"/>
        <v>#DIV/0!</v>
      </c>
      <c r="K179" s="272" t="e">
        <f t="shared" si="13"/>
        <v>#DIV/0!</v>
      </c>
      <c r="L179" s="272" t="e">
        <f t="shared" si="14"/>
        <v>#DIV/0!</v>
      </c>
      <c r="M179" s="273" t="e">
        <f t="shared" si="15"/>
        <v>#DIV/0!</v>
      </c>
      <c r="N179" s="274" t="str">
        <f t="shared" si="17"/>
        <v/>
      </c>
      <c r="O179" s="275">
        <f>IF(N179="Incomplete", (COUNTBLANK(Table1117[[#This Row],[Benefit category]:[Sum of the ratios of Medicaid payment rates to the comparable other health care payer rate AFTER rate reduction or restructuring]])), 0)</f>
        <v>0</v>
      </c>
      <c r="P179" s="275">
        <f>IF(OR(N179="Complete", N179="Incomplete"), (COLUMNS(Table1117[[#This Row],[Benefit category]:[Sum of the ratios of Medicaid payment rates to the comparable other health care payer rate AFTER rate reduction or restructuring]])), 0)</f>
        <v>0</v>
      </c>
    </row>
    <row r="180" spans="1:16" s="129" customFormat="1" x14ac:dyDescent="0.25">
      <c r="A180" s="129">
        <f t="shared" si="16"/>
        <v>169</v>
      </c>
      <c r="B180" s="133"/>
      <c r="C180" s="134"/>
      <c r="D180" s="134"/>
      <c r="E180" s="135"/>
      <c r="F180" s="136"/>
      <c r="G180" s="136"/>
      <c r="H180" s="136"/>
      <c r="I180" s="136"/>
      <c r="J180" s="272" t="e">
        <f t="shared" si="12"/>
        <v>#DIV/0!</v>
      </c>
      <c r="K180" s="272" t="e">
        <f t="shared" si="13"/>
        <v>#DIV/0!</v>
      </c>
      <c r="L180" s="272" t="e">
        <f t="shared" si="14"/>
        <v>#DIV/0!</v>
      </c>
      <c r="M180" s="273" t="e">
        <f t="shared" si="15"/>
        <v>#DIV/0!</v>
      </c>
      <c r="N180" s="274" t="str">
        <f t="shared" si="17"/>
        <v/>
      </c>
      <c r="O180" s="275">
        <f>IF(N180="Incomplete", (COUNTBLANK(Table1117[[#This Row],[Benefit category]:[Sum of the ratios of Medicaid payment rates to the comparable other health care payer rate AFTER rate reduction or restructuring]])), 0)</f>
        <v>0</v>
      </c>
      <c r="P180" s="275">
        <f>IF(OR(N180="Complete", N180="Incomplete"), (COLUMNS(Table1117[[#This Row],[Benefit category]:[Sum of the ratios of Medicaid payment rates to the comparable other health care payer rate AFTER rate reduction or restructuring]])), 0)</f>
        <v>0</v>
      </c>
    </row>
    <row r="181" spans="1:16" s="129" customFormat="1" x14ac:dyDescent="0.25">
      <c r="A181" s="129">
        <f t="shared" si="16"/>
        <v>170</v>
      </c>
      <c r="B181" s="133"/>
      <c r="C181" s="134"/>
      <c r="D181" s="134"/>
      <c r="E181" s="135"/>
      <c r="F181" s="136"/>
      <c r="G181" s="136"/>
      <c r="H181" s="136"/>
      <c r="I181" s="136"/>
      <c r="J181" s="272" t="e">
        <f t="shared" si="12"/>
        <v>#DIV/0!</v>
      </c>
      <c r="K181" s="272" t="e">
        <f t="shared" si="13"/>
        <v>#DIV/0!</v>
      </c>
      <c r="L181" s="272" t="e">
        <f t="shared" si="14"/>
        <v>#DIV/0!</v>
      </c>
      <c r="M181" s="273" t="e">
        <f t="shared" si="15"/>
        <v>#DIV/0!</v>
      </c>
      <c r="N181" s="274" t="str">
        <f t="shared" si="17"/>
        <v/>
      </c>
      <c r="O181" s="275">
        <f>IF(N181="Incomplete", (COUNTBLANK(Table1117[[#This Row],[Benefit category]:[Sum of the ratios of Medicaid payment rates to the comparable other health care payer rate AFTER rate reduction or restructuring]])), 0)</f>
        <v>0</v>
      </c>
      <c r="P181" s="275">
        <f>IF(OR(N181="Complete", N181="Incomplete"), (COLUMNS(Table1117[[#This Row],[Benefit category]:[Sum of the ratios of Medicaid payment rates to the comparable other health care payer rate AFTER rate reduction or restructuring]])), 0)</f>
        <v>0</v>
      </c>
    </row>
    <row r="182" spans="1:16" s="129" customFormat="1" x14ac:dyDescent="0.25">
      <c r="A182" s="129">
        <f t="shared" si="16"/>
        <v>171</v>
      </c>
      <c r="B182" s="133"/>
      <c r="C182" s="134"/>
      <c r="D182" s="134"/>
      <c r="E182" s="135"/>
      <c r="F182" s="136"/>
      <c r="G182" s="136"/>
      <c r="H182" s="136"/>
      <c r="I182" s="136"/>
      <c r="J182" s="272" t="e">
        <f t="shared" si="12"/>
        <v>#DIV/0!</v>
      </c>
      <c r="K182" s="272" t="e">
        <f t="shared" si="13"/>
        <v>#DIV/0!</v>
      </c>
      <c r="L182" s="272" t="e">
        <f t="shared" si="14"/>
        <v>#DIV/0!</v>
      </c>
      <c r="M182" s="273" t="e">
        <f t="shared" si="15"/>
        <v>#DIV/0!</v>
      </c>
      <c r="N182" s="274" t="str">
        <f t="shared" si="17"/>
        <v/>
      </c>
      <c r="O182" s="275">
        <f>IF(N182="Incomplete", (COUNTBLANK(Table1117[[#This Row],[Benefit category]:[Sum of the ratios of Medicaid payment rates to the comparable other health care payer rate AFTER rate reduction or restructuring]])), 0)</f>
        <v>0</v>
      </c>
      <c r="P182" s="275">
        <f>IF(OR(N182="Complete", N182="Incomplete"), (COLUMNS(Table1117[[#This Row],[Benefit category]:[Sum of the ratios of Medicaid payment rates to the comparable other health care payer rate AFTER rate reduction or restructuring]])), 0)</f>
        <v>0</v>
      </c>
    </row>
    <row r="183" spans="1:16" s="129" customFormat="1" x14ac:dyDescent="0.25">
      <c r="A183" s="129">
        <f t="shared" si="16"/>
        <v>172</v>
      </c>
      <c r="B183" s="133"/>
      <c r="C183" s="134"/>
      <c r="D183" s="134"/>
      <c r="E183" s="135"/>
      <c r="F183" s="136"/>
      <c r="G183" s="136"/>
      <c r="H183" s="136"/>
      <c r="I183" s="136"/>
      <c r="J183" s="272" t="e">
        <f t="shared" si="12"/>
        <v>#DIV/0!</v>
      </c>
      <c r="K183" s="272" t="e">
        <f t="shared" si="13"/>
        <v>#DIV/0!</v>
      </c>
      <c r="L183" s="272" t="e">
        <f t="shared" si="14"/>
        <v>#DIV/0!</v>
      </c>
      <c r="M183" s="273" t="e">
        <f t="shared" si="15"/>
        <v>#DIV/0!</v>
      </c>
      <c r="N183" s="274" t="str">
        <f t="shared" si="17"/>
        <v/>
      </c>
      <c r="O183" s="275">
        <f>IF(N183="Incomplete", (COUNTBLANK(Table1117[[#This Row],[Benefit category]:[Sum of the ratios of Medicaid payment rates to the comparable other health care payer rate AFTER rate reduction or restructuring]])), 0)</f>
        <v>0</v>
      </c>
      <c r="P183" s="275">
        <f>IF(OR(N183="Complete", N183="Incomplete"), (COLUMNS(Table1117[[#This Row],[Benefit category]:[Sum of the ratios of Medicaid payment rates to the comparable other health care payer rate AFTER rate reduction or restructuring]])), 0)</f>
        <v>0</v>
      </c>
    </row>
    <row r="184" spans="1:16" s="129" customFormat="1" x14ac:dyDescent="0.25">
      <c r="A184" s="129">
        <f t="shared" si="16"/>
        <v>173</v>
      </c>
      <c r="B184" s="133"/>
      <c r="C184" s="134"/>
      <c r="D184" s="134"/>
      <c r="E184" s="135"/>
      <c r="F184" s="136"/>
      <c r="G184" s="136"/>
      <c r="H184" s="136"/>
      <c r="I184" s="136"/>
      <c r="J184" s="272" t="e">
        <f t="shared" si="12"/>
        <v>#DIV/0!</v>
      </c>
      <c r="K184" s="272" t="e">
        <f t="shared" si="13"/>
        <v>#DIV/0!</v>
      </c>
      <c r="L184" s="272" t="e">
        <f t="shared" si="14"/>
        <v>#DIV/0!</v>
      </c>
      <c r="M184" s="273" t="e">
        <f t="shared" si="15"/>
        <v>#DIV/0!</v>
      </c>
      <c r="N184" s="274" t="str">
        <f t="shared" si="17"/>
        <v/>
      </c>
      <c r="O184" s="275">
        <f>IF(N184="Incomplete", (COUNTBLANK(Table1117[[#This Row],[Benefit category]:[Sum of the ratios of Medicaid payment rates to the comparable other health care payer rate AFTER rate reduction or restructuring]])), 0)</f>
        <v>0</v>
      </c>
      <c r="P184" s="275">
        <f>IF(OR(N184="Complete", N184="Incomplete"), (COLUMNS(Table1117[[#This Row],[Benefit category]:[Sum of the ratios of Medicaid payment rates to the comparable other health care payer rate AFTER rate reduction or restructuring]])), 0)</f>
        <v>0</v>
      </c>
    </row>
    <row r="185" spans="1:16" s="129" customFormat="1" x14ac:dyDescent="0.25">
      <c r="A185" s="129">
        <f t="shared" si="16"/>
        <v>174</v>
      </c>
      <c r="B185" s="133"/>
      <c r="C185" s="134"/>
      <c r="D185" s="134"/>
      <c r="E185" s="135"/>
      <c r="F185" s="136"/>
      <c r="G185" s="136"/>
      <c r="H185" s="136"/>
      <c r="I185" s="136"/>
      <c r="J185" s="272" t="e">
        <f t="shared" si="12"/>
        <v>#DIV/0!</v>
      </c>
      <c r="K185" s="272" t="e">
        <f t="shared" si="13"/>
        <v>#DIV/0!</v>
      </c>
      <c r="L185" s="272" t="e">
        <f t="shared" si="14"/>
        <v>#DIV/0!</v>
      </c>
      <c r="M185" s="273" t="e">
        <f t="shared" si="15"/>
        <v>#DIV/0!</v>
      </c>
      <c r="N185" s="274" t="str">
        <f t="shared" si="17"/>
        <v/>
      </c>
      <c r="O185" s="275">
        <f>IF(N185="Incomplete", (COUNTBLANK(Table1117[[#This Row],[Benefit category]:[Sum of the ratios of Medicaid payment rates to the comparable other health care payer rate AFTER rate reduction or restructuring]])), 0)</f>
        <v>0</v>
      </c>
      <c r="P185" s="275">
        <f>IF(OR(N185="Complete", N185="Incomplete"), (COLUMNS(Table1117[[#This Row],[Benefit category]:[Sum of the ratios of Medicaid payment rates to the comparable other health care payer rate AFTER rate reduction or restructuring]])), 0)</f>
        <v>0</v>
      </c>
    </row>
    <row r="186" spans="1:16" s="129" customFormat="1" x14ac:dyDescent="0.25">
      <c r="A186" s="129">
        <f t="shared" si="16"/>
        <v>175</v>
      </c>
      <c r="B186" s="133"/>
      <c r="C186" s="134"/>
      <c r="D186" s="134"/>
      <c r="E186" s="135"/>
      <c r="F186" s="136"/>
      <c r="G186" s="136"/>
      <c r="H186" s="136"/>
      <c r="I186" s="136"/>
      <c r="J186" s="272" t="e">
        <f t="shared" si="12"/>
        <v>#DIV/0!</v>
      </c>
      <c r="K186" s="272" t="e">
        <f t="shared" si="13"/>
        <v>#DIV/0!</v>
      </c>
      <c r="L186" s="272" t="e">
        <f t="shared" si="14"/>
        <v>#DIV/0!</v>
      </c>
      <c r="M186" s="273" t="e">
        <f t="shared" si="15"/>
        <v>#DIV/0!</v>
      </c>
      <c r="N186" s="274" t="str">
        <f t="shared" si="17"/>
        <v/>
      </c>
      <c r="O186" s="275">
        <f>IF(N186="Incomplete", (COUNTBLANK(Table1117[[#This Row],[Benefit category]:[Sum of the ratios of Medicaid payment rates to the comparable other health care payer rate AFTER rate reduction or restructuring]])), 0)</f>
        <v>0</v>
      </c>
      <c r="P186" s="275">
        <f>IF(OR(N186="Complete", N186="Incomplete"), (COLUMNS(Table1117[[#This Row],[Benefit category]:[Sum of the ratios of Medicaid payment rates to the comparable other health care payer rate AFTER rate reduction or restructuring]])), 0)</f>
        <v>0</v>
      </c>
    </row>
    <row r="187" spans="1:16" s="129" customFormat="1" x14ac:dyDescent="0.25">
      <c r="A187" s="129">
        <f t="shared" si="16"/>
        <v>176</v>
      </c>
      <c r="B187" s="133"/>
      <c r="C187" s="134"/>
      <c r="D187" s="134"/>
      <c r="E187" s="135"/>
      <c r="F187" s="136"/>
      <c r="G187" s="136"/>
      <c r="H187" s="136"/>
      <c r="I187" s="136"/>
      <c r="J187" s="272" t="e">
        <f t="shared" si="12"/>
        <v>#DIV/0!</v>
      </c>
      <c r="K187" s="272" t="e">
        <f t="shared" si="13"/>
        <v>#DIV/0!</v>
      </c>
      <c r="L187" s="272" t="e">
        <f t="shared" si="14"/>
        <v>#DIV/0!</v>
      </c>
      <c r="M187" s="273" t="e">
        <f t="shared" si="15"/>
        <v>#DIV/0!</v>
      </c>
      <c r="N187" s="274" t="str">
        <f t="shared" si="17"/>
        <v/>
      </c>
      <c r="O187" s="275">
        <f>IF(N187="Incomplete", (COUNTBLANK(Table1117[[#This Row],[Benefit category]:[Sum of the ratios of Medicaid payment rates to the comparable other health care payer rate AFTER rate reduction or restructuring]])), 0)</f>
        <v>0</v>
      </c>
      <c r="P187" s="275">
        <f>IF(OR(N187="Complete", N187="Incomplete"), (COLUMNS(Table1117[[#This Row],[Benefit category]:[Sum of the ratios of Medicaid payment rates to the comparable other health care payer rate AFTER rate reduction or restructuring]])), 0)</f>
        <v>0</v>
      </c>
    </row>
    <row r="188" spans="1:16" s="129" customFormat="1" x14ac:dyDescent="0.25">
      <c r="A188" s="129">
        <f t="shared" si="16"/>
        <v>177</v>
      </c>
      <c r="B188" s="133"/>
      <c r="C188" s="134"/>
      <c r="D188" s="134"/>
      <c r="E188" s="135"/>
      <c r="F188" s="136"/>
      <c r="G188" s="136"/>
      <c r="H188" s="136"/>
      <c r="I188" s="136"/>
      <c r="J188" s="272" t="e">
        <f t="shared" si="12"/>
        <v>#DIV/0!</v>
      </c>
      <c r="K188" s="272" t="e">
        <f t="shared" si="13"/>
        <v>#DIV/0!</v>
      </c>
      <c r="L188" s="272" t="e">
        <f t="shared" si="14"/>
        <v>#DIV/0!</v>
      </c>
      <c r="M188" s="273" t="e">
        <f t="shared" si="15"/>
        <v>#DIV/0!</v>
      </c>
      <c r="N188" s="274" t="str">
        <f t="shared" si="17"/>
        <v/>
      </c>
      <c r="O188" s="275">
        <f>IF(N188="Incomplete", (COUNTBLANK(Table1117[[#This Row],[Benefit category]:[Sum of the ratios of Medicaid payment rates to the comparable other health care payer rate AFTER rate reduction or restructuring]])), 0)</f>
        <v>0</v>
      </c>
      <c r="P188" s="275">
        <f>IF(OR(N188="Complete", N188="Incomplete"), (COLUMNS(Table1117[[#This Row],[Benefit category]:[Sum of the ratios of Medicaid payment rates to the comparable other health care payer rate AFTER rate reduction or restructuring]])), 0)</f>
        <v>0</v>
      </c>
    </row>
    <row r="189" spans="1:16" s="129" customFormat="1" x14ac:dyDescent="0.25">
      <c r="A189" s="129">
        <f t="shared" si="16"/>
        <v>178</v>
      </c>
      <c r="B189" s="133"/>
      <c r="C189" s="134"/>
      <c r="D189" s="134"/>
      <c r="E189" s="135"/>
      <c r="F189" s="136"/>
      <c r="G189" s="136"/>
      <c r="H189" s="136"/>
      <c r="I189" s="136"/>
      <c r="J189" s="272" t="e">
        <f t="shared" si="12"/>
        <v>#DIV/0!</v>
      </c>
      <c r="K189" s="272" t="e">
        <f t="shared" si="13"/>
        <v>#DIV/0!</v>
      </c>
      <c r="L189" s="272" t="e">
        <f t="shared" si="14"/>
        <v>#DIV/0!</v>
      </c>
      <c r="M189" s="273" t="e">
        <f t="shared" si="15"/>
        <v>#DIV/0!</v>
      </c>
      <c r="N189" s="274" t="str">
        <f t="shared" si="17"/>
        <v/>
      </c>
      <c r="O189" s="275">
        <f>IF(N189="Incomplete", (COUNTBLANK(Table1117[[#This Row],[Benefit category]:[Sum of the ratios of Medicaid payment rates to the comparable other health care payer rate AFTER rate reduction or restructuring]])), 0)</f>
        <v>0</v>
      </c>
      <c r="P189" s="275">
        <f>IF(OR(N189="Complete", N189="Incomplete"), (COLUMNS(Table1117[[#This Row],[Benefit category]:[Sum of the ratios of Medicaid payment rates to the comparable other health care payer rate AFTER rate reduction or restructuring]])), 0)</f>
        <v>0</v>
      </c>
    </row>
    <row r="190" spans="1:16" s="129" customFormat="1" x14ac:dyDescent="0.25">
      <c r="A190" s="129">
        <f t="shared" si="16"/>
        <v>179</v>
      </c>
      <c r="B190" s="133"/>
      <c r="C190" s="134"/>
      <c r="D190" s="134"/>
      <c r="E190" s="135"/>
      <c r="F190" s="136"/>
      <c r="G190" s="136"/>
      <c r="H190" s="136"/>
      <c r="I190" s="136"/>
      <c r="J190" s="272" t="e">
        <f t="shared" si="12"/>
        <v>#DIV/0!</v>
      </c>
      <c r="K190" s="272" t="e">
        <f t="shared" si="13"/>
        <v>#DIV/0!</v>
      </c>
      <c r="L190" s="272" t="e">
        <f t="shared" si="14"/>
        <v>#DIV/0!</v>
      </c>
      <c r="M190" s="273" t="e">
        <f t="shared" si="15"/>
        <v>#DIV/0!</v>
      </c>
      <c r="N190" s="274" t="str">
        <f t="shared" si="17"/>
        <v/>
      </c>
      <c r="O190" s="275">
        <f>IF(N190="Incomplete", (COUNTBLANK(Table1117[[#This Row],[Benefit category]:[Sum of the ratios of Medicaid payment rates to the comparable other health care payer rate AFTER rate reduction or restructuring]])), 0)</f>
        <v>0</v>
      </c>
      <c r="P190" s="275">
        <f>IF(OR(N190="Complete", N190="Incomplete"), (COLUMNS(Table1117[[#This Row],[Benefit category]:[Sum of the ratios of Medicaid payment rates to the comparable other health care payer rate AFTER rate reduction or restructuring]])), 0)</f>
        <v>0</v>
      </c>
    </row>
    <row r="191" spans="1:16" s="129" customFormat="1" x14ac:dyDescent="0.25">
      <c r="A191" s="129">
        <f t="shared" si="16"/>
        <v>180</v>
      </c>
      <c r="B191" s="133"/>
      <c r="C191" s="134"/>
      <c r="D191" s="134"/>
      <c r="E191" s="135"/>
      <c r="F191" s="136"/>
      <c r="G191" s="136"/>
      <c r="H191" s="136"/>
      <c r="I191" s="136"/>
      <c r="J191" s="272" t="e">
        <f t="shared" si="12"/>
        <v>#DIV/0!</v>
      </c>
      <c r="K191" s="272" t="e">
        <f t="shared" si="13"/>
        <v>#DIV/0!</v>
      </c>
      <c r="L191" s="272" t="e">
        <f t="shared" si="14"/>
        <v>#DIV/0!</v>
      </c>
      <c r="M191" s="273" t="e">
        <f t="shared" si="15"/>
        <v>#DIV/0!</v>
      </c>
      <c r="N191" s="274" t="str">
        <f t="shared" si="17"/>
        <v/>
      </c>
      <c r="O191" s="275">
        <f>IF(N191="Incomplete", (COUNTBLANK(Table1117[[#This Row],[Benefit category]:[Sum of the ratios of Medicaid payment rates to the comparable other health care payer rate AFTER rate reduction or restructuring]])), 0)</f>
        <v>0</v>
      </c>
      <c r="P191" s="275">
        <f>IF(OR(N191="Complete", N191="Incomplete"), (COLUMNS(Table1117[[#This Row],[Benefit category]:[Sum of the ratios of Medicaid payment rates to the comparable other health care payer rate AFTER rate reduction or restructuring]])), 0)</f>
        <v>0</v>
      </c>
    </row>
    <row r="192" spans="1:16" s="129" customFormat="1" x14ac:dyDescent="0.25">
      <c r="A192" s="129">
        <f t="shared" si="16"/>
        <v>181</v>
      </c>
      <c r="B192" s="133"/>
      <c r="C192" s="134"/>
      <c r="D192" s="134"/>
      <c r="E192" s="135"/>
      <c r="F192" s="136"/>
      <c r="G192" s="136"/>
      <c r="H192" s="136"/>
      <c r="I192" s="136"/>
      <c r="J192" s="272" t="e">
        <f t="shared" si="12"/>
        <v>#DIV/0!</v>
      </c>
      <c r="K192" s="272" t="e">
        <f t="shared" si="13"/>
        <v>#DIV/0!</v>
      </c>
      <c r="L192" s="272" t="e">
        <f t="shared" si="14"/>
        <v>#DIV/0!</v>
      </c>
      <c r="M192" s="273" t="e">
        <f t="shared" si="15"/>
        <v>#DIV/0!</v>
      </c>
      <c r="N192" s="274" t="str">
        <f t="shared" si="17"/>
        <v/>
      </c>
      <c r="O192" s="275">
        <f>IF(N192="Incomplete", (COUNTBLANK(Table1117[[#This Row],[Benefit category]:[Sum of the ratios of Medicaid payment rates to the comparable other health care payer rate AFTER rate reduction or restructuring]])), 0)</f>
        <v>0</v>
      </c>
      <c r="P192" s="275">
        <f>IF(OR(N192="Complete", N192="Incomplete"), (COLUMNS(Table1117[[#This Row],[Benefit category]:[Sum of the ratios of Medicaid payment rates to the comparable other health care payer rate AFTER rate reduction or restructuring]])), 0)</f>
        <v>0</v>
      </c>
    </row>
    <row r="193" spans="1:16" s="129" customFormat="1" x14ac:dyDescent="0.25">
      <c r="A193" s="129">
        <f t="shared" si="16"/>
        <v>182</v>
      </c>
      <c r="B193" s="133"/>
      <c r="C193" s="134"/>
      <c r="D193" s="134"/>
      <c r="E193" s="135"/>
      <c r="F193" s="136"/>
      <c r="G193" s="136"/>
      <c r="H193" s="136"/>
      <c r="I193" s="136"/>
      <c r="J193" s="272" t="e">
        <f t="shared" si="12"/>
        <v>#DIV/0!</v>
      </c>
      <c r="K193" s="272" t="e">
        <f t="shared" si="13"/>
        <v>#DIV/0!</v>
      </c>
      <c r="L193" s="272" t="e">
        <f t="shared" si="14"/>
        <v>#DIV/0!</v>
      </c>
      <c r="M193" s="273" t="e">
        <f t="shared" si="15"/>
        <v>#DIV/0!</v>
      </c>
      <c r="N193" s="274" t="str">
        <f t="shared" si="17"/>
        <v/>
      </c>
      <c r="O193" s="275">
        <f>IF(N193="Incomplete", (COUNTBLANK(Table1117[[#This Row],[Benefit category]:[Sum of the ratios of Medicaid payment rates to the comparable other health care payer rate AFTER rate reduction or restructuring]])), 0)</f>
        <v>0</v>
      </c>
      <c r="P193" s="275">
        <f>IF(OR(N193="Complete", N193="Incomplete"), (COLUMNS(Table1117[[#This Row],[Benefit category]:[Sum of the ratios of Medicaid payment rates to the comparable other health care payer rate AFTER rate reduction or restructuring]])), 0)</f>
        <v>0</v>
      </c>
    </row>
    <row r="194" spans="1:16" s="129" customFormat="1" x14ac:dyDescent="0.25">
      <c r="A194" s="129">
        <f t="shared" si="16"/>
        <v>183</v>
      </c>
      <c r="B194" s="133"/>
      <c r="C194" s="134"/>
      <c r="D194" s="134"/>
      <c r="E194" s="135"/>
      <c r="F194" s="136"/>
      <c r="G194" s="136"/>
      <c r="H194" s="136"/>
      <c r="I194" s="136"/>
      <c r="J194" s="272" t="e">
        <f t="shared" si="12"/>
        <v>#DIV/0!</v>
      </c>
      <c r="K194" s="272" t="e">
        <f t="shared" si="13"/>
        <v>#DIV/0!</v>
      </c>
      <c r="L194" s="272" t="e">
        <f t="shared" si="14"/>
        <v>#DIV/0!</v>
      </c>
      <c r="M194" s="273" t="e">
        <f t="shared" si="15"/>
        <v>#DIV/0!</v>
      </c>
      <c r="N194" s="274" t="str">
        <f t="shared" si="17"/>
        <v/>
      </c>
      <c r="O194" s="275">
        <f>IF(N194="Incomplete", (COUNTBLANK(Table1117[[#This Row],[Benefit category]:[Sum of the ratios of Medicaid payment rates to the comparable other health care payer rate AFTER rate reduction or restructuring]])), 0)</f>
        <v>0</v>
      </c>
      <c r="P194" s="275">
        <f>IF(OR(N194="Complete", N194="Incomplete"), (COLUMNS(Table1117[[#This Row],[Benefit category]:[Sum of the ratios of Medicaid payment rates to the comparable other health care payer rate AFTER rate reduction or restructuring]])), 0)</f>
        <v>0</v>
      </c>
    </row>
    <row r="195" spans="1:16" s="129" customFormat="1" x14ac:dyDescent="0.25">
      <c r="A195" s="129">
        <f t="shared" si="16"/>
        <v>184</v>
      </c>
      <c r="B195" s="133"/>
      <c r="C195" s="134"/>
      <c r="D195" s="134"/>
      <c r="E195" s="135"/>
      <c r="F195" s="136"/>
      <c r="G195" s="136"/>
      <c r="H195" s="136"/>
      <c r="I195" s="136"/>
      <c r="J195" s="272" t="e">
        <f t="shared" si="12"/>
        <v>#DIV/0!</v>
      </c>
      <c r="K195" s="272" t="e">
        <f t="shared" si="13"/>
        <v>#DIV/0!</v>
      </c>
      <c r="L195" s="272" t="e">
        <f t="shared" si="14"/>
        <v>#DIV/0!</v>
      </c>
      <c r="M195" s="273" t="e">
        <f t="shared" si="15"/>
        <v>#DIV/0!</v>
      </c>
      <c r="N195" s="274" t="str">
        <f t="shared" si="17"/>
        <v/>
      </c>
      <c r="O195" s="275">
        <f>IF(N195="Incomplete", (COUNTBLANK(Table1117[[#This Row],[Benefit category]:[Sum of the ratios of Medicaid payment rates to the comparable other health care payer rate AFTER rate reduction or restructuring]])), 0)</f>
        <v>0</v>
      </c>
      <c r="P195" s="275">
        <f>IF(OR(N195="Complete", N195="Incomplete"), (COLUMNS(Table1117[[#This Row],[Benefit category]:[Sum of the ratios of Medicaid payment rates to the comparable other health care payer rate AFTER rate reduction or restructuring]])), 0)</f>
        <v>0</v>
      </c>
    </row>
    <row r="196" spans="1:16" s="129" customFormat="1" x14ac:dyDescent="0.25">
      <c r="A196" s="129">
        <f t="shared" si="16"/>
        <v>185</v>
      </c>
      <c r="B196" s="133"/>
      <c r="C196" s="134"/>
      <c r="D196" s="134"/>
      <c r="E196" s="135"/>
      <c r="F196" s="136"/>
      <c r="G196" s="136"/>
      <c r="H196" s="136"/>
      <c r="I196" s="136"/>
      <c r="J196" s="272" t="e">
        <f t="shared" si="12"/>
        <v>#DIV/0!</v>
      </c>
      <c r="K196" s="272" t="e">
        <f t="shared" si="13"/>
        <v>#DIV/0!</v>
      </c>
      <c r="L196" s="272" t="e">
        <f t="shared" si="14"/>
        <v>#DIV/0!</v>
      </c>
      <c r="M196" s="273" t="e">
        <f t="shared" si="15"/>
        <v>#DIV/0!</v>
      </c>
      <c r="N196" s="274" t="str">
        <f t="shared" si="17"/>
        <v/>
      </c>
      <c r="O196" s="275">
        <f>IF(N196="Incomplete", (COUNTBLANK(Table1117[[#This Row],[Benefit category]:[Sum of the ratios of Medicaid payment rates to the comparable other health care payer rate AFTER rate reduction or restructuring]])), 0)</f>
        <v>0</v>
      </c>
      <c r="P196" s="275">
        <f>IF(OR(N196="Complete", N196="Incomplete"), (COLUMNS(Table1117[[#This Row],[Benefit category]:[Sum of the ratios of Medicaid payment rates to the comparable other health care payer rate AFTER rate reduction or restructuring]])), 0)</f>
        <v>0</v>
      </c>
    </row>
    <row r="197" spans="1:16" s="129" customFormat="1" x14ac:dyDescent="0.25">
      <c r="A197" s="129">
        <f t="shared" si="16"/>
        <v>186</v>
      </c>
      <c r="B197" s="133"/>
      <c r="C197" s="134"/>
      <c r="D197" s="134"/>
      <c r="E197" s="135"/>
      <c r="F197" s="136"/>
      <c r="G197" s="136"/>
      <c r="H197" s="136"/>
      <c r="I197" s="136"/>
      <c r="J197" s="272" t="e">
        <f t="shared" si="12"/>
        <v>#DIV/0!</v>
      </c>
      <c r="K197" s="272" t="e">
        <f t="shared" si="13"/>
        <v>#DIV/0!</v>
      </c>
      <c r="L197" s="272" t="e">
        <f t="shared" si="14"/>
        <v>#DIV/0!</v>
      </c>
      <c r="M197" s="273" t="e">
        <f t="shared" si="15"/>
        <v>#DIV/0!</v>
      </c>
      <c r="N197" s="274" t="str">
        <f t="shared" si="17"/>
        <v/>
      </c>
      <c r="O197" s="275">
        <f>IF(N197="Incomplete", (COUNTBLANK(Table1117[[#This Row],[Benefit category]:[Sum of the ratios of Medicaid payment rates to the comparable other health care payer rate AFTER rate reduction or restructuring]])), 0)</f>
        <v>0</v>
      </c>
      <c r="P197" s="275">
        <f>IF(OR(N197="Complete", N197="Incomplete"), (COLUMNS(Table1117[[#This Row],[Benefit category]:[Sum of the ratios of Medicaid payment rates to the comparable other health care payer rate AFTER rate reduction or restructuring]])), 0)</f>
        <v>0</v>
      </c>
    </row>
    <row r="198" spans="1:16" s="129" customFormat="1" x14ac:dyDescent="0.25">
      <c r="A198" s="129">
        <f t="shared" si="16"/>
        <v>187</v>
      </c>
      <c r="B198" s="133"/>
      <c r="C198" s="134"/>
      <c r="D198" s="134"/>
      <c r="E198" s="135"/>
      <c r="F198" s="136"/>
      <c r="G198" s="136"/>
      <c r="H198" s="136"/>
      <c r="I198" s="136"/>
      <c r="J198" s="272" t="e">
        <f t="shared" si="12"/>
        <v>#DIV/0!</v>
      </c>
      <c r="K198" s="272" t="e">
        <f t="shared" si="13"/>
        <v>#DIV/0!</v>
      </c>
      <c r="L198" s="272" t="e">
        <f t="shared" si="14"/>
        <v>#DIV/0!</v>
      </c>
      <c r="M198" s="273" t="e">
        <f t="shared" si="15"/>
        <v>#DIV/0!</v>
      </c>
      <c r="N198" s="274" t="str">
        <f t="shared" si="17"/>
        <v/>
      </c>
      <c r="O198" s="275">
        <f>IF(N198="Incomplete", (COUNTBLANK(Table1117[[#This Row],[Benefit category]:[Sum of the ratios of Medicaid payment rates to the comparable other health care payer rate AFTER rate reduction or restructuring]])), 0)</f>
        <v>0</v>
      </c>
      <c r="P198" s="275">
        <f>IF(OR(N198="Complete", N198="Incomplete"), (COLUMNS(Table1117[[#This Row],[Benefit category]:[Sum of the ratios of Medicaid payment rates to the comparable other health care payer rate AFTER rate reduction or restructuring]])), 0)</f>
        <v>0</v>
      </c>
    </row>
    <row r="199" spans="1:16" s="129" customFormat="1" x14ac:dyDescent="0.25">
      <c r="A199" s="129">
        <f t="shared" si="16"/>
        <v>188</v>
      </c>
      <c r="B199" s="133"/>
      <c r="C199" s="134"/>
      <c r="D199" s="134"/>
      <c r="E199" s="135"/>
      <c r="F199" s="136"/>
      <c r="G199" s="136"/>
      <c r="H199" s="136"/>
      <c r="I199" s="136"/>
      <c r="J199" s="272" t="e">
        <f t="shared" si="12"/>
        <v>#DIV/0!</v>
      </c>
      <c r="K199" s="272" t="e">
        <f t="shared" si="13"/>
        <v>#DIV/0!</v>
      </c>
      <c r="L199" s="272" t="e">
        <f t="shared" si="14"/>
        <v>#DIV/0!</v>
      </c>
      <c r="M199" s="273" t="e">
        <f t="shared" si="15"/>
        <v>#DIV/0!</v>
      </c>
      <c r="N199" s="274" t="str">
        <f t="shared" si="17"/>
        <v/>
      </c>
      <c r="O199" s="275">
        <f>IF(N199="Incomplete", (COUNTBLANK(Table1117[[#This Row],[Benefit category]:[Sum of the ratios of Medicaid payment rates to the comparable other health care payer rate AFTER rate reduction or restructuring]])), 0)</f>
        <v>0</v>
      </c>
      <c r="P199" s="275">
        <f>IF(OR(N199="Complete", N199="Incomplete"), (COLUMNS(Table1117[[#This Row],[Benefit category]:[Sum of the ratios of Medicaid payment rates to the comparable other health care payer rate AFTER rate reduction or restructuring]])), 0)</f>
        <v>0</v>
      </c>
    </row>
    <row r="200" spans="1:16" s="129" customFormat="1" x14ac:dyDescent="0.25">
      <c r="A200" s="129">
        <f t="shared" si="16"/>
        <v>189</v>
      </c>
      <c r="B200" s="133"/>
      <c r="C200" s="134"/>
      <c r="D200" s="134"/>
      <c r="E200" s="135"/>
      <c r="F200" s="136"/>
      <c r="G200" s="136"/>
      <c r="H200" s="136"/>
      <c r="I200" s="136"/>
      <c r="J200" s="272" t="e">
        <f t="shared" si="12"/>
        <v>#DIV/0!</v>
      </c>
      <c r="K200" s="272" t="e">
        <f t="shared" si="13"/>
        <v>#DIV/0!</v>
      </c>
      <c r="L200" s="272" t="e">
        <f t="shared" si="14"/>
        <v>#DIV/0!</v>
      </c>
      <c r="M200" s="273" t="e">
        <f t="shared" si="15"/>
        <v>#DIV/0!</v>
      </c>
      <c r="N200" s="274" t="str">
        <f t="shared" si="17"/>
        <v/>
      </c>
      <c r="O200" s="275">
        <f>IF(N200="Incomplete", (COUNTBLANK(Table1117[[#This Row],[Benefit category]:[Sum of the ratios of Medicaid payment rates to the comparable other health care payer rate AFTER rate reduction or restructuring]])), 0)</f>
        <v>0</v>
      </c>
      <c r="P200" s="275">
        <f>IF(OR(N200="Complete", N200="Incomplete"), (COLUMNS(Table1117[[#This Row],[Benefit category]:[Sum of the ratios of Medicaid payment rates to the comparable other health care payer rate AFTER rate reduction or restructuring]])), 0)</f>
        <v>0</v>
      </c>
    </row>
    <row r="201" spans="1:16" s="129" customFormat="1" x14ac:dyDescent="0.25">
      <c r="A201" s="129">
        <f t="shared" si="16"/>
        <v>190</v>
      </c>
      <c r="B201" s="133"/>
      <c r="C201" s="134"/>
      <c r="D201" s="134"/>
      <c r="E201" s="135"/>
      <c r="F201" s="136"/>
      <c r="G201" s="136"/>
      <c r="H201" s="136"/>
      <c r="I201" s="136"/>
      <c r="J201" s="272" t="e">
        <f t="shared" si="12"/>
        <v>#DIV/0!</v>
      </c>
      <c r="K201" s="272" t="e">
        <f t="shared" si="13"/>
        <v>#DIV/0!</v>
      </c>
      <c r="L201" s="272" t="e">
        <f t="shared" si="14"/>
        <v>#DIV/0!</v>
      </c>
      <c r="M201" s="273" t="e">
        <f t="shared" si="15"/>
        <v>#DIV/0!</v>
      </c>
      <c r="N201" s="274" t="str">
        <f t="shared" si="17"/>
        <v/>
      </c>
      <c r="O201" s="275">
        <f>IF(N201="Incomplete", (COUNTBLANK(Table1117[[#This Row],[Benefit category]:[Sum of the ratios of Medicaid payment rates to the comparable other health care payer rate AFTER rate reduction or restructuring]])), 0)</f>
        <v>0</v>
      </c>
      <c r="P201" s="275">
        <f>IF(OR(N201="Complete", N201="Incomplete"), (COLUMNS(Table1117[[#This Row],[Benefit category]:[Sum of the ratios of Medicaid payment rates to the comparable other health care payer rate AFTER rate reduction or restructuring]])), 0)</f>
        <v>0</v>
      </c>
    </row>
    <row r="202" spans="1:16" s="129" customFormat="1" x14ac:dyDescent="0.25">
      <c r="A202" s="129">
        <f t="shared" si="16"/>
        <v>191</v>
      </c>
      <c r="B202" s="133"/>
      <c r="C202" s="134"/>
      <c r="D202" s="134"/>
      <c r="E202" s="135"/>
      <c r="F202" s="136"/>
      <c r="G202" s="136"/>
      <c r="H202" s="136"/>
      <c r="I202" s="136"/>
      <c r="J202" s="272" t="e">
        <f t="shared" si="12"/>
        <v>#DIV/0!</v>
      </c>
      <c r="K202" s="272" t="e">
        <f t="shared" si="13"/>
        <v>#DIV/0!</v>
      </c>
      <c r="L202" s="272" t="e">
        <f t="shared" si="14"/>
        <v>#DIV/0!</v>
      </c>
      <c r="M202" s="273" t="e">
        <f t="shared" si="15"/>
        <v>#DIV/0!</v>
      </c>
      <c r="N202" s="274" t="str">
        <f t="shared" si="17"/>
        <v/>
      </c>
      <c r="O202" s="275">
        <f>IF(N202="Incomplete", (COUNTBLANK(Table1117[[#This Row],[Benefit category]:[Sum of the ratios of Medicaid payment rates to the comparable other health care payer rate AFTER rate reduction or restructuring]])), 0)</f>
        <v>0</v>
      </c>
      <c r="P202" s="275">
        <f>IF(OR(N202="Complete", N202="Incomplete"), (COLUMNS(Table1117[[#This Row],[Benefit category]:[Sum of the ratios of Medicaid payment rates to the comparable other health care payer rate AFTER rate reduction or restructuring]])), 0)</f>
        <v>0</v>
      </c>
    </row>
    <row r="203" spans="1:16" s="129" customFormat="1" x14ac:dyDescent="0.25">
      <c r="A203" s="129">
        <f t="shared" si="16"/>
        <v>192</v>
      </c>
      <c r="B203" s="133"/>
      <c r="C203" s="134"/>
      <c r="D203" s="134"/>
      <c r="E203" s="135"/>
      <c r="F203" s="136"/>
      <c r="G203" s="136"/>
      <c r="H203" s="136"/>
      <c r="I203" s="136"/>
      <c r="J203" s="272" t="e">
        <f t="shared" si="12"/>
        <v>#DIV/0!</v>
      </c>
      <c r="K203" s="272" t="e">
        <f t="shared" si="13"/>
        <v>#DIV/0!</v>
      </c>
      <c r="L203" s="272" t="e">
        <f t="shared" si="14"/>
        <v>#DIV/0!</v>
      </c>
      <c r="M203" s="273" t="e">
        <f t="shared" si="15"/>
        <v>#DIV/0!</v>
      </c>
      <c r="N203" s="274" t="str">
        <f t="shared" si="17"/>
        <v/>
      </c>
      <c r="O203" s="275">
        <f>IF(N203="Incomplete", (COUNTBLANK(Table1117[[#This Row],[Benefit category]:[Sum of the ratios of Medicaid payment rates to the comparable other health care payer rate AFTER rate reduction or restructuring]])), 0)</f>
        <v>0</v>
      </c>
      <c r="P203" s="275">
        <f>IF(OR(N203="Complete", N203="Incomplete"), (COLUMNS(Table1117[[#This Row],[Benefit category]:[Sum of the ratios of Medicaid payment rates to the comparable other health care payer rate AFTER rate reduction or restructuring]])), 0)</f>
        <v>0</v>
      </c>
    </row>
    <row r="204" spans="1:16" s="129" customFormat="1" x14ac:dyDescent="0.25">
      <c r="A204" s="129">
        <f t="shared" si="16"/>
        <v>193</v>
      </c>
      <c r="B204" s="133"/>
      <c r="C204" s="134"/>
      <c r="D204" s="134"/>
      <c r="E204" s="135"/>
      <c r="F204" s="136"/>
      <c r="G204" s="136"/>
      <c r="H204" s="136"/>
      <c r="I204" s="136"/>
      <c r="J204" s="272" t="e">
        <f t="shared" ref="J204:J211" si="18">F204/E204</f>
        <v>#DIV/0!</v>
      </c>
      <c r="K204" s="272" t="e">
        <f t="shared" ref="K204:K211" si="19">G204/E204</f>
        <v>#DIV/0!</v>
      </c>
      <c r="L204" s="272" t="e">
        <f t="shared" ref="L204:L211" si="20">H204/E204</f>
        <v>#DIV/0!</v>
      </c>
      <c r="M204" s="273" t="e">
        <f t="shared" ref="M204:M211" si="21">I204/E204</f>
        <v>#DIV/0!</v>
      </c>
      <c r="N204" s="274" t="str">
        <f t="shared" si="17"/>
        <v/>
      </c>
      <c r="O204" s="275">
        <f>IF(N204="Incomplete", (COUNTBLANK(Table1117[[#This Row],[Benefit category]:[Sum of the ratios of Medicaid payment rates to the comparable other health care payer rate AFTER rate reduction or restructuring]])), 0)</f>
        <v>0</v>
      </c>
      <c r="P204" s="275">
        <f>IF(OR(N204="Complete", N204="Incomplete"), (COLUMNS(Table1117[[#This Row],[Benefit category]:[Sum of the ratios of Medicaid payment rates to the comparable other health care payer rate AFTER rate reduction or restructuring]])), 0)</f>
        <v>0</v>
      </c>
    </row>
    <row r="205" spans="1:16" s="129" customFormat="1" x14ac:dyDescent="0.25">
      <c r="A205" s="129">
        <f t="shared" ref="A205:A211" si="22">A204+1</f>
        <v>194</v>
      </c>
      <c r="B205" s="133"/>
      <c r="C205" s="134"/>
      <c r="D205" s="134"/>
      <c r="E205" s="135"/>
      <c r="F205" s="136"/>
      <c r="G205" s="136"/>
      <c r="H205" s="136"/>
      <c r="I205" s="136"/>
      <c r="J205" s="272" t="e">
        <f t="shared" si="18"/>
        <v>#DIV/0!</v>
      </c>
      <c r="K205" s="272" t="e">
        <f t="shared" si="19"/>
        <v>#DIV/0!</v>
      </c>
      <c r="L205" s="272" t="e">
        <f t="shared" si="20"/>
        <v>#DIV/0!</v>
      </c>
      <c r="M205" s="273" t="e">
        <f t="shared" si="21"/>
        <v>#DIV/0!</v>
      </c>
      <c r="N205" s="274" t="str">
        <f t="shared" ref="N205:N211" si="23">IF(COUNTA(B205:I205)=0,"", IF(COUNTA(B205:I205)&lt;COLUMNS(B205:I205),"Incomplete","Complete"))</f>
        <v/>
      </c>
      <c r="O205" s="275">
        <f>IF(N205="Incomplete", (COUNTBLANK(Table1117[[#This Row],[Benefit category]:[Sum of the ratios of Medicaid payment rates to the comparable other health care payer rate AFTER rate reduction or restructuring]])), 0)</f>
        <v>0</v>
      </c>
      <c r="P205" s="275">
        <f>IF(OR(N205="Complete", N205="Incomplete"), (COLUMNS(Table1117[[#This Row],[Benefit category]:[Sum of the ratios of Medicaid payment rates to the comparable other health care payer rate AFTER rate reduction or restructuring]])), 0)</f>
        <v>0</v>
      </c>
    </row>
    <row r="206" spans="1:16" s="129" customFormat="1" x14ac:dyDescent="0.25">
      <c r="A206" s="129">
        <f t="shared" si="22"/>
        <v>195</v>
      </c>
      <c r="B206" s="133"/>
      <c r="C206" s="134"/>
      <c r="D206" s="134"/>
      <c r="E206" s="135"/>
      <c r="F206" s="136"/>
      <c r="G206" s="136"/>
      <c r="H206" s="136"/>
      <c r="I206" s="136"/>
      <c r="J206" s="272" t="e">
        <f t="shared" si="18"/>
        <v>#DIV/0!</v>
      </c>
      <c r="K206" s="272" t="e">
        <f t="shared" si="19"/>
        <v>#DIV/0!</v>
      </c>
      <c r="L206" s="272" t="e">
        <f t="shared" si="20"/>
        <v>#DIV/0!</v>
      </c>
      <c r="M206" s="273" t="e">
        <f t="shared" si="21"/>
        <v>#DIV/0!</v>
      </c>
      <c r="N206" s="274" t="str">
        <f t="shared" si="23"/>
        <v/>
      </c>
      <c r="O206" s="275">
        <f>IF(N206="Incomplete", (COUNTBLANK(Table1117[[#This Row],[Benefit category]:[Sum of the ratios of Medicaid payment rates to the comparable other health care payer rate AFTER rate reduction or restructuring]])), 0)</f>
        <v>0</v>
      </c>
      <c r="P206" s="275">
        <f>IF(OR(N206="Complete", N206="Incomplete"), (COLUMNS(Table1117[[#This Row],[Benefit category]:[Sum of the ratios of Medicaid payment rates to the comparable other health care payer rate AFTER rate reduction or restructuring]])), 0)</f>
        <v>0</v>
      </c>
    </row>
    <row r="207" spans="1:16" s="129" customFormat="1" x14ac:dyDescent="0.25">
      <c r="A207" s="129">
        <f t="shared" si="22"/>
        <v>196</v>
      </c>
      <c r="B207" s="133"/>
      <c r="C207" s="134"/>
      <c r="D207" s="134"/>
      <c r="E207" s="135"/>
      <c r="F207" s="136"/>
      <c r="G207" s="136"/>
      <c r="H207" s="136"/>
      <c r="I207" s="136"/>
      <c r="J207" s="272" t="e">
        <f t="shared" si="18"/>
        <v>#DIV/0!</v>
      </c>
      <c r="K207" s="272" t="e">
        <f t="shared" si="19"/>
        <v>#DIV/0!</v>
      </c>
      <c r="L207" s="272" t="e">
        <f t="shared" si="20"/>
        <v>#DIV/0!</v>
      </c>
      <c r="M207" s="273" t="e">
        <f t="shared" si="21"/>
        <v>#DIV/0!</v>
      </c>
      <c r="N207" s="274" t="str">
        <f t="shared" si="23"/>
        <v/>
      </c>
      <c r="O207" s="275">
        <f>IF(N207="Incomplete", (COUNTBLANK(Table1117[[#This Row],[Benefit category]:[Sum of the ratios of Medicaid payment rates to the comparable other health care payer rate AFTER rate reduction or restructuring]])), 0)</f>
        <v>0</v>
      </c>
      <c r="P207" s="275">
        <f>IF(OR(N207="Complete", N207="Incomplete"), (COLUMNS(Table1117[[#This Row],[Benefit category]:[Sum of the ratios of Medicaid payment rates to the comparable other health care payer rate AFTER rate reduction or restructuring]])), 0)</f>
        <v>0</v>
      </c>
    </row>
    <row r="208" spans="1:16" s="129" customFormat="1" x14ac:dyDescent="0.25">
      <c r="A208" s="129">
        <f t="shared" si="22"/>
        <v>197</v>
      </c>
      <c r="B208" s="133"/>
      <c r="C208" s="134"/>
      <c r="D208" s="134"/>
      <c r="E208" s="135"/>
      <c r="F208" s="136"/>
      <c r="G208" s="136"/>
      <c r="H208" s="136"/>
      <c r="I208" s="136"/>
      <c r="J208" s="272" t="e">
        <f t="shared" si="18"/>
        <v>#DIV/0!</v>
      </c>
      <c r="K208" s="272" t="e">
        <f t="shared" si="19"/>
        <v>#DIV/0!</v>
      </c>
      <c r="L208" s="272" t="e">
        <f t="shared" si="20"/>
        <v>#DIV/0!</v>
      </c>
      <c r="M208" s="273" t="e">
        <f t="shared" si="21"/>
        <v>#DIV/0!</v>
      </c>
      <c r="N208" s="274" t="str">
        <f t="shared" si="23"/>
        <v/>
      </c>
      <c r="O208" s="275">
        <f>IF(N208="Incomplete", (COUNTBLANK(Table1117[[#This Row],[Benefit category]:[Sum of the ratios of Medicaid payment rates to the comparable other health care payer rate AFTER rate reduction or restructuring]])), 0)</f>
        <v>0</v>
      </c>
      <c r="P208" s="275">
        <f>IF(OR(N208="Complete", N208="Incomplete"), (COLUMNS(Table1117[[#This Row],[Benefit category]:[Sum of the ratios of Medicaid payment rates to the comparable other health care payer rate AFTER rate reduction or restructuring]])), 0)</f>
        <v>0</v>
      </c>
    </row>
    <row r="209" spans="1:16" s="129" customFormat="1" x14ac:dyDescent="0.25">
      <c r="A209" s="129">
        <f t="shared" si="22"/>
        <v>198</v>
      </c>
      <c r="B209" s="133"/>
      <c r="C209" s="134"/>
      <c r="D209" s="134"/>
      <c r="E209" s="135"/>
      <c r="F209" s="136"/>
      <c r="G209" s="136"/>
      <c r="H209" s="136"/>
      <c r="I209" s="136"/>
      <c r="J209" s="272" t="e">
        <f t="shared" si="18"/>
        <v>#DIV/0!</v>
      </c>
      <c r="K209" s="272" t="e">
        <f t="shared" si="19"/>
        <v>#DIV/0!</v>
      </c>
      <c r="L209" s="272" t="e">
        <f t="shared" si="20"/>
        <v>#DIV/0!</v>
      </c>
      <c r="M209" s="273" t="e">
        <f t="shared" si="21"/>
        <v>#DIV/0!</v>
      </c>
      <c r="N209" s="274" t="str">
        <f t="shared" si="23"/>
        <v/>
      </c>
      <c r="O209" s="275">
        <f>IF(N209="Incomplete", (COUNTBLANK(Table1117[[#This Row],[Benefit category]:[Sum of the ratios of Medicaid payment rates to the comparable other health care payer rate AFTER rate reduction or restructuring]])), 0)</f>
        <v>0</v>
      </c>
      <c r="P209" s="275">
        <f>IF(OR(N209="Complete", N209="Incomplete"), (COLUMNS(Table1117[[#This Row],[Benefit category]:[Sum of the ratios of Medicaid payment rates to the comparable other health care payer rate AFTER rate reduction or restructuring]])), 0)</f>
        <v>0</v>
      </c>
    </row>
    <row r="210" spans="1:16" s="129" customFormat="1" x14ac:dyDescent="0.25">
      <c r="A210" s="129">
        <f t="shared" si="22"/>
        <v>199</v>
      </c>
      <c r="B210" s="133"/>
      <c r="C210" s="134"/>
      <c r="D210" s="134"/>
      <c r="E210" s="135"/>
      <c r="F210" s="136"/>
      <c r="G210" s="136"/>
      <c r="H210" s="136"/>
      <c r="I210" s="136"/>
      <c r="J210" s="272" t="e">
        <f t="shared" si="18"/>
        <v>#DIV/0!</v>
      </c>
      <c r="K210" s="272" t="e">
        <f t="shared" si="19"/>
        <v>#DIV/0!</v>
      </c>
      <c r="L210" s="272" t="e">
        <f t="shared" si="20"/>
        <v>#DIV/0!</v>
      </c>
      <c r="M210" s="273" t="e">
        <f t="shared" si="21"/>
        <v>#DIV/0!</v>
      </c>
      <c r="N210" s="274" t="str">
        <f t="shared" si="23"/>
        <v/>
      </c>
      <c r="O210" s="275">
        <f>IF(N210="Incomplete", (COUNTBLANK(Table1117[[#This Row],[Benefit category]:[Sum of the ratios of Medicaid payment rates to the comparable other health care payer rate AFTER rate reduction or restructuring]])), 0)</f>
        <v>0</v>
      </c>
      <c r="P210" s="275">
        <f>IF(OR(N210="Complete", N210="Incomplete"), (COLUMNS(Table1117[[#This Row],[Benefit category]:[Sum of the ratios of Medicaid payment rates to the comparable other health care payer rate AFTER rate reduction or restructuring]])), 0)</f>
        <v>0</v>
      </c>
    </row>
    <row r="211" spans="1:16" s="129" customFormat="1" x14ac:dyDescent="0.25">
      <c r="A211" s="129">
        <f t="shared" si="22"/>
        <v>200</v>
      </c>
      <c r="B211" s="133"/>
      <c r="C211" s="134"/>
      <c r="D211" s="134"/>
      <c r="E211" s="135"/>
      <c r="F211" s="136"/>
      <c r="G211" s="136"/>
      <c r="H211" s="136"/>
      <c r="I211" s="136"/>
      <c r="J211" s="272" t="e">
        <f t="shared" si="18"/>
        <v>#DIV/0!</v>
      </c>
      <c r="K211" s="272" t="e">
        <f t="shared" si="19"/>
        <v>#DIV/0!</v>
      </c>
      <c r="L211" s="272" t="e">
        <f t="shared" si="20"/>
        <v>#DIV/0!</v>
      </c>
      <c r="M211" s="273" t="e">
        <f t="shared" si="21"/>
        <v>#DIV/0!</v>
      </c>
      <c r="N211" s="274" t="str">
        <f t="shared" si="23"/>
        <v/>
      </c>
      <c r="O211" s="275">
        <f>IF(N211="Incomplete", (COUNTBLANK(Table1117[[#This Row],[Benefit category]:[Sum of the ratios of Medicaid payment rates to the comparable other health care payer rate AFTER rate reduction or restructuring]])), 0)</f>
        <v>0</v>
      </c>
      <c r="P211" s="275">
        <f>IF(OR(N211="Complete", N211="Incomplete"), (COLUMNS(Table1117[[#This Row],[Benefit category]:[Sum of the ratios of Medicaid payment rates to the comparable other health care payer rate AFTER rate reduction or restructuring]])), 0)</f>
        <v>0</v>
      </c>
    </row>
    <row r="212" spans="1:16" x14ac:dyDescent="0.25">
      <c r="A212" s="70"/>
    </row>
  </sheetData>
  <sheetProtection formatCells="0" formatColumns="0" formatRows="0" insertRows="0" deleteRows="0" sort="0" autoFilter="0"/>
  <mergeCells count="1">
    <mergeCell ref="E3:G3"/>
  </mergeCells>
  <conditionalFormatting sqref="B12:I211">
    <cfRule type="expression" dxfId="8" priority="4">
      <formula>$N12="Incomplete"</formula>
    </cfRule>
  </conditionalFormatting>
  <conditionalFormatting sqref="E1:F1">
    <cfRule type="notContainsBlanks" dxfId="7" priority="5">
      <formula>LEN(TRIM(E1))&gt;0</formula>
    </cfRule>
  </conditionalFormatting>
  <dataValidations count="1">
    <dataValidation allowBlank="1" showInputMessage="1" showErrorMessage="1" prompt="Beige cell for state response." sqref="E5 A9:B9 B12:I211" xr:uid="{151B7C82-57AB-4CF5-A0C9-0F192E94C3D9}"/>
  </dataValidations>
  <pageMargins left="0.7" right="0.7" top="0.75" bottom="0.75" header="0.3" footer="0.3"/>
  <pageSetup paperSize="5" scale="39" fitToHeight="0" pageOrder="overThenDown" orientation="landscape" r:id="rId1"/>
  <headerFooter>
    <oddFooter>&amp;C&amp;P</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17787-0112-4272-9D35-1D908BFEEDF1}">
  <sheetPr codeName="Sheet10">
    <tabColor rgb="FF005288"/>
  </sheetPr>
  <dimension ref="A1:Q212"/>
  <sheetViews>
    <sheetView showGridLines="0" zoomScaleNormal="100" workbookViewId="0">
      <selection activeCell="E1" sqref="E1"/>
    </sheetView>
  </sheetViews>
  <sheetFormatPr defaultColWidth="8.85546875" defaultRowHeight="15" x14ac:dyDescent="0.25"/>
  <cols>
    <col min="1" max="1" width="9.42578125" customWidth="1"/>
    <col min="2" max="2" width="44.42578125" customWidth="1"/>
    <col min="3" max="3" width="22" bestFit="1" customWidth="1"/>
    <col min="4" max="4" width="35.42578125" bestFit="1" customWidth="1"/>
    <col min="5" max="5" width="53.42578125" customWidth="1"/>
    <col min="6" max="6" width="39.42578125" customWidth="1"/>
    <col min="7" max="7" width="41.42578125" customWidth="1"/>
    <col min="8" max="8" width="29.42578125" customWidth="1"/>
    <col min="9" max="9" width="29.42578125" bestFit="1" customWidth="1"/>
    <col min="10" max="10" width="34" customWidth="1"/>
    <col min="11" max="11" width="29.42578125" bestFit="1" customWidth="1"/>
    <col min="12" max="13" width="62.42578125" customWidth="1"/>
    <col min="14" max="14" width="39.42578125" customWidth="1"/>
    <col min="15" max="17" width="10.85546875" hidden="1" customWidth="1"/>
  </cols>
  <sheetData>
    <row r="1" spans="1:17" ht="65.099999999999994" customHeight="1" x14ac:dyDescent="0.25">
      <c r="A1" s="21" t="s">
        <v>562</v>
      </c>
      <c r="C1" s="112"/>
      <c r="D1" s="283" t="str">
        <f>IF('Progress Tracker'!$E$20="Met", "Per tab 0 Summary of compliance, Table B, do not complete this spreadsheet.", "")</f>
        <v/>
      </c>
      <c r="E1" s="229" t="str">
        <f>IF('Progress Tracker'!E20="Met","",IF((COUNTA(D5:E7)=6), "", "Cells D5:E7 are required. Please review and complete all required cells."))</f>
        <v>Cells D5:E7 are required. Please review and complete all required cells.</v>
      </c>
      <c r="F1" s="229" t="str">
        <f>IF('Progress Tracker'!E20="Met", "", (IF((COUNTIF(O12:O211, "Incomplete")=0), "", "There are incomplete cells in section B table. Review the table range C12:H211 and M12:N211 and see if there are any missing cells to complete.")))</f>
        <v/>
      </c>
    </row>
    <row r="2" spans="1:17" ht="20.25" x14ac:dyDescent="0.3">
      <c r="A2" s="22" t="s">
        <v>563</v>
      </c>
    </row>
    <row r="3" spans="1:17" ht="58.35" customHeight="1" x14ac:dyDescent="0.25">
      <c r="A3" s="173" t="s">
        <v>564</v>
      </c>
      <c r="B3" s="173"/>
      <c r="C3" s="173"/>
      <c r="D3" s="184"/>
      <c r="E3" s="184"/>
    </row>
    <row r="4" spans="1:17" x14ac:dyDescent="0.25">
      <c r="A4" s="12" t="s">
        <v>565</v>
      </c>
      <c r="B4" s="12" t="s">
        <v>566</v>
      </c>
      <c r="C4" s="12" t="s">
        <v>567</v>
      </c>
      <c r="D4" s="12" t="s">
        <v>568</v>
      </c>
      <c r="E4" s="34" t="s">
        <v>569</v>
      </c>
      <c r="F4" s="6"/>
      <c r="G4" s="6"/>
      <c r="H4" s="6"/>
    </row>
    <row r="5" spans="1:17" x14ac:dyDescent="0.25">
      <c r="A5" s="74" t="s">
        <v>570</v>
      </c>
      <c r="B5" s="43" t="s">
        <v>571</v>
      </c>
      <c r="C5" s="33" t="s">
        <v>572</v>
      </c>
      <c r="D5" s="86"/>
      <c r="E5" s="87"/>
      <c r="F5" s="32"/>
      <c r="G5" s="32"/>
      <c r="H5" s="32"/>
    </row>
    <row r="6" spans="1:17" x14ac:dyDescent="0.25">
      <c r="A6" s="74" t="s">
        <v>573</v>
      </c>
      <c r="B6" s="43" t="s">
        <v>574</v>
      </c>
      <c r="C6" s="33" t="s">
        <v>572</v>
      </c>
      <c r="D6" s="86"/>
      <c r="E6" s="87"/>
      <c r="F6" s="32"/>
      <c r="G6" s="32"/>
      <c r="H6" s="32"/>
    </row>
    <row r="7" spans="1:17" x14ac:dyDescent="0.25">
      <c r="A7" s="220" t="s">
        <v>575</v>
      </c>
      <c r="B7" s="221" t="s">
        <v>576</v>
      </c>
      <c r="C7" s="222" t="s">
        <v>572</v>
      </c>
      <c r="D7" s="223"/>
      <c r="E7" s="224"/>
      <c r="F7" s="32"/>
      <c r="G7" s="32"/>
      <c r="H7" s="32"/>
    </row>
    <row r="8" spans="1:17" ht="36.6" customHeight="1" x14ac:dyDescent="0.3">
      <c r="A8" s="22" t="s">
        <v>577</v>
      </c>
    </row>
    <row r="9" spans="1:17" ht="71.45" customHeight="1" thickBot="1" x14ac:dyDescent="0.3">
      <c r="A9" s="185" t="s">
        <v>578</v>
      </c>
      <c r="B9" s="185"/>
      <c r="C9" s="185"/>
      <c r="D9" s="184"/>
      <c r="E9" s="184"/>
    </row>
    <row r="10" spans="1:17" ht="44.25" customHeight="1" x14ac:dyDescent="0.25">
      <c r="A10" s="27" t="s">
        <v>474</v>
      </c>
      <c r="B10" s="68" t="s">
        <v>60</v>
      </c>
      <c r="C10" s="149" t="s">
        <v>579</v>
      </c>
      <c r="D10" s="149" t="s">
        <v>139</v>
      </c>
      <c r="E10" s="149" t="s">
        <v>141</v>
      </c>
      <c r="F10" s="149" t="str">
        <f>IF(D5="","Number of actively participating providers - Year 1","Number of actively participating providers "&amp;TEXT(D5,"mm/dd/yyy")&amp;" - "&amp;TEXT(E5,"mm/dd/yyyy"))</f>
        <v>Number of actively participating providers - Year 1</v>
      </c>
      <c r="G10" s="149" t="str">
        <f>IF(D6="","Number of actively participating providers - Year 2","Number of actively participating providers "&amp;TEXT(D6,"mm/dd/yyy")&amp;" - "&amp;TEXT(E6,"mm/dd/yyyy"))</f>
        <v>Number of actively participating providers - Year 2</v>
      </c>
      <c r="H10" s="149" t="str">
        <f>IF(D7="","Number of actively participating providers - Year 3","Number of actively participating providers "&amp;TEXT(D7,"mm/dd/yyy")&amp;" - "&amp;TEXT(E7,"mm/dd/yyyy"))</f>
        <v>Number of actively participating providers - Year 3</v>
      </c>
      <c r="I10" s="149" t="s">
        <v>149</v>
      </c>
      <c r="J10" s="149" t="s">
        <v>151</v>
      </c>
      <c r="K10" s="149" t="s">
        <v>580</v>
      </c>
      <c r="L10" s="149" t="s">
        <v>156</v>
      </c>
      <c r="M10" s="149" t="s">
        <v>159</v>
      </c>
      <c r="N10" s="149" t="s">
        <v>581</v>
      </c>
      <c r="O10" s="231" t="s">
        <v>514</v>
      </c>
      <c r="P10" s="230" t="s">
        <v>515</v>
      </c>
      <c r="Q10" s="231" t="s">
        <v>516</v>
      </c>
    </row>
    <row r="11" spans="1:17" ht="63.75" x14ac:dyDescent="0.25">
      <c r="A11">
        <v>0</v>
      </c>
      <c r="B11" s="13" t="s">
        <v>582</v>
      </c>
      <c r="C11" s="13" t="s">
        <v>138</v>
      </c>
      <c r="D11" s="13" t="s">
        <v>583</v>
      </c>
      <c r="E11" s="13" t="s">
        <v>584</v>
      </c>
      <c r="F11" s="13" t="s">
        <v>585</v>
      </c>
      <c r="G11" s="13" t="s">
        <v>586</v>
      </c>
      <c r="H11" s="13" t="s">
        <v>587</v>
      </c>
      <c r="I11" s="13" t="s">
        <v>288</v>
      </c>
      <c r="J11" s="13" t="s">
        <v>288</v>
      </c>
      <c r="K11" s="13" t="s">
        <v>288</v>
      </c>
      <c r="L11" s="13" t="s">
        <v>288</v>
      </c>
      <c r="M11" s="13" t="s">
        <v>160</v>
      </c>
      <c r="N11" s="13" t="s">
        <v>588</v>
      </c>
      <c r="O11" s="233" t="s">
        <v>288</v>
      </c>
      <c r="P11" s="233" t="s">
        <v>288</v>
      </c>
      <c r="Q11" s="233" t="s">
        <v>288</v>
      </c>
    </row>
    <row r="12" spans="1:17" x14ac:dyDescent="0.25">
      <c r="A12">
        <v>1</v>
      </c>
      <c r="B12" s="69" t="str">
        <f>IF(ISBLANK('IV Addl - Analysis'!B12),"--",'IV Addl - Analysis'!B12)</f>
        <v>--</v>
      </c>
      <c r="C12" s="9"/>
      <c r="D12" s="9"/>
      <c r="E12" s="9"/>
      <c r="F12" s="9"/>
      <c r="G12" s="9"/>
      <c r="H12" s="9"/>
      <c r="I12" s="58" t="e">
        <f t="shared" ref="I12:I43" si="0">G12/F12-1</f>
        <v>#DIV/0!</v>
      </c>
      <c r="J12" s="58" t="e">
        <f t="shared" ref="J12:J43" si="1">H12/G12-1</f>
        <v>#DIV/0!</v>
      </c>
      <c r="K12" s="61">
        <f>H12-F12</f>
        <v>0</v>
      </c>
      <c r="L12" s="58" t="e">
        <f>IF(H12/F12-1&gt;0,F12&amp;" to "&amp;H12&amp;" ("&amp;TEXT((H12/F12-1)*100,"0.0")&amp;"% increase)",IF(H12/F12-1&lt;0,F12&amp;" to "&amp;H12&amp;" ("&amp;TEXT(ABS((H12/F12-1)*100),"0.0")&amp;"% decrease)",IF(H12/F12-1=0,F12&amp;" to "&amp;H12&amp;" (no change)")))</f>
        <v>#DIV/0!</v>
      </c>
      <c r="M12" s="84"/>
      <c r="N12" s="235"/>
      <c r="O12" s="236" t="str">
        <f>IF(OR(B12="",B12="--"),"",IF(COUNTA(C12:H12,M12:N12)=COLUMNS(C12:H12)+COLUMNS(M12:N12), "Complete", "Incomplete"))</f>
        <v/>
      </c>
      <c r="P12" s="236">
        <f>IF(O12="Incomplete",((COUNTBLANK(M12:N12))+(COUNTBLANK(C12:H12))), 0)</f>
        <v>0</v>
      </c>
      <c r="Q12" s="236">
        <f>IF(OR(O12="Complete", O12="Incomplete"), ((COLUMNS(C12:H12))+(COLUMNS(M12:N12))), 0)</f>
        <v>0</v>
      </c>
    </row>
    <row r="13" spans="1:17" x14ac:dyDescent="0.25">
      <c r="A13">
        <f>A12+1</f>
        <v>2</v>
      </c>
      <c r="B13" s="69" t="str">
        <f>IF(ISBLANK('IV Addl - Analysis'!B13),"--",'IV Addl - Analysis'!B13)</f>
        <v>--</v>
      </c>
      <c r="C13" s="9"/>
      <c r="D13" s="9"/>
      <c r="E13" s="9"/>
      <c r="F13" s="9"/>
      <c r="G13" s="9"/>
      <c r="H13" s="9"/>
      <c r="I13" s="58" t="e">
        <f t="shared" si="0"/>
        <v>#DIV/0!</v>
      </c>
      <c r="J13" s="58" t="e">
        <f t="shared" si="1"/>
        <v>#DIV/0!</v>
      </c>
      <c r="K13" s="61">
        <f t="shared" ref="K13:K76" si="2">H13-F13</f>
        <v>0</v>
      </c>
      <c r="L13" s="58" t="e">
        <f t="shared" ref="L13:L76" si="3">IF(H13/F13-1&gt;0,F13&amp;" to "&amp;H13&amp;" ("&amp;TEXT((H13/F13-1)*100,"0.0")&amp;"% increase)",IF(H13/F13-1&lt;0,F13&amp;" to "&amp;H13&amp;" ("&amp;TEXT(ABS((H13/F13-1)*100),"0.0")&amp;"% decrease)",IF(H13/F13-1=0,F13&amp;" to "&amp;H13&amp;" (no change)")))</f>
        <v>#DIV/0!</v>
      </c>
      <c r="M13" s="84"/>
      <c r="N13" s="235"/>
      <c r="O13" s="236" t="str">
        <f t="shared" ref="O13:O76" si="4">IF(OR(B13="",B13="--"),"",IF(COUNTA(C13:H13,M13:N13)=COLUMNS(C13:H13)+COLUMNS(M13:N13), "Complete", "Incomplete"))</f>
        <v/>
      </c>
      <c r="P13" s="236">
        <f t="shared" ref="P13:P76" si="5">IF(O13="Incomplete",((COUNTBLANK(M13:N13))+(COUNTBLANK(C13:H13))), 0)</f>
        <v>0</v>
      </c>
      <c r="Q13" s="236">
        <f t="shared" ref="Q13:Q76" si="6">IF(OR(O13="Complete", O13="Incomplete"), ((COLUMNS(C13:H13))+(COLUMNS(M13:N13))), 0)</f>
        <v>0</v>
      </c>
    </row>
    <row r="14" spans="1:17" x14ac:dyDescent="0.25">
      <c r="A14">
        <f t="shared" ref="A14:A77" si="7">A13+1</f>
        <v>3</v>
      </c>
      <c r="B14" s="69" t="str">
        <f>IF(ISBLANK('IV Addl - Analysis'!B14),"--",'IV Addl - Analysis'!B14)</f>
        <v>--</v>
      </c>
      <c r="C14" s="9"/>
      <c r="D14" s="9"/>
      <c r="E14" s="9"/>
      <c r="F14" s="9"/>
      <c r="G14" s="9"/>
      <c r="H14" s="9"/>
      <c r="I14" s="58" t="e">
        <f t="shared" si="0"/>
        <v>#DIV/0!</v>
      </c>
      <c r="J14" s="58" t="e">
        <f t="shared" si="1"/>
        <v>#DIV/0!</v>
      </c>
      <c r="K14" s="61">
        <f t="shared" si="2"/>
        <v>0</v>
      </c>
      <c r="L14" s="58" t="e">
        <f t="shared" si="3"/>
        <v>#DIV/0!</v>
      </c>
      <c r="M14" s="84"/>
      <c r="N14" s="235"/>
      <c r="O14" s="236" t="str">
        <f t="shared" si="4"/>
        <v/>
      </c>
      <c r="P14" s="236">
        <f t="shared" si="5"/>
        <v>0</v>
      </c>
      <c r="Q14" s="236">
        <f t="shared" si="6"/>
        <v>0</v>
      </c>
    </row>
    <row r="15" spans="1:17" x14ac:dyDescent="0.25">
      <c r="A15">
        <f t="shared" si="7"/>
        <v>4</v>
      </c>
      <c r="B15" s="69" t="str">
        <f>IF(ISBLANK('IV Addl - Analysis'!B15),"--",'IV Addl - Analysis'!B15)</f>
        <v>--</v>
      </c>
      <c r="C15" s="9"/>
      <c r="D15" s="9"/>
      <c r="E15" s="9"/>
      <c r="F15" s="9"/>
      <c r="G15" s="9"/>
      <c r="H15" s="9"/>
      <c r="I15" s="58" t="e">
        <f t="shared" si="0"/>
        <v>#DIV/0!</v>
      </c>
      <c r="J15" s="58" t="e">
        <f t="shared" si="1"/>
        <v>#DIV/0!</v>
      </c>
      <c r="K15" s="61">
        <f t="shared" si="2"/>
        <v>0</v>
      </c>
      <c r="L15" s="58" t="e">
        <f t="shared" si="3"/>
        <v>#DIV/0!</v>
      </c>
      <c r="M15" s="84"/>
      <c r="N15" s="235"/>
      <c r="O15" s="236" t="str">
        <f t="shared" si="4"/>
        <v/>
      </c>
      <c r="P15" s="236">
        <f t="shared" si="5"/>
        <v>0</v>
      </c>
      <c r="Q15" s="236">
        <f t="shared" si="6"/>
        <v>0</v>
      </c>
    </row>
    <row r="16" spans="1:17" x14ac:dyDescent="0.25">
      <c r="A16">
        <f t="shared" si="7"/>
        <v>5</v>
      </c>
      <c r="B16" s="69" t="str">
        <f>IF(ISBLANK('IV Addl - Analysis'!B16),"--",'IV Addl - Analysis'!B16)</f>
        <v>--</v>
      </c>
      <c r="C16" s="9"/>
      <c r="D16" s="9"/>
      <c r="E16" s="9"/>
      <c r="F16" s="9"/>
      <c r="G16" s="9"/>
      <c r="H16" s="9"/>
      <c r="I16" s="58" t="e">
        <f t="shared" si="0"/>
        <v>#DIV/0!</v>
      </c>
      <c r="J16" s="58" t="e">
        <f t="shared" si="1"/>
        <v>#DIV/0!</v>
      </c>
      <c r="K16" s="61">
        <f t="shared" si="2"/>
        <v>0</v>
      </c>
      <c r="L16" s="58" t="e">
        <f t="shared" si="3"/>
        <v>#DIV/0!</v>
      </c>
      <c r="M16" s="84"/>
      <c r="N16" s="235"/>
      <c r="O16" s="236" t="str">
        <f t="shared" si="4"/>
        <v/>
      </c>
      <c r="P16" s="236">
        <f t="shared" si="5"/>
        <v>0</v>
      </c>
      <c r="Q16" s="236">
        <f t="shared" si="6"/>
        <v>0</v>
      </c>
    </row>
    <row r="17" spans="1:17" x14ac:dyDescent="0.25">
      <c r="A17">
        <f t="shared" si="7"/>
        <v>6</v>
      </c>
      <c r="B17" s="69" t="str">
        <f>IF(ISBLANK('IV Addl - Analysis'!B17),"--",'IV Addl - Analysis'!B17)</f>
        <v>--</v>
      </c>
      <c r="C17" s="9"/>
      <c r="D17" s="9"/>
      <c r="E17" s="9"/>
      <c r="F17" s="9"/>
      <c r="G17" s="9"/>
      <c r="H17" s="9"/>
      <c r="I17" s="58" t="e">
        <f t="shared" si="0"/>
        <v>#DIV/0!</v>
      </c>
      <c r="J17" s="58" t="e">
        <f t="shared" si="1"/>
        <v>#DIV/0!</v>
      </c>
      <c r="K17" s="61">
        <f t="shared" si="2"/>
        <v>0</v>
      </c>
      <c r="L17" s="58" t="e">
        <f t="shared" si="3"/>
        <v>#DIV/0!</v>
      </c>
      <c r="M17" s="84"/>
      <c r="N17" s="235"/>
      <c r="O17" s="236" t="str">
        <f t="shared" si="4"/>
        <v/>
      </c>
      <c r="P17" s="236">
        <f t="shared" si="5"/>
        <v>0</v>
      </c>
      <c r="Q17" s="236">
        <f t="shared" si="6"/>
        <v>0</v>
      </c>
    </row>
    <row r="18" spans="1:17" x14ac:dyDescent="0.25">
      <c r="A18">
        <f t="shared" si="7"/>
        <v>7</v>
      </c>
      <c r="B18" s="69" t="str">
        <f>IF(ISBLANK('IV Addl - Analysis'!B18),"--",'IV Addl - Analysis'!B18)</f>
        <v>--</v>
      </c>
      <c r="C18" s="9"/>
      <c r="D18" s="9"/>
      <c r="E18" s="9"/>
      <c r="F18" s="9"/>
      <c r="G18" s="9"/>
      <c r="H18" s="9"/>
      <c r="I18" s="58" t="e">
        <f t="shared" si="0"/>
        <v>#DIV/0!</v>
      </c>
      <c r="J18" s="58" t="e">
        <f t="shared" si="1"/>
        <v>#DIV/0!</v>
      </c>
      <c r="K18" s="61">
        <f t="shared" si="2"/>
        <v>0</v>
      </c>
      <c r="L18" s="58" t="e">
        <f t="shared" si="3"/>
        <v>#DIV/0!</v>
      </c>
      <c r="M18" s="84"/>
      <c r="N18" s="235"/>
      <c r="O18" s="236" t="str">
        <f t="shared" si="4"/>
        <v/>
      </c>
      <c r="P18" s="236">
        <f t="shared" si="5"/>
        <v>0</v>
      </c>
      <c r="Q18" s="236">
        <f t="shared" si="6"/>
        <v>0</v>
      </c>
    </row>
    <row r="19" spans="1:17" x14ac:dyDescent="0.25">
      <c r="A19">
        <f t="shared" si="7"/>
        <v>8</v>
      </c>
      <c r="B19" s="69" t="str">
        <f>IF(ISBLANK('IV Addl - Analysis'!B19),"--",'IV Addl - Analysis'!B19)</f>
        <v>--</v>
      </c>
      <c r="C19" s="9"/>
      <c r="D19" s="9"/>
      <c r="E19" s="9"/>
      <c r="F19" s="9"/>
      <c r="G19" s="9"/>
      <c r="H19" s="9"/>
      <c r="I19" s="58" t="e">
        <f t="shared" si="0"/>
        <v>#DIV/0!</v>
      </c>
      <c r="J19" s="58" t="e">
        <f t="shared" si="1"/>
        <v>#DIV/0!</v>
      </c>
      <c r="K19" s="61">
        <f t="shared" si="2"/>
        <v>0</v>
      </c>
      <c r="L19" s="58" t="e">
        <f t="shared" si="3"/>
        <v>#DIV/0!</v>
      </c>
      <c r="M19" s="84"/>
      <c r="N19" s="235"/>
      <c r="O19" s="236" t="str">
        <f t="shared" si="4"/>
        <v/>
      </c>
      <c r="P19" s="236">
        <f t="shared" si="5"/>
        <v>0</v>
      </c>
      <c r="Q19" s="236">
        <f t="shared" si="6"/>
        <v>0</v>
      </c>
    </row>
    <row r="20" spans="1:17" x14ac:dyDescent="0.25">
      <c r="A20">
        <f t="shared" si="7"/>
        <v>9</v>
      </c>
      <c r="B20" s="69" t="str">
        <f>IF(ISBLANK('IV Addl - Analysis'!B20),"--",'IV Addl - Analysis'!B20)</f>
        <v>--</v>
      </c>
      <c r="C20" s="9"/>
      <c r="D20" s="9"/>
      <c r="E20" s="9"/>
      <c r="F20" s="9"/>
      <c r="G20" s="9"/>
      <c r="H20" s="9"/>
      <c r="I20" s="58" t="e">
        <f t="shared" si="0"/>
        <v>#DIV/0!</v>
      </c>
      <c r="J20" s="58" t="e">
        <f t="shared" si="1"/>
        <v>#DIV/0!</v>
      </c>
      <c r="K20" s="61">
        <f t="shared" si="2"/>
        <v>0</v>
      </c>
      <c r="L20" s="58" t="e">
        <f t="shared" si="3"/>
        <v>#DIV/0!</v>
      </c>
      <c r="M20" s="84"/>
      <c r="N20" s="235"/>
      <c r="O20" s="236" t="str">
        <f t="shared" si="4"/>
        <v/>
      </c>
      <c r="P20" s="236">
        <f t="shared" si="5"/>
        <v>0</v>
      </c>
      <c r="Q20" s="236">
        <f t="shared" si="6"/>
        <v>0</v>
      </c>
    </row>
    <row r="21" spans="1:17" x14ac:dyDescent="0.25">
      <c r="A21">
        <f t="shared" si="7"/>
        <v>10</v>
      </c>
      <c r="B21" s="69" t="str">
        <f>IF(ISBLANK('IV Addl - Analysis'!B21),"--",'IV Addl - Analysis'!B21)</f>
        <v>--</v>
      </c>
      <c r="C21" s="9"/>
      <c r="D21" s="9"/>
      <c r="E21" s="9"/>
      <c r="F21" s="9"/>
      <c r="G21" s="9"/>
      <c r="H21" s="9"/>
      <c r="I21" s="58" t="e">
        <f t="shared" si="0"/>
        <v>#DIV/0!</v>
      </c>
      <c r="J21" s="58" t="e">
        <f t="shared" si="1"/>
        <v>#DIV/0!</v>
      </c>
      <c r="K21" s="61">
        <f t="shared" si="2"/>
        <v>0</v>
      </c>
      <c r="L21" s="58" t="e">
        <f t="shared" si="3"/>
        <v>#DIV/0!</v>
      </c>
      <c r="M21" s="84"/>
      <c r="N21" s="235"/>
      <c r="O21" s="236" t="str">
        <f t="shared" si="4"/>
        <v/>
      </c>
      <c r="P21" s="236">
        <f t="shared" si="5"/>
        <v>0</v>
      </c>
      <c r="Q21" s="236">
        <f t="shared" si="6"/>
        <v>0</v>
      </c>
    </row>
    <row r="22" spans="1:17" x14ac:dyDescent="0.25">
      <c r="A22">
        <f t="shared" si="7"/>
        <v>11</v>
      </c>
      <c r="B22" s="69" t="str">
        <f>IF(ISBLANK('IV Addl - Analysis'!B22),"--",'IV Addl - Analysis'!B22)</f>
        <v>--</v>
      </c>
      <c r="C22" s="9"/>
      <c r="D22" s="9"/>
      <c r="E22" s="9"/>
      <c r="F22" s="9"/>
      <c r="G22" s="9"/>
      <c r="H22" s="9"/>
      <c r="I22" s="58" t="e">
        <f t="shared" si="0"/>
        <v>#DIV/0!</v>
      </c>
      <c r="J22" s="58" t="e">
        <f t="shared" si="1"/>
        <v>#DIV/0!</v>
      </c>
      <c r="K22" s="61">
        <f t="shared" si="2"/>
        <v>0</v>
      </c>
      <c r="L22" s="58" t="e">
        <f t="shared" si="3"/>
        <v>#DIV/0!</v>
      </c>
      <c r="M22" s="84"/>
      <c r="N22" s="235"/>
      <c r="O22" s="236" t="str">
        <f t="shared" si="4"/>
        <v/>
      </c>
      <c r="P22" s="236">
        <f t="shared" si="5"/>
        <v>0</v>
      </c>
      <c r="Q22" s="236">
        <f t="shared" si="6"/>
        <v>0</v>
      </c>
    </row>
    <row r="23" spans="1:17" x14ac:dyDescent="0.25">
      <c r="A23">
        <f t="shared" si="7"/>
        <v>12</v>
      </c>
      <c r="B23" s="69" t="str">
        <f>IF(ISBLANK('IV Addl - Analysis'!B23),"--",'IV Addl - Analysis'!B23)</f>
        <v>--</v>
      </c>
      <c r="C23" s="9"/>
      <c r="D23" s="9"/>
      <c r="E23" s="9"/>
      <c r="F23" s="9"/>
      <c r="G23" s="9"/>
      <c r="H23" s="9"/>
      <c r="I23" s="58" t="e">
        <f t="shared" si="0"/>
        <v>#DIV/0!</v>
      </c>
      <c r="J23" s="58" t="e">
        <f t="shared" si="1"/>
        <v>#DIV/0!</v>
      </c>
      <c r="K23" s="61">
        <f t="shared" si="2"/>
        <v>0</v>
      </c>
      <c r="L23" s="58" t="e">
        <f t="shared" si="3"/>
        <v>#DIV/0!</v>
      </c>
      <c r="M23" s="84"/>
      <c r="N23" s="235"/>
      <c r="O23" s="236" t="str">
        <f t="shared" si="4"/>
        <v/>
      </c>
      <c r="P23" s="236">
        <f t="shared" si="5"/>
        <v>0</v>
      </c>
      <c r="Q23" s="236">
        <f t="shared" si="6"/>
        <v>0</v>
      </c>
    </row>
    <row r="24" spans="1:17" x14ac:dyDescent="0.25">
      <c r="A24">
        <f t="shared" si="7"/>
        <v>13</v>
      </c>
      <c r="B24" s="69" t="str">
        <f>IF(ISBLANK('IV Addl - Analysis'!B24),"--",'IV Addl - Analysis'!B24)</f>
        <v>--</v>
      </c>
      <c r="C24" s="9"/>
      <c r="D24" s="9"/>
      <c r="E24" s="9"/>
      <c r="F24" s="9"/>
      <c r="G24" s="9"/>
      <c r="H24" s="9"/>
      <c r="I24" s="58" t="e">
        <f t="shared" si="0"/>
        <v>#DIV/0!</v>
      </c>
      <c r="J24" s="58" t="e">
        <f t="shared" si="1"/>
        <v>#DIV/0!</v>
      </c>
      <c r="K24" s="61">
        <f t="shared" si="2"/>
        <v>0</v>
      </c>
      <c r="L24" s="58" t="e">
        <f t="shared" si="3"/>
        <v>#DIV/0!</v>
      </c>
      <c r="M24" s="84"/>
      <c r="N24" s="235"/>
      <c r="O24" s="236" t="str">
        <f t="shared" si="4"/>
        <v/>
      </c>
      <c r="P24" s="236">
        <f t="shared" si="5"/>
        <v>0</v>
      </c>
      <c r="Q24" s="236">
        <f t="shared" si="6"/>
        <v>0</v>
      </c>
    </row>
    <row r="25" spans="1:17" x14ac:dyDescent="0.25">
      <c r="A25">
        <f t="shared" si="7"/>
        <v>14</v>
      </c>
      <c r="B25" s="69" t="str">
        <f>IF(ISBLANK('IV Addl - Analysis'!B25),"--",'IV Addl - Analysis'!B25)</f>
        <v>--</v>
      </c>
      <c r="C25" s="9"/>
      <c r="D25" s="9"/>
      <c r="E25" s="9"/>
      <c r="F25" s="9"/>
      <c r="G25" s="9"/>
      <c r="H25" s="9"/>
      <c r="I25" s="58" t="e">
        <f t="shared" si="0"/>
        <v>#DIV/0!</v>
      </c>
      <c r="J25" s="58" t="e">
        <f t="shared" si="1"/>
        <v>#DIV/0!</v>
      </c>
      <c r="K25" s="61">
        <f t="shared" si="2"/>
        <v>0</v>
      </c>
      <c r="L25" s="58" t="e">
        <f t="shared" si="3"/>
        <v>#DIV/0!</v>
      </c>
      <c r="M25" s="84"/>
      <c r="N25" s="235"/>
      <c r="O25" s="236" t="str">
        <f t="shared" si="4"/>
        <v/>
      </c>
      <c r="P25" s="236">
        <f t="shared" si="5"/>
        <v>0</v>
      </c>
      <c r="Q25" s="236">
        <f t="shared" si="6"/>
        <v>0</v>
      </c>
    </row>
    <row r="26" spans="1:17" x14ac:dyDescent="0.25">
      <c r="A26">
        <f t="shared" si="7"/>
        <v>15</v>
      </c>
      <c r="B26" s="69" t="str">
        <f>IF(ISBLANK('IV Addl - Analysis'!B26),"--",'IV Addl - Analysis'!B26)</f>
        <v>--</v>
      </c>
      <c r="C26" s="9"/>
      <c r="D26" s="9"/>
      <c r="E26" s="9"/>
      <c r="F26" s="9"/>
      <c r="G26" s="9"/>
      <c r="H26" s="9"/>
      <c r="I26" s="58" t="e">
        <f t="shared" si="0"/>
        <v>#DIV/0!</v>
      </c>
      <c r="J26" s="58" t="e">
        <f t="shared" si="1"/>
        <v>#DIV/0!</v>
      </c>
      <c r="K26" s="61">
        <f t="shared" si="2"/>
        <v>0</v>
      </c>
      <c r="L26" s="58" t="e">
        <f t="shared" si="3"/>
        <v>#DIV/0!</v>
      </c>
      <c r="M26" s="84"/>
      <c r="N26" s="235"/>
      <c r="O26" s="236" t="str">
        <f t="shared" si="4"/>
        <v/>
      </c>
      <c r="P26" s="236">
        <f t="shared" si="5"/>
        <v>0</v>
      </c>
      <c r="Q26" s="236">
        <f t="shared" si="6"/>
        <v>0</v>
      </c>
    </row>
    <row r="27" spans="1:17" x14ac:dyDescent="0.25">
      <c r="A27">
        <f t="shared" si="7"/>
        <v>16</v>
      </c>
      <c r="B27" s="69" t="str">
        <f>IF(ISBLANK('IV Addl - Analysis'!B27),"--",'IV Addl - Analysis'!B27)</f>
        <v>--</v>
      </c>
      <c r="C27" s="9"/>
      <c r="D27" s="9"/>
      <c r="E27" s="9"/>
      <c r="F27" s="9"/>
      <c r="G27" s="9"/>
      <c r="H27" s="9"/>
      <c r="I27" s="58" t="e">
        <f t="shared" si="0"/>
        <v>#DIV/0!</v>
      </c>
      <c r="J27" s="58" t="e">
        <f t="shared" si="1"/>
        <v>#DIV/0!</v>
      </c>
      <c r="K27" s="61">
        <f t="shared" si="2"/>
        <v>0</v>
      </c>
      <c r="L27" s="58" t="e">
        <f t="shared" si="3"/>
        <v>#DIV/0!</v>
      </c>
      <c r="M27" s="84"/>
      <c r="N27" s="235"/>
      <c r="O27" s="236" t="str">
        <f t="shared" si="4"/>
        <v/>
      </c>
      <c r="P27" s="236">
        <f t="shared" si="5"/>
        <v>0</v>
      </c>
      <c r="Q27" s="236">
        <f t="shared" si="6"/>
        <v>0</v>
      </c>
    </row>
    <row r="28" spans="1:17" x14ac:dyDescent="0.25">
      <c r="A28">
        <f t="shared" si="7"/>
        <v>17</v>
      </c>
      <c r="B28" s="69" t="str">
        <f>IF(ISBLANK('IV Addl - Analysis'!B28),"--",'IV Addl - Analysis'!B28)</f>
        <v>--</v>
      </c>
      <c r="C28" s="9"/>
      <c r="D28" s="9"/>
      <c r="E28" s="9"/>
      <c r="F28" s="9"/>
      <c r="G28" s="9"/>
      <c r="H28" s="9"/>
      <c r="I28" s="58" t="e">
        <f t="shared" si="0"/>
        <v>#DIV/0!</v>
      </c>
      <c r="J28" s="58" t="e">
        <f t="shared" si="1"/>
        <v>#DIV/0!</v>
      </c>
      <c r="K28" s="61">
        <f t="shared" si="2"/>
        <v>0</v>
      </c>
      <c r="L28" s="58" t="e">
        <f t="shared" si="3"/>
        <v>#DIV/0!</v>
      </c>
      <c r="M28" s="84"/>
      <c r="N28" s="235"/>
      <c r="O28" s="236" t="str">
        <f t="shared" si="4"/>
        <v/>
      </c>
      <c r="P28" s="236">
        <f t="shared" si="5"/>
        <v>0</v>
      </c>
      <c r="Q28" s="236">
        <f t="shared" si="6"/>
        <v>0</v>
      </c>
    </row>
    <row r="29" spans="1:17" x14ac:dyDescent="0.25">
      <c r="A29">
        <f t="shared" si="7"/>
        <v>18</v>
      </c>
      <c r="B29" s="69" t="str">
        <f>IF(ISBLANK('IV Addl - Analysis'!B29),"--",'IV Addl - Analysis'!B29)</f>
        <v>--</v>
      </c>
      <c r="C29" s="9"/>
      <c r="D29" s="9"/>
      <c r="E29" s="9"/>
      <c r="F29" s="9"/>
      <c r="G29" s="9"/>
      <c r="H29" s="9"/>
      <c r="I29" s="58" t="e">
        <f t="shared" si="0"/>
        <v>#DIV/0!</v>
      </c>
      <c r="J29" s="58" t="e">
        <f t="shared" si="1"/>
        <v>#DIV/0!</v>
      </c>
      <c r="K29" s="61">
        <f t="shared" si="2"/>
        <v>0</v>
      </c>
      <c r="L29" s="58" t="e">
        <f t="shared" si="3"/>
        <v>#DIV/0!</v>
      </c>
      <c r="M29" s="84"/>
      <c r="N29" s="235"/>
      <c r="O29" s="236" t="str">
        <f t="shared" si="4"/>
        <v/>
      </c>
      <c r="P29" s="236">
        <f t="shared" si="5"/>
        <v>0</v>
      </c>
      <c r="Q29" s="236">
        <f t="shared" si="6"/>
        <v>0</v>
      </c>
    </row>
    <row r="30" spans="1:17" x14ac:dyDescent="0.25">
      <c r="A30">
        <f t="shared" si="7"/>
        <v>19</v>
      </c>
      <c r="B30" s="69" t="str">
        <f>IF(ISBLANK('IV Addl - Analysis'!B30),"--",'IV Addl - Analysis'!B30)</f>
        <v>--</v>
      </c>
      <c r="C30" s="9"/>
      <c r="D30" s="9"/>
      <c r="E30" s="9"/>
      <c r="F30" s="9"/>
      <c r="G30" s="9"/>
      <c r="H30" s="9"/>
      <c r="I30" s="58" t="e">
        <f t="shared" si="0"/>
        <v>#DIV/0!</v>
      </c>
      <c r="J30" s="58" t="e">
        <f t="shared" si="1"/>
        <v>#DIV/0!</v>
      </c>
      <c r="K30" s="61">
        <f t="shared" si="2"/>
        <v>0</v>
      </c>
      <c r="L30" s="58" t="e">
        <f t="shared" si="3"/>
        <v>#DIV/0!</v>
      </c>
      <c r="M30" s="84"/>
      <c r="N30" s="235"/>
      <c r="O30" s="236" t="str">
        <f t="shared" si="4"/>
        <v/>
      </c>
      <c r="P30" s="236">
        <f t="shared" si="5"/>
        <v>0</v>
      </c>
      <c r="Q30" s="236">
        <f t="shared" si="6"/>
        <v>0</v>
      </c>
    </row>
    <row r="31" spans="1:17" x14ac:dyDescent="0.25">
      <c r="A31">
        <f t="shared" si="7"/>
        <v>20</v>
      </c>
      <c r="B31" s="69" t="str">
        <f>IF(ISBLANK('IV Addl - Analysis'!B31),"--",'IV Addl - Analysis'!B31)</f>
        <v>--</v>
      </c>
      <c r="C31" s="9"/>
      <c r="D31" s="9"/>
      <c r="E31" s="9"/>
      <c r="F31" s="9"/>
      <c r="G31" s="9"/>
      <c r="H31" s="9"/>
      <c r="I31" s="58" t="e">
        <f t="shared" si="0"/>
        <v>#DIV/0!</v>
      </c>
      <c r="J31" s="58" t="e">
        <f t="shared" si="1"/>
        <v>#DIV/0!</v>
      </c>
      <c r="K31" s="61">
        <f t="shared" si="2"/>
        <v>0</v>
      </c>
      <c r="L31" s="58" t="e">
        <f t="shared" si="3"/>
        <v>#DIV/0!</v>
      </c>
      <c r="M31" s="84"/>
      <c r="N31" s="235"/>
      <c r="O31" s="236" t="str">
        <f t="shared" si="4"/>
        <v/>
      </c>
      <c r="P31" s="236">
        <f t="shared" si="5"/>
        <v>0</v>
      </c>
      <c r="Q31" s="236">
        <f t="shared" si="6"/>
        <v>0</v>
      </c>
    </row>
    <row r="32" spans="1:17" x14ac:dyDescent="0.25">
      <c r="A32">
        <f t="shared" si="7"/>
        <v>21</v>
      </c>
      <c r="B32" s="69" t="str">
        <f>IF(ISBLANK('IV Addl - Analysis'!B32),"--",'IV Addl - Analysis'!B32)</f>
        <v>--</v>
      </c>
      <c r="C32" s="9"/>
      <c r="D32" s="9"/>
      <c r="E32" s="9"/>
      <c r="F32" s="9"/>
      <c r="G32" s="9"/>
      <c r="H32" s="9"/>
      <c r="I32" s="58" t="e">
        <f t="shared" si="0"/>
        <v>#DIV/0!</v>
      </c>
      <c r="J32" s="58" t="e">
        <f t="shared" si="1"/>
        <v>#DIV/0!</v>
      </c>
      <c r="K32" s="61">
        <f t="shared" si="2"/>
        <v>0</v>
      </c>
      <c r="L32" s="58" t="e">
        <f t="shared" si="3"/>
        <v>#DIV/0!</v>
      </c>
      <c r="M32" s="84"/>
      <c r="N32" s="235"/>
      <c r="O32" s="236" t="str">
        <f t="shared" si="4"/>
        <v/>
      </c>
      <c r="P32" s="236">
        <f t="shared" si="5"/>
        <v>0</v>
      </c>
      <c r="Q32" s="236">
        <f t="shared" si="6"/>
        <v>0</v>
      </c>
    </row>
    <row r="33" spans="1:17" x14ac:dyDescent="0.25">
      <c r="A33">
        <f t="shared" si="7"/>
        <v>22</v>
      </c>
      <c r="B33" s="69" t="str">
        <f>IF(ISBLANK('IV Addl - Analysis'!B33),"--",'IV Addl - Analysis'!B33)</f>
        <v>--</v>
      </c>
      <c r="C33" s="9"/>
      <c r="D33" s="9"/>
      <c r="E33" s="9"/>
      <c r="F33" s="9"/>
      <c r="G33" s="9"/>
      <c r="H33" s="9"/>
      <c r="I33" s="58" t="e">
        <f t="shared" si="0"/>
        <v>#DIV/0!</v>
      </c>
      <c r="J33" s="58" t="e">
        <f t="shared" si="1"/>
        <v>#DIV/0!</v>
      </c>
      <c r="K33" s="61">
        <f t="shared" si="2"/>
        <v>0</v>
      </c>
      <c r="L33" s="58" t="e">
        <f t="shared" si="3"/>
        <v>#DIV/0!</v>
      </c>
      <c r="M33" s="84"/>
      <c r="N33" s="235"/>
      <c r="O33" s="236" t="str">
        <f t="shared" si="4"/>
        <v/>
      </c>
      <c r="P33" s="236">
        <f t="shared" si="5"/>
        <v>0</v>
      </c>
      <c r="Q33" s="236">
        <f t="shared" si="6"/>
        <v>0</v>
      </c>
    </row>
    <row r="34" spans="1:17" x14ac:dyDescent="0.25">
      <c r="A34">
        <f t="shared" si="7"/>
        <v>23</v>
      </c>
      <c r="B34" s="69" t="str">
        <f>IF(ISBLANK('IV Addl - Analysis'!B34),"--",'IV Addl - Analysis'!B34)</f>
        <v>--</v>
      </c>
      <c r="C34" s="9"/>
      <c r="D34" s="9"/>
      <c r="E34" s="9"/>
      <c r="F34" s="9"/>
      <c r="G34" s="9"/>
      <c r="H34" s="9"/>
      <c r="I34" s="58" t="e">
        <f t="shared" si="0"/>
        <v>#DIV/0!</v>
      </c>
      <c r="J34" s="58" t="e">
        <f t="shared" si="1"/>
        <v>#DIV/0!</v>
      </c>
      <c r="K34" s="61">
        <f t="shared" si="2"/>
        <v>0</v>
      </c>
      <c r="L34" s="58" t="e">
        <f t="shared" si="3"/>
        <v>#DIV/0!</v>
      </c>
      <c r="M34" s="84"/>
      <c r="N34" s="235"/>
      <c r="O34" s="236" t="str">
        <f t="shared" si="4"/>
        <v/>
      </c>
      <c r="P34" s="236">
        <f t="shared" si="5"/>
        <v>0</v>
      </c>
      <c r="Q34" s="236">
        <f t="shared" si="6"/>
        <v>0</v>
      </c>
    </row>
    <row r="35" spans="1:17" x14ac:dyDescent="0.25">
      <c r="A35">
        <f t="shared" si="7"/>
        <v>24</v>
      </c>
      <c r="B35" s="69" t="str">
        <f>IF(ISBLANK('IV Addl - Analysis'!B35),"--",'IV Addl - Analysis'!B35)</f>
        <v>--</v>
      </c>
      <c r="C35" s="9"/>
      <c r="D35" s="9"/>
      <c r="E35" s="9"/>
      <c r="F35" s="9"/>
      <c r="G35" s="9"/>
      <c r="H35" s="9"/>
      <c r="I35" s="58" t="e">
        <f t="shared" si="0"/>
        <v>#DIV/0!</v>
      </c>
      <c r="J35" s="58" t="e">
        <f t="shared" si="1"/>
        <v>#DIV/0!</v>
      </c>
      <c r="K35" s="61">
        <f t="shared" si="2"/>
        <v>0</v>
      </c>
      <c r="L35" s="58" t="e">
        <f t="shared" si="3"/>
        <v>#DIV/0!</v>
      </c>
      <c r="M35" s="84"/>
      <c r="N35" s="235"/>
      <c r="O35" s="236" t="str">
        <f t="shared" si="4"/>
        <v/>
      </c>
      <c r="P35" s="236">
        <f t="shared" si="5"/>
        <v>0</v>
      </c>
      <c r="Q35" s="236">
        <f t="shared" si="6"/>
        <v>0</v>
      </c>
    </row>
    <row r="36" spans="1:17" x14ac:dyDescent="0.25">
      <c r="A36">
        <f t="shared" si="7"/>
        <v>25</v>
      </c>
      <c r="B36" s="69" t="str">
        <f>IF(ISBLANK('IV Addl - Analysis'!B36),"--",'IV Addl - Analysis'!B36)</f>
        <v>--</v>
      </c>
      <c r="C36" s="9"/>
      <c r="D36" s="9"/>
      <c r="E36" s="9"/>
      <c r="F36" s="9"/>
      <c r="G36" s="9"/>
      <c r="H36" s="9"/>
      <c r="I36" s="58" t="e">
        <f t="shared" si="0"/>
        <v>#DIV/0!</v>
      </c>
      <c r="J36" s="58" t="e">
        <f t="shared" si="1"/>
        <v>#DIV/0!</v>
      </c>
      <c r="K36" s="61">
        <f t="shared" si="2"/>
        <v>0</v>
      </c>
      <c r="L36" s="58" t="e">
        <f t="shared" si="3"/>
        <v>#DIV/0!</v>
      </c>
      <c r="M36" s="84"/>
      <c r="N36" s="235"/>
      <c r="O36" s="236" t="str">
        <f t="shared" si="4"/>
        <v/>
      </c>
      <c r="P36" s="236">
        <f t="shared" si="5"/>
        <v>0</v>
      </c>
      <c r="Q36" s="236">
        <f t="shared" si="6"/>
        <v>0</v>
      </c>
    </row>
    <row r="37" spans="1:17" x14ac:dyDescent="0.25">
      <c r="A37">
        <f t="shared" si="7"/>
        <v>26</v>
      </c>
      <c r="B37" s="69" t="str">
        <f>IF(ISBLANK('IV Addl - Analysis'!B37),"--",'IV Addl - Analysis'!B37)</f>
        <v>--</v>
      </c>
      <c r="C37" s="9"/>
      <c r="D37" s="9"/>
      <c r="E37" s="9"/>
      <c r="F37" s="9"/>
      <c r="G37" s="9"/>
      <c r="H37" s="9"/>
      <c r="I37" s="58" t="e">
        <f t="shared" si="0"/>
        <v>#DIV/0!</v>
      </c>
      <c r="J37" s="58" t="e">
        <f t="shared" si="1"/>
        <v>#DIV/0!</v>
      </c>
      <c r="K37" s="61">
        <f t="shared" si="2"/>
        <v>0</v>
      </c>
      <c r="L37" s="58" t="e">
        <f t="shared" si="3"/>
        <v>#DIV/0!</v>
      </c>
      <c r="M37" s="84"/>
      <c r="N37" s="235"/>
      <c r="O37" s="236" t="str">
        <f t="shared" si="4"/>
        <v/>
      </c>
      <c r="P37" s="236">
        <f t="shared" si="5"/>
        <v>0</v>
      </c>
      <c r="Q37" s="236">
        <f t="shared" si="6"/>
        <v>0</v>
      </c>
    </row>
    <row r="38" spans="1:17" x14ac:dyDescent="0.25">
      <c r="A38">
        <f t="shared" si="7"/>
        <v>27</v>
      </c>
      <c r="B38" s="69" t="str">
        <f>IF(ISBLANK('IV Addl - Analysis'!B38),"--",'IV Addl - Analysis'!B38)</f>
        <v>--</v>
      </c>
      <c r="C38" s="9"/>
      <c r="D38" s="9"/>
      <c r="E38" s="9"/>
      <c r="F38" s="9"/>
      <c r="G38" s="9"/>
      <c r="H38" s="9"/>
      <c r="I38" s="58" t="e">
        <f t="shared" si="0"/>
        <v>#DIV/0!</v>
      </c>
      <c r="J38" s="58" t="e">
        <f t="shared" si="1"/>
        <v>#DIV/0!</v>
      </c>
      <c r="K38" s="61">
        <f t="shared" si="2"/>
        <v>0</v>
      </c>
      <c r="L38" s="58" t="e">
        <f t="shared" si="3"/>
        <v>#DIV/0!</v>
      </c>
      <c r="M38" s="84"/>
      <c r="N38" s="235"/>
      <c r="O38" s="236" t="str">
        <f t="shared" si="4"/>
        <v/>
      </c>
      <c r="P38" s="236">
        <f t="shared" si="5"/>
        <v>0</v>
      </c>
      <c r="Q38" s="236">
        <f t="shared" si="6"/>
        <v>0</v>
      </c>
    </row>
    <row r="39" spans="1:17" x14ac:dyDescent="0.25">
      <c r="A39">
        <f t="shared" si="7"/>
        <v>28</v>
      </c>
      <c r="B39" s="69" t="str">
        <f>IF(ISBLANK('IV Addl - Analysis'!B39),"--",'IV Addl - Analysis'!B39)</f>
        <v>--</v>
      </c>
      <c r="C39" s="9"/>
      <c r="D39" s="9"/>
      <c r="E39" s="9"/>
      <c r="F39" s="9"/>
      <c r="G39" s="9"/>
      <c r="H39" s="9"/>
      <c r="I39" s="58" t="e">
        <f t="shared" si="0"/>
        <v>#DIV/0!</v>
      </c>
      <c r="J39" s="58" t="e">
        <f t="shared" si="1"/>
        <v>#DIV/0!</v>
      </c>
      <c r="K39" s="61">
        <f t="shared" si="2"/>
        <v>0</v>
      </c>
      <c r="L39" s="58" t="e">
        <f t="shared" si="3"/>
        <v>#DIV/0!</v>
      </c>
      <c r="M39" s="84"/>
      <c r="N39" s="235"/>
      <c r="O39" s="236" t="str">
        <f t="shared" si="4"/>
        <v/>
      </c>
      <c r="P39" s="236">
        <f t="shared" si="5"/>
        <v>0</v>
      </c>
      <c r="Q39" s="236">
        <f t="shared" si="6"/>
        <v>0</v>
      </c>
    </row>
    <row r="40" spans="1:17" x14ac:dyDescent="0.25">
      <c r="A40">
        <f t="shared" si="7"/>
        <v>29</v>
      </c>
      <c r="B40" s="69" t="str">
        <f>IF(ISBLANK('IV Addl - Analysis'!B40),"--",'IV Addl - Analysis'!B40)</f>
        <v>--</v>
      </c>
      <c r="C40" s="9"/>
      <c r="D40" s="9"/>
      <c r="E40" s="9"/>
      <c r="F40" s="9"/>
      <c r="G40" s="9"/>
      <c r="H40" s="9"/>
      <c r="I40" s="58" t="e">
        <f t="shared" si="0"/>
        <v>#DIV/0!</v>
      </c>
      <c r="J40" s="58" t="e">
        <f t="shared" si="1"/>
        <v>#DIV/0!</v>
      </c>
      <c r="K40" s="61">
        <f t="shared" si="2"/>
        <v>0</v>
      </c>
      <c r="L40" s="58" t="e">
        <f t="shared" si="3"/>
        <v>#DIV/0!</v>
      </c>
      <c r="M40" s="84"/>
      <c r="N40" s="235"/>
      <c r="O40" s="236" t="str">
        <f t="shared" si="4"/>
        <v/>
      </c>
      <c r="P40" s="236">
        <f t="shared" si="5"/>
        <v>0</v>
      </c>
      <c r="Q40" s="236">
        <f t="shared" si="6"/>
        <v>0</v>
      </c>
    </row>
    <row r="41" spans="1:17" x14ac:dyDescent="0.25">
      <c r="A41">
        <f t="shared" si="7"/>
        <v>30</v>
      </c>
      <c r="B41" s="69" t="str">
        <f>IF(ISBLANK('IV Addl - Analysis'!B41),"--",'IV Addl - Analysis'!B41)</f>
        <v>--</v>
      </c>
      <c r="C41" s="9"/>
      <c r="D41" s="9"/>
      <c r="E41" s="9"/>
      <c r="F41" s="9"/>
      <c r="G41" s="9"/>
      <c r="H41" s="9"/>
      <c r="I41" s="58" t="e">
        <f t="shared" si="0"/>
        <v>#DIV/0!</v>
      </c>
      <c r="J41" s="58" t="e">
        <f t="shared" si="1"/>
        <v>#DIV/0!</v>
      </c>
      <c r="K41" s="61">
        <f t="shared" si="2"/>
        <v>0</v>
      </c>
      <c r="L41" s="58" t="e">
        <f t="shared" si="3"/>
        <v>#DIV/0!</v>
      </c>
      <c r="M41" s="84"/>
      <c r="N41" s="235"/>
      <c r="O41" s="236" t="str">
        <f t="shared" si="4"/>
        <v/>
      </c>
      <c r="P41" s="236">
        <f t="shared" si="5"/>
        <v>0</v>
      </c>
      <c r="Q41" s="236">
        <f t="shared" si="6"/>
        <v>0</v>
      </c>
    </row>
    <row r="42" spans="1:17" x14ac:dyDescent="0.25">
      <c r="A42">
        <f t="shared" si="7"/>
        <v>31</v>
      </c>
      <c r="B42" s="69" t="str">
        <f>IF(ISBLANK('IV Addl - Analysis'!B42),"--",'IV Addl - Analysis'!B42)</f>
        <v>--</v>
      </c>
      <c r="C42" s="9"/>
      <c r="D42" s="9"/>
      <c r="E42" s="9"/>
      <c r="F42" s="9"/>
      <c r="G42" s="9"/>
      <c r="H42" s="9"/>
      <c r="I42" s="58" t="e">
        <f t="shared" si="0"/>
        <v>#DIV/0!</v>
      </c>
      <c r="J42" s="58" t="e">
        <f t="shared" si="1"/>
        <v>#DIV/0!</v>
      </c>
      <c r="K42" s="61">
        <f t="shared" si="2"/>
        <v>0</v>
      </c>
      <c r="L42" s="58" t="e">
        <f t="shared" si="3"/>
        <v>#DIV/0!</v>
      </c>
      <c r="M42" s="84"/>
      <c r="N42" s="235"/>
      <c r="O42" s="236" t="str">
        <f t="shared" si="4"/>
        <v/>
      </c>
      <c r="P42" s="236">
        <f t="shared" si="5"/>
        <v>0</v>
      </c>
      <c r="Q42" s="236">
        <f t="shared" si="6"/>
        <v>0</v>
      </c>
    </row>
    <row r="43" spans="1:17" x14ac:dyDescent="0.25">
      <c r="A43">
        <f t="shared" si="7"/>
        <v>32</v>
      </c>
      <c r="B43" s="69" t="str">
        <f>IF(ISBLANK('IV Addl - Analysis'!B43),"--",'IV Addl - Analysis'!B43)</f>
        <v>--</v>
      </c>
      <c r="C43" s="9"/>
      <c r="D43" s="9"/>
      <c r="E43" s="9"/>
      <c r="F43" s="9"/>
      <c r="G43" s="9"/>
      <c r="H43" s="9"/>
      <c r="I43" s="58" t="e">
        <f t="shared" si="0"/>
        <v>#DIV/0!</v>
      </c>
      <c r="J43" s="58" t="e">
        <f t="shared" si="1"/>
        <v>#DIV/0!</v>
      </c>
      <c r="K43" s="61">
        <f t="shared" si="2"/>
        <v>0</v>
      </c>
      <c r="L43" s="58" t="e">
        <f t="shared" si="3"/>
        <v>#DIV/0!</v>
      </c>
      <c r="M43" s="84"/>
      <c r="N43" s="235"/>
      <c r="O43" s="236" t="str">
        <f t="shared" si="4"/>
        <v/>
      </c>
      <c r="P43" s="236">
        <f t="shared" si="5"/>
        <v>0</v>
      </c>
      <c r="Q43" s="236">
        <f t="shared" si="6"/>
        <v>0</v>
      </c>
    </row>
    <row r="44" spans="1:17" x14ac:dyDescent="0.25">
      <c r="A44">
        <f t="shared" si="7"/>
        <v>33</v>
      </c>
      <c r="B44" s="69" t="str">
        <f>IF(ISBLANK('IV Addl - Analysis'!B44),"--",'IV Addl - Analysis'!B44)</f>
        <v>--</v>
      </c>
      <c r="C44" s="9"/>
      <c r="D44" s="9"/>
      <c r="E44" s="9"/>
      <c r="F44" s="9"/>
      <c r="G44" s="9"/>
      <c r="H44" s="9"/>
      <c r="I44" s="58" t="e">
        <f t="shared" ref="I44:I75" si="8">G44/F44-1</f>
        <v>#DIV/0!</v>
      </c>
      <c r="J44" s="58" t="e">
        <f t="shared" ref="J44:J75" si="9">H44/G44-1</f>
        <v>#DIV/0!</v>
      </c>
      <c r="K44" s="61">
        <f t="shared" si="2"/>
        <v>0</v>
      </c>
      <c r="L44" s="58" t="e">
        <f t="shared" si="3"/>
        <v>#DIV/0!</v>
      </c>
      <c r="M44" s="84"/>
      <c r="N44" s="235"/>
      <c r="O44" s="236" t="str">
        <f t="shared" si="4"/>
        <v/>
      </c>
      <c r="P44" s="236">
        <f t="shared" si="5"/>
        <v>0</v>
      </c>
      <c r="Q44" s="236">
        <f t="shared" si="6"/>
        <v>0</v>
      </c>
    </row>
    <row r="45" spans="1:17" x14ac:dyDescent="0.25">
      <c r="A45">
        <f t="shared" si="7"/>
        <v>34</v>
      </c>
      <c r="B45" s="69" t="str">
        <f>IF(ISBLANK('IV Addl - Analysis'!B45),"--",'IV Addl - Analysis'!B45)</f>
        <v>--</v>
      </c>
      <c r="C45" s="9"/>
      <c r="D45" s="9"/>
      <c r="E45" s="9"/>
      <c r="F45" s="9"/>
      <c r="G45" s="9"/>
      <c r="H45" s="9"/>
      <c r="I45" s="58" t="e">
        <f t="shared" si="8"/>
        <v>#DIV/0!</v>
      </c>
      <c r="J45" s="58" t="e">
        <f t="shared" si="9"/>
        <v>#DIV/0!</v>
      </c>
      <c r="K45" s="61">
        <f t="shared" si="2"/>
        <v>0</v>
      </c>
      <c r="L45" s="58" t="e">
        <f t="shared" si="3"/>
        <v>#DIV/0!</v>
      </c>
      <c r="M45" s="84"/>
      <c r="N45" s="235"/>
      <c r="O45" s="236" t="str">
        <f t="shared" si="4"/>
        <v/>
      </c>
      <c r="P45" s="236">
        <f t="shared" si="5"/>
        <v>0</v>
      </c>
      <c r="Q45" s="236">
        <f t="shared" si="6"/>
        <v>0</v>
      </c>
    </row>
    <row r="46" spans="1:17" x14ac:dyDescent="0.25">
      <c r="A46">
        <f t="shared" si="7"/>
        <v>35</v>
      </c>
      <c r="B46" s="69" t="str">
        <f>IF(ISBLANK('IV Addl - Analysis'!B46),"--",'IV Addl - Analysis'!B46)</f>
        <v>--</v>
      </c>
      <c r="C46" s="9"/>
      <c r="D46" s="9"/>
      <c r="E46" s="9"/>
      <c r="F46" s="9"/>
      <c r="G46" s="9"/>
      <c r="H46" s="9"/>
      <c r="I46" s="58" t="e">
        <f t="shared" si="8"/>
        <v>#DIV/0!</v>
      </c>
      <c r="J46" s="58" t="e">
        <f t="shared" si="9"/>
        <v>#DIV/0!</v>
      </c>
      <c r="K46" s="61">
        <f t="shared" si="2"/>
        <v>0</v>
      </c>
      <c r="L46" s="58" t="e">
        <f t="shared" si="3"/>
        <v>#DIV/0!</v>
      </c>
      <c r="M46" s="84"/>
      <c r="N46" s="235"/>
      <c r="O46" s="236" t="str">
        <f t="shared" si="4"/>
        <v/>
      </c>
      <c r="P46" s="236">
        <f t="shared" si="5"/>
        <v>0</v>
      </c>
      <c r="Q46" s="236">
        <f t="shared" si="6"/>
        <v>0</v>
      </c>
    </row>
    <row r="47" spans="1:17" x14ac:dyDescent="0.25">
      <c r="A47">
        <f t="shared" si="7"/>
        <v>36</v>
      </c>
      <c r="B47" s="69" t="str">
        <f>IF(ISBLANK('IV Addl - Analysis'!B47),"--",'IV Addl - Analysis'!B47)</f>
        <v>--</v>
      </c>
      <c r="C47" s="9"/>
      <c r="D47" s="9"/>
      <c r="E47" s="9"/>
      <c r="F47" s="9"/>
      <c r="G47" s="9"/>
      <c r="H47" s="9"/>
      <c r="I47" s="58" t="e">
        <f t="shared" si="8"/>
        <v>#DIV/0!</v>
      </c>
      <c r="J47" s="58" t="e">
        <f t="shared" si="9"/>
        <v>#DIV/0!</v>
      </c>
      <c r="K47" s="61">
        <f t="shared" si="2"/>
        <v>0</v>
      </c>
      <c r="L47" s="58" t="e">
        <f t="shared" si="3"/>
        <v>#DIV/0!</v>
      </c>
      <c r="M47" s="84"/>
      <c r="N47" s="235"/>
      <c r="O47" s="236" t="str">
        <f t="shared" si="4"/>
        <v/>
      </c>
      <c r="P47" s="236">
        <f t="shared" si="5"/>
        <v>0</v>
      </c>
      <c r="Q47" s="236">
        <f t="shared" si="6"/>
        <v>0</v>
      </c>
    </row>
    <row r="48" spans="1:17" x14ac:dyDescent="0.25">
      <c r="A48">
        <f t="shared" si="7"/>
        <v>37</v>
      </c>
      <c r="B48" s="69" t="str">
        <f>IF(ISBLANK('IV Addl - Analysis'!B48),"--",'IV Addl - Analysis'!B48)</f>
        <v>--</v>
      </c>
      <c r="C48" s="9"/>
      <c r="D48" s="9"/>
      <c r="E48" s="9"/>
      <c r="F48" s="9"/>
      <c r="G48" s="9"/>
      <c r="H48" s="9"/>
      <c r="I48" s="58" t="e">
        <f t="shared" si="8"/>
        <v>#DIV/0!</v>
      </c>
      <c r="J48" s="58" t="e">
        <f t="shared" si="9"/>
        <v>#DIV/0!</v>
      </c>
      <c r="K48" s="61">
        <f t="shared" si="2"/>
        <v>0</v>
      </c>
      <c r="L48" s="58" t="e">
        <f t="shared" si="3"/>
        <v>#DIV/0!</v>
      </c>
      <c r="M48" s="84"/>
      <c r="N48" s="235"/>
      <c r="O48" s="236" t="str">
        <f t="shared" si="4"/>
        <v/>
      </c>
      <c r="P48" s="236">
        <f t="shared" si="5"/>
        <v>0</v>
      </c>
      <c r="Q48" s="236">
        <f t="shared" si="6"/>
        <v>0</v>
      </c>
    </row>
    <row r="49" spans="1:17" x14ac:dyDescent="0.25">
      <c r="A49">
        <f t="shared" si="7"/>
        <v>38</v>
      </c>
      <c r="B49" s="69" t="str">
        <f>IF(ISBLANK('IV Addl - Analysis'!B49),"--",'IV Addl - Analysis'!B49)</f>
        <v>--</v>
      </c>
      <c r="C49" s="9"/>
      <c r="D49" s="9"/>
      <c r="E49" s="9"/>
      <c r="F49" s="9"/>
      <c r="G49" s="9"/>
      <c r="H49" s="9"/>
      <c r="I49" s="58" t="e">
        <f t="shared" si="8"/>
        <v>#DIV/0!</v>
      </c>
      <c r="J49" s="58" t="e">
        <f t="shared" si="9"/>
        <v>#DIV/0!</v>
      </c>
      <c r="K49" s="61">
        <f t="shared" si="2"/>
        <v>0</v>
      </c>
      <c r="L49" s="58" t="e">
        <f t="shared" si="3"/>
        <v>#DIV/0!</v>
      </c>
      <c r="M49" s="84"/>
      <c r="N49" s="235"/>
      <c r="O49" s="236" t="str">
        <f t="shared" si="4"/>
        <v/>
      </c>
      <c r="P49" s="236">
        <f t="shared" si="5"/>
        <v>0</v>
      </c>
      <c r="Q49" s="236">
        <f t="shared" si="6"/>
        <v>0</v>
      </c>
    </row>
    <row r="50" spans="1:17" x14ac:dyDescent="0.25">
      <c r="A50">
        <f t="shared" si="7"/>
        <v>39</v>
      </c>
      <c r="B50" s="69" t="str">
        <f>IF(ISBLANK('IV Addl - Analysis'!B50),"--",'IV Addl - Analysis'!B50)</f>
        <v>--</v>
      </c>
      <c r="C50" s="9"/>
      <c r="D50" s="9"/>
      <c r="E50" s="9"/>
      <c r="F50" s="9"/>
      <c r="G50" s="9"/>
      <c r="H50" s="9"/>
      <c r="I50" s="58" t="e">
        <f t="shared" si="8"/>
        <v>#DIV/0!</v>
      </c>
      <c r="J50" s="58" t="e">
        <f t="shared" si="9"/>
        <v>#DIV/0!</v>
      </c>
      <c r="K50" s="61">
        <f t="shared" si="2"/>
        <v>0</v>
      </c>
      <c r="L50" s="58" t="e">
        <f t="shared" si="3"/>
        <v>#DIV/0!</v>
      </c>
      <c r="M50" s="84"/>
      <c r="N50" s="235"/>
      <c r="O50" s="236" t="str">
        <f t="shared" si="4"/>
        <v/>
      </c>
      <c r="P50" s="236">
        <f t="shared" si="5"/>
        <v>0</v>
      </c>
      <c r="Q50" s="236">
        <f t="shared" si="6"/>
        <v>0</v>
      </c>
    </row>
    <row r="51" spans="1:17" x14ac:dyDescent="0.25">
      <c r="A51">
        <f t="shared" si="7"/>
        <v>40</v>
      </c>
      <c r="B51" s="69" t="str">
        <f>IF(ISBLANK('IV Addl - Analysis'!B51),"--",'IV Addl - Analysis'!B51)</f>
        <v>--</v>
      </c>
      <c r="C51" s="9"/>
      <c r="D51" s="9"/>
      <c r="E51" s="9"/>
      <c r="F51" s="9"/>
      <c r="G51" s="9"/>
      <c r="H51" s="9"/>
      <c r="I51" s="58" t="e">
        <f t="shared" si="8"/>
        <v>#DIV/0!</v>
      </c>
      <c r="J51" s="58" t="e">
        <f t="shared" si="9"/>
        <v>#DIV/0!</v>
      </c>
      <c r="K51" s="61">
        <f t="shared" si="2"/>
        <v>0</v>
      </c>
      <c r="L51" s="58" t="e">
        <f t="shared" si="3"/>
        <v>#DIV/0!</v>
      </c>
      <c r="M51" s="84"/>
      <c r="N51" s="235"/>
      <c r="O51" s="236" t="str">
        <f t="shared" si="4"/>
        <v/>
      </c>
      <c r="P51" s="236">
        <f t="shared" si="5"/>
        <v>0</v>
      </c>
      <c r="Q51" s="236">
        <f t="shared" si="6"/>
        <v>0</v>
      </c>
    </row>
    <row r="52" spans="1:17" x14ac:dyDescent="0.25">
      <c r="A52">
        <f t="shared" si="7"/>
        <v>41</v>
      </c>
      <c r="B52" s="69" t="str">
        <f>IF(ISBLANK('IV Addl - Analysis'!B52),"--",'IV Addl - Analysis'!B52)</f>
        <v>--</v>
      </c>
      <c r="C52" s="9"/>
      <c r="D52" s="9"/>
      <c r="E52" s="9"/>
      <c r="F52" s="9"/>
      <c r="G52" s="9"/>
      <c r="H52" s="9"/>
      <c r="I52" s="58" t="e">
        <f t="shared" si="8"/>
        <v>#DIV/0!</v>
      </c>
      <c r="J52" s="58" t="e">
        <f t="shared" si="9"/>
        <v>#DIV/0!</v>
      </c>
      <c r="K52" s="61">
        <f t="shared" si="2"/>
        <v>0</v>
      </c>
      <c r="L52" s="58" t="e">
        <f t="shared" si="3"/>
        <v>#DIV/0!</v>
      </c>
      <c r="M52" s="84"/>
      <c r="N52" s="235"/>
      <c r="O52" s="236" t="str">
        <f t="shared" si="4"/>
        <v/>
      </c>
      <c r="P52" s="236">
        <f t="shared" si="5"/>
        <v>0</v>
      </c>
      <c r="Q52" s="236">
        <f t="shared" si="6"/>
        <v>0</v>
      </c>
    </row>
    <row r="53" spans="1:17" x14ac:dyDescent="0.25">
      <c r="A53">
        <f t="shared" si="7"/>
        <v>42</v>
      </c>
      <c r="B53" s="69" t="str">
        <f>IF(ISBLANK('IV Addl - Analysis'!B53),"--",'IV Addl - Analysis'!B53)</f>
        <v>--</v>
      </c>
      <c r="C53" s="9"/>
      <c r="D53" s="9"/>
      <c r="E53" s="9"/>
      <c r="F53" s="9"/>
      <c r="G53" s="9"/>
      <c r="H53" s="9"/>
      <c r="I53" s="58" t="e">
        <f t="shared" si="8"/>
        <v>#DIV/0!</v>
      </c>
      <c r="J53" s="58" t="e">
        <f t="shared" si="9"/>
        <v>#DIV/0!</v>
      </c>
      <c r="K53" s="61">
        <f t="shared" si="2"/>
        <v>0</v>
      </c>
      <c r="L53" s="58" t="e">
        <f t="shared" si="3"/>
        <v>#DIV/0!</v>
      </c>
      <c r="M53" s="84"/>
      <c r="N53" s="235"/>
      <c r="O53" s="236" t="str">
        <f t="shared" si="4"/>
        <v/>
      </c>
      <c r="P53" s="236">
        <f t="shared" si="5"/>
        <v>0</v>
      </c>
      <c r="Q53" s="236">
        <f t="shared" si="6"/>
        <v>0</v>
      </c>
    </row>
    <row r="54" spans="1:17" x14ac:dyDescent="0.25">
      <c r="A54">
        <f t="shared" si="7"/>
        <v>43</v>
      </c>
      <c r="B54" s="69" t="str">
        <f>IF(ISBLANK('IV Addl - Analysis'!B54),"--",'IV Addl - Analysis'!B54)</f>
        <v>--</v>
      </c>
      <c r="C54" s="9"/>
      <c r="D54" s="9"/>
      <c r="E54" s="9"/>
      <c r="F54" s="9"/>
      <c r="G54" s="9"/>
      <c r="H54" s="9"/>
      <c r="I54" s="58" t="e">
        <f t="shared" si="8"/>
        <v>#DIV/0!</v>
      </c>
      <c r="J54" s="58" t="e">
        <f t="shared" si="9"/>
        <v>#DIV/0!</v>
      </c>
      <c r="K54" s="61">
        <f t="shared" si="2"/>
        <v>0</v>
      </c>
      <c r="L54" s="58" t="e">
        <f t="shared" si="3"/>
        <v>#DIV/0!</v>
      </c>
      <c r="M54" s="84"/>
      <c r="N54" s="235"/>
      <c r="O54" s="236" t="str">
        <f t="shared" si="4"/>
        <v/>
      </c>
      <c r="P54" s="236">
        <f t="shared" si="5"/>
        <v>0</v>
      </c>
      <c r="Q54" s="236">
        <f t="shared" si="6"/>
        <v>0</v>
      </c>
    </row>
    <row r="55" spans="1:17" x14ac:dyDescent="0.25">
      <c r="A55">
        <f t="shared" si="7"/>
        <v>44</v>
      </c>
      <c r="B55" s="69" t="str">
        <f>IF(ISBLANK('IV Addl - Analysis'!B55),"--",'IV Addl - Analysis'!B55)</f>
        <v>--</v>
      </c>
      <c r="C55" s="9"/>
      <c r="D55" s="9"/>
      <c r="E55" s="9"/>
      <c r="F55" s="9"/>
      <c r="G55" s="9"/>
      <c r="H55" s="9"/>
      <c r="I55" s="58" t="e">
        <f t="shared" si="8"/>
        <v>#DIV/0!</v>
      </c>
      <c r="J55" s="58" t="e">
        <f t="shared" si="9"/>
        <v>#DIV/0!</v>
      </c>
      <c r="K55" s="61">
        <f t="shared" si="2"/>
        <v>0</v>
      </c>
      <c r="L55" s="58" t="e">
        <f t="shared" si="3"/>
        <v>#DIV/0!</v>
      </c>
      <c r="M55" s="84"/>
      <c r="N55" s="235"/>
      <c r="O55" s="236" t="str">
        <f t="shared" si="4"/>
        <v/>
      </c>
      <c r="P55" s="236">
        <f t="shared" si="5"/>
        <v>0</v>
      </c>
      <c r="Q55" s="236">
        <f t="shared" si="6"/>
        <v>0</v>
      </c>
    </row>
    <row r="56" spans="1:17" x14ac:dyDescent="0.25">
      <c r="A56">
        <f t="shared" si="7"/>
        <v>45</v>
      </c>
      <c r="B56" s="69" t="str">
        <f>IF(ISBLANK('IV Addl - Analysis'!B56),"--",'IV Addl - Analysis'!B56)</f>
        <v>--</v>
      </c>
      <c r="C56" s="9"/>
      <c r="D56" s="9"/>
      <c r="E56" s="9"/>
      <c r="F56" s="9"/>
      <c r="G56" s="9"/>
      <c r="H56" s="9"/>
      <c r="I56" s="58" t="e">
        <f t="shared" si="8"/>
        <v>#DIV/0!</v>
      </c>
      <c r="J56" s="58" t="e">
        <f t="shared" si="9"/>
        <v>#DIV/0!</v>
      </c>
      <c r="K56" s="61">
        <f t="shared" si="2"/>
        <v>0</v>
      </c>
      <c r="L56" s="58" t="e">
        <f t="shared" si="3"/>
        <v>#DIV/0!</v>
      </c>
      <c r="M56" s="84"/>
      <c r="N56" s="235"/>
      <c r="O56" s="236" t="str">
        <f t="shared" si="4"/>
        <v/>
      </c>
      <c r="P56" s="236">
        <f t="shared" si="5"/>
        <v>0</v>
      </c>
      <c r="Q56" s="236">
        <f t="shared" si="6"/>
        <v>0</v>
      </c>
    </row>
    <row r="57" spans="1:17" x14ac:dyDescent="0.25">
      <c r="A57">
        <f t="shared" si="7"/>
        <v>46</v>
      </c>
      <c r="B57" s="69" t="str">
        <f>IF(ISBLANK('IV Addl - Analysis'!B57),"--",'IV Addl - Analysis'!B57)</f>
        <v>--</v>
      </c>
      <c r="C57" s="9"/>
      <c r="D57" s="9"/>
      <c r="E57" s="9"/>
      <c r="F57" s="9"/>
      <c r="G57" s="9"/>
      <c r="H57" s="9"/>
      <c r="I57" s="58" t="e">
        <f t="shared" si="8"/>
        <v>#DIV/0!</v>
      </c>
      <c r="J57" s="58" t="e">
        <f t="shared" si="9"/>
        <v>#DIV/0!</v>
      </c>
      <c r="K57" s="61">
        <f t="shared" si="2"/>
        <v>0</v>
      </c>
      <c r="L57" s="58" t="e">
        <f t="shared" si="3"/>
        <v>#DIV/0!</v>
      </c>
      <c r="M57" s="84"/>
      <c r="N57" s="235"/>
      <c r="O57" s="236" t="str">
        <f t="shared" si="4"/>
        <v/>
      </c>
      <c r="P57" s="236">
        <f t="shared" si="5"/>
        <v>0</v>
      </c>
      <c r="Q57" s="236">
        <f t="shared" si="6"/>
        <v>0</v>
      </c>
    </row>
    <row r="58" spans="1:17" x14ac:dyDescent="0.25">
      <c r="A58">
        <f t="shared" si="7"/>
        <v>47</v>
      </c>
      <c r="B58" s="69" t="str">
        <f>IF(ISBLANK('IV Addl - Analysis'!B58),"--",'IV Addl - Analysis'!B58)</f>
        <v>--</v>
      </c>
      <c r="C58" s="9"/>
      <c r="D58" s="9"/>
      <c r="E58" s="9"/>
      <c r="F58" s="9"/>
      <c r="G58" s="9"/>
      <c r="H58" s="9"/>
      <c r="I58" s="58" t="e">
        <f t="shared" si="8"/>
        <v>#DIV/0!</v>
      </c>
      <c r="J58" s="58" t="e">
        <f t="shared" si="9"/>
        <v>#DIV/0!</v>
      </c>
      <c r="K58" s="61">
        <f t="shared" si="2"/>
        <v>0</v>
      </c>
      <c r="L58" s="58" t="e">
        <f t="shared" si="3"/>
        <v>#DIV/0!</v>
      </c>
      <c r="M58" s="84"/>
      <c r="N58" s="235"/>
      <c r="O58" s="236" t="str">
        <f t="shared" si="4"/>
        <v/>
      </c>
      <c r="P58" s="236">
        <f t="shared" si="5"/>
        <v>0</v>
      </c>
      <c r="Q58" s="236">
        <f t="shared" si="6"/>
        <v>0</v>
      </c>
    </row>
    <row r="59" spans="1:17" x14ac:dyDescent="0.25">
      <c r="A59">
        <f t="shared" si="7"/>
        <v>48</v>
      </c>
      <c r="B59" s="69" t="str">
        <f>IF(ISBLANK('IV Addl - Analysis'!B59),"--",'IV Addl - Analysis'!B59)</f>
        <v>--</v>
      </c>
      <c r="C59" s="9"/>
      <c r="D59" s="9"/>
      <c r="E59" s="9"/>
      <c r="F59" s="9"/>
      <c r="G59" s="9"/>
      <c r="H59" s="9"/>
      <c r="I59" s="58" t="e">
        <f t="shared" si="8"/>
        <v>#DIV/0!</v>
      </c>
      <c r="J59" s="58" t="e">
        <f t="shared" si="9"/>
        <v>#DIV/0!</v>
      </c>
      <c r="K59" s="61">
        <f t="shared" si="2"/>
        <v>0</v>
      </c>
      <c r="L59" s="58" t="e">
        <f t="shared" si="3"/>
        <v>#DIV/0!</v>
      </c>
      <c r="M59" s="84"/>
      <c r="N59" s="235"/>
      <c r="O59" s="236" t="str">
        <f t="shared" si="4"/>
        <v/>
      </c>
      <c r="P59" s="236">
        <f t="shared" si="5"/>
        <v>0</v>
      </c>
      <c r="Q59" s="236">
        <f t="shared" si="6"/>
        <v>0</v>
      </c>
    </row>
    <row r="60" spans="1:17" x14ac:dyDescent="0.25">
      <c r="A60">
        <f t="shared" si="7"/>
        <v>49</v>
      </c>
      <c r="B60" s="69" t="str">
        <f>IF(ISBLANK('IV Addl - Analysis'!B60),"--",'IV Addl - Analysis'!B60)</f>
        <v>--</v>
      </c>
      <c r="C60" s="9"/>
      <c r="D60" s="9"/>
      <c r="E60" s="9"/>
      <c r="F60" s="9"/>
      <c r="G60" s="9"/>
      <c r="H60" s="9"/>
      <c r="I60" s="58" t="e">
        <f t="shared" si="8"/>
        <v>#DIV/0!</v>
      </c>
      <c r="J60" s="58" t="e">
        <f t="shared" si="9"/>
        <v>#DIV/0!</v>
      </c>
      <c r="K60" s="61">
        <f t="shared" si="2"/>
        <v>0</v>
      </c>
      <c r="L60" s="58" t="e">
        <f t="shared" si="3"/>
        <v>#DIV/0!</v>
      </c>
      <c r="M60" s="84"/>
      <c r="N60" s="235"/>
      <c r="O60" s="236" t="str">
        <f t="shared" si="4"/>
        <v/>
      </c>
      <c r="P60" s="236">
        <f t="shared" si="5"/>
        <v>0</v>
      </c>
      <c r="Q60" s="236">
        <f t="shared" si="6"/>
        <v>0</v>
      </c>
    </row>
    <row r="61" spans="1:17" x14ac:dyDescent="0.25">
      <c r="A61">
        <f t="shared" si="7"/>
        <v>50</v>
      </c>
      <c r="B61" s="69" t="str">
        <f>IF(ISBLANK('IV Addl - Analysis'!B61),"--",'IV Addl - Analysis'!B61)</f>
        <v>--</v>
      </c>
      <c r="C61" s="9"/>
      <c r="D61" s="9"/>
      <c r="E61" s="9"/>
      <c r="F61" s="9"/>
      <c r="G61" s="9"/>
      <c r="H61" s="9"/>
      <c r="I61" s="58" t="e">
        <f t="shared" si="8"/>
        <v>#DIV/0!</v>
      </c>
      <c r="J61" s="58" t="e">
        <f t="shared" si="9"/>
        <v>#DIV/0!</v>
      </c>
      <c r="K61" s="61">
        <f t="shared" si="2"/>
        <v>0</v>
      </c>
      <c r="L61" s="58" t="e">
        <f t="shared" si="3"/>
        <v>#DIV/0!</v>
      </c>
      <c r="M61" s="84"/>
      <c r="N61" s="235"/>
      <c r="O61" s="236" t="str">
        <f t="shared" si="4"/>
        <v/>
      </c>
      <c r="P61" s="236">
        <f t="shared" si="5"/>
        <v>0</v>
      </c>
      <c r="Q61" s="236">
        <f t="shared" si="6"/>
        <v>0</v>
      </c>
    </row>
    <row r="62" spans="1:17" x14ac:dyDescent="0.25">
      <c r="A62">
        <f t="shared" si="7"/>
        <v>51</v>
      </c>
      <c r="B62" s="69" t="str">
        <f>IF(ISBLANK('IV Addl - Analysis'!B62),"--",'IV Addl - Analysis'!B62)</f>
        <v>--</v>
      </c>
      <c r="C62" s="9"/>
      <c r="D62" s="9"/>
      <c r="E62" s="9"/>
      <c r="F62" s="9"/>
      <c r="G62" s="9"/>
      <c r="H62" s="9"/>
      <c r="I62" s="58" t="e">
        <f t="shared" si="8"/>
        <v>#DIV/0!</v>
      </c>
      <c r="J62" s="58" t="e">
        <f t="shared" si="9"/>
        <v>#DIV/0!</v>
      </c>
      <c r="K62" s="61">
        <f t="shared" si="2"/>
        <v>0</v>
      </c>
      <c r="L62" s="58" t="e">
        <f t="shared" si="3"/>
        <v>#DIV/0!</v>
      </c>
      <c r="M62" s="84"/>
      <c r="N62" s="235"/>
      <c r="O62" s="236" t="str">
        <f t="shared" si="4"/>
        <v/>
      </c>
      <c r="P62" s="236">
        <f t="shared" si="5"/>
        <v>0</v>
      </c>
      <c r="Q62" s="236">
        <f t="shared" si="6"/>
        <v>0</v>
      </c>
    </row>
    <row r="63" spans="1:17" x14ac:dyDescent="0.25">
      <c r="A63">
        <f t="shared" si="7"/>
        <v>52</v>
      </c>
      <c r="B63" s="69" t="str">
        <f>IF(ISBLANK('IV Addl - Analysis'!B63),"--",'IV Addl - Analysis'!B63)</f>
        <v>--</v>
      </c>
      <c r="C63" s="9"/>
      <c r="D63" s="9"/>
      <c r="E63" s="9"/>
      <c r="F63" s="9"/>
      <c r="G63" s="9"/>
      <c r="H63" s="9"/>
      <c r="I63" s="58" t="e">
        <f t="shared" si="8"/>
        <v>#DIV/0!</v>
      </c>
      <c r="J63" s="58" t="e">
        <f t="shared" si="9"/>
        <v>#DIV/0!</v>
      </c>
      <c r="K63" s="61">
        <f t="shared" si="2"/>
        <v>0</v>
      </c>
      <c r="L63" s="58" t="e">
        <f t="shared" si="3"/>
        <v>#DIV/0!</v>
      </c>
      <c r="M63" s="84"/>
      <c r="N63" s="235"/>
      <c r="O63" s="236" t="str">
        <f t="shared" si="4"/>
        <v/>
      </c>
      <c r="P63" s="236">
        <f t="shared" si="5"/>
        <v>0</v>
      </c>
      <c r="Q63" s="236">
        <f t="shared" si="6"/>
        <v>0</v>
      </c>
    </row>
    <row r="64" spans="1:17" x14ac:dyDescent="0.25">
      <c r="A64">
        <f t="shared" si="7"/>
        <v>53</v>
      </c>
      <c r="B64" s="69" t="str">
        <f>IF(ISBLANK('IV Addl - Analysis'!B64),"--",'IV Addl - Analysis'!B64)</f>
        <v>--</v>
      </c>
      <c r="C64" s="9"/>
      <c r="D64" s="9"/>
      <c r="E64" s="9"/>
      <c r="F64" s="9"/>
      <c r="G64" s="9"/>
      <c r="H64" s="9"/>
      <c r="I64" s="58" t="e">
        <f t="shared" si="8"/>
        <v>#DIV/0!</v>
      </c>
      <c r="J64" s="58" t="e">
        <f t="shared" si="9"/>
        <v>#DIV/0!</v>
      </c>
      <c r="K64" s="61">
        <f t="shared" si="2"/>
        <v>0</v>
      </c>
      <c r="L64" s="58" t="e">
        <f t="shared" si="3"/>
        <v>#DIV/0!</v>
      </c>
      <c r="M64" s="84"/>
      <c r="N64" s="235"/>
      <c r="O64" s="236" t="str">
        <f t="shared" si="4"/>
        <v/>
      </c>
      <c r="P64" s="236">
        <f t="shared" si="5"/>
        <v>0</v>
      </c>
      <c r="Q64" s="236">
        <f t="shared" si="6"/>
        <v>0</v>
      </c>
    </row>
    <row r="65" spans="1:17" x14ac:dyDescent="0.25">
      <c r="A65">
        <f t="shared" si="7"/>
        <v>54</v>
      </c>
      <c r="B65" s="69" t="str">
        <f>IF(ISBLANK('IV Addl - Analysis'!B65),"--",'IV Addl - Analysis'!B65)</f>
        <v>--</v>
      </c>
      <c r="C65" s="9"/>
      <c r="D65" s="9"/>
      <c r="E65" s="9"/>
      <c r="F65" s="9"/>
      <c r="G65" s="9"/>
      <c r="H65" s="9"/>
      <c r="I65" s="58" t="e">
        <f t="shared" si="8"/>
        <v>#DIV/0!</v>
      </c>
      <c r="J65" s="58" t="e">
        <f t="shared" si="9"/>
        <v>#DIV/0!</v>
      </c>
      <c r="K65" s="61">
        <f t="shared" si="2"/>
        <v>0</v>
      </c>
      <c r="L65" s="58" t="e">
        <f t="shared" si="3"/>
        <v>#DIV/0!</v>
      </c>
      <c r="M65" s="84"/>
      <c r="N65" s="235"/>
      <c r="O65" s="236" t="str">
        <f t="shared" si="4"/>
        <v/>
      </c>
      <c r="P65" s="236">
        <f t="shared" si="5"/>
        <v>0</v>
      </c>
      <c r="Q65" s="236">
        <f t="shared" si="6"/>
        <v>0</v>
      </c>
    </row>
    <row r="66" spans="1:17" x14ac:dyDescent="0.25">
      <c r="A66">
        <f t="shared" si="7"/>
        <v>55</v>
      </c>
      <c r="B66" s="69" t="str">
        <f>IF(ISBLANK('IV Addl - Analysis'!B66),"--",'IV Addl - Analysis'!B66)</f>
        <v>--</v>
      </c>
      <c r="C66" s="9"/>
      <c r="D66" s="9"/>
      <c r="E66" s="9"/>
      <c r="F66" s="9"/>
      <c r="G66" s="9"/>
      <c r="H66" s="9"/>
      <c r="I66" s="58" t="e">
        <f t="shared" si="8"/>
        <v>#DIV/0!</v>
      </c>
      <c r="J66" s="58" t="e">
        <f t="shared" si="9"/>
        <v>#DIV/0!</v>
      </c>
      <c r="K66" s="61">
        <f t="shared" si="2"/>
        <v>0</v>
      </c>
      <c r="L66" s="58" t="e">
        <f t="shared" si="3"/>
        <v>#DIV/0!</v>
      </c>
      <c r="M66" s="84"/>
      <c r="N66" s="235"/>
      <c r="O66" s="236" t="str">
        <f t="shared" si="4"/>
        <v/>
      </c>
      <c r="P66" s="236">
        <f t="shared" si="5"/>
        <v>0</v>
      </c>
      <c r="Q66" s="236">
        <f t="shared" si="6"/>
        <v>0</v>
      </c>
    </row>
    <row r="67" spans="1:17" x14ac:dyDescent="0.25">
      <c r="A67">
        <f t="shared" si="7"/>
        <v>56</v>
      </c>
      <c r="B67" s="69" t="str">
        <f>IF(ISBLANK('IV Addl - Analysis'!B67),"--",'IV Addl - Analysis'!B67)</f>
        <v>--</v>
      </c>
      <c r="C67" s="9"/>
      <c r="D67" s="9"/>
      <c r="E67" s="9"/>
      <c r="F67" s="9"/>
      <c r="G67" s="9"/>
      <c r="H67" s="9"/>
      <c r="I67" s="58" t="e">
        <f t="shared" si="8"/>
        <v>#DIV/0!</v>
      </c>
      <c r="J67" s="58" t="e">
        <f t="shared" si="9"/>
        <v>#DIV/0!</v>
      </c>
      <c r="K67" s="61">
        <f t="shared" si="2"/>
        <v>0</v>
      </c>
      <c r="L67" s="58" t="e">
        <f t="shared" si="3"/>
        <v>#DIV/0!</v>
      </c>
      <c r="M67" s="84"/>
      <c r="N67" s="235"/>
      <c r="O67" s="236" t="str">
        <f t="shared" si="4"/>
        <v/>
      </c>
      <c r="P67" s="236">
        <f t="shared" si="5"/>
        <v>0</v>
      </c>
      <c r="Q67" s="236">
        <f t="shared" si="6"/>
        <v>0</v>
      </c>
    </row>
    <row r="68" spans="1:17" x14ac:dyDescent="0.25">
      <c r="A68">
        <f t="shared" si="7"/>
        <v>57</v>
      </c>
      <c r="B68" s="69" t="str">
        <f>IF(ISBLANK('IV Addl - Analysis'!B68),"--",'IV Addl - Analysis'!B68)</f>
        <v>--</v>
      </c>
      <c r="C68" s="9"/>
      <c r="D68" s="9"/>
      <c r="E68" s="9"/>
      <c r="F68" s="9"/>
      <c r="G68" s="9"/>
      <c r="H68" s="9"/>
      <c r="I68" s="58" t="e">
        <f t="shared" si="8"/>
        <v>#DIV/0!</v>
      </c>
      <c r="J68" s="58" t="e">
        <f t="shared" si="9"/>
        <v>#DIV/0!</v>
      </c>
      <c r="K68" s="61">
        <f t="shared" si="2"/>
        <v>0</v>
      </c>
      <c r="L68" s="58" t="e">
        <f t="shared" si="3"/>
        <v>#DIV/0!</v>
      </c>
      <c r="M68" s="84"/>
      <c r="N68" s="235"/>
      <c r="O68" s="236" t="str">
        <f t="shared" si="4"/>
        <v/>
      </c>
      <c r="P68" s="236">
        <f t="shared" si="5"/>
        <v>0</v>
      </c>
      <c r="Q68" s="236">
        <f t="shared" si="6"/>
        <v>0</v>
      </c>
    </row>
    <row r="69" spans="1:17" x14ac:dyDescent="0.25">
      <c r="A69">
        <f t="shared" si="7"/>
        <v>58</v>
      </c>
      <c r="B69" s="69" t="str">
        <f>IF(ISBLANK('IV Addl - Analysis'!B69),"--",'IV Addl - Analysis'!B69)</f>
        <v>--</v>
      </c>
      <c r="C69" s="9"/>
      <c r="D69" s="9"/>
      <c r="E69" s="9"/>
      <c r="F69" s="9"/>
      <c r="G69" s="9"/>
      <c r="H69" s="9"/>
      <c r="I69" s="58" t="e">
        <f t="shared" si="8"/>
        <v>#DIV/0!</v>
      </c>
      <c r="J69" s="58" t="e">
        <f t="shared" si="9"/>
        <v>#DIV/0!</v>
      </c>
      <c r="K69" s="61">
        <f t="shared" si="2"/>
        <v>0</v>
      </c>
      <c r="L69" s="58" t="e">
        <f t="shared" si="3"/>
        <v>#DIV/0!</v>
      </c>
      <c r="M69" s="84"/>
      <c r="N69" s="235"/>
      <c r="O69" s="236" t="str">
        <f t="shared" si="4"/>
        <v/>
      </c>
      <c r="P69" s="236">
        <f t="shared" si="5"/>
        <v>0</v>
      </c>
      <c r="Q69" s="236">
        <f t="shared" si="6"/>
        <v>0</v>
      </c>
    </row>
    <row r="70" spans="1:17" x14ac:dyDescent="0.25">
      <c r="A70">
        <f t="shared" si="7"/>
        <v>59</v>
      </c>
      <c r="B70" s="69" t="str">
        <f>IF(ISBLANK('IV Addl - Analysis'!B70),"--",'IV Addl - Analysis'!B70)</f>
        <v>--</v>
      </c>
      <c r="C70" s="9"/>
      <c r="D70" s="9"/>
      <c r="E70" s="9"/>
      <c r="F70" s="9"/>
      <c r="G70" s="9"/>
      <c r="H70" s="9"/>
      <c r="I70" s="58" t="e">
        <f t="shared" si="8"/>
        <v>#DIV/0!</v>
      </c>
      <c r="J70" s="58" t="e">
        <f t="shared" si="9"/>
        <v>#DIV/0!</v>
      </c>
      <c r="K70" s="61">
        <f t="shared" si="2"/>
        <v>0</v>
      </c>
      <c r="L70" s="58" t="e">
        <f t="shared" si="3"/>
        <v>#DIV/0!</v>
      </c>
      <c r="M70" s="84"/>
      <c r="N70" s="235"/>
      <c r="O70" s="236" t="str">
        <f t="shared" si="4"/>
        <v/>
      </c>
      <c r="P70" s="236">
        <f t="shared" si="5"/>
        <v>0</v>
      </c>
      <c r="Q70" s="236">
        <f t="shared" si="6"/>
        <v>0</v>
      </c>
    </row>
    <row r="71" spans="1:17" x14ac:dyDescent="0.25">
      <c r="A71">
        <f t="shared" si="7"/>
        <v>60</v>
      </c>
      <c r="B71" s="69" t="str">
        <f>IF(ISBLANK('IV Addl - Analysis'!B71),"--",'IV Addl - Analysis'!B71)</f>
        <v>--</v>
      </c>
      <c r="C71" s="9"/>
      <c r="D71" s="9"/>
      <c r="E71" s="9"/>
      <c r="F71" s="9"/>
      <c r="G71" s="9"/>
      <c r="H71" s="9"/>
      <c r="I71" s="58" t="e">
        <f t="shared" si="8"/>
        <v>#DIV/0!</v>
      </c>
      <c r="J71" s="58" t="e">
        <f t="shared" si="9"/>
        <v>#DIV/0!</v>
      </c>
      <c r="K71" s="61">
        <f t="shared" si="2"/>
        <v>0</v>
      </c>
      <c r="L71" s="58" t="e">
        <f t="shared" si="3"/>
        <v>#DIV/0!</v>
      </c>
      <c r="M71" s="84"/>
      <c r="N71" s="235"/>
      <c r="O71" s="236" t="str">
        <f t="shared" si="4"/>
        <v/>
      </c>
      <c r="P71" s="236">
        <f t="shared" si="5"/>
        <v>0</v>
      </c>
      <c r="Q71" s="236">
        <f t="shared" si="6"/>
        <v>0</v>
      </c>
    </row>
    <row r="72" spans="1:17" x14ac:dyDescent="0.25">
      <c r="A72">
        <f t="shared" si="7"/>
        <v>61</v>
      </c>
      <c r="B72" s="69" t="str">
        <f>IF(ISBLANK('IV Addl - Analysis'!B72),"--",'IV Addl - Analysis'!B72)</f>
        <v>--</v>
      </c>
      <c r="C72" s="9"/>
      <c r="D72" s="9"/>
      <c r="E72" s="9"/>
      <c r="F72" s="9"/>
      <c r="G72" s="9"/>
      <c r="H72" s="9"/>
      <c r="I72" s="58" t="e">
        <f t="shared" si="8"/>
        <v>#DIV/0!</v>
      </c>
      <c r="J72" s="58" t="e">
        <f t="shared" si="9"/>
        <v>#DIV/0!</v>
      </c>
      <c r="K72" s="61">
        <f t="shared" si="2"/>
        <v>0</v>
      </c>
      <c r="L72" s="58" t="e">
        <f t="shared" si="3"/>
        <v>#DIV/0!</v>
      </c>
      <c r="M72" s="84"/>
      <c r="N72" s="235"/>
      <c r="O72" s="236" t="str">
        <f t="shared" si="4"/>
        <v/>
      </c>
      <c r="P72" s="236">
        <f t="shared" si="5"/>
        <v>0</v>
      </c>
      <c r="Q72" s="236">
        <f t="shared" si="6"/>
        <v>0</v>
      </c>
    </row>
    <row r="73" spans="1:17" x14ac:dyDescent="0.25">
      <c r="A73">
        <f t="shared" si="7"/>
        <v>62</v>
      </c>
      <c r="B73" s="69" t="str">
        <f>IF(ISBLANK('IV Addl - Analysis'!B73),"--",'IV Addl - Analysis'!B73)</f>
        <v>--</v>
      </c>
      <c r="C73" s="9"/>
      <c r="D73" s="9"/>
      <c r="E73" s="9"/>
      <c r="F73" s="9"/>
      <c r="G73" s="9"/>
      <c r="H73" s="9"/>
      <c r="I73" s="58" t="e">
        <f t="shared" si="8"/>
        <v>#DIV/0!</v>
      </c>
      <c r="J73" s="58" t="e">
        <f t="shared" si="9"/>
        <v>#DIV/0!</v>
      </c>
      <c r="K73" s="61">
        <f t="shared" si="2"/>
        <v>0</v>
      </c>
      <c r="L73" s="58" t="e">
        <f t="shared" si="3"/>
        <v>#DIV/0!</v>
      </c>
      <c r="M73" s="84"/>
      <c r="N73" s="235"/>
      <c r="O73" s="236" t="str">
        <f t="shared" si="4"/>
        <v/>
      </c>
      <c r="P73" s="236">
        <f t="shared" si="5"/>
        <v>0</v>
      </c>
      <c r="Q73" s="236">
        <f t="shared" si="6"/>
        <v>0</v>
      </c>
    </row>
    <row r="74" spans="1:17" x14ac:dyDescent="0.25">
      <c r="A74">
        <f t="shared" si="7"/>
        <v>63</v>
      </c>
      <c r="B74" s="69" t="str">
        <f>IF(ISBLANK('IV Addl - Analysis'!B74),"--",'IV Addl - Analysis'!B74)</f>
        <v>--</v>
      </c>
      <c r="C74" s="9"/>
      <c r="D74" s="9"/>
      <c r="E74" s="9"/>
      <c r="F74" s="9"/>
      <c r="G74" s="9"/>
      <c r="H74" s="9"/>
      <c r="I74" s="58" t="e">
        <f t="shared" si="8"/>
        <v>#DIV/0!</v>
      </c>
      <c r="J74" s="58" t="e">
        <f t="shared" si="9"/>
        <v>#DIV/0!</v>
      </c>
      <c r="K74" s="61">
        <f t="shared" si="2"/>
        <v>0</v>
      </c>
      <c r="L74" s="58" t="e">
        <f t="shared" si="3"/>
        <v>#DIV/0!</v>
      </c>
      <c r="M74" s="84"/>
      <c r="N74" s="235"/>
      <c r="O74" s="236" t="str">
        <f t="shared" si="4"/>
        <v/>
      </c>
      <c r="P74" s="236">
        <f t="shared" si="5"/>
        <v>0</v>
      </c>
      <c r="Q74" s="236">
        <f t="shared" si="6"/>
        <v>0</v>
      </c>
    </row>
    <row r="75" spans="1:17" x14ac:dyDescent="0.25">
      <c r="A75">
        <f t="shared" si="7"/>
        <v>64</v>
      </c>
      <c r="B75" s="69" t="str">
        <f>IF(ISBLANK('IV Addl - Analysis'!B75),"--",'IV Addl - Analysis'!B75)</f>
        <v>--</v>
      </c>
      <c r="C75" s="9"/>
      <c r="D75" s="9"/>
      <c r="E75" s="9"/>
      <c r="F75" s="9"/>
      <c r="G75" s="9"/>
      <c r="H75" s="9"/>
      <c r="I75" s="58" t="e">
        <f t="shared" si="8"/>
        <v>#DIV/0!</v>
      </c>
      <c r="J75" s="58" t="e">
        <f t="shared" si="9"/>
        <v>#DIV/0!</v>
      </c>
      <c r="K75" s="61">
        <f t="shared" si="2"/>
        <v>0</v>
      </c>
      <c r="L75" s="58" t="e">
        <f t="shared" si="3"/>
        <v>#DIV/0!</v>
      </c>
      <c r="M75" s="84"/>
      <c r="N75" s="235"/>
      <c r="O75" s="236" t="str">
        <f t="shared" si="4"/>
        <v/>
      </c>
      <c r="P75" s="236">
        <f t="shared" si="5"/>
        <v>0</v>
      </c>
      <c r="Q75" s="236">
        <f t="shared" si="6"/>
        <v>0</v>
      </c>
    </row>
    <row r="76" spans="1:17" x14ac:dyDescent="0.25">
      <c r="A76">
        <f t="shared" si="7"/>
        <v>65</v>
      </c>
      <c r="B76" s="69" t="str">
        <f>IF(ISBLANK('IV Addl - Analysis'!B76),"--",'IV Addl - Analysis'!B76)</f>
        <v>--</v>
      </c>
      <c r="C76" s="9"/>
      <c r="D76" s="9"/>
      <c r="E76" s="9"/>
      <c r="F76" s="9"/>
      <c r="G76" s="9"/>
      <c r="H76" s="9"/>
      <c r="I76" s="58" t="e">
        <f t="shared" ref="I76:I107" si="10">G76/F76-1</f>
        <v>#DIV/0!</v>
      </c>
      <c r="J76" s="58" t="e">
        <f t="shared" ref="J76:J107" si="11">H76/G76-1</f>
        <v>#DIV/0!</v>
      </c>
      <c r="K76" s="61">
        <f t="shared" si="2"/>
        <v>0</v>
      </c>
      <c r="L76" s="58" t="e">
        <f t="shared" si="3"/>
        <v>#DIV/0!</v>
      </c>
      <c r="M76" s="84"/>
      <c r="N76" s="235"/>
      <c r="O76" s="236" t="str">
        <f t="shared" si="4"/>
        <v/>
      </c>
      <c r="P76" s="236">
        <f t="shared" si="5"/>
        <v>0</v>
      </c>
      <c r="Q76" s="236">
        <f t="shared" si="6"/>
        <v>0</v>
      </c>
    </row>
    <row r="77" spans="1:17" x14ac:dyDescent="0.25">
      <c r="A77">
        <f t="shared" si="7"/>
        <v>66</v>
      </c>
      <c r="B77" s="69" t="str">
        <f>IF(ISBLANK('IV Addl - Analysis'!B77),"--",'IV Addl - Analysis'!B77)</f>
        <v>--</v>
      </c>
      <c r="C77" s="9"/>
      <c r="D77" s="9"/>
      <c r="E77" s="9"/>
      <c r="F77" s="9"/>
      <c r="G77" s="9"/>
      <c r="H77" s="9"/>
      <c r="I77" s="58" t="e">
        <f t="shared" si="10"/>
        <v>#DIV/0!</v>
      </c>
      <c r="J77" s="58" t="e">
        <f t="shared" si="11"/>
        <v>#DIV/0!</v>
      </c>
      <c r="K77" s="61">
        <f t="shared" ref="K77:K140" si="12">H77-F77</f>
        <v>0</v>
      </c>
      <c r="L77" s="58" t="e">
        <f t="shared" ref="L77:L140" si="13">IF(H77/F77-1&gt;0,F77&amp;" to "&amp;H77&amp;" ("&amp;TEXT((H77/F77-1)*100,"0.0")&amp;"% increase)",IF(H77/F77-1&lt;0,F77&amp;" to "&amp;H77&amp;" ("&amp;TEXT(ABS((H77/F77-1)*100),"0.0")&amp;"% decrease)",IF(H77/F77-1=0,F77&amp;" to "&amp;H77&amp;" (no change)")))</f>
        <v>#DIV/0!</v>
      </c>
      <c r="M77" s="84"/>
      <c r="N77" s="235"/>
      <c r="O77" s="236" t="str">
        <f t="shared" ref="O77:O140" si="14">IF(OR(B77="",B77="--"),"",IF(COUNTA(C77:H77,M77:N77)=COLUMNS(C77:H77)+COLUMNS(M77:N77), "Complete", "Incomplete"))</f>
        <v/>
      </c>
      <c r="P77" s="236">
        <f t="shared" ref="P77:P140" si="15">IF(O77="Incomplete",((COUNTBLANK(M77:N77))+(COUNTBLANK(C77:H77))), 0)</f>
        <v>0</v>
      </c>
      <c r="Q77" s="236">
        <f t="shared" ref="Q77:Q140" si="16">IF(OR(O77="Complete", O77="Incomplete"), ((COLUMNS(C77:H77))+(COLUMNS(M77:N77))), 0)</f>
        <v>0</v>
      </c>
    </row>
    <row r="78" spans="1:17" x14ac:dyDescent="0.25">
      <c r="A78">
        <f t="shared" ref="A78:A141" si="17">A77+1</f>
        <v>67</v>
      </c>
      <c r="B78" s="69" t="str">
        <f>IF(ISBLANK('IV Addl - Analysis'!B78),"--",'IV Addl - Analysis'!B78)</f>
        <v>--</v>
      </c>
      <c r="C78" s="9"/>
      <c r="D78" s="9"/>
      <c r="E78" s="9"/>
      <c r="F78" s="9"/>
      <c r="G78" s="9"/>
      <c r="H78" s="9"/>
      <c r="I78" s="58" t="e">
        <f t="shared" si="10"/>
        <v>#DIV/0!</v>
      </c>
      <c r="J78" s="58" t="e">
        <f t="shared" si="11"/>
        <v>#DIV/0!</v>
      </c>
      <c r="K78" s="61">
        <f t="shared" si="12"/>
        <v>0</v>
      </c>
      <c r="L78" s="58" t="e">
        <f t="shared" si="13"/>
        <v>#DIV/0!</v>
      </c>
      <c r="M78" s="84"/>
      <c r="N78" s="235"/>
      <c r="O78" s="236" t="str">
        <f t="shared" si="14"/>
        <v/>
      </c>
      <c r="P78" s="236">
        <f t="shared" si="15"/>
        <v>0</v>
      </c>
      <c r="Q78" s="236">
        <f t="shared" si="16"/>
        <v>0</v>
      </c>
    </row>
    <row r="79" spans="1:17" x14ac:dyDescent="0.25">
      <c r="A79">
        <f t="shared" si="17"/>
        <v>68</v>
      </c>
      <c r="B79" s="69" t="str">
        <f>IF(ISBLANK('IV Addl - Analysis'!B79),"--",'IV Addl - Analysis'!B79)</f>
        <v>--</v>
      </c>
      <c r="C79" s="9"/>
      <c r="D79" s="9"/>
      <c r="E79" s="9"/>
      <c r="F79" s="9"/>
      <c r="G79" s="9"/>
      <c r="H79" s="9"/>
      <c r="I79" s="58" t="e">
        <f t="shared" si="10"/>
        <v>#DIV/0!</v>
      </c>
      <c r="J79" s="58" t="e">
        <f t="shared" si="11"/>
        <v>#DIV/0!</v>
      </c>
      <c r="K79" s="61">
        <f t="shared" si="12"/>
        <v>0</v>
      </c>
      <c r="L79" s="58" t="e">
        <f t="shared" si="13"/>
        <v>#DIV/0!</v>
      </c>
      <c r="M79" s="84"/>
      <c r="N79" s="235"/>
      <c r="O79" s="236" t="str">
        <f t="shared" si="14"/>
        <v/>
      </c>
      <c r="P79" s="236">
        <f t="shared" si="15"/>
        <v>0</v>
      </c>
      <c r="Q79" s="236">
        <f t="shared" si="16"/>
        <v>0</v>
      </c>
    </row>
    <row r="80" spans="1:17" x14ac:dyDescent="0.25">
      <c r="A80">
        <f t="shared" si="17"/>
        <v>69</v>
      </c>
      <c r="B80" s="69" t="str">
        <f>IF(ISBLANK('IV Addl - Analysis'!B80),"--",'IV Addl - Analysis'!B80)</f>
        <v>--</v>
      </c>
      <c r="C80" s="9"/>
      <c r="D80" s="9"/>
      <c r="E80" s="9"/>
      <c r="F80" s="9"/>
      <c r="G80" s="9"/>
      <c r="H80" s="9"/>
      <c r="I80" s="58" t="e">
        <f t="shared" si="10"/>
        <v>#DIV/0!</v>
      </c>
      <c r="J80" s="58" t="e">
        <f t="shared" si="11"/>
        <v>#DIV/0!</v>
      </c>
      <c r="K80" s="61">
        <f t="shared" si="12"/>
        <v>0</v>
      </c>
      <c r="L80" s="58" t="e">
        <f t="shared" si="13"/>
        <v>#DIV/0!</v>
      </c>
      <c r="M80" s="84"/>
      <c r="N80" s="235"/>
      <c r="O80" s="236" t="str">
        <f t="shared" si="14"/>
        <v/>
      </c>
      <c r="P80" s="236">
        <f t="shared" si="15"/>
        <v>0</v>
      </c>
      <c r="Q80" s="236">
        <f t="shared" si="16"/>
        <v>0</v>
      </c>
    </row>
    <row r="81" spans="1:17" x14ac:dyDescent="0.25">
      <c r="A81">
        <f t="shared" si="17"/>
        <v>70</v>
      </c>
      <c r="B81" s="69" t="str">
        <f>IF(ISBLANK('IV Addl - Analysis'!B81),"--",'IV Addl - Analysis'!B81)</f>
        <v>--</v>
      </c>
      <c r="C81" s="9"/>
      <c r="D81" s="9"/>
      <c r="E81" s="9"/>
      <c r="F81" s="9"/>
      <c r="G81" s="9"/>
      <c r="H81" s="9"/>
      <c r="I81" s="58" t="e">
        <f t="shared" si="10"/>
        <v>#DIV/0!</v>
      </c>
      <c r="J81" s="58" t="e">
        <f t="shared" si="11"/>
        <v>#DIV/0!</v>
      </c>
      <c r="K81" s="61">
        <f t="shared" si="12"/>
        <v>0</v>
      </c>
      <c r="L81" s="58" t="e">
        <f t="shared" si="13"/>
        <v>#DIV/0!</v>
      </c>
      <c r="M81" s="84"/>
      <c r="N81" s="235"/>
      <c r="O81" s="236" t="str">
        <f t="shared" si="14"/>
        <v/>
      </c>
      <c r="P81" s="236">
        <f t="shared" si="15"/>
        <v>0</v>
      </c>
      <c r="Q81" s="236">
        <f t="shared" si="16"/>
        <v>0</v>
      </c>
    </row>
    <row r="82" spans="1:17" x14ac:dyDescent="0.25">
      <c r="A82">
        <f t="shared" si="17"/>
        <v>71</v>
      </c>
      <c r="B82" s="69" t="str">
        <f>IF(ISBLANK('IV Addl - Analysis'!B82),"--",'IV Addl - Analysis'!B82)</f>
        <v>--</v>
      </c>
      <c r="C82" s="9"/>
      <c r="D82" s="9"/>
      <c r="E82" s="9"/>
      <c r="F82" s="9"/>
      <c r="G82" s="9"/>
      <c r="H82" s="9"/>
      <c r="I82" s="58" t="e">
        <f t="shared" si="10"/>
        <v>#DIV/0!</v>
      </c>
      <c r="J82" s="58" t="e">
        <f t="shared" si="11"/>
        <v>#DIV/0!</v>
      </c>
      <c r="K82" s="61">
        <f t="shared" si="12"/>
        <v>0</v>
      </c>
      <c r="L82" s="58" t="e">
        <f t="shared" si="13"/>
        <v>#DIV/0!</v>
      </c>
      <c r="M82" s="84"/>
      <c r="N82" s="235"/>
      <c r="O82" s="236" t="str">
        <f t="shared" si="14"/>
        <v/>
      </c>
      <c r="P82" s="236">
        <f t="shared" si="15"/>
        <v>0</v>
      </c>
      <c r="Q82" s="236">
        <f t="shared" si="16"/>
        <v>0</v>
      </c>
    </row>
    <row r="83" spans="1:17" x14ac:dyDescent="0.25">
      <c r="A83">
        <f t="shared" si="17"/>
        <v>72</v>
      </c>
      <c r="B83" s="69" t="str">
        <f>IF(ISBLANK('IV Addl - Analysis'!B83),"--",'IV Addl - Analysis'!B83)</f>
        <v>--</v>
      </c>
      <c r="C83" s="9"/>
      <c r="D83" s="9"/>
      <c r="E83" s="9"/>
      <c r="F83" s="9"/>
      <c r="G83" s="9"/>
      <c r="H83" s="9"/>
      <c r="I83" s="58" t="e">
        <f t="shared" si="10"/>
        <v>#DIV/0!</v>
      </c>
      <c r="J83" s="58" t="e">
        <f t="shared" si="11"/>
        <v>#DIV/0!</v>
      </c>
      <c r="K83" s="61">
        <f t="shared" si="12"/>
        <v>0</v>
      </c>
      <c r="L83" s="58" t="e">
        <f t="shared" si="13"/>
        <v>#DIV/0!</v>
      </c>
      <c r="M83" s="84"/>
      <c r="N83" s="235"/>
      <c r="O83" s="236" t="str">
        <f t="shared" si="14"/>
        <v/>
      </c>
      <c r="P83" s="236">
        <f t="shared" si="15"/>
        <v>0</v>
      </c>
      <c r="Q83" s="236">
        <f t="shared" si="16"/>
        <v>0</v>
      </c>
    </row>
    <row r="84" spans="1:17" x14ac:dyDescent="0.25">
      <c r="A84">
        <f t="shared" si="17"/>
        <v>73</v>
      </c>
      <c r="B84" s="69" t="str">
        <f>IF(ISBLANK('IV Addl - Analysis'!B84),"--",'IV Addl - Analysis'!B84)</f>
        <v>--</v>
      </c>
      <c r="C84" s="9"/>
      <c r="D84" s="9"/>
      <c r="E84" s="9"/>
      <c r="F84" s="9"/>
      <c r="G84" s="9"/>
      <c r="H84" s="9"/>
      <c r="I84" s="58" t="e">
        <f t="shared" si="10"/>
        <v>#DIV/0!</v>
      </c>
      <c r="J84" s="58" t="e">
        <f t="shared" si="11"/>
        <v>#DIV/0!</v>
      </c>
      <c r="K84" s="61">
        <f t="shared" si="12"/>
        <v>0</v>
      </c>
      <c r="L84" s="58" t="e">
        <f t="shared" si="13"/>
        <v>#DIV/0!</v>
      </c>
      <c r="M84" s="84"/>
      <c r="N84" s="235"/>
      <c r="O84" s="236" t="str">
        <f t="shared" si="14"/>
        <v/>
      </c>
      <c r="P84" s="236">
        <f t="shared" si="15"/>
        <v>0</v>
      </c>
      <c r="Q84" s="236">
        <f t="shared" si="16"/>
        <v>0</v>
      </c>
    </row>
    <row r="85" spans="1:17" x14ac:dyDescent="0.25">
      <c r="A85">
        <f t="shared" si="17"/>
        <v>74</v>
      </c>
      <c r="B85" s="69" t="str">
        <f>IF(ISBLANK('IV Addl - Analysis'!B85),"--",'IV Addl - Analysis'!B85)</f>
        <v>--</v>
      </c>
      <c r="C85" s="9"/>
      <c r="D85" s="9"/>
      <c r="E85" s="9"/>
      <c r="F85" s="9"/>
      <c r="G85" s="9"/>
      <c r="H85" s="9"/>
      <c r="I85" s="58" t="e">
        <f t="shared" si="10"/>
        <v>#DIV/0!</v>
      </c>
      <c r="J85" s="58" t="e">
        <f t="shared" si="11"/>
        <v>#DIV/0!</v>
      </c>
      <c r="K85" s="61">
        <f t="shared" si="12"/>
        <v>0</v>
      </c>
      <c r="L85" s="58" t="e">
        <f t="shared" si="13"/>
        <v>#DIV/0!</v>
      </c>
      <c r="M85" s="84"/>
      <c r="N85" s="235"/>
      <c r="O85" s="236" t="str">
        <f t="shared" si="14"/>
        <v/>
      </c>
      <c r="P85" s="236">
        <f t="shared" si="15"/>
        <v>0</v>
      </c>
      <c r="Q85" s="236">
        <f t="shared" si="16"/>
        <v>0</v>
      </c>
    </row>
    <row r="86" spans="1:17" x14ac:dyDescent="0.25">
      <c r="A86">
        <f t="shared" si="17"/>
        <v>75</v>
      </c>
      <c r="B86" s="69" t="str">
        <f>IF(ISBLANK('IV Addl - Analysis'!B86),"--",'IV Addl - Analysis'!B86)</f>
        <v>--</v>
      </c>
      <c r="C86" s="9"/>
      <c r="D86" s="9"/>
      <c r="E86" s="9"/>
      <c r="F86" s="9"/>
      <c r="G86" s="9"/>
      <c r="H86" s="9"/>
      <c r="I86" s="58" t="e">
        <f t="shared" si="10"/>
        <v>#DIV/0!</v>
      </c>
      <c r="J86" s="58" t="e">
        <f t="shared" si="11"/>
        <v>#DIV/0!</v>
      </c>
      <c r="K86" s="61">
        <f t="shared" si="12"/>
        <v>0</v>
      </c>
      <c r="L86" s="58" t="e">
        <f t="shared" si="13"/>
        <v>#DIV/0!</v>
      </c>
      <c r="M86" s="84"/>
      <c r="N86" s="235"/>
      <c r="O86" s="236" t="str">
        <f t="shared" si="14"/>
        <v/>
      </c>
      <c r="P86" s="236">
        <f t="shared" si="15"/>
        <v>0</v>
      </c>
      <c r="Q86" s="236">
        <f t="shared" si="16"/>
        <v>0</v>
      </c>
    </row>
    <row r="87" spans="1:17" x14ac:dyDescent="0.25">
      <c r="A87">
        <f t="shared" si="17"/>
        <v>76</v>
      </c>
      <c r="B87" s="69" t="str">
        <f>IF(ISBLANK('IV Addl - Analysis'!B87),"--",'IV Addl - Analysis'!B87)</f>
        <v>--</v>
      </c>
      <c r="C87" s="9"/>
      <c r="D87" s="9"/>
      <c r="E87" s="9"/>
      <c r="F87" s="9"/>
      <c r="G87" s="9"/>
      <c r="H87" s="9"/>
      <c r="I87" s="58" t="e">
        <f t="shared" si="10"/>
        <v>#DIV/0!</v>
      </c>
      <c r="J87" s="58" t="e">
        <f t="shared" si="11"/>
        <v>#DIV/0!</v>
      </c>
      <c r="K87" s="61">
        <f t="shared" si="12"/>
        <v>0</v>
      </c>
      <c r="L87" s="58" t="e">
        <f t="shared" si="13"/>
        <v>#DIV/0!</v>
      </c>
      <c r="M87" s="84"/>
      <c r="N87" s="235"/>
      <c r="O87" s="236" t="str">
        <f t="shared" si="14"/>
        <v/>
      </c>
      <c r="P87" s="236">
        <f t="shared" si="15"/>
        <v>0</v>
      </c>
      <c r="Q87" s="236">
        <f t="shared" si="16"/>
        <v>0</v>
      </c>
    </row>
    <row r="88" spans="1:17" x14ac:dyDescent="0.25">
      <c r="A88">
        <f t="shared" si="17"/>
        <v>77</v>
      </c>
      <c r="B88" s="69" t="str">
        <f>IF(ISBLANK('IV Addl - Analysis'!B88),"--",'IV Addl - Analysis'!B88)</f>
        <v>--</v>
      </c>
      <c r="C88" s="9"/>
      <c r="D88" s="9"/>
      <c r="E88" s="9"/>
      <c r="F88" s="9"/>
      <c r="G88" s="9"/>
      <c r="H88" s="9"/>
      <c r="I88" s="58" t="e">
        <f t="shared" si="10"/>
        <v>#DIV/0!</v>
      </c>
      <c r="J88" s="58" t="e">
        <f t="shared" si="11"/>
        <v>#DIV/0!</v>
      </c>
      <c r="K88" s="61">
        <f t="shared" si="12"/>
        <v>0</v>
      </c>
      <c r="L88" s="58" t="e">
        <f t="shared" si="13"/>
        <v>#DIV/0!</v>
      </c>
      <c r="M88" s="84"/>
      <c r="N88" s="235"/>
      <c r="O88" s="236" t="str">
        <f t="shared" si="14"/>
        <v/>
      </c>
      <c r="P88" s="236">
        <f t="shared" si="15"/>
        <v>0</v>
      </c>
      <c r="Q88" s="236">
        <f t="shared" si="16"/>
        <v>0</v>
      </c>
    </row>
    <row r="89" spans="1:17" x14ac:dyDescent="0.25">
      <c r="A89">
        <f t="shared" si="17"/>
        <v>78</v>
      </c>
      <c r="B89" s="69" t="str">
        <f>IF(ISBLANK('IV Addl - Analysis'!B89),"--",'IV Addl - Analysis'!B89)</f>
        <v>--</v>
      </c>
      <c r="C89" s="9"/>
      <c r="D89" s="9"/>
      <c r="E89" s="9"/>
      <c r="F89" s="9"/>
      <c r="G89" s="9"/>
      <c r="H89" s="9"/>
      <c r="I89" s="58" t="e">
        <f t="shared" si="10"/>
        <v>#DIV/0!</v>
      </c>
      <c r="J89" s="58" t="e">
        <f t="shared" si="11"/>
        <v>#DIV/0!</v>
      </c>
      <c r="K89" s="61">
        <f t="shared" si="12"/>
        <v>0</v>
      </c>
      <c r="L89" s="58" t="e">
        <f t="shared" si="13"/>
        <v>#DIV/0!</v>
      </c>
      <c r="M89" s="84"/>
      <c r="N89" s="235"/>
      <c r="O89" s="236" t="str">
        <f t="shared" si="14"/>
        <v/>
      </c>
      <c r="P89" s="236">
        <f t="shared" si="15"/>
        <v>0</v>
      </c>
      <c r="Q89" s="236">
        <f t="shared" si="16"/>
        <v>0</v>
      </c>
    </row>
    <row r="90" spans="1:17" x14ac:dyDescent="0.25">
      <c r="A90">
        <f t="shared" si="17"/>
        <v>79</v>
      </c>
      <c r="B90" s="69" t="str">
        <f>IF(ISBLANK('IV Addl - Analysis'!B90),"--",'IV Addl - Analysis'!B90)</f>
        <v>--</v>
      </c>
      <c r="C90" s="9"/>
      <c r="D90" s="9"/>
      <c r="E90" s="9"/>
      <c r="F90" s="9"/>
      <c r="G90" s="9"/>
      <c r="H90" s="9"/>
      <c r="I90" s="58" t="e">
        <f t="shared" si="10"/>
        <v>#DIV/0!</v>
      </c>
      <c r="J90" s="58" t="e">
        <f t="shared" si="11"/>
        <v>#DIV/0!</v>
      </c>
      <c r="K90" s="61">
        <f t="shared" si="12"/>
        <v>0</v>
      </c>
      <c r="L90" s="58" t="e">
        <f t="shared" si="13"/>
        <v>#DIV/0!</v>
      </c>
      <c r="M90" s="84"/>
      <c r="N90" s="235"/>
      <c r="O90" s="236" t="str">
        <f t="shared" si="14"/>
        <v/>
      </c>
      <c r="P90" s="236">
        <f t="shared" si="15"/>
        <v>0</v>
      </c>
      <c r="Q90" s="236">
        <f t="shared" si="16"/>
        <v>0</v>
      </c>
    </row>
    <row r="91" spans="1:17" x14ac:dyDescent="0.25">
      <c r="A91">
        <f t="shared" si="17"/>
        <v>80</v>
      </c>
      <c r="B91" s="69" t="str">
        <f>IF(ISBLANK('IV Addl - Analysis'!B91),"--",'IV Addl - Analysis'!B91)</f>
        <v>--</v>
      </c>
      <c r="C91" s="9"/>
      <c r="D91" s="9"/>
      <c r="E91" s="9"/>
      <c r="F91" s="9"/>
      <c r="G91" s="9"/>
      <c r="H91" s="9"/>
      <c r="I91" s="58" t="e">
        <f t="shared" si="10"/>
        <v>#DIV/0!</v>
      </c>
      <c r="J91" s="58" t="e">
        <f t="shared" si="11"/>
        <v>#DIV/0!</v>
      </c>
      <c r="K91" s="61">
        <f t="shared" si="12"/>
        <v>0</v>
      </c>
      <c r="L91" s="58" t="e">
        <f t="shared" si="13"/>
        <v>#DIV/0!</v>
      </c>
      <c r="M91" s="84"/>
      <c r="N91" s="235"/>
      <c r="O91" s="236" t="str">
        <f t="shared" si="14"/>
        <v/>
      </c>
      <c r="P91" s="236">
        <f t="shared" si="15"/>
        <v>0</v>
      </c>
      <c r="Q91" s="236">
        <f t="shared" si="16"/>
        <v>0</v>
      </c>
    </row>
    <row r="92" spans="1:17" x14ac:dyDescent="0.25">
      <c r="A92">
        <f t="shared" si="17"/>
        <v>81</v>
      </c>
      <c r="B92" s="69" t="str">
        <f>IF(ISBLANK('IV Addl - Analysis'!B92),"--",'IV Addl - Analysis'!B92)</f>
        <v>--</v>
      </c>
      <c r="C92" s="9"/>
      <c r="D92" s="9"/>
      <c r="E92" s="9"/>
      <c r="F92" s="9"/>
      <c r="G92" s="9"/>
      <c r="H92" s="9"/>
      <c r="I92" s="58" t="e">
        <f t="shared" si="10"/>
        <v>#DIV/0!</v>
      </c>
      <c r="J92" s="58" t="e">
        <f t="shared" si="11"/>
        <v>#DIV/0!</v>
      </c>
      <c r="K92" s="61">
        <f t="shared" si="12"/>
        <v>0</v>
      </c>
      <c r="L92" s="58" t="e">
        <f t="shared" si="13"/>
        <v>#DIV/0!</v>
      </c>
      <c r="M92" s="84"/>
      <c r="N92" s="235"/>
      <c r="O92" s="236" t="str">
        <f t="shared" si="14"/>
        <v/>
      </c>
      <c r="P92" s="236">
        <f t="shared" si="15"/>
        <v>0</v>
      </c>
      <c r="Q92" s="236">
        <f t="shared" si="16"/>
        <v>0</v>
      </c>
    </row>
    <row r="93" spans="1:17" x14ac:dyDescent="0.25">
      <c r="A93">
        <f t="shared" si="17"/>
        <v>82</v>
      </c>
      <c r="B93" s="69" t="str">
        <f>IF(ISBLANK('IV Addl - Analysis'!B93),"--",'IV Addl - Analysis'!B93)</f>
        <v>--</v>
      </c>
      <c r="C93" s="9"/>
      <c r="D93" s="9"/>
      <c r="E93" s="9"/>
      <c r="F93" s="9"/>
      <c r="G93" s="9"/>
      <c r="H93" s="9"/>
      <c r="I93" s="58" t="e">
        <f t="shared" si="10"/>
        <v>#DIV/0!</v>
      </c>
      <c r="J93" s="58" t="e">
        <f t="shared" si="11"/>
        <v>#DIV/0!</v>
      </c>
      <c r="K93" s="61">
        <f t="shared" si="12"/>
        <v>0</v>
      </c>
      <c r="L93" s="58" t="e">
        <f t="shared" si="13"/>
        <v>#DIV/0!</v>
      </c>
      <c r="M93" s="84"/>
      <c r="N93" s="235"/>
      <c r="O93" s="236" t="str">
        <f t="shared" si="14"/>
        <v/>
      </c>
      <c r="P93" s="236">
        <f t="shared" si="15"/>
        <v>0</v>
      </c>
      <c r="Q93" s="236">
        <f t="shared" si="16"/>
        <v>0</v>
      </c>
    </row>
    <row r="94" spans="1:17" x14ac:dyDescent="0.25">
      <c r="A94">
        <f t="shared" si="17"/>
        <v>83</v>
      </c>
      <c r="B94" s="69" t="str">
        <f>IF(ISBLANK('IV Addl - Analysis'!B94),"--",'IV Addl - Analysis'!B94)</f>
        <v>--</v>
      </c>
      <c r="C94" s="9"/>
      <c r="D94" s="9"/>
      <c r="E94" s="9"/>
      <c r="F94" s="9"/>
      <c r="G94" s="9"/>
      <c r="H94" s="9"/>
      <c r="I94" s="58" t="e">
        <f t="shared" si="10"/>
        <v>#DIV/0!</v>
      </c>
      <c r="J94" s="58" t="e">
        <f t="shared" si="11"/>
        <v>#DIV/0!</v>
      </c>
      <c r="K94" s="61">
        <f t="shared" si="12"/>
        <v>0</v>
      </c>
      <c r="L94" s="58" t="e">
        <f t="shared" si="13"/>
        <v>#DIV/0!</v>
      </c>
      <c r="M94" s="84"/>
      <c r="N94" s="235"/>
      <c r="O94" s="236" t="str">
        <f t="shared" si="14"/>
        <v/>
      </c>
      <c r="P94" s="236">
        <f t="shared" si="15"/>
        <v>0</v>
      </c>
      <c r="Q94" s="236">
        <f t="shared" si="16"/>
        <v>0</v>
      </c>
    </row>
    <row r="95" spans="1:17" x14ac:dyDescent="0.25">
      <c r="A95">
        <f t="shared" si="17"/>
        <v>84</v>
      </c>
      <c r="B95" s="69" t="str">
        <f>IF(ISBLANK('IV Addl - Analysis'!B95),"--",'IV Addl - Analysis'!B95)</f>
        <v>--</v>
      </c>
      <c r="C95" s="9"/>
      <c r="D95" s="9"/>
      <c r="E95" s="9"/>
      <c r="F95" s="9"/>
      <c r="G95" s="9"/>
      <c r="H95" s="9"/>
      <c r="I95" s="58" t="e">
        <f t="shared" si="10"/>
        <v>#DIV/0!</v>
      </c>
      <c r="J95" s="58" t="e">
        <f t="shared" si="11"/>
        <v>#DIV/0!</v>
      </c>
      <c r="K95" s="61">
        <f t="shared" si="12"/>
        <v>0</v>
      </c>
      <c r="L95" s="58" t="e">
        <f t="shared" si="13"/>
        <v>#DIV/0!</v>
      </c>
      <c r="M95" s="84"/>
      <c r="N95" s="235"/>
      <c r="O95" s="236" t="str">
        <f t="shared" si="14"/>
        <v/>
      </c>
      <c r="P95" s="236">
        <f t="shared" si="15"/>
        <v>0</v>
      </c>
      <c r="Q95" s="236">
        <f t="shared" si="16"/>
        <v>0</v>
      </c>
    </row>
    <row r="96" spans="1:17" x14ac:dyDescent="0.25">
      <c r="A96">
        <f t="shared" si="17"/>
        <v>85</v>
      </c>
      <c r="B96" s="69" t="str">
        <f>IF(ISBLANK('IV Addl - Analysis'!B96),"--",'IV Addl - Analysis'!B96)</f>
        <v>--</v>
      </c>
      <c r="C96" s="9"/>
      <c r="D96" s="9"/>
      <c r="E96" s="9"/>
      <c r="F96" s="9"/>
      <c r="G96" s="9"/>
      <c r="H96" s="9"/>
      <c r="I96" s="58" t="e">
        <f t="shared" si="10"/>
        <v>#DIV/0!</v>
      </c>
      <c r="J96" s="58" t="e">
        <f t="shared" si="11"/>
        <v>#DIV/0!</v>
      </c>
      <c r="K96" s="61">
        <f t="shared" si="12"/>
        <v>0</v>
      </c>
      <c r="L96" s="58" t="e">
        <f t="shared" si="13"/>
        <v>#DIV/0!</v>
      </c>
      <c r="M96" s="84"/>
      <c r="N96" s="235"/>
      <c r="O96" s="236" t="str">
        <f t="shared" si="14"/>
        <v/>
      </c>
      <c r="P96" s="236">
        <f t="shared" si="15"/>
        <v>0</v>
      </c>
      <c r="Q96" s="236">
        <f t="shared" si="16"/>
        <v>0</v>
      </c>
    </row>
    <row r="97" spans="1:17" x14ac:dyDescent="0.25">
      <c r="A97">
        <f t="shared" si="17"/>
        <v>86</v>
      </c>
      <c r="B97" s="69" t="str">
        <f>IF(ISBLANK('IV Addl - Analysis'!B97),"--",'IV Addl - Analysis'!B97)</f>
        <v>--</v>
      </c>
      <c r="C97" s="9"/>
      <c r="D97" s="9"/>
      <c r="E97" s="9"/>
      <c r="F97" s="9"/>
      <c r="G97" s="9"/>
      <c r="H97" s="9"/>
      <c r="I97" s="58" t="e">
        <f t="shared" si="10"/>
        <v>#DIV/0!</v>
      </c>
      <c r="J97" s="58" t="e">
        <f t="shared" si="11"/>
        <v>#DIV/0!</v>
      </c>
      <c r="K97" s="61">
        <f t="shared" si="12"/>
        <v>0</v>
      </c>
      <c r="L97" s="58" t="e">
        <f t="shared" si="13"/>
        <v>#DIV/0!</v>
      </c>
      <c r="M97" s="84"/>
      <c r="N97" s="235"/>
      <c r="O97" s="236" t="str">
        <f t="shared" si="14"/>
        <v/>
      </c>
      <c r="P97" s="236">
        <f t="shared" si="15"/>
        <v>0</v>
      </c>
      <c r="Q97" s="236">
        <f t="shared" si="16"/>
        <v>0</v>
      </c>
    </row>
    <row r="98" spans="1:17" x14ac:dyDescent="0.25">
      <c r="A98">
        <f t="shared" si="17"/>
        <v>87</v>
      </c>
      <c r="B98" s="69" t="str">
        <f>IF(ISBLANK('IV Addl - Analysis'!B98),"--",'IV Addl - Analysis'!B98)</f>
        <v>--</v>
      </c>
      <c r="C98" s="9"/>
      <c r="D98" s="9"/>
      <c r="E98" s="9"/>
      <c r="F98" s="9"/>
      <c r="G98" s="9"/>
      <c r="H98" s="9"/>
      <c r="I98" s="58" t="e">
        <f t="shared" si="10"/>
        <v>#DIV/0!</v>
      </c>
      <c r="J98" s="58" t="e">
        <f t="shared" si="11"/>
        <v>#DIV/0!</v>
      </c>
      <c r="K98" s="61">
        <f t="shared" si="12"/>
        <v>0</v>
      </c>
      <c r="L98" s="58" t="e">
        <f t="shared" si="13"/>
        <v>#DIV/0!</v>
      </c>
      <c r="M98" s="84"/>
      <c r="N98" s="235"/>
      <c r="O98" s="236" t="str">
        <f t="shared" si="14"/>
        <v/>
      </c>
      <c r="P98" s="236">
        <f t="shared" si="15"/>
        <v>0</v>
      </c>
      <c r="Q98" s="236">
        <f t="shared" si="16"/>
        <v>0</v>
      </c>
    </row>
    <row r="99" spans="1:17" x14ac:dyDescent="0.25">
      <c r="A99">
        <f t="shared" si="17"/>
        <v>88</v>
      </c>
      <c r="B99" s="69" t="str">
        <f>IF(ISBLANK('IV Addl - Analysis'!B99),"--",'IV Addl - Analysis'!B99)</f>
        <v>--</v>
      </c>
      <c r="C99" s="9"/>
      <c r="D99" s="9"/>
      <c r="E99" s="9"/>
      <c r="F99" s="9"/>
      <c r="G99" s="9"/>
      <c r="H99" s="9"/>
      <c r="I99" s="58" t="e">
        <f t="shared" si="10"/>
        <v>#DIV/0!</v>
      </c>
      <c r="J99" s="58" t="e">
        <f t="shared" si="11"/>
        <v>#DIV/0!</v>
      </c>
      <c r="K99" s="61">
        <f t="shared" si="12"/>
        <v>0</v>
      </c>
      <c r="L99" s="58" t="e">
        <f t="shared" si="13"/>
        <v>#DIV/0!</v>
      </c>
      <c r="M99" s="84"/>
      <c r="N99" s="235"/>
      <c r="O99" s="236" t="str">
        <f t="shared" si="14"/>
        <v/>
      </c>
      <c r="P99" s="236">
        <f t="shared" si="15"/>
        <v>0</v>
      </c>
      <c r="Q99" s="236">
        <f t="shared" si="16"/>
        <v>0</v>
      </c>
    </row>
    <row r="100" spans="1:17" x14ac:dyDescent="0.25">
      <c r="A100">
        <f t="shared" si="17"/>
        <v>89</v>
      </c>
      <c r="B100" s="69" t="str">
        <f>IF(ISBLANK('IV Addl - Analysis'!B100),"--",'IV Addl - Analysis'!B100)</f>
        <v>--</v>
      </c>
      <c r="C100" s="9"/>
      <c r="D100" s="9"/>
      <c r="E100" s="9"/>
      <c r="F100" s="9"/>
      <c r="G100" s="9"/>
      <c r="H100" s="9"/>
      <c r="I100" s="58" t="e">
        <f t="shared" si="10"/>
        <v>#DIV/0!</v>
      </c>
      <c r="J100" s="58" t="e">
        <f t="shared" si="11"/>
        <v>#DIV/0!</v>
      </c>
      <c r="K100" s="61">
        <f t="shared" si="12"/>
        <v>0</v>
      </c>
      <c r="L100" s="58" t="e">
        <f t="shared" si="13"/>
        <v>#DIV/0!</v>
      </c>
      <c r="M100" s="84"/>
      <c r="N100" s="235"/>
      <c r="O100" s="236" t="str">
        <f t="shared" si="14"/>
        <v/>
      </c>
      <c r="P100" s="236">
        <f t="shared" si="15"/>
        <v>0</v>
      </c>
      <c r="Q100" s="236">
        <f t="shared" si="16"/>
        <v>0</v>
      </c>
    </row>
    <row r="101" spans="1:17" x14ac:dyDescent="0.25">
      <c r="A101">
        <f t="shared" si="17"/>
        <v>90</v>
      </c>
      <c r="B101" s="69" t="str">
        <f>IF(ISBLANK('IV Addl - Analysis'!B101),"--",'IV Addl - Analysis'!B101)</f>
        <v>--</v>
      </c>
      <c r="C101" s="9"/>
      <c r="D101" s="9"/>
      <c r="E101" s="9"/>
      <c r="F101" s="9"/>
      <c r="G101" s="9"/>
      <c r="H101" s="9"/>
      <c r="I101" s="58" t="e">
        <f t="shared" si="10"/>
        <v>#DIV/0!</v>
      </c>
      <c r="J101" s="58" t="e">
        <f t="shared" si="11"/>
        <v>#DIV/0!</v>
      </c>
      <c r="K101" s="61">
        <f t="shared" si="12"/>
        <v>0</v>
      </c>
      <c r="L101" s="58" t="e">
        <f t="shared" si="13"/>
        <v>#DIV/0!</v>
      </c>
      <c r="M101" s="84"/>
      <c r="N101" s="235"/>
      <c r="O101" s="236" t="str">
        <f t="shared" si="14"/>
        <v/>
      </c>
      <c r="P101" s="236">
        <f t="shared" si="15"/>
        <v>0</v>
      </c>
      <c r="Q101" s="236">
        <f t="shared" si="16"/>
        <v>0</v>
      </c>
    </row>
    <row r="102" spans="1:17" x14ac:dyDescent="0.25">
      <c r="A102">
        <f t="shared" si="17"/>
        <v>91</v>
      </c>
      <c r="B102" s="69" t="str">
        <f>IF(ISBLANK('IV Addl - Analysis'!B102),"--",'IV Addl - Analysis'!B102)</f>
        <v>--</v>
      </c>
      <c r="C102" s="9"/>
      <c r="D102" s="9"/>
      <c r="E102" s="9"/>
      <c r="F102" s="9"/>
      <c r="G102" s="9"/>
      <c r="H102" s="9"/>
      <c r="I102" s="58" t="e">
        <f t="shared" si="10"/>
        <v>#DIV/0!</v>
      </c>
      <c r="J102" s="58" t="e">
        <f t="shared" si="11"/>
        <v>#DIV/0!</v>
      </c>
      <c r="K102" s="61">
        <f t="shared" si="12"/>
        <v>0</v>
      </c>
      <c r="L102" s="58" t="e">
        <f t="shared" si="13"/>
        <v>#DIV/0!</v>
      </c>
      <c r="M102" s="84"/>
      <c r="N102" s="235"/>
      <c r="O102" s="236" t="str">
        <f t="shared" si="14"/>
        <v/>
      </c>
      <c r="P102" s="236">
        <f t="shared" si="15"/>
        <v>0</v>
      </c>
      <c r="Q102" s="236">
        <f t="shared" si="16"/>
        <v>0</v>
      </c>
    </row>
    <row r="103" spans="1:17" x14ac:dyDescent="0.25">
      <c r="A103">
        <f t="shared" si="17"/>
        <v>92</v>
      </c>
      <c r="B103" s="69" t="str">
        <f>IF(ISBLANK('IV Addl - Analysis'!B103),"--",'IV Addl - Analysis'!B103)</f>
        <v>--</v>
      </c>
      <c r="C103" s="9"/>
      <c r="D103" s="9"/>
      <c r="E103" s="9"/>
      <c r="F103" s="9"/>
      <c r="G103" s="9"/>
      <c r="H103" s="9"/>
      <c r="I103" s="58" t="e">
        <f t="shared" si="10"/>
        <v>#DIV/0!</v>
      </c>
      <c r="J103" s="58" t="e">
        <f t="shared" si="11"/>
        <v>#DIV/0!</v>
      </c>
      <c r="K103" s="61">
        <f t="shared" si="12"/>
        <v>0</v>
      </c>
      <c r="L103" s="58" t="e">
        <f t="shared" si="13"/>
        <v>#DIV/0!</v>
      </c>
      <c r="M103" s="84"/>
      <c r="N103" s="235"/>
      <c r="O103" s="236" t="str">
        <f t="shared" si="14"/>
        <v/>
      </c>
      <c r="P103" s="236">
        <f t="shared" si="15"/>
        <v>0</v>
      </c>
      <c r="Q103" s="236">
        <f t="shared" si="16"/>
        <v>0</v>
      </c>
    </row>
    <row r="104" spans="1:17" x14ac:dyDescent="0.25">
      <c r="A104">
        <f t="shared" si="17"/>
        <v>93</v>
      </c>
      <c r="B104" s="69" t="str">
        <f>IF(ISBLANK('IV Addl - Analysis'!B104),"--",'IV Addl - Analysis'!B104)</f>
        <v>--</v>
      </c>
      <c r="C104" s="9"/>
      <c r="D104" s="9"/>
      <c r="E104" s="9"/>
      <c r="F104" s="9"/>
      <c r="G104" s="9"/>
      <c r="H104" s="9"/>
      <c r="I104" s="58" t="e">
        <f t="shared" si="10"/>
        <v>#DIV/0!</v>
      </c>
      <c r="J104" s="58" t="e">
        <f t="shared" si="11"/>
        <v>#DIV/0!</v>
      </c>
      <c r="K104" s="61">
        <f t="shared" si="12"/>
        <v>0</v>
      </c>
      <c r="L104" s="58" t="e">
        <f t="shared" si="13"/>
        <v>#DIV/0!</v>
      </c>
      <c r="M104" s="84"/>
      <c r="N104" s="235"/>
      <c r="O104" s="236" t="str">
        <f t="shared" si="14"/>
        <v/>
      </c>
      <c r="P104" s="236">
        <f t="shared" si="15"/>
        <v>0</v>
      </c>
      <c r="Q104" s="236">
        <f t="shared" si="16"/>
        <v>0</v>
      </c>
    </row>
    <row r="105" spans="1:17" x14ac:dyDescent="0.25">
      <c r="A105">
        <f t="shared" si="17"/>
        <v>94</v>
      </c>
      <c r="B105" s="69" t="str">
        <f>IF(ISBLANK('IV Addl - Analysis'!B105),"--",'IV Addl - Analysis'!B105)</f>
        <v>--</v>
      </c>
      <c r="C105" s="9"/>
      <c r="D105" s="9"/>
      <c r="E105" s="9"/>
      <c r="F105" s="9"/>
      <c r="G105" s="9"/>
      <c r="H105" s="9"/>
      <c r="I105" s="58" t="e">
        <f t="shared" si="10"/>
        <v>#DIV/0!</v>
      </c>
      <c r="J105" s="58" t="e">
        <f t="shared" si="11"/>
        <v>#DIV/0!</v>
      </c>
      <c r="K105" s="61">
        <f t="shared" si="12"/>
        <v>0</v>
      </c>
      <c r="L105" s="58" t="e">
        <f t="shared" si="13"/>
        <v>#DIV/0!</v>
      </c>
      <c r="M105" s="84"/>
      <c r="N105" s="235"/>
      <c r="O105" s="236" t="str">
        <f t="shared" si="14"/>
        <v/>
      </c>
      <c r="P105" s="236">
        <f t="shared" si="15"/>
        <v>0</v>
      </c>
      <c r="Q105" s="236">
        <f t="shared" si="16"/>
        <v>0</v>
      </c>
    </row>
    <row r="106" spans="1:17" x14ac:dyDescent="0.25">
      <c r="A106">
        <f t="shared" si="17"/>
        <v>95</v>
      </c>
      <c r="B106" s="69" t="str">
        <f>IF(ISBLANK('IV Addl - Analysis'!B106),"--",'IV Addl - Analysis'!B106)</f>
        <v>--</v>
      </c>
      <c r="C106" s="9"/>
      <c r="D106" s="9"/>
      <c r="E106" s="9"/>
      <c r="F106" s="9"/>
      <c r="G106" s="9"/>
      <c r="H106" s="9"/>
      <c r="I106" s="58" t="e">
        <f t="shared" si="10"/>
        <v>#DIV/0!</v>
      </c>
      <c r="J106" s="58" t="e">
        <f t="shared" si="11"/>
        <v>#DIV/0!</v>
      </c>
      <c r="K106" s="61">
        <f t="shared" si="12"/>
        <v>0</v>
      </c>
      <c r="L106" s="58" t="e">
        <f t="shared" si="13"/>
        <v>#DIV/0!</v>
      </c>
      <c r="M106" s="84"/>
      <c r="N106" s="235"/>
      <c r="O106" s="236" t="str">
        <f t="shared" si="14"/>
        <v/>
      </c>
      <c r="P106" s="236">
        <f t="shared" si="15"/>
        <v>0</v>
      </c>
      <c r="Q106" s="236">
        <f t="shared" si="16"/>
        <v>0</v>
      </c>
    </row>
    <row r="107" spans="1:17" x14ac:dyDescent="0.25">
      <c r="A107">
        <f t="shared" si="17"/>
        <v>96</v>
      </c>
      <c r="B107" s="69" t="str">
        <f>IF(ISBLANK('IV Addl - Analysis'!B107),"--",'IV Addl - Analysis'!B107)</f>
        <v>--</v>
      </c>
      <c r="C107" s="9"/>
      <c r="D107" s="9"/>
      <c r="E107" s="9"/>
      <c r="F107" s="9"/>
      <c r="G107" s="9"/>
      <c r="H107" s="9"/>
      <c r="I107" s="58" t="e">
        <f t="shared" si="10"/>
        <v>#DIV/0!</v>
      </c>
      <c r="J107" s="58" t="e">
        <f t="shared" si="11"/>
        <v>#DIV/0!</v>
      </c>
      <c r="K107" s="61">
        <f t="shared" si="12"/>
        <v>0</v>
      </c>
      <c r="L107" s="58" t="e">
        <f t="shared" si="13"/>
        <v>#DIV/0!</v>
      </c>
      <c r="M107" s="84"/>
      <c r="N107" s="235"/>
      <c r="O107" s="236" t="str">
        <f t="shared" si="14"/>
        <v/>
      </c>
      <c r="P107" s="236">
        <f t="shared" si="15"/>
        <v>0</v>
      </c>
      <c r="Q107" s="236">
        <f t="shared" si="16"/>
        <v>0</v>
      </c>
    </row>
    <row r="108" spans="1:17" x14ac:dyDescent="0.25">
      <c r="A108">
        <f t="shared" si="17"/>
        <v>97</v>
      </c>
      <c r="B108" s="69" t="str">
        <f>IF(ISBLANK('IV Addl - Analysis'!B108),"--",'IV Addl - Analysis'!B108)</f>
        <v>--</v>
      </c>
      <c r="C108" s="9"/>
      <c r="D108" s="9"/>
      <c r="E108" s="9"/>
      <c r="F108" s="9"/>
      <c r="G108" s="9"/>
      <c r="H108" s="9"/>
      <c r="I108" s="58" t="e">
        <f t="shared" ref="I108:I139" si="18">G108/F108-1</f>
        <v>#DIV/0!</v>
      </c>
      <c r="J108" s="58" t="e">
        <f t="shared" ref="J108:J139" si="19">H108/G108-1</f>
        <v>#DIV/0!</v>
      </c>
      <c r="K108" s="61">
        <f t="shared" si="12"/>
        <v>0</v>
      </c>
      <c r="L108" s="58" t="e">
        <f t="shared" si="13"/>
        <v>#DIV/0!</v>
      </c>
      <c r="M108" s="84"/>
      <c r="N108" s="235"/>
      <c r="O108" s="236" t="str">
        <f t="shared" si="14"/>
        <v/>
      </c>
      <c r="P108" s="236">
        <f t="shared" si="15"/>
        <v>0</v>
      </c>
      <c r="Q108" s="236">
        <f t="shared" si="16"/>
        <v>0</v>
      </c>
    </row>
    <row r="109" spans="1:17" x14ac:dyDescent="0.25">
      <c r="A109">
        <f t="shared" si="17"/>
        <v>98</v>
      </c>
      <c r="B109" s="69" t="str">
        <f>IF(ISBLANK('IV Addl - Analysis'!B109),"--",'IV Addl - Analysis'!B109)</f>
        <v>--</v>
      </c>
      <c r="C109" s="9"/>
      <c r="D109" s="9"/>
      <c r="E109" s="9"/>
      <c r="F109" s="9"/>
      <c r="G109" s="9"/>
      <c r="H109" s="9"/>
      <c r="I109" s="58" t="e">
        <f t="shared" si="18"/>
        <v>#DIV/0!</v>
      </c>
      <c r="J109" s="58" t="e">
        <f t="shared" si="19"/>
        <v>#DIV/0!</v>
      </c>
      <c r="K109" s="61">
        <f t="shared" si="12"/>
        <v>0</v>
      </c>
      <c r="L109" s="58" t="e">
        <f t="shared" si="13"/>
        <v>#DIV/0!</v>
      </c>
      <c r="M109" s="84"/>
      <c r="N109" s="235"/>
      <c r="O109" s="236" t="str">
        <f t="shared" si="14"/>
        <v/>
      </c>
      <c r="P109" s="236">
        <f t="shared" si="15"/>
        <v>0</v>
      </c>
      <c r="Q109" s="236">
        <f t="shared" si="16"/>
        <v>0</v>
      </c>
    </row>
    <row r="110" spans="1:17" x14ac:dyDescent="0.25">
      <c r="A110">
        <f t="shared" si="17"/>
        <v>99</v>
      </c>
      <c r="B110" s="69" t="str">
        <f>IF(ISBLANK('IV Addl - Analysis'!B110),"--",'IV Addl - Analysis'!B110)</f>
        <v>--</v>
      </c>
      <c r="C110" s="9"/>
      <c r="D110" s="9"/>
      <c r="E110" s="9"/>
      <c r="F110" s="9"/>
      <c r="G110" s="9"/>
      <c r="H110" s="9"/>
      <c r="I110" s="58" t="e">
        <f t="shared" si="18"/>
        <v>#DIV/0!</v>
      </c>
      <c r="J110" s="58" t="e">
        <f t="shared" si="19"/>
        <v>#DIV/0!</v>
      </c>
      <c r="K110" s="61">
        <f t="shared" si="12"/>
        <v>0</v>
      </c>
      <c r="L110" s="58" t="e">
        <f t="shared" si="13"/>
        <v>#DIV/0!</v>
      </c>
      <c r="M110" s="84"/>
      <c r="N110" s="235"/>
      <c r="O110" s="236" t="str">
        <f t="shared" si="14"/>
        <v/>
      </c>
      <c r="P110" s="236">
        <f t="shared" si="15"/>
        <v>0</v>
      </c>
      <c r="Q110" s="236">
        <f t="shared" si="16"/>
        <v>0</v>
      </c>
    </row>
    <row r="111" spans="1:17" x14ac:dyDescent="0.25">
      <c r="A111">
        <f t="shared" si="17"/>
        <v>100</v>
      </c>
      <c r="B111" s="69" t="str">
        <f>IF(ISBLANK('IV Addl - Analysis'!B111),"--",'IV Addl - Analysis'!B111)</f>
        <v>--</v>
      </c>
      <c r="C111" s="9"/>
      <c r="D111" s="9"/>
      <c r="E111" s="9"/>
      <c r="F111" s="9"/>
      <c r="G111" s="9"/>
      <c r="H111" s="9"/>
      <c r="I111" s="58" t="e">
        <f t="shared" si="18"/>
        <v>#DIV/0!</v>
      </c>
      <c r="J111" s="58" t="e">
        <f t="shared" si="19"/>
        <v>#DIV/0!</v>
      </c>
      <c r="K111" s="61">
        <f t="shared" si="12"/>
        <v>0</v>
      </c>
      <c r="L111" s="58" t="e">
        <f t="shared" si="13"/>
        <v>#DIV/0!</v>
      </c>
      <c r="M111" s="84"/>
      <c r="N111" s="235"/>
      <c r="O111" s="236" t="str">
        <f t="shared" si="14"/>
        <v/>
      </c>
      <c r="P111" s="236">
        <f t="shared" si="15"/>
        <v>0</v>
      </c>
      <c r="Q111" s="236">
        <f t="shared" si="16"/>
        <v>0</v>
      </c>
    </row>
    <row r="112" spans="1:17" x14ac:dyDescent="0.25">
      <c r="A112">
        <f t="shared" si="17"/>
        <v>101</v>
      </c>
      <c r="B112" s="69" t="str">
        <f>IF(ISBLANK('IV Addl - Analysis'!B112),"--",'IV Addl - Analysis'!B112)</f>
        <v>--</v>
      </c>
      <c r="C112" s="9"/>
      <c r="D112" s="9"/>
      <c r="E112" s="9"/>
      <c r="F112" s="9"/>
      <c r="G112" s="9"/>
      <c r="H112" s="9"/>
      <c r="I112" s="58" t="e">
        <f t="shared" si="18"/>
        <v>#DIV/0!</v>
      </c>
      <c r="J112" s="58" t="e">
        <f t="shared" si="19"/>
        <v>#DIV/0!</v>
      </c>
      <c r="K112" s="61">
        <f t="shared" si="12"/>
        <v>0</v>
      </c>
      <c r="L112" s="58" t="e">
        <f t="shared" si="13"/>
        <v>#DIV/0!</v>
      </c>
      <c r="M112" s="84"/>
      <c r="N112" s="235"/>
      <c r="O112" s="236" t="str">
        <f t="shared" si="14"/>
        <v/>
      </c>
      <c r="P112" s="236">
        <f t="shared" si="15"/>
        <v>0</v>
      </c>
      <c r="Q112" s="236">
        <f t="shared" si="16"/>
        <v>0</v>
      </c>
    </row>
    <row r="113" spans="1:17" x14ac:dyDescent="0.25">
      <c r="A113">
        <f t="shared" si="17"/>
        <v>102</v>
      </c>
      <c r="B113" s="69" t="str">
        <f>IF(ISBLANK('IV Addl - Analysis'!B113),"--",'IV Addl - Analysis'!B113)</f>
        <v>--</v>
      </c>
      <c r="C113" s="9"/>
      <c r="D113" s="9"/>
      <c r="E113" s="9"/>
      <c r="F113" s="9"/>
      <c r="G113" s="9"/>
      <c r="H113" s="9"/>
      <c r="I113" s="58" t="e">
        <f t="shared" si="18"/>
        <v>#DIV/0!</v>
      </c>
      <c r="J113" s="58" t="e">
        <f t="shared" si="19"/>
        <v>#DIV/0!</v>
      </c>
      <c r="K113" s="61">
        <f t="shared" si="12"/>
        <v>0</v>
      </c>
      <c r="L113" s="58" t="e">
        <f t="shared" si="13"/>
        <v>#DIV/0!</v>
      </c>
      <c r="M113" s="84"/>
      <c r="N113" s="235"/>
      <c r="O113" s="236" t="str">
        <f t="shared" si="14"/>
        <v/>
      </c>
      <c r="P113" s="236">
        <f t="shared" si="15"/>
        <v>0</v>
      </c>
      <c r="Q113" s="236">
        <f t="shared" si="16"/>
        <v>0</v>
      </c>
    </row>
    <row r="114" spans="1:17" x14ac:dyDescent="0.25">
      <c r="A114">
        <f t="shared" si="17"/>
        <v>103</v>
      </c>
      <c r="B114" s="69" t="str">
        <f>IF(ISBLANK('IV Addl - Analysis'!B114),"--",'IV Addl - Analysis'!B114)</f>
        <v>--</v>
      </c>
      <c r="C114" s="9"/>
      <c r="D114" s="9"/>
      <c r="E114" s="9"/>
      <c r="F114" s="9"/>
      <c r="G114" s="9"/>
      <c r="H114" s="9"/>
      <c r="I114" s="58" t="e">
        <f t="shared" si="18"/>
        <v>#DIV/0!</v>
      </c>
      <c r="J114" s="58" t="e">
        <f t="shared" si="19"/>
        <v>#DIV/0!</v>
      </c>
      <c r="K114" s="61">
        <f t="shared" si="12"/>
        <v>0</v>
      </c>
      <c r="L114" s="58" t="e">
        <f t="shared" si="13"/>
        <v>#DIV/0!</v>
      </c>
      <c r="M114" s="84"/>
      <c r="N114" s="235"/>
      <c r="O114" s="236" t="str">
        <f t="shared" si="14"/>
        <v/>
      </c>
      <c r="P114" s="236">
        <f t="shared" si="15"/>
        <v>0</v>
      </c>
      <c r="Q114" s="236">
        <f t="shared" si="16"/>
        <v>0</v>
      </c>
    </row>
    <row r="115" spans="1:17" x14ac:dyDescent="0.25">
      <c r="A115">
        <f t="shared" si="17"/>
        <v>104</v>
      </c>
      <c r="B115" s="69" t="str">
        <f>IF(ISBLANK('IV Addl - Analysis'!B115),"--",'IV Addl - Analysis'!B115)</f>
        <v>--</v>
      </c>
      <c r="C115" s="9"/>
      <c r="D115" s="9"/>
      <c r="E115" s="9"/>
      <c r="F115" s="9"/>
      <c r="G115" s="9"/>
      <c r="H115" s="9"/>
      <c r="I115" s="58" t="e">
        <f t="shared" si="18"/>
        <v>#DIV/0!</v>
      </c>
      <c r="J115" s="58" t="e">
        <f t="shared" si="19"/>
        <v>#DIV/0!</v>
      </c>
      <c r="K115" s="61">
        <f t="shared" si="12"/>
        <v>0</v>
      </c>
      <c r="L115" s="58" t="e">
        <f t="shared" si="13"/>
        <v>#DIV/0!</v>
      </c>
      <c r="M115" s="84"/>
      <c r="N115" s="235"/>
      <c r="O115" s="236" t="str">
        <f t="shared" si="14"/>
        <v/>
      </c>
      <c r="P115" s="236">
        <f t="shared" si="15"/>
        <v>0</v>
      </c>
      <c r="Q115" s="236">
        <f t="shared" si="16"/>
        <v>0</v>
      </c>
    </row>
    <row r="116" spans="1:17" x14ac:dyDescent="0.25">
      <c r="A116">
        <f t="shared" si="17"/>
        <v>105</v>
      </c>
      <c r="B116" s="69" t="str">
        <f>IF(ISBLANK('IV Addl - Analysis'!B116),"--",'IV Addl - Analysis'!B116)</f>
        <v>--</v>
      </c>
      <c r="C116" s="9"/>
      <c r="D116" s="9"/>
      <c r="E116" s="9"/>
      <c r="F116" s="9"/>
      <c r="G116" s="9"/>
      <c r="H116" s="9"/>
      <c r="I116" s="58" t="e">
        <f t="shared" si="18"/>
        <v>#DIV/0!</v>
      </c>
      <c r="J116" s="58" t="e">
        <f t="shared" si="19"/>
        <v>#DIV/0!</v>
      </c>
      <c r="K116" s="61">
        <f t="shared" si="12"/>
        <v>0</v>
      </c>
      <c r="L116" s="58" t="e">
        <f t="shared" si="13"/>
        <v>#DIV/0!</v>
      </c>
      <c r="M116" s="84"/>
      <c r="N116" s="235"/>
      <c r="O116" s="236" t="str">
        <f t="shared" si="14"/>
        <v/>
      </c>
      <c r="P116" s="236">
        <f t="shared" si="15"/>
        <v>0</v>
      </c>
      <c r="Q116" s="236">
        <f t="shared" si="16"/>
        <v>0</v>
      </c>
    </row>
    <row r="117" spans="1:17" x14ac:dyDescent="0.25">
      <c r="A117">
        <f t="shared" si="17"/>
        <v>106</v>
      </c>
      <c r="B117" s="69" t="str">
        <f>IF(ISBLANK('IV Addl - Analysis'!B117),"--",'IV Addl - Analysis'!B117)</f>
        <v>--</v>
      </c>
      <c r="C117" s="9"/>
      <c r="D117" s="9"/>
      <c r="E117" s="9"/>
      <c r="F117" s="9"/>
      <c r="G117" s="9"/>
      <c r="H117" s="9"/>
      <c r="I117" s="58" t="e">
        <f t="shared" si="18"/>
        <v>#DIV/0!</v>
      </c>
      <c r="J117" s="58" t="e">
        <f t="shared" si="19"/>
        <v>#DIV/0!</v>
      </c>
      <c r="K117" s="61">
        <f t="shared" si="12"/>
        <v>0</v>
      </c>
      <c r="L117" s="58" t="e">
        <f t="shared" si="13"/>
        <v>#DIV/0!</v>
      </c>
      <c r="M117" s="84"/>
      <c r="N117" s="235"/>
      <c r="O117" s="236" t="str">
        <f t="shared" si="14"/>
        <v/>
      </c>
      <c r="P117" s="236">
        <f t="shared" si="15"/>
        <v>0</v>
      </c>
      <c r="Q117" s="236">
        <f t="shared" si="16"/>
        <v>0</v>
      </c>
    </row>
    <row r="118" spans="1:17" x14ac:dyDescent="0.25">
      <c r="A118">
        <f t="shared" si="17"/>
        <v>107</v>
      </c>
      <c r="B118" s="69" t="str">
        <f>IF(ISBLANK('IV Addl - Analysis'!B118),"--",'IV Addl - Analysis'!B118)</f>
        <v>--</v>
      </c>
      <c r="C118" s="9"/>
      <c r="D118" s="9"/>
      <c r="E118" s="9"/>
      <c r="F118" s="9"/>
      <c r="G118" s="9"/>
      <c r="H118" s="9"/>
      <c r="I118" s="58" t="e">
        <f t="shared" si="18"/>
        <v>#DIV/0!</v>
      </c>
      <c r="J118" s="58" t="e">
        <f t="shared" si="19"/>
        <v>#DIV/0!</v>
      </c>
      <c r="K118" s="61">
        <f t="shared" si="12"/>
        <v>0</v>
      </c>
      <c r="L118" s="58" t="e">
        <f t="shared" si="13"/>
        <v>#DIV/0!</v>
      </c>
      <c r="M118" s="84"/>
      <c r="N118" s="235"/>
      <c r="O118" s="236" t="str">
        <f t="shared" si="14"/>
        <v/>
      </c>
      <c r="P118" s="236">
        <f t="shared" si="15"/>
        <v>0</v>
      </c>
      <c r="Q118" s="236">
        <f t="shared" si="16"/>
        <v>0</v>
      </c>
    </row>
    <row r="119" spans="1:17" x14ac:dyDescent="0.25">
      <c r="A119">
        <f t="shared" si="17"/>
        <v>108</v>
      </c>
      <c r="B119" s="69" t="str">
        <f>IF(ISBLANK('IV Addl - Analysis'!B119),"--",'IV Addl - Analysis'!B119)</f>
        <v>--</v>
      </c>
      <c r="C119" s="9"/>
      <c r="D119" s="9"/>
      <c r="E119" s="9"/>
      <c r="F119" s="9"/>
      <c r="G119" s="9"/>
      <c r="H119" s="9"/>
      <c r="I119" s="58" t="e">
        <f t="shared" si="18"/>
        <v>#DIV/0!</v>
      </c>
      <c r="J119" s="58" t="e">
        <f t="shared" si="19"/>
        <v>#DIV/0!</v>
      </c>
      <c r="K119" s="61">
        <f t="shared" si="12"/>
        <v>0</v>
      </c>
      <c r="L119" s="58" t="e">
        <f t="shared" si="13"/>
        <v>#DIV/0!</v>
      </c>
      <c r="M119" s="84"/>
      <c r="N119" s="235"/>
      <c r="O119" s="236" t="str">
        <f t="shared" si="14"/>
        <v/>
      </c>
      <c r="P119" s="236">
        <f t="shared" si="15"/>
        <v>0</v>
      </c>
      <c r="Q119" s="236">
        <f t="shared" si="16"/>
        <v>0</v>
      </c>
    </row>
    <row r="120" spans="1:17" x14ac:dyDescent="0.25">
      <c r="A120">
        <f t="shared" si="17"/>
        <v>109</v>
      </c>
      <c r="B120" s="69" t="str">
        <f>IF(ISBLANK('IV Addl - Analysis'!B120),"--",'IV Addl - Analysis'!B120)</f>
        <v>--</v>
      </c>
      <c r="C120" s="9"/>
      <c r="D120" s="9"/>
      <c r="E120" s="9"/>
      <c r="F120" s="9"/>
      <c r="G120" s="9"/>
      <c r="H120" s="9"/>
      <c r="I120" s="58" t="e">
        <f t="shared" si="18"/>
        <v>#DIV/0!</v>
      </c>
      <c r="J120" s="58" t="e">
        <f t="shared" si="19"/>
        <v>#DIV/0!</v>
      </c>
      <c r="K120" s="61">
        <f t="shared" si="12"/>
        <v>0</v>
      </c>
      <c r="L120" s="58" t="e">
        <f t="shared" si="13"/>
        <v>#DIV/0!</v>
      </c>
      <c r="M120" s="84"/>
      <c r="N120" s="235"/>
      <c r="O120" s="236" t="str">
        <f t="shared" si="14"/>
        <v/>
      </c>
      <c r="P120" s="236">
        <f t="shared" si="15"/>
        <v>0</v>
      </c>
      <c r="Q120" s="236">
        <f t="shared" si="16"/>
        <v>0</v>
      </c>
    </row>
    <row r="121" spans="1:17" x14ac:dyDescent="0.25">
      <c r="A121">
        <f t="shared" si="17"/>
        <v>110</v>
      </c>
      <c r="B121" s="69" t="str">
        <f>IF(ISBLANK('IV Addl - Analysis'!B121),"--",'IV Addl - Analysis'!B121)</f>
        <v>--</v>
      </c>
      <c r="C121" s="9"/>
      <c r="D121" s="9"/>
      <c r="E121" s="9"/>
      <c r="F121" s="9"/>
      <c r="G121" s="9"/>
      <c r="H121" s="9"/>
      <c r="I121" s="58" t="e">
        <f t="shared" si="18"/>
        <v>#DIV/0!</v>
      </c>
      <c r="J121" s="58" t="e">
        <f t="shared" si="19"/>
        <v>#DIV/0!</v>
      </c>
      <c r="K121" s="61">
        <f t="shared" si="12"/>
        <v>0</v>
      </c>
      <c r="L121" s="58" t="e">
        <f t="shared" si="13"/>
        <v>#DIV/0!</v>
      </c>
      <c r="M121" s="84"/>
      <c r="N121" s="235"/>
      <c r="O121" s="236" t="str">
        <f t="shared" si="14"/>
        <v/>
      </c>
      <c r="P121" s="236">
        <f t="shared" si="15"/>
        <v>0</v>
      </c>
      <c r="Q121" s="236">
        <f t="shared" si="16"/>
        <v>0</v>
      </c>
    </row>
    <row r="122" spans="1:17" x14ac:dyDescent="0.25">
      <c r="A122">
        <f t="shared" si="17"/>
        <v>111</v>
      </c>
      <c r="B122" s="69" t="str">
        <f>IF(ISBLANK('IV Addl - Analysis'!B122),"--",'IV Addl - Analysis'!B122)</f>
        <v>--</v>
      </c>
      <c r="C122" s="9"/>
      <c r="D122" s="9"/>
      <c r="E122" s="9"/>
      <c r="F122" s="9"/>
      <c r="G122" s="9"/>
      <c r="H122" s="9"/>
      <c r="I122" s="58" t="e">
        <f t="shared" si="18"/>
        <v>#DIV/0!</v>
      </c>
      <c r="J122" s="58" t="e">
        <f t="shared" si="19"/>
        <v>#DIV/0!</v>
      </c>
      <c r="K122" s="61">
        <f t="shared" si="12"/>
        <v>0</v>
      </c>
      <c r="L122" s="58" t="e">
        <f t="shared" si="13"/>
        <v>#DIV/0!</v>
      </c>
      <c r="M122" s="84"/>
      <c r="N122" s="235"/>
      <c r="O122" s="236" t="str">
        <f t="shared" si="14"/>
        <v/>
      </c>
      <c r="P122" s="236">
        <f t="shared" si="15"/>
        <v>0</v>
      </c>
      <c r="Q122" s="236">
        <f t="shared" si="16"/>
        <v>0</v>
      </c>
    </row>
    <row r="123" spans="1:17" x14ac:dyDescent="0.25">
      <c r="A123">
        <f t="shared" si="17"/>
        <v>112</v>
      </c>
      <c r="B123" s="69" t="str">
        <f>IF(ISBLANK('IV Addl - Analysis'!B123),"--",'IV Addl - Analysis'!B123)</f>
        <v>--</v>
      </c>
      <c r="C123" s="9"/>
      <c r="D123" s="9"/>
      <c r="E123" s="9"/>
      <c r="F123" s="9"/>
      <c r="G123" s="9"/>
      <c r="H123" s="9"/>
      <c r="I123" s="58" t="e">
        <f t="shared" si="18"/>
        <v>#DIV/0!</v>
      </c>
      <c r="J123" s="58" t="e">
        <f t="shared" si="19"/>
        <v>#DIV/0!</v>
      </c>
      <c r="K123" s="61">
        <f t="shared" si="12"/>
        <v>0</v>
      </c>
      <c r="L123" s="58" t="e">
        <f t="shared" si="13"/>
        <v>#DIV/0!</v>
      </c>
      <c r="M123" s="84"/>
      <c r="N123" s="235"/>
      <c r="O123" s="236" t="str">
        <f t="shared" si="14"/>
        <v/>
      </c>
      <c r="P123" s="236">
        <f t="shared" si="15"/>
        <v>0</v>
      </c>
      <c r="Q123" s="236">
        <f t="shared" si="16"/>
        <v>0</v>
      </c>
    </row>
    <row r="124" spans="1:17" x14ac:dyDescent="0.25">
      <c r="A124">
        <f t="shared" si="17"/>
        <v>113</v>
      </c>
      <c r="B124" s="69" t="str">
        <f>IF(ISBLANK('IV Addl - Analysis'!B124),"--",'IV Addl - Analysis'!B124)</f>
        <v>--</v>
      </c>
      <c r="C124" s="9"/>
      <c r="D124" s="9"/>
      <c r="E124" s="9"/>
      <c r="F124" s="9"/>
      <c r="G124" s="9"/>
      <c r="H124" s="9"/>
      <c r="I124" s="58" t="e">
        <f t="shared" si="18"/>
        <v>#DIV/0!</v>
      </c>
      <c r="J124" s="58" t="e">
        <f t="shared" si="19"/>
        <v>#DIV/0!</v>
      </c>
      <c r="K124" s="61">
        <f t="shared" si="12"/>
        <v>0</v>
      </c>
      <c r="L124" s="58" t="e">
        <f t="shared" si="13"/>
        <v>#DIV/0!</v>
      </c>
      <c r="M124" s="84"/>
      <c r="N124" s="235"/>
      <c r="O124" s="236" t="str">
        <f t="shared" si="14"/>
        <v/>
      </c>
      <c r="P124" s="236">
        <f t="shared" si="15"/>
        <v>0</v>
      </c>
      <c r="Q124" s="236">
        <f t="shared" si="16"/>
        <v>0</v>
      </c>
    </row>
    <row r="125" spans="1:17" x14ac:dyDescent="0.25">
      <c r="A125">
        <f t="shared" si="17"/>
        <v>114</v>
      </c>
      <c r="B125" s="69" t="str">
        <f>IF(ISBLANK('IV Addl - Analysis'!B125),"--",'IV Addl - Analysis'!B125)</f>
        <v>--</v>
      </c>
      <c r="C125" s="9"/>
      <c r="D125" s="9"/>
      <c r="E125" s="9"/>
      <c r="F125" s="9"/>
      <c r="G125" s="9"/>
      <c r="H125" s="9"/>
      <c r="I125" s="58" t="e">
        <f t="shared" si="18"/>
        <v>#DIV/0!</v>
      </c>
      <c r="J125" s="58" t="e">
        <f t="shared" si="19"/>
        <v>#DIV/0!</v>
      </c>
      <c r="K125" s="61">
        <f t="shared" si="12"/>
        <v>0</v>
      </c>
      <c r="L125" s="58" t="e">
        <f t="shared" si="13"/>
        <v>#DIV/0!</v>
      </c>
      <c r="M125" s="84"/>
      <c r="N125" s="235"/>
      <c r="O125" s="236" t="str">
        <f t="shared" si="14"/>
        <v/>
      </c>
      <c r="P125" s="236">
        <f t="shared" si="15"/>
        <v>0</v>
      </c>
      <c r="Q125" s="236">
        <f t="shared" si="16"/>
        <v>0</v>
      </c>
    </row>
    <row r="126" spans="1:17" x14ac:dyDescent="0.25">
      <c r="A126">
        <f t="shared" si="17"/>
        <v>115</v>
      </c>
      <c r="B126" s="69" t="str">
        <f>IF(ISBLANK('IV Addl - Analysis'!B126),"--",'IV Addl - Analysis'!B126)</f>
        <v>--</v>
      </c>
      <c r="C126" s="9"/>
      <c r="D126" s="9"/>
      <c r="E126" s="9"/>
      <c r="F126" s="9"/>
      <c r="G126" s="9"/>
      <c r="H126" s="9"/>
      <c r="I126" s="58" t="e">
        <f t="shared" si="18"/>
        <v>#DIV/0!</v>
      </c>
      <c r="J126" s="58" t="e">
        <f t="shared" si="19"/>
        <v>#DIV/0!</v>
      </c>
      <c r="K126" s="61">
        <f t="shared" si="12"/>
        <v>0</v>
      </c>
      <c r="L126" s="58" t="e">
        <f t="shared" si="13"/>
        <v>#DIV/0!</v>
      </c>
      <c r="M126" s="84"/>
      <c r="N126" s="235"/>
      <c r="O126" s="236" t="str">
        <f t="shared" si="14"/>
        <v/>
      </c>
      <c r="P126" s="236">
        <f t="shared" si="15"/>
        <v>0</v>
      </c>
      <c r="Q126" s="236">
        <f t="shared" si="16"/>
        <v>0</v>
      </c>
    </row>
    <row r="127" spans="1:17" x14ac:dyDescent="0.25">
      <c r="A127">
        <f t="shared" si="17"/>
        <v>116</v>
      </c>
      <c r="B127" s="69" t="str">
        <f>IF(ISBLANK('IV Addl - Analysis'!B127),"--",'IV Addl - Analysis'!B127)</f>
        <v>--</v>
      </c>
      <c r="C127" s="9"/>
      <c r="D127" s="9"/>
      <c r="E127" s="9"/>
      <c r="F127" s="9"/>
      <c r="G127" s="9"/>
      <c r="H127" s="9"/>
      <c r="I127" s="58" t="e">
        <f t="shared" si="18"/>
        <v>#DIV/0!</v>
      </c>
      <c r="J127" s="58" t="e">
        <f t="shared" si="19"/>
        <v>#DIV/0!</v>
      </c>
      <c r="K127" s="61">
        <f t="shared" si="12"/>
        <v>0</v>
      </c>
      <c r="L127" s="58" t="e">
        <f t="shared" si="13"/>
        <v>#DIV/0!</v>
      </c>
      <c r="M127" s="84"/>
      <c r="N127" s="235"/>
      <c r="O127" s="236" t="str">
        <f t="shared" si="14"/>
        <v/>
      </c>
      <c r="P127" s="236">
        <f t="shared" si="15"/>
        <v>0</v>
      </c>
      <c r="Q127" s="236">
        <f t="shared" si="16"/>
        <v>0</v>
      </c>
    </row>
    <row r="128" spans="1:17" x14ac:dyDescent="0.25">
      <c r="A128">
        <f t="shared" si="17"/>
        <v>117</v>
      </c>
      <c r="B128" s="69" t="str">
        <f>IF(ISBLANK('IV Addl - Analysis'!B128),"--",'IV Addl - Analysis'!B128)</f>
        <v>--</v>
      </c>
      <c r="C128" s="9"/>
      <c r="D128" s="9"/>
      <c r="E128" s="9"/>
      <c r="F128" s="9"/>
      <c r="G128" s="9"/>
      <c r="H128" s="9"/>
      <c r="I128" s="58" t="e">
        <f t="shared" si="18"/>
        <v>#DIV/0!</v>
      </c>
      <c r="J128" s="58" t="e">
        <f t="shared" si="19"/>
        <v>#DIV/0!</v>
      </c>
      <c r="K128" s="61">
        <f t="shared" si="12"/>
        <v>0</v>
      </c>
      <c r="L128" s="58" t="e">
        <f t="shared" si="13"/>
        <v>#DIV/0!</v>
      </c>
      <c r="M128" s="84"/>
      <c r="N128" s="235"/>
      <c r="O128" s="236" t="str">
        <f t="shared" si="14"/>
        <v/>
      </c>
      <c r="P128" s="236">
        <f t="shared" si="15"/>
        <v>0</v>
      </c>
      <c r="Q128" s="236">
        <f t="shared" si="16"/>
        <v>0</v>
      </c>
    </row>
    <row r="129" spans="1:17" x14ac:dyDescent="0.25">
      <c r="A129">
        <f t="shared" si="17"/>
        <v>118</v>
      </c>
      <c r="B129" s="69" t="str">
        <f>IF(ISBLANK('IV Addl - Analysis'!B129),"--",'IV Addl - Analysis'!B129)</f>
        <v>--</v>
      </c>
      <c r="C129" s="9"/>
      <c r="D129" s="9"/>
      <c r="E129" s="9"/>
      <c r="F129" s="9"/>
      <c r="G129" s="9"/>
      <c r="H129" s="9"/>
      <c r="I129" s="58" t="e">
        <f t="shared" si="18"/>
        <v>#DIV/0!</v>
      </c>
      <c r="J129" s="58" t="e">
        <f t="shared" si="19"/>
        <v>#DIV/0!</v>
      </c>
      <c r="K129" s="61">
        <f t="shared" si="12"/>
        <v>0</v>
      </c>
      <c r="L129" s="58" t="e">
        <f t="shared" si="13"/>
        <v>#DIV/0!</v>
      </c>
      <c r="M129" s="84"/>
      <c r="N129" s="235"/>
      <c r="O129" s="236" t="str">
        <f t="shared" si="14"/>
        <v/>
      </c>
      <c r="P129" s="236">
        <f t="shared" si="15"/>
        <v>0</v>
      </c>
      <c r="Q129" s="236">
        <f t="shared" si="16"/>
        <v>0</v>
      </c>
    </row>
    <row r="130" spans="1:17" x14ac:dyDescent="0.25">
      <c r="A130">
        <f t="shared" si="17"/>
        <v>119</v>
      </c>
      <c r="B130" s="69" t="str">
        <f>IF(ISBLANK('IV Addl - Analysis'!B130),"--",'IV Addl - Analysis'!B130)</f>
        <v>--</v>
      </c>
      <c r="C130" s="9"/>
      <c r="D130" s="9"/>
      <c r="E130" s="9"/>
      <c r="F130" s="9"/>
      <c r="G130" s="9"/>
      <c r="H130" s="9"/>
      <c r="I130" s="58" t="e">
        <f t="shared" si="18"/>
        <v>#DIV/0!</v>
      </c>
      <c r="J130" s="58" t="e">
        <f t="shared" si="19"/>
        <v>#DIV/0!</v>
      </c>
      <c r="K130" s="61">
        <f t="shared" si="12"/>
        <v>0</v>
      </c>
      <c r="L130" s="58" t="e">
        <f t="shared" si="13"/>
        <v>#DIV/0!</v>
      </c>
      <c r="M130" s="84"/>
      <c r="N130" s="235"/>
      <c r="O130" s="236" t="str">
        <f t="shared" si="14"/>
        <v/>
      </c>
      <c r="P130" s="236">
        <f t="shared" si="15"/>
        <v>0</v>
      </c>
      <c r="Q130" s="236">
        <f t="shared" si="16"/>
        <v>0</v>
      </c>
    </row>
    <row r="131" spans="1:17" x14ac:dyDescent="0.25">
      <c r="A131">
        <f t="shared" si="17"/>
        <v>120</v>
      </c>
      <c r="B131" s="69" t="str">
        <f>IF(ISBLANK('IV Addl - Analysis'!B131),"--",'IV Addl - Analysis'!B131)</f>
        <v>--</v>
      </c>
      <c r="C131" s="9"/>
      <c r="D131" s="9"/>
      <c r="E131" s="9"/>
      <c r="F131" s="9"/>
      <c r="G131" s="9"/>
      <c r="H131" s="9"/>
      <c r="I131" s="58" t="e">
        <f t="shared" si="18"/>
        <v>#DIV/0!</v>
      </c>
      <c r="J131" s="58" t="e">
        <f t="shared" si="19"/>
        <v>#DIV/0!</v>
      </c>
      <c r="K131" s="61">
        <f t="shared" si="12"/>
        <v>0</v>
      </c>
      <c r="L131" s="58" t="e">
        <f t="shared" si="13"/>
        <v>#DIV/0!</v>
      </c>
      <c r="M131" s="84"/>
      <c r="N131" s="235"/>
      <c r="O131" s="236" t="str">
        <f t="shared" si="14"/>
        <v/>
      </c>
      <c r="P131" s="236">
        <f t="shared" si="15"/>
        <v>0</v>
      </c>
      <c r="Q131" s="236">
        <f t="shared" si="16"/>
        <v>0</v>
      </c>
    </row>
    <row r="132" spans="1:17" x14ac:dyDescent="0.25">
      <c r="A132">
        <f t="shared" si="17"/>
        <v>121</v>
      </c>
      <c r="B132" s="69" t="str">
        <f>IF(ISBLANK('IV Addl - Analysis'!B132),"--",'IV Addl - Analysis'!B132)</f>
        <v>--</v>
      </c>
      <c r="C132" s="9"/>
      <c r="D132" s="9"/>
      <c r="E132" s="9"/>
      <c r="F132" s="9"/>
      <c r="G132" s="9"/>
      <c r="H132" s="9"/>
      <c r="I132" s="58" t="e">
        <f t="shared" si="18"/>
        <v>#DIV/0!</v>
      </c>
      <c r="J132" s="58" t="e">
        <f t="shared" si="19"/>
        <v>#DIV/0!</v>
      </c>
      <c r="K132" s="61">
        <f t="shared" si="12"/>
        <v>0</v>
      </c>
      <c r="L132" s="58" t="e">
        <f t="shared" si="13"/>
        <v>#DIV/0!</v>
      </c>
      <c r="M132" s="84"/>
      <c r="N132" s="235"/>
      <c r="O132" s="236" t="str">
        <f t="shared" si="14"/>
        <v/>
      </c>
      <c r="P132" s="236">
        <f t="shared" si="15"/>
        <v>0</v>
      </c>
      <c r="Q132" s="236">
        <f t="shared" si="16"/>
        <v>0</v>
      </c>
    </row>
    <row r="133" spans="1:17" x14ac:dyDescent="0.25">
      <c r="A133">
        <f t="shared" si="17"/>
        <v>122</v>
      </c>
      <c r="B133" s="69" t="str">
        <f>IF(ISBLANK('IV Addl - Analysis'!B133),"--",'IV Addl - Analysis'!B133)</f>
        <v>--</v>
      </c>
      <c r="C133" s="9"/>
      <c r="D133" s="9"/>
      <c r="E133" s="9"/>
      <c r="F133" s="9"/>
      <c r="G133" s="9"/>
      <c r="H133" s="9"/>
      <c r="I133" s="58" t="e">
        <f t="shared" si="18"/>
        <v>#DIV/0!</v>
      </c>
      <c r="J133" s="58" t="e">
        <f t="shared" si="19"/>
        <v>#DIV/0!</v>
      </c>
      <c r="K133" s="61">
        <f t="shared" si="12"/>
        <v>0</v>
      </c>
      <c r="L133" s="58" t="e">
        <f t="shared" si="13"/>
        <v>#DIV/0!</v>
      </c>
      <c r="M133" s="84"/>
      <c r="N133" s="235"/>
      <c r="O133" s="236" t="str">
        <f t="shared" si="14"/>
        <v/>
      </c>
      <c r="P133" s="236">
        <f t="shared" si="15"/>
        <v>0</v>
      </c>
      <c r="Q133" s="236">
        <f t="shared" si="16"/>
        <v>0</v>
      </c>
    </row>
    <row r="134" spans="1:17" x14ac:dyDescent="0.25">
      <c r="A134">
        <f t="shared" si="17"/>
        <v>123</v>
      </c>
      <c r="B134" s="69" t="str">
        <f>IF(ISBLANK('IV Addl - Analysis'!B134),"--",'IV Addl - Analysis'!B134)</f>
        <v>--</v>
      </c>
      <c r="C134" s="9"/>
      <c r="D134" s="9"/>
      <c r="E134" s="9"/>
      <c r="F134" s="9"/>
      <c r="G134" s="9"/>
      <c r="H134" s="9"/>
      <c r="I134" s="58" t="e">
        <f t="shared" si="18"/>
        <v>#DIV/0!</v>
      </c>
      <c r="J134" s="58" t="e">
        <f t="shared" si="19"/>
        <v>#DIV/0!</v>
      </c>
      <c r="K134" s="61">
        <f t="shared" si="12"/>
        <v>0</v>
      </c>
      <c r="L134" s="58" t="e">
        <f t="shared" si="13"/>
        <v>#DIV/0!</v>
      </c>
      <c r="M134" s="84"/>
      <c r="N134" s="235"/>
      <c r="O134" s="236" t="str">
        <f t="shared" si="14"/>
        <v/>
      </c>
      <c r="P134" s="236">
        <f t="shared" si="15"/>
        <v>0</v>
      </c>
      <c r="Q134" s="236">
        <f t="shared" si="16"/>
        <v>0</v>
      </c>
    </row>
    <row r="135" spans="1:17" x14ac:dyDescent="0.25">
      <c r="A135">
        <f t="shared" si="17"/>
        <v>124</v>
      </c>
      <c r="B135" s="69" t="str">
        <f>IF(ISBLANK('IV Addl - Analysis'!B135),"--",'IV Addl - Analysis'!B135)</f>
        <v>--</v>
      </c>
      <c r="C135" s="9"/>
      <c r="D135" s="9"/>
      <c r="E135" s="9"/>
      <c r="F135" s="9"/>
      <c r="G135" s="9"/>
      <c r="H135" s="9"/>
      <c r="I135" s="58" t="e">
        <f t="shared" si="18"/>
        <v>#DIV/0!</v>
      </c>
      <c r="J135" s="58" t="e">
        <f t="shared" si="19"/>
        <v>#DIV/0!</v>
      </c>
      <c r="K135" s="61">
        <f t="shared" si="12"/>
        <v>0</v>
      </c>
      <c r="L135" s="58" t="e">
        <f t="shared" si="13"/>
        <v>#DIV/0!</v>
      </c>
      <c r="M135" s="84"/>
      <c r="N135" s="235"/>
      <c r="O135" s="236" t="str">
        <f t="shared" si="14"/>
        <v/>
      </c>
      <c r="P135" s="236">
        <f t="shared" si="15"/>
        <v>0</v>
      </c>
      <c r="Q135" s="236">
        <f t="shared" si="16"/>
        <v>0</v>
      </c>
    </row>
    <row r="136" spans="1:17" x14ac:dyDescent="0.25">
      <c r="A136">
        <f t="shared" si="17"/>
        <v>125</v>
      </c>
      <c r="B136" s="69" t="str">
        <f>IF(ISBLANK('IV Addl - Analysis'!B136),"--",'IV Addl - Analysis'!B136)</f>
        <v>--</v>
      </c>
      <c r="C136" s="9"/>
      <c r="D136" s="9"/>
      <c r="E136" s="9"/>
      <c r="F136" s="9"/>
      <c r="G136" s="9"/>
      <c r="H136" s="9"/>
      <c r="I136" s="58" t="e">
        <f t="shared" si="18"/>
        <v>#DIV/0!</v>
      </c>
      <c r="J136" s="58" t="e">
        <f t="shared" si="19"/>
        <v>#DIV/0!</v>
      </c>
      <c r="K136" s="61">
        <f t="shared" si="12"/>
        <v>0</v>
      </c>
      <c r="L136" s="58" t="e">
        <f t="shared" si="13"/>
        <v>#DIV/0!</v>
      </c>
      <c r="M136" s="84"/>
      <c r="N136" s="235"/>
      <c r="O136" s="236" t="str">
        <f t="shared" si="14"/>
        <v/>
      </c>
      <c r="P136" s="236">
        <f t="shared" si="15"/>
        <v>0</v>
      </c>
      <c r="Q136" s="236">
        <f t="shared" si="16"/>
        <v>0</v>
      </c>
    </row>
    <row r="137" spans="1:17" x14ac:dyDescent="0.25">
      <c r="A137">
        <f t="shared" si="17"/>
        <v>126</v>
      </c>
      <c r="B137" s="69" t="str">
        <f>IF(ISBLANK('IV Addl - Analysis'!B137),"--",'IV Addl - Analysis'!B137)</f>
        <v>--</v>
      </c>
      <c r="C137" s="9"/>
      <c r="D137" s="9"/>
      <c r="E137" s="9"/>
      <c r="F137" s="9"/>
      <c r="G137" s="9"/>
      <c r="H137" s="9"/>
      <c r="I137" s="58" t="e">
        <f t="shared" si="18"/>
        <v>#DIV/0!</v>
      </c>
      <c r="J137" s="58" t="e">
        <f t="shared" si="19"/>
        <v>#DIV/0!</v>
      </c>
      <c r="K137" s="61">
        <f t="shared" si="12"/>
        <v>0</v>
      </c>
      <c r="L137" s="58" t="e">
        <f t="shared" si="13"/>
        <v>#DIV/0!</v>
      </c>
      <c r="M137" s="84"/>
      <c r="N137" s="235"/>
      <c r="O137" s="236" t="str">
        <f t="shared" si="14"/>
        <v/>
      </c>
      <c r="P137" s="236">
        <f t="shared" si="15"/>
        <v>0</v>
      </c>
      <c r="Q137" s="236">
        <f t="shared" si="16"/>
        <v>0</v>
      </c>
    </row>
    <row r="138" spans="1:17" x14ac:dyDescent="0.25">
      <c r="A138">
        <f t="shared" si="17"/>
        <v>127</v>
      </c>
      <c r="B138" s="69" t="str">
        <f>IF(ISBLANK('IV Addl - Analysis'!B138),"--",'IV Addl - Analysis'!B138)</f>
        <v>--</v>
      </c>
      <c r="C138" s="9"/>
      <c r="D138" s="9"/>
      <c r="E138" s="9"/>
      <c r="F138" s="9"/>
      <c r="G138" s="9"/>
      <c r="H138" s="9"/>
      <c r="I138" s="58" t="e">
        <f t="shared" si="18"/>
        <v>#DIV/0!</v>
      </c>
      <c r="J138" s="58" t="e">
        <f t="shared" si="19"/>
        <v>#DIV/0!</v>
      </c>
      <c r="K138" s="61">
        <f t="shared" si="12"/>
        <v>0</v>
      </c>
      <c r="L138" s="58" t="e">
        <f t="shared" si="13"/>
        <v>#DIV/0!</v>
      </c>
      <c r="M138" s="84"/>
      <c r="N138" s="235"/>
      <c r="O138" s="236" t="str">
        <f t="shared" si="14"/>
        <v/>
      </c>
      <c r="P138" s="236">
        <f t="shared" si="15"/>
        <v>0</v>
      </c>
      <c r="Q138" s="236">
        <f t="shared" si="16"/>
        <v>0</v>
      </c>
    </row>
    <row r="139" spans="1:17" x14ac:dyDescent="0.25">
      <c r="A139">
        <f t="shared" si="17"/>
        <v>128</v>
      </c>
      <c r="B139" s="69" t="str">
        <f>IF(ISBLANK('IV Addl - Analysis'!B139),"--",'IV Addl - Analysis'!B139)</f>
        <v>--</v>
      </c>
      <c r="C139" s="9"/>
      <c r="D139" s="9"/>
      <c r="E139" s="9"/>
      <c r="F139" s="9"/>
      <c r="G139" s="9"/>
      <c r="H139" s="9"/>
      <c r="I139" s="58" t="e">
        <f t="shared" si="18"/>
        <v>#DIV/0!</v>
      </c>
      <c r="J139" s="58" t="e">
        <f t="shared" si="19"/>
        <v>#DIV/0!</v>
      </c>
      <c r="K139" s="61">
        <f t="shared" si="12"/>
        <v>0</v>
      </c>
      <c r="L139" s="58" t="e">
        <f t="shared" si="13"/>
        <v>#DIV/0!</v>
      </c>
      <c r="M139" s="84"/>
      <c r="N139" s="235"/>
      <c r="O139" s="236" t="str">
        <f t="shared" si="14"/>
        <v/>
      </c>
      <c r="P139" s="236">
        <f t="shared" si="15"/>
        <v>0</v>
      </c>
      <c r="Q139" s="236">
        <f t="shared" si="16"/>
        <v>0</v>
      </c>
    </row>
    <row r="140" spans="1:17" x14ac:dyDescent="0.25">
      <c r="A140">
        <f t="shared" si="17"/>
        <v>129</v>
      </c>
      <c r="B140" s="69" t="str">
        <f>IF(ISBLANK('IV Addl - Analysis'!B140),"--",'IV Addl - Analysis'!B140)</f>
        <v>--</v>
      </c>
      <c r="C140" s="9"/>
      <c r="D140" s="9"/>
      <c r="E140" s="9"/>
      <c r="F140" s="9"/>
      <c r="G140" s="9"/>
      <c r="H140" s="9"/>
      <c r="I140" s="58" t="e">
        <f t="shared" ref="I140:I171" si="20">G140/F140-1</f>
        <v>#DIV/0!</v>
      </c>
      <c r="J140" s="58" t="e">
        <f t="shared" ref="J140:J171" si="21">H140/G140-1</f>
        <v>#DIV/0!</v>
      </c>
      <c r="K140" s="61">
        <f t="shared" si="12"/>
        <v>0</v>
      </c>
      <c r="L140" s="58" t="e">
        <f t="shared" si="13"/>
        <v>#DIV/0!</v>
      </c>
      <c r="M140" s="84"/>
      <c r="N140" s="235"/>
      <c r="O140" s="236" t="str">
        <f t="shared" si="14"/>
        <v/>
      </c>
      <c r="P140" s="236">
        <f t="shared" si="15"/>
        <v>0</v>
      </c>
      <c r="Q140" s="236">
        <f t="shared" si="16"/>
        <v>0</v>
      </c>
    </row>
    <row r="141" spans="1:17" x14ac:dyDescent="0.25">
      <c r="A141">
        <f t="shared" si="17"/>
        <v>130</v>
      </c>
      <c r="B141" s="69" t="str">
        <f>IF(ISBLANK('IV Addl - Analysis'!B141),"--",'IV Addl - Analysis'!B141)</f>
        <v>--</v>
      </c>
      <c r="C141" s="9"/>
      <c r="D141" s="9"/>
      <c r="E141" s="9"/>
      <c r="F141" s="9"/>
      <c r="G141" s="9"/>
      <c r="H141" s="9"/>
      <c r="I141" s="58" t="e">
        <f t="shared" si="20"/>
        <v>#DIV/0!</v>
      </c>
      <c r="J141" s="58" t="e">
        <f t="shared" si="21"/>
        <v>#DIV/0!</v>
      </c>
      <c r="K141" s="61">
        <f t="shared" ref="K141:K204" si="22">H141-F141</f>
        <v>0</v>
      </c>
      <c r="L141" s="58" t="e">
        <f t="shared" ref="L141:L204" si="23">IF(H141/F141-1&gt;0,F141&amp;" to "&amp;H141&amp;" ("&amp;TEXT((H141/F141-1)*100,"0.0")&amp;"% increase)",IF(H141/F141-1&lt;0,F141&amp;" to "&amp;H141&amp;" ("&amp;TEXT(ABS((H141/F141-1)*100),"0.0")&amp;"% decrease)",IF(H141/F141-1=0,F141&amp;" to "&amp;H141&amp;" (no change)")))</f>
        <v>#DIV/0!</v>
      </c>
      <c r="M141" s="84"/>
      <c r="N141" s="235"/>
      <c r="O141" s="236" t="str">
        <f t="shared" ref="O141:O204" si="24">IF(OR(B141="",B141="--"),"",IF(COUNTA(C141:H141,M141:N141)=COLUMNS(C141:H141)+COLUMNS(M141:N141), "Complete", "Incomplete"))</f>
        <v/>
      </c>
      <c r="P141" s="236">
        <f t="shared" ref="P141:P204" si="25">IF(O141="Incomplete",((COUNTBLANK(M141:N141))+(COUNTBLANK(C141:H141))), 0)</f>
        <v>0</v>
      </c>
      <c r="Q141" s="236">
        <f t="shared" ref="Q141:Q204" si="26">IF(OR(O141="Complete", O141="Incomplete"), ((COLUMNS(C141:H141))+(COLUMNS(M141:N141))), 0)</f>
        <v>0</v>
      </c>
    </row>
    <row r="142" spans="1:17" x14ac:dyDescent="0.25">
      <c r="A142">
        <f t="shared" ref="A142:A205" si="27">A141+1</f>
        <v>131</v>
      </c>
      <c r="B142" s="69" t="str">
        <f>IF(ISBLANK('IV Addl - Analysis'!B142),"--",'IV Addl - Analysis'!B142)</f>
        <v>--</v>
      </c>
      <c r="C142" s="9"/>
      <c r="D142" s="9"/>
      <c r="E142" s="9"/>
      <c r="F142" s="9"/>
      <c r="G142" s="9"/>
      <c r="H142" s="9"/>
      <c r="I142" s="58" t="e">
        <f t="shared" si="20"/>
        <v>#DIV/0!</v>
      </c>
      <c r="J142" s="58" t="e">
        <f t="shared" si="21"/>
        <v>#DIV/0!</v>
      </c>
      <c r="K142" s="61">
        <f t="shared" si="22"/>
        <v>0</v>
      </c>
      <c r="L142" s="58" t="e">
        <f t="shared" si="23"/>
        <v>#DIV/0!</v>
      </c>
      <c r="M142" s="84"/>
      <c r="N142" s="235"/>
      <c r="O142" s="236" t="str">
        <f t="shared" si="24"/>
        <v/>
      </c>
      <c r="P142" s="236">
        <f t="shared" si="25"/>
        <v>0</v>
      </c>
      <c r="Q142" s="236">
        <f t="shared" si="26"/>
        <v>0</v>
      </c>
    </row>
    <row r="143" spans="1:17" x14ac:dyDescent="0.25">
      <c r="A143">
        <f t="shared" si="27"/>
        <v>132</v>
      </c>
      <c r="B143" s="69" t="str">
        <f>IF(ISBLANK('IV Addl - Analysis'!B143),"--",'IV Addl - Analysis'!B143)</f>
        <v>--</v>
      </c>
      <c r="C143" s="9"/>
      <c r="D143" s="9"/>
      <c r="E143" s="9"/>
      <c r="F143" s="9"/>
      <c r="G143" s="9"/>
      <c r="H143" s="9"/>
      <c r="I143" s="58" t="e">
        <f t="shared" si="20"/>
        <v>#DIV/0!</v>
      </c>
      <c r="J143" s="58" t="e">
        <f t="shared" si="21"/>
        <v>#DIV/0!</v>
      </c>
      <c r="K143" s="61">
        <f t="shared" si="22"/>
        <v>0</v>
      </c>
      <c r="L143" s="58" t="e">
        <f t="shared" si="23"/>
        <v>#DIV/0!</v>
      </c>
      <c r="M143" s="84"/>
      <c r="N143" s="235"/>
      <c r="O143" s="236" t="str">
        <f t="shared" si="24"/>
        <v/>
      </c>
      <c r="P143" s="236">
        <f t="shared" si="25"/>
        <v>0</v>
      </c>
      <c r="Q143" s="236">
        <f t="shared" si="26"/>
        <v>0</v>
      </c>
    </row>
    <row r="144" spans="1:17" x14ac:dyDescent="0.25">
      <c r="A144">
        <f t="shared" si="27"/>
        <v>133</v>
      </c>
      <c r="B144" s="69" t="str">
        <f>IF(ISBLANK('IV Addl - Analysis'!B144),"--",'IV Addl - Analysis'!B144)</f>
        <v>--</v>
      </c>
      <c r="C144" s="9"/>
      <c r="D144" s="9"/>
      <c r="E144" s="9"/>
      <c r="F144" s="9"/>
      <c r="G144" s="9"/>
      <c r="H144" s="9"/>
      <c r="I144" s="58" t="e">
        <f t="shared" si="20"/>
        <v>#DIV/0!</v>
      </c>
      <c r="J144" s="58" t="e">
        <f t="shared" si="21"/>
        <v>#DIV/0!</v>
      </c>
      <c r="K144" s="61">
        <f t="shared" si="22"/>
        <v>0</v>
      </c>
      <c r="L144" s="58" t="e">
        <f t="shared" si="23"/>
        <v>#DIV/0!</v>
      </c>
      <c r="M144" s="84"/>
      <c r="N144" s="235"/>
      <c r="O144" s="236" t="str">
        <f t="shared" si="24"/>
        <v/>
      </c>
      <c r="P144" s="236">
        <f t="shared" si="25"/>
        <v>0</v>
      </c>
      <c r="Q144" s="236">
        <f t="shared" si="26"/>
        <v>0</v>
      </c>
    </row>
    <row r="145" spans="1:17" x14ac:dyDescent="0.25">
      <c r="A145">
        <f t="shared" si="27"/>
        <v>134</v>
      </c>
      <c r="B145" s="69" t="str">
        <f>IF(ISBLANK('IV Addl - Analysis'!B145),"--",'IV Addl - Analysis'!B145)</f>
        <v>--</v>
      </c>
      <c r="C145" s="9"/>
      <c r="D145" s="9"/>
      <c r="E145" s="9"/>
      <c r="F145" s="9"/>
      <c r="G145" s="9"/>
      <c r="H145" s="9"/>
      <c r="I145" s="58" t="e">
        <f t="shared" si="20"/>
        <v>#DIV/0!</v>
      </c>
      <c r="J145" s="58" t="e">
        <f t="shared" si="21"/>
        <v>#DIV/0!</v>
      </c>
      <c r="K145" s="61">
        <f t="shared" si="22"/>
        <v>0</v>
      </c>
      <c r="L145" s="58" t="e">
        <f t="shared" si="23"/>
        <v>#DIV/0!</v>
      </c>
      <c r="M145" s="84"/>
      <c r="N145" s="235"/>
      <c r="O145" s="236" t="str">
        <f t="shared" si="24"/>
        <v/>
      </c>
      <c r="P145" s="236">
        <f t="shared" si="25"/>
        <v>0</v>
      </c>
      <c r="Q145" s="236">
        <f t="shared" si="26"/>
        <v>0</v>
      </c>
    </row>
    <row r="146" spans="1:17" x14ac:dyDescent="0.25">
      <c r="A146">
        <f t="shared" si="27"/>
        <v>135</v>
      </c>
      <c r="B146" s="69" t="str">
        <f>IF(ISBLANK('IV Addl - Analysis'!B146),"--",'IV Addl - Analysis'!B146)</f>
        <v>--</v>
      </c>
      <c r="C146" s="9"/>
      <c r="D146" s="9"/>
      <c r="E146" s="9"/>
      <c r="F146" s="9"/>
      <c r="G146" s="9"/>
      <c r="H146" s="9"/>
      <c r="I146" s="58" t="e">
        <f t="shared" si="20"/>
        <v>#DIV/0!</v>
      </c>
      <c r="J146" s="58" t="e">
        <f t="shared" si="21"/>
        <v>#DIV/0!</v>
      </c>
      <c r="K146" s="61">
        <f t="shared" si="22"/>
        <v>0</v>
      </c>
      <c r="L146" s="58" t="e">
        <f t="shared" si="23"/>
        <v>#DIV/0!</v>
      </c>
      <c r="M146" s="84"/>
      <c r="N146" s="235"/>
      <c r="O146" s="236" t="str">
        <f t="shared" si="24"/>
        <v/>
      </c>
      <c r="P146" s="236">
        <f t="shared" si="25"/>
        <v>0</v>
      </c>
      <c r="Q146" s="236">
        <f t="shared" si="26"/>
        <v>0</v>
      </c>
    </row>
    <row r="147" spans="1:17" x14ac:dyDescent="0.25">
      <c r="A147">
        <f t="shared" si="27"/>
        <v>136</v>
      </c>
      <c r="B147" s="69" t="str">
        <f>IF(ISBLANK('IV Addl - Analysis'!B147),"--",'IV Addl - Analysis'!B147)</f>
        <v>--</v>
      </c>
      <c r="C147" s="9"/>
      <c r="D147" s="9"/>
      <c r="E147" s="9"/>
      <c r="F147" s="9"/>
      <c r="G147" s="9"/>
      <c r="H147" s="9"/>
      <c r="I147" s="58" t="e">
        <f t="shared" si="20"/>
        <v>#DIV/0!</v>
      </c>
      <c r="J147" s="58" t="e">
        <f t="shared" si="21"/>
        <v>#DIV/0!</v>
      </c>
      <c r="K147" s="61">
        <f t="shared" si="22"/>
        <v>0</v>
      </c>
      <c r="L147" s="58" t="e">
        <f t="shared" si="23"/>
        <v>#DIV/0!</v>
      </c>
      <c r="M147" s="84"/>
      <c r="N147" s="235"/>
      <c r="O147" s="236" t="str">
        <f t="shared" si="24"/>
        <v/>
      </c>
      <c r="P147" s="236">
        <f t="shared" si="25"/>
        <v>0</v>
      </c>
      <c r="Q147" s="236">
        <f t="shared" si="26"/>
        <v>0</v>
      </c>
    </row>
    <row r="148" spans="1:17" x14ac:dyDescent="0.25">
      <c r="A148">
        <f t="shared" si="27"/>
        <v>137</v>
      </c>
      <c r="B148" s="69" t="str">
        <f>IF(ISBLANK('IV Addl - Analysis'!B148),"--",'IV Addl - Analysis'!B148)</f>
        <v>--</v>
      </c>
      <c r="C148" s="9"/>
      <c r="D148" s="9"/>
      <c r="E148" s="9"/>
      <c r="F148" s="9"/>
      <c r="G148" s="9"/>
      <c r="H148" s="9"/>
      <c r="I148" s="58" t="e">
        <f t="shared" si="20"/>
        <v>#DIV/0!</v>
      </c>
      <c r="J148" s="58" t="e">
        <f t="shared" si="21"/>
        <v>#DIV/0!</v>
      </c>
      <c r="K148" s="61">
        <f t="shared" si="22"/>
        <v>0</v>
      </c>
      <c r="L148" s="58" t="e">
        <f t="shared" si="23"/>
        <v>#DIV/0!</v>
      </c>
      <c r="M148" s="84"/>
      <c r="N148" s="235"/>
      <c r="O148" s="236" t="str">
        <f t="shared" si="24"/>
        <v/>
      </c>
      <c r="P148" s="236">
        <f t="shared" si="25"/>
        <v>0</v>
      </c>
      <c r="Q148" s="236">
        <f t="shared" si="26"/>
        <v>0</v>
      </c>
    </row>
    <row r="149" spans="1:17" x14ac:dyDescent="0.25">
      <c r="A149">
        <f t="shared" si="27"/>
        <v>138</v>
      </c>
      <c r="B149" s="69" t="str">
        <f>IF(ISBLANK('IV Addl - Analysis'!B149),"--",'IV Addl - Analysis'!B149)</f>
        <v>--</v>
      </c>
      <c r="C149" s="9"/>
      <c r="D149" s="9"/>
      <c r="E149" s="9"/>
      <c r="F149" s="9"/>
      <c r="G149" s="9"/>
      <c r="H149" s="9"/>
      <c r="I149" s="58" t="e">
        <f t="shared" si="20"/>
        <v>#DIV/0!</v>
      </c>
      <c r="J149" s="58" t="e">
        <f t="shared" si="21"/>
        <v>#DIV/0!</v>
      </c>
      <c r="K149" s="61">
        <f t="shared" si="22"/>
        <v>0</v>
      </c>
      <c r="L149" s="58" t="e">
        <f t="shared" si="23"/>
        <v>#DIV/0!</v>
      </c>
      <c r="M149" s="84"/>
      <c r="N149" s="235"/>
      <c r="O149" s="236" t="str">
        <f t="shared" si="24"/>
        <v/>
      </c>
      <c r="P149" s="236">
        <f t="shared" si="25"/>
        <v>0</v>
      </c>
      <c r="Q149" s="236">
        <f t="shared" si="26"/>
        <v>0</v>
      </c>
    </row>
    <row r="150" spans="1:17" x14ac:dyDescent="0.25">
      <c r="A150">
        <f t="shared" si="27"/>
        <v>139</v>
      </c>
      <c r="B150" s="69" t="str">
        <f>IF(ISBLANK('IV Addl - Analysis'!B150),"--",'IV Addl - Analysis'!B150)</f>
        <v>--</v>
      </c>
      <c r="C150" s="9"/>
      <c r="D150" s="9"/>
      <c r="E150" s="9"/>
      <c r="F150" s="9"/>
      <c r="G150" s="9"/>
      <c r="H150" s="9"/>
      <c r="I150" s="58" t="e">
        <f t="shared" si="20"/>
        <v>#DIV/0!</v>
      </c>
      <c r="J150" s="58" t="e">
        <f t="shared" si="21"/>
        <v>#DIV/0!</v>
      </c>
      <c r="K150" s="61">
        <f t="shared" si="22"/>
        <v>0</v>
      </c>
      <c r="L150" s="58" t="e">
        <f t="shared" si="23"/>
        <v>#DIV/0!</v>
      </c>
      <c r="M150" s="84"/>
      <c r="N150" s="235"/>
      <c r="O150" s="236" t="str">
        <f t="shared" si="24"/>
        <v/>
      </c>
      <c r="P150" s="236">
        <f t="shared" si="25"/>
        <v>0</v>
      </c>
      <c r="Q150" s="236">
        <f t="shared" si="26"/>
        <v>0</v>
      </c>
    </row>
    <row r="151" spans="1:17" x14ac:dyDescent="0.25">
      <c r="A151">
        <f t="shared" si="27"/>
        <v>140</v>
      </c>
      <c r="B151" s="69" t="str">
        <f>IF(ISBLANK('IV Addl - Analysis'!B151),"--",'IV Addl - Analysis'!B151)</f>
        <v>--</v>
      </c>
      <c r="C151" s="9"/>
      <c r="D151" s="9"/>
      <c r="E151" s="9"/>
      <c r="F151" s="9"/>
      <c r="G151" s="9"/>
      <c r="H151" s="9"/>
      <c r="I151" s="58" t="e">
        <f t="shared" si="20"/>
        <v>#DIV/0!</v>
      </c>
      <c r="J151" s="58" t="e">
        <f t="shared" si="21"/>
        <v>#DIV/0!</v>
      </c>
      <c r="K151" s="61">
        <f t="shared" si="22"/>
        <v>0</v>
      </c>
      <c r="L151" s="58" t="e">
        <f t="shared" si="23"/>
        <v>#DIV/0!</v>
      </c>
      <c r="M151" s="84"/>
      <c r="N151" s="235"/>
      <c r="O151" s="236" t="str">
        <f t="shared" si="24"/>
        <v/>
      </c>
      <c r="P151" s="236">
        <f t="shared" si="25"/>
        <v>0</v>
      </c>
      <c r="Q151" s="236">
        <f t="shared" si="26"/>
        <v>0</v>
      </c>
    </row>
    <row r="152" spans="1:17" x14ac:dyDescent="0.25">
      <c r="A152">
        <f t="shared" si="27"/>
        <v>141</v>
      </c>
      <c r="B152" s="69" t="str">
        <f>IF(ISBLANK('IV Addl - Analysis'!B152),"--",'IV Addl - Analysis'!B152)</f>
        <v>--</v>
      </c>
      <c r="C152" s="9"/>
      <c r="D152" s="9"/>
      <c r="E152" s="9"/>
      <c r="F152" s="9"/>
      <c r="G152" s="9"/>
      <c r="H152" s="9"/>
      <c r="I152" s="58" t="e">
        <f t="shared" si="20"/>
        <v>#DIV/0!</v>
      </c>
      <c r="J152" s="58" t="e">
        <f t="shared" si="21"/>
        <v>#DIV/0!</v>
      </c>
      <c r="K152" s="61">
        <f t="shared" si="22"/>
        <v>0</v>
      </c>
      <c r="L152" s="58" t="e">
        <f t="shared" si="23"/>
        <v>#DIV/0!</v>
      </c>
      <c r="M152" s="84"/>
      <c r="N152" s="235"/>
      <c r="O152" s="236" t="str">
        <f t="shared" si="24"/>
        <v/>
      </c>
      <c r="P152" s="236">
        <f t="shared" si="25"/>
        <v>0</v>
      </c>
      <c r="Q152" s="236">
        <f t="shared" si="26"/>
        <v>0</v>
      </c>
    </row>
    <row r="153" spans="1:17" x14ac:dyDescent="0.25">
      <c r="A153">
        <f t="shared" si="27"/>
        <v>142</v>
      </c>
      <c r="B153" s="69" t="str">
        <f>IF(ISBLANK('IV Addl - Analysis'!B153),"--",'IV Addl - Analysis'!B153)</f>
        <v>--</v>
      </c>
      <c r="C153" s="9"/>
      <c r="D153" s="9"/>
      <c r="E153" s="9"/>
      <c r="F153" s="9"/>
      <c r="G153" s="9"/>
      <c r="H153" s="9"/>
      <c r="I153" s="58" t="e">
        <f t="shared" si="20"/>
        <v>#DIV/0!</v>
      </c>
      <c r="J153" s="58" t="e">
        <f t="shared" si="21"/>
        <v>#DIV/0!</v>
      </c>
      <c r="K153" s="61">
        <f t="shared" si="22"/>
        <v>0</v>
      </c>
      <c r="L153" s="58" t="e">
        <f t="shared" si="23"/>
        <v>#DIV/0!</v>
      </c>
      <c r="M153" s="84"/>
      <c r="N153" s="235"/>
      <c r="O153" s="236" t="str">
        <f t="shared" si="24"/>
        <v/>
      </c>
      <c r="P153" s="236">
        <f t="shared" si="25"/>
        <v>0</v>
      </c>
      <c r="Q153" s="236">
        <f t="shared" si="26"/>
        <v>0</v>
      </c>
    </row>
    <row r="154" spans="1:17" x14ac:dyDescent="0.25">
      <c r="A154">
        <f t="shared" si="27"/>
        <v>143</v>
      </c>
      <c r="B154" s="69" t="str">
        <f>IF(ISBLANK('IV Addl - Analysis'!B154),"--",'IV Addl - Analysis'!B154)</f>
        <v>--</v>
      </c>
      <c r="C154" s="9"/>
      <c r="D154" s="9"/>
      <c r="E154" s="9"/>
      <c r="F154" s="9"/>
      <c r="G154" s="9"/>
      <c r="H154" s="9"/>
      <c r="I154" s="58" t="e">
        <f t="shared" si="20"/>
        <v>#DIV/0!</v>
      </c>
      <c r="J154" s="58" t="e">
        <f t="shared" si="21"/>
        <v>#DIV/0!</v>
      </c>
      <c r="K154" s="61">
        <f t="shared" si="22"/>
        <v>0</v>
      </c>
      <c r="L154" s="58" t="e">
        <f t="shared" si="23"/>
        <v>#DIV/0!</v>
      </c>
      <c r="M154" s="84"/>
      <c r="N154" s="235"/>
      <c r="O154" s="236" t="str">
        <f t="shared" si="24"/>
        <v/>
      </c>
      <c r="P154" s="236">
        <f t="shared" si="25"/>
        <v>0</v>
      </c>
      <c r="Q154" s="236">
        <f t="shared" si="26"/>
        <v>0</v>
      </c>
    </row>
    <row r="155" spans="1:17" x14ac:dyDescent="0.25">
      <c r="A155">
        <f t="shared" si="27"/>
        <v>144</v>
      </c>
      <c r="B155" s="69" t="str">
        <f>IF(ISBLANK('IV Addl - Analysis'!B155),"--",'IV Addl - Analysis'!B155)</f>
        <v>--</v>
      </c>
      <c r="C155" s="9"/>
      <c r="D155" s="9"/>
      <c r="E155" s="9"/>
      <c r="F155" s="9"/>
      <c r="G155" s="9"/>
      <c r="H155" s="9"/>
      <c r="I155" s="58" t="e">
        <f t="shared" si="20"/>
        <v>#DIV/0!</v>
      </c>
      <c r="J155" s="58" t="e">
        <f t="shared" si="21"/>
        <v>#DIV/0!</v>
      </c>
      <c r="K155" s="61">
        <f t="shared" si="22"/>
        <v>0</v>
      </c>
      <c r="L155" s="58" t="e">
        <f t="shared" si="23"/>
        <v>#DIV/0!</v>
      </c>
      <c r="M155" s="84"/>
      <c r="N155" s="235"/>
      <c r="O155" s="236" t="str">
        <f t="shared" si="24"/>
        <v/>
      </c>
      <c r="P155" s="236">
        <f t="shared" si="25"/>
        <v>0</v>
      </c>
      <c r="Q155" s="236">
        <f t="shared" si="26"/>
        <v>0</v>
      </c>
    </row>
    <row r="156" spans="1:17" x14ac:dyDescent="0.25">
      <c r="A156">
        <f t="shared" si="27"/>
        <v>145</v>
      </c>
      <c r="B156" s="69" t="str">
        <f>IF(ISBLANK('IV Addl - Analysis'!B156),"--",'IV Addl - Analysis'!B156)</f>
        <v>--</v>
      </c>
      <c r="C156" s="9"/>
      <c r="D156" s="9"/>
      <c r="E156" s="9"/>
      <c r="F156" s="9"/>
      <c r="G156" s="9"/>
      <c r="H156" s="9"/>
      <c r="I156" s="58" t="e">
        <f t="shared" si="20"/>
        <v>#DIV/0!</v>
      </c>
      <c r="J156" s="58" t="e">
        <f t="shared" si="21"/>
        <v>#DIV/0!</v>
      </c>
      <c r="K156" s="61">
        <f t="shared" si="22"/>
        <v>0</v>
      </c>
      <c r="L156" s="58" t="e">
        <f t="shared" si="23"/>
        <v>#DIV/0!</v>
      </c>
      <c r="M156" s="84"/>
      <c r="N156" s="235"/>
      <c r="O156" s="236" t="str">
        <f t="shared" si="24"/>
        <v/>
      </c>
      <c r="P156" s="236">
        <f t="shared" si="25"/>
        <v>0</v>
      </c>
      <c r="Q156" s="236">
        <f t="shared" si="26"/>
        <v>0</v>
      </c>
    </row>
    <row r="157" spans="1:17" x14ac:dyDescent="0.25">
      <c r="A157">
        <f t="shared" si="27"/>
        <v>146</v>
      </c>
      <c r="B157" s="69" t="str">
        <f>IF(ISBLANK('IV Addl - Analysis'!B157),"--",'IV Addl - Analysis'!B157)</f>
        <v>--</v>
      </c>
      <c r="C157" s="9"/>
      <c r="D157" s="9"/>
      <c r="E157" s="9"/>
      <c r="F157" s="9"/>
      <c r="G157" s="9"/>
      <c r="H157" s="9"/>
      <c r="I157" s="58" t="e">
        <f t="shared" si="20"/>
        <v>#DIV/0!</v>
      </c>
      <c r="J157" s="58" t="e">
        <f t="shared" si="21"/>
        <v>#DIV/0!</v>
      </c>
      <c r="K157" s="61">
        <f t="shared" si="22"/>
        <v>0</v>
      </c>
      <c r="L157" s="58" t="e">
        <f t="shared" si="23"/>
        <v>#DIV/0!</v>
      </c>
      <c r="M157" s="84"/>
      <c r="N157" s="235"/>
      <c r="O157" s="236" t="str">
        <f t="shared" si="24"/>
        <v/>
      </c>
      <c r="P157" s="236">
        <f t="shared" si="25"/>
        <v>0</v>
      </c>
      <c r="Q157" s="236">
        <f t="shared" si="26"/>
        <v>0</v>
      </c>
    </row>
    <row r="158" spans="1:17" x14ac:dyDescent="0.25">
      <c r="A158">
        <f t="shared" si="27"/>
        <v>147</v>
      </c>
      <c r="B158" s="69" t="str">
        <f>IF(ISBLANK('IV Addl - Analysis'!B158),"--",'IV Addl - Analysis'!B158)</f>
        <v>--</v>
      </c>
      <c r="C158" s="9"/>
      <c r="D158" s="9"/>
      <c r="E158" s="9"/>
      <c r="F158" s="9"/>
      <c r="G158" s="9"/>
      <c r="H158" s="9"/>
      <c r="I158" s="58" t="e">
        <f t="shared" si="20"/>
        <v>#DIV/0!</v>
      </c>
      <c r="J158" s="58" t="e">
        <f t="shared" si="21"/>
        <v>#DIV/0!</v>
      </c>
      <c r="K158" s="61">
        <f t="shared" si="22"/>
        <v>0</v>
      </c>
      <c r="L158" s="58" t="e">
        <f t="shared" si="23"/>
        <v>#DIV/0!</v>
      </c>
      <c r="M158" s="84"/>
      <c r="N158" s="235"/>
      <c r="O158" s="236" t="str">
        <f t="shared" si="24"/>
        <v/>
      </c>
      <c r="P158" s="236">
        <f t="shared" si="25"/>
        <v>0</v>
      </c>
      <c r="Q158" s="236">
        <f t="shared" si="26"/>
        <v>0</v>
      </c>
    </row>
    <row r="159" spans="1:17" x14ac:dyDescent="0.25">
      <c r="A159">
        <f t="shared" si="27"/>
        <v>148</v>
      </c>
      <c r="B159" s="69" t="str">
        <f>IF(ISBLANK('IV Addl - Analysis'!B159),"--",'IV Addl - Analysis'!B159)</f>
        <v>--</v>
      </c>
      <c r="C159" s="9"/>
      <c r="D159" s="9"/>
      <c r="E159" s="9"/>
      <c r="F159" s="9"/>
      <c r="G159" s="9"/>
      <c r="H159" s="9"/>
      <c r="I159" s="58" t="e">
        <f t="shared" si="20"/>
        <v>#DIV/0!</v>
      </c>
      <c r="J159" s="58" t="e">
        <f t="shared" si="21"/>
        <v>#DIV/0!</v>
      </c>
      <c r="K159" s="61">
        <f t="shared" si="22"/>
        <v>0</v>
      </c>
      <c r="L159" s="58" t="e">
        <f t="shared" si="23"/>
        <v>#DIV/0!</v>
      </c>
      <c r="M159" s="84"/>
      <c r="N159" s="235"/>
      <c r="O159" s="236" t="str">
        <f t="shared" si="24"/>
        <v/>
      </c>
      <c r="P159" s="236">
        <f t="shared" si="25"/>
        <v>0</v>
      </c>
      <c r="Q159" s="236">
        <f t="shared" si="26"/>
        <v>0</v>
      </c>
    </row>
    <row r="160" spans="1:17" x14ac:dyDescent="0.25">
      <c r="A160">
        <f t="shared" si="27"/>
        <v>149</v>
      </c>
      <c r="B160" s="69" t="str">
        <f>IF(ISBLANK('IV Addl - Analysis'!B160),"--",'IV Addl - Analysis'!B160)</f>
        <v>--</v>
      </c>
      <c r="C160" s="9"/>
      <c r="D160" s="9"/>
      <c r="E160" s="9"/>
      <c r="F160" s="9"/>
      <c r="G160" s="9"/>
      <c r="H160" s="9"/>
      <c r="I160" s="58" t="e">
        <f t="shared" si="20"/>
        <v>#DIV/0!</v>
      </c>
      <c r="J160" s="58" t="e">
        <f t="shared" si="21"/>
        <v>#DIV/0!</v>
      </c>
      <c r="K160" s="61">
        <f t="shared" si="22"/>
        <v>0</v>
      </c>
      <c r="L160" s="58" t="e">
        <f t="shared" si="23"/>
        <v>#DIV/0!</v>
      </c>
      <c r="M160" s="84"/>
      <c r="N160" s="235"/>
      <c r="O160" s="236" t="str">
        <f t="shared" si="24"/>
        <v/>
      </c>
      <c r="P160" s="236">
        <f t="shared" si="25"/>
        <v>0</v>
      </c>
      <c r="Q160" s="236">
        <f t="shared" si="26"/>
        <v>0</v>
      </c>
    </row>
    <row r="161" spans="1:17" x14ac:dyDescent="0.25">
      <c r="A161">
        <f t="shared" si="27"/>
        <v>150</v>
      </c>
      <c r="B161" s="69" t="str">
        <f>IF(ISBLANK('IV Addl - Analysis'!B161),"--",'IV Addl - Analysis'!B161)</f>
        <v>--</v>
      </c>
      <c r="C161" s="9"/>
      <c r="D161" s="9"/>
      <c r="E161" s="9"/>
      <c r="F161" s="9"/>
      <c r="G161" s="9"/>
      <c r="H161" s="9"/>
      <c r="I161" s="58" t="e">
        <f t="shared" si="20"/>
        <v>#DIV/0!</v>
      </c>
      <c r="J161" s="58" t="e">
        <f t="shared" si="21"/>
        <v>#DIV/0!</v>
      </c>
      <c r="K161" s="61">
        <f t="shared" si="22"/>
        <v>0</v>
      </c>
      <c r="L161" s="58" t="e">
        <f t="shared" si="23"/>
        <v>#DIV/0!</v>
      </c>
      <c r="M161" s="84"/>
      <c r="N161" s="235"/>
      <c r="O161" s="236" t="str">
        <f t="shared" si="24"/>
        <v/>
      </c>
      <c r="P161" s="236">
        <f t="shared" si="25"/>
        <v>0</v>
      </c>
      <c r="Q161" s="236">
        <f t="shared" si="26"/>
        <v>0</v>
      </c>
    </row>
    <row r="162" spans="1:17" x14ac:dyDescent="0.25">
      <c r="A162">
        <f t="shared" si="27"/>
        <v>151</v>
      </c>
      <c r="B162" s="69" t="str">
        <f>IF(ISBLANK('IV Addl - Analysis'!B162),"--",'IV Addl - Analysis'!B162)</f>
        <v>--</v>
      </c>
      <c r="C162" s="9"/>
      <c r="D162" s="9"/>
      <c r="E162" s="9"/>
      <c r="F162" s="9"/>
      <c r="G162" s="9"/>
      <c r="H162" s="9"/>
      <c r="I162" s="58" t="e">
        <f t="shared" si="20"/>
        <v>#DIV/0!</v>
      </c>
      <c r="J162" s="58" t="e">
        <f t="shared" si="21"/>
        <v>#DIV/0!</v>
      </c>
      <c r="K162" s="61">
        <f t="shared" si="22"/>
        <v>0</v>
      </c>
      <c r="L162" s="58" t="e">
        <f t="shared" si="23"/>
        <v>#DIV/0!</v>
      </c>
      <c r="M162" s="84"/>
      <c r="N162" s="235"/>
      <c r="O162" s="236" t="str">
        <f t="shared" si="24"/>
        <v/>
      </c>
      <c r="P162" s="236">
        <f t="shared" si="25"/>
        <v>0</v>
      </c>
      <c r="Q162" s="236">
        <f t="shared" si="26"/>
        <v>0</v>
      </c>
    </row>
    <row r="163" spans="1:17" x14ac:dyDescent="0.25">
      <c r="A163">
        <f t="shared" si="27"/>
        <v>152</v>
      </c>
      <c r="B163" s="69" t="str">
        <f>IF(ISBLANK('IV Addl - Analysis'!B163),"--",'IV Addl - Analysis'!B163)</f>
        <v>--</v>
      </c>
      <c r="C163" s="9"/>
      <c r="D163" s="9"/>
      <c r="E163" s="9"/>
      <c r="F163" s="9"/>
      <c r="G163" s="9"/>
      <c r="H163" s="9"/>
      <c r="I163" s="58" t="e">
        <f t="shared" si="20"/>
        <v>#DIV/0!</v>
      </c>
      <c r="J163" s="58" t="e">
        <f t="shared" si="21"/>
        <v>#DIV/0!</v>
      </c>
      <c r="K163" s="61">
        <f t="shared" si="22"/>
        <v>0</v>
      </c>
      <c r="L163" s="58" t="e">
        <f t="shared" si="23"/>
        <v>#DIV/0!</v>
      </c>
      <c r="M163" s="84"/>
      <c r="N163" s="235"/>
      <c r="O163" s="236" t="str">
        <f t="shared" si="24"/>
        <v/>
      </c>
      <c r="P163" s="236">
        <f t="shared" si="25"/>
        <v>0</v>
      </c>
      <c r="Q163" s="236">
        <f t="shared" si="26"/>
        <v>0</v>
      </c>
    </row>
    <row r="164" spans="1:17" x14ac:dyDescent="0.25">
      <c r="A164">
        <f t="shared" si="27"/>
        <v>153</v>
      </c>
      <c r="B164" s="69" t="str">
        <f>IF(ISBLANK('IV Addl - Analysis'!B164),"--",'IV Addl - Analysis'!B164)</f>
        <v>--</v>
      </c>
      <c r="C164" s="9"/>
      <c r="D164" s="9"/>
      <c r="E164" s="9"/>
      <c r="F164" s="9"/>
      <c r="G164" s="9"/>
      <c r="H164" s="9"/>
      <c r="I164" s="58" t="e">
        <f t="shared" si="20"/>
        <v>#DIV/0!</v>
      </c>
      <c r="J164" s="58" t="e">
        <f t="shared" si="21"/>
        <v>#DIV/0!</v>
      </c>
      <c r="K164" s="61">
        <f t="shared" si="22"/>
        <v>0</v>
      </c>
      <c r="L164" s="58" t="e">
        <f t="shared" si="23"/>
        <v>#DIV/0!</v>
      </c>
      <c r="M164" s="84"/>
      <c r="N164" s="235"/>
      <c r="O164" s="236" t="str">
        <f t="shared" si="24"/>
        <v/>
      </c>
      <c r="P164" s="236">
        <f t="shared" si="25"/>
        <v>0</v>
      </c>
      <c r="Q164" s="236">
        <f t="shared" si="26"/>
        <v>0</v>
      </c>
    </row>
    <row r="165" spans="1:17" x14ac:dyDescent="0.25">
      <c r="A165">
        <f t="shared" si="27"/>
        <v>154</v>
      </c>
      <c r="B165" s="69" t="str">
        <f>IF(ISBLANK('IV Addl - Analysis'!B165),"--",'IV Addl - Analysis'!B165)</f>
        <v>--</v>
      </c>
      <c r="C165" s="9"/>
      <c r="D165" s="9"/>
      <c r="E165" s="9"/>
      <c r="F165" s="9"/>
      <c r="G165" s="9"/>
      <c r="H165" s="9"/>
      <c r="I165" s="58" t="e">
        <f t="shared" si="20"/>
        <v>#DIV/0!</v>
      </c>
      <c r="J165" s="58" t="e">
        <f t="shared" si="21"/>
        <v>#DIV/0!</v>
      </c>
      <c r="K165" s="61">
        <f t="shared" si="22"/>
        <v>0</v>
      </c>
      <c r="L165" s="58" t="e">
        <f t="shared" si="23"/>
        <v>#DIV/0!</v>
      </c>
      <c r="M165" s="84"/>
      <c r="N165" s="235"/>
      <c r="O165" s="236" t="str">
        <f t="shared" si="24"/>
        <v/>
      </c>
      <c r="P165" s="236">
        <f t="shared" si="25"/>
        <v>0</v>
      </c>
      <c r="Q165" s="236">
        <f t="shared" si="26"/>
        <v>0</v>
      </c>
    </row>
    <row r="166" spans="1:17" x14ac:dyDescent="0.25">
      <c r="A166">
        <f t="shared" si="27"/>
        <v>155</v>
      </c>
      <c r="B166" s="69" t="str">
        <f>IF(ISBLANK('IV Addl - Analysis'!B166),"--",'IV Addl - Analysis'!B166)</f>
        <v>--</v>
      </c>
      <c r="C166" s="9"/>
      <c r="D166" s="9"/>
      <c r="E166" s="9"/>
      <c r="F166" s="9"/>
      <c r="G166" s="9"/>
      <c r="H166" s="9"/>
      <c r="I166" s="58" t="e">
        <f t="shared" si="20"/>
        <v>#DIV/0!</v>
      </c>
      <c r="J166" s="58" t="e">
        <f t="shared" si="21"/>
        <v>#DIV/0!</v>
      </c>
      <c r="K166" s="61">
        <f t="shared" si="22"/>
        <v>0</v>
      </c>
      <c r="L166" s="58" t="e">
        <f t="shared" si="23"/>
        <v>#DIV/0!</v>
      </c>
      <c r="M166" s="84"/>
      <c r="N166" s="235"/>
      <c r="O166" s="236" t="str">
        <f t="shared" si="24"/>
        <v/>
      </c>
      <c r="P166" s="236">
        <f t="shared" si="25"/>
        <v>0</v>
      </c>
      <c r="Q166" s="236">
        <f t="shared" si="26"/>
        <v>0</v>
      </c>
    </row>
    <row r="167" spans="1:17" x14ac:dyDescent="0.25">
      <c r="A167">
        <f t="shared" si="27"/>
        <v>156</v>
      </c>
      <c r="B167" s="69" t="str">
        <f>IF(ISBLANK('IV Addl - Analysis'!B167),"--",'IV Addl - Analysis'!B167)</f>
        <v>--</v>
      </c>
      <c r="C167" s="9"/>
      <c r="D167" s="9"/>
      <c r="E167" s="9"/>
      <c r="F167" s="9"/>
      <c r="G167" s="9"/>
      <c r="H167" s="9"/>
      <c r="I167" s="58" t="e">
        <f t="shared" si="20"/>
        <v>#DIV/0!</v>
      </c>
      <c r="J167" s="58" t="e">
        <f t="shared" si="21"/>
        <v>#DIV/0!</v>
      </c>
      <c r="K167" s="61">
        <f t="shared" si="22"/>
        <v>0</v>
      </c>
      <c r="L167" s="58" t="e">
        <f t="shared" si="23"/>
        <v>#DIV/0!</v>
      </c>
      <c r="M167" s="84"/>
      <c r="N167" s="235"/>
      <c r="O167" s="236" t="str">
        <f t="shared" si="24"/>
        <v/>
      </c>
      <c r="P167" s="236">
        <f t="shared" si="25"/>
        <v>0</v>
      </c>
      <c r="Q167" s="236">
        <f t="shared" si="26"/>
        <v>0</v>
      </c>
    </row>
    <row r="168" spans="1:17" x14ac:dyDescent="0.25">
      <c r="A168">
        <f t="shared" si="27"/>
        <v>157</v>
      </c>
      <c r="B168" s="69" t="str">
        <f>IF(ISBLANK('IV Addl - Analysis'!B168),"--",'IV Addl - Analysis'!B168)</f>
        <v>--</v>
      </c>
      <c r="C168" s="9"/>
      <c r="D168" s="9"/>
      <c r="E168" s="9"/>
      <c r="F168" s="9"/>
      <c r="G168" s="9"/>
      <c r="H168" s="9"/>
      <c r="I168" s="58" t="e">
        <f t="shared" si="20"/>
        <v>#DIV/0!</v>
      </c>
      <c r="J168" s="58" t="e">
        <f t="shared" si="21"/>
        <v>#DIV/0!</v>
      </c>
      <c r="K168" s="61">
        <f t="shared" si="22"/>
        <v>0</v>
      </c>
      <c r="L168" s="58" t="e">
        <f t="shared" si="23"/>
        <v>#DIV/0!</v>
      </c>
      <c r="M168" s="84"/>
      <c r="N168" s="235"/>
      <c r="O168" s="236" t="str">
        <f t="shared" si="24"/>
        <v/>
      </c>
      <c r="P168" s="236">
        <f t="shared" si="25"/>
        <v>0</v>
      </c>
      <c r="Q168" s="236">
        <f t="shared" si="26"/>
        <v>0</v>
      </c>
    </row>
    <row r="169" spans="1:17" x14ac:dyDescent="0.25">
      <c r="A169">
        <f t="shared" si="27"/>
        <v>158</v>
      </c>
      <c r="B169" s="69" t="str">
        <f>IF(ISBLANK('IV Addl - Analysis'!B169),"--",'IV Addl - Analysis'!B169)</f>
        <v>--</v>
      </c>
      <c r="C169" s="9"/>
      <c r="D169" s="9"/>
      <c r="E169" s="9"/>
      <c r="F169" s="9"/>
      <c r="G169" s="9"/>
      <c r="H169" s="9"/>
      <c r="I169" s="58" t="e">
        <f t="shared" si="20"/>
        <v>#DIV/0!</v>
      </c>
      <c r="J169" s="58" t="e">
        <f t="shared" si="21"/>
        <v>#DIV/0!</v>
      </c>
      <c r="K169" s="61">
        <f t="shared" si="22"/>
        <v>0</v>
      </c>
      <c r="L169" s="58" t="e">
        <f t="shared" si="23"/>
        <v>#DIV/0!</v>
      </c>
      <c r="M169" s="84"/>
      <c r="N169" s="235"/>
      <c r="O169" s="236" t="str">
        <f t="shared" si="24"/>
        <v/>
      </c>
      <c r="P169" s="236">
        <f t="shared" si="25"/>
        <v>0</v>
      </c>
      <c r="Q169" s="236">
        <f t="shared" si="26"/>
        <v>0</v>
      </c>
    </row>
    <row r="170" spans="1:17" x14ac:dyDescent="0.25">
      <c r="A170">
        <f t="shared" si="27"/>
        <v>159</v>
      </c>
      <c r="B170" s="69" t="str">
        <f>IF(ISBLANK('IV Addl - Analysis'!B170),"--",'IV Addl - Analysis'!B170)</f>
        <v>--</v>
      </c>
      <c r="C170" s="9"/>
      <c r="D170" s="9"/>
      <c r="E170" s="9"/>
      <c r="F170" s="9"/>
      <c r="G170" s="9"/>
      <c r="H170" s="9"/>
      <c r="I170" s="58" t="e">
        <f t="shared" si="20"/>
        <v>#DIV/0!</v>
      </c>
      <c r="J170" s="58" t="e">
        <f t="shared" si="21"/>
        <v>#DIV/0!</v>
      </c>
      <c r="K170" s="61">
        <f t="shared" si="22"/>
        <v>0</v>
      </c>
      <c r="L170" s="58" t="e">
        <f t="shared" si="23"/>
        <v>#DIV/0!</v>
      </c>
      <c r="M170" s="84"/>
      <c r="N170" s="235"/>
      <c r="O170" s="236" t="str">
        <f t="shared" si="24"/>
        <v/>
      </c>
      <c r="P170" s="236">
        <f t="shared" si="25"/>
        <v>0</v>
      </c>
      <c r="Q170" s="236">
        <f t="shared" si="26"/>
        <v>0</v>
      </c>
    </row>
    <row r="171" spans="1:17" x14ac:dyDescent="0.25">
      <c r="A171">
        <f t="shared" si="27"/>
        <v>160</v>
      </c>
      <c r="B171" s="69" t="str">
        <f>IF(ISBLANK('IV Addl - Analysis'!B171),"--",'IV Addl - Analysis'!B171)</f>
        <v>--</v>
      </c>
      <c r="C171" s="9"/>
      <c r="D171" s="9"/>
      <c r="E171" s="9"/>
      <c r="F171" s="9"/>
      <c r="G171" s="9"/>
      <c r="H171" s="9"/>
      <c r="I171" s="58" t="e">
        <f t="shared" si="20"/>
        <v>#DIV/0!</v>
      </c>
      <c r="J171" s="58" t="e">
        <f t="shared" si="21"/>
        <v>#DIV/0!</v>
      </c>
      <c r="K171" s="61">
        <f t="shared" si="22"/>
        <v>0</v>
      </c>
      <c r="L171" s="58" t="e">
        <f t="shared" si="23"/>
        <v>#DIV/0!</v>
      </c>
      <c r="M171" s="84"/>
      <c r="N171" s="235"/>
      <c r="O171" s="236" t="str">
        <f t="shared" si="24"/>
        <v/>
      </c>
      <c r="P171" s="236">
        <f t="shared" si="25"/>
        <v>0</v>
      </c>
      <c r="Q171" s="236">
        <f t="shared" si="26"/>
        <v>0</v>
      </c>
    </row>
    <row r="172" spans="1:17" x14ac:dyDescent="0.25">
      <c r="A172">
        <f t="shared" si="27"/>
        <v>161</v>
      </c>
      <c r="B172" s="69" t="str">
        <f>IF(ISBLANK('IV Addl - Analysis'!B172),"--",'IV Addl - Analysis'!B172)</f>
        <v>--</v>
      </c>
      <c r="C172" s="9"/>
      <c r="D172" s="9"/>
      <c r="E172" s="9"/>
      <c r="F172" s="9"/>
      <c r="G172" s="9"/>
      <c r="H172" s="9"/>
      <c r="I172" s="58" t="e">
        <f t="shared" ref="I172:I203" si="28">G172/F172-1</f>
        <v>#DIV/0!</v>
      </c>
      <c r="J172" s="58" t="e">
        <f t="shared" ref="J172:J203" si="29">H172/G172-1</f>
        <v>#DIV/0!</v>
      </c>
      <c r="K172" s="61">
        <f t="shared" si="22"/>
        <v>0</v>
      </c>
      <c r="L172" s="58" t="e">
        <f t="shared" si="23"/>
        <v>#DIV/0!</v>
      </c>
      <c r="M172" s="84"/>
      <c r="N172" s="235"/>
      <c r="O172" s="236" t="str">
        <f t="shared" si="24"/>
        <v/>
      </c>
      <c r="P172" s="236">
        <f t="shared" si="25"/>
        <v>0</v>
      </c>
      <c r="Q172" s="236">
        <f t="shared" si="26"/>
        <v>0</v>
      </c>
    </row>
    <row r="173" spans="1:17" x14ac:dyDescent="0.25">
      <c r="A173">
        <f t="shared" si="27"/>
        <v>162</v>
      </c>
      <c r="B173" s="69" t="str">
        <f>IF(ISBLANK('IV Addl - Analysis'!B173),"--",'IV Addl - Analysis'!B173)</f>
        <v>--</v>
      </c>
      <c r="C173" s="9"/>
      <c r="D173" s="9"/>
      <c r="E173" s="9"/>
      <c r="F173" s="9"/>
      <c r="G173" s="9"/>
      <c r="H173" s="9"/>
      <c r="I173" s="58" t="e">
        <f t="shared" si="28"/>
        <v>#DIV/0!</v>
      </c>
      <c r="J173" s="58" t="e">
        <f t="shared" si="29"/>
        <v>#DIV/0!</v>
      </c>
      <c r="K173" s="61">
        <f t="shared" si="22"/>
        <v>0</v>
      </c>
      <c r="L173" s="58" t="e">
        <f t="shared" si="23"/>
        <v>#DIV/0!</v>
      </c>
      <c r="M173" s="84"/>
      <c r="N173" s="235"/>
      <c r="O173" s="236" t="str">
        <f t="shared" si="24"/>
        <v/>
      </c>
      <c r="P173" s="236">
        <f t="shared" si="25"/>
        <v>0</v>
      </c>
      <c r="Q173" s="236">
        <f t="shared" si="26"/>
        <v>0</v>
      </c>
    </row>
    <row r="174" spans="1:17" x14ac:dyDescent="0.25">
      <c r="A174">
        <f t="shared" si="27"/>
        <v>163</v>
      </c>
      <c r="B174" s="69" t="str">
        <f>IF(ISBLANK('IV Addl - Analysis'!B174),"--",'IV Addl - Analysis'!B174)</f>
        <v>--</v>
      </c>
      <c r="C174" s="9"/>
      <c r="D174" s="9"/>
      <c r="E174" s="9"/>
      <c r="F174" s="9"/>
      <c r="G174" s="9"/>
      <c r="H174" s="9"/>
      <c r="I174" s="58" t="e">
        <f t="shared" si="28"/>
        <v>#DIV/0!</v>
      </c>
      <c r="J174" s="58" t="e">
        <f t="shared" si="29"/>
        <v>#DIV/0!</v>
      </c>
      <c r="K174" s="61">
        <f t="shared" si="22"/>
        <v>0</v>
      </c>
      <c r="L174" s="58" t="e">
        <f t="shared" si="23"/>
        <v>#DIV/0!</v>
      </c>
      <c r="M174" s="84"/>
      <c r="N174" s="235"/>
      <c r="O174" s="236" t="str">
        <f t="shared" si="24"/>
        <v/>
      </c>
      <c r="P174" s="236">
        <f t="shared" si="25"/>
        <v>0</v>
      </c>
      <c r="Q174" s="236">
        <f t="shared" si="26"/>
        <v>0</v>
      </c>
    </row>
    <row r="175" spans="1:17" x14ac:dyDescent="0.25">
      <c r="A175">
        <f t="shared" si="27"/>
        <v>164</v>
      </c>
      <c r="B175" s="69" t="str">
        <f>IF(ISBLANK('IV Addl - Analysis'!B175),"--",'IV Addl - Analysis'!B175)</f>
        <v>--</v>
      </c>
      <c r="C175" s="9"/>
      <c r="D175" s="9"/>
      <c r="E175" s="9"/>
      <c r="F175" s="9"/>
      <c r="G175" s="9"/>
      <c r="H175" s="9"/>
      <c r="I175" s="58" t="e">
        <f t="shared" si="28"/>
        <v>#DIV/0!</v>
      </c>
      <c r="J175" s="58" t="e">
        <f t="shared" si="29"/>
        <v>#DIV/0!</v>
      </c>
      <c r="K175" s="61">
        <f t="shared" si="22"/>
        <v>0</v>
      </c>
      <c r="L175" s="58" t="e">
        <f t="shared" si="23"/>
        <v>#DIV/0!</v>
      </c>
      <c r="M175" s="84"/>
      <c r="N175" s="235"/>
      <c r="O175" s="236" t="str">
        <f t="shared" si="24"/>
        <v/>
      </c>
      <c r="P175" s="236">
        <f t="shared" si="25"/>
        <v>0</v>
      </c>
      <c r="Q175" s="236">
        <f t="shared" si="26"/>
        <v>0</v>
      </c>
    </row>
    <row r="176" spans="1:17" x14ac:dyDescent="0.25">
      <c r="A176">
        <f t="shared" si="27"/>
        <v>165</v>
      </c>
      <c r="B176" s="69" t="str">
        <f>IF(ISBLANK('IV Addl - Analysis'!B176),"--",'IV Addl - Analysis'!B176)</f>
        <v>--</v>
      </c>
      <c r="C176" s="9"/>
      <c r="D176" s="9"/>
      <c r="E176" s="9"/>
      <c r="F176" s="9"/>
      <c r="G176" s="9"/>
      <c r="H176" s="9"/>
      <c r="I176" s="58" t="e">
        <f t="shared" si="28"/>
        <v>#DIV/0!</v>
      </c>
      <c r="J176" s="58" t="e">
        <f t="shared" si="29"/>
        <v>#DIV/0!</v>
      </c>
      <c r="K176" s="61">
        <f t="shared" si="22"/>
        <v>0</v>
      </c>
      <c r="L176" s="58" t="e">
        <f t="shared" si="23"/>
        <v>#DIV/0!</v>
      </c>
      <c r="M176" s="84"/>
      <c r="N176" s="235"/>
      <c r="O176" s="236" t="str">
        <f t="shared" si="24"/>
        <v/>
      </c>
      <c r="P176" s="236">
        <f t="shared" si="25"/>
        <v>0</v>
      </c>
      <c r="Q176" s="236">
        <f t="shared" si="26"/>
        <v>0</v>
      </c>
    </row>
    <row r="177" spans="1:17" x14ac:dyDescent="0.25">
      <c r="A177">
        <f t="shared" si="27"/>
        <v>166</v>
      </c>
      <c r="B177" s="69" t="str">
        <f>IF(ISBLANK('IV Addl - Analysis'!B177),"--",'IV Addl - Analysis'!B177)</f>
        <v>--</v>
      </c>
      <c r="C177" s="9"/>
      <c r="D177" s="9"/>
      <c r="E177" s="9"/>
      <c r="F177" s="9"/>
      <c r="G177" s="9"/>
      <c r="H177" s="9"/>
      <c r="I177" s="58" t="e">
        <f t="shared" si="28"/>
        <v>#DIV/0!</v>
      </c>
      <c r="J177" s="58" t="e">
        <f t="shared" si="29"/>
        <v>#DIV/0!</v>
      </c>
      <c r="K177" s="61">
        <f t="shared" si="22"/>
        <v>0</v>
      </c>
      <c r="L177" s="58" t="e">
        <f t="shared" si="23"/>
        <v>#DIV/0!</v>
      </c>
      <c r="M177" s="84"/>
      <c r="N177" s="235"/>
      <c r="O177" s="236" t="str">
        <f t="shared" si="24"/>
        <v/>
      </c>
      <c r="P177" s="236">
        <f t="shared" si="25"/>
        <v>0</v>
      </c>
      <c r="Q177" s="236">
        <f t="shared" si="26"/>
        <v>0</v>
      </c>
    </row>
    <row r="178" spans="1:17" x14ac:dyDescent="0.25">
      <c r="A178">
        <f t="shared" si="27"/>
        <v>167</v>
      </c>
      <c r="B178" s="69" t="str">
        <f>IF(ISBLANK('IV Addl - Analysis'!B178),"--",'IV Addl - Analysis'!B178)</f>
        <v>--</v>
      </c>
      <c r="C178" s="9"/>
      <c r="D178" s="9"/>
      <c r="E178" s="9"/>
      <c r="F178" s="9"/>
      <c r="G178" s="9"/>
      <c r="H178" s="9"/>
      <c r="I178" s="58" t="e">
        <f t="shared" si="28"/>
        <v>#DIV/0!</v>
      </c>
      <c r="J178" s="58" t="e">
        <f t="shared" si="29"/>
        <v>#DIV/0!</v>
      </c>
      <c r="K178" s="61">
        <f t="shared" si="22"/>
        <v>0</v>
      </c>
      <c r="L178" s="58" t="e">
        <f t="shared" si="23"/>
        <v>#DIV/0!</v>
      </c>
      <c r="M178" s="84"/>
      <c r="N178" s="235"/>
      <c r="O178" s="236" t="str">
        <f t="shared" si="24"/>
        <v/>
      </c>
      <c r="P178" s="236">
        <f t="shared" si="25"/>
        <v>0</v>
      </c>
      <c r="Q178" s="236">
        <f t="shared" si="26"/>
        <v>0</v>
      </c>
    </row>
    <row r="179" spans="1:17" x14ac:dyDescent="0.25">
      <c r="A179">
        <f t="shared" si="27"/>
        <v>168</v>
      </c>
      <c r="B179" s="69" t="str">
        <f>IF(ISBLANK('IV Addl - Analysis'!B179),"--",'IV Addl - Analysis'!B179)</f>
        <v>--</v>
      </c>
      <c r="C179" s="9"/>
      <c r="D179" s="9"/>
      <c r="E179" s="9"/>
      <c r="F179" s="9"/>
      <c r="G179" s="9"/>
      <c r="H179" s="9"/>
      <c r="I179" s="58" t="e">
        <f t="shared" si="28"/>
        <v>#DIV/0!</v>
      </c>
      <c r="J179" s="58" t="e">
        <f t="shared" si="29"/>
        <v>#DIV/0!</v>
      </c>
      <c r="K179" s="61">
        <f t="shared" si="22"/>
        <v>0</v>
      </c>
      <c r="L179" s="58" t="e">
        <f t="shared" si="23"/>
        <v>#DIV/0!</v>
      </c>
      <c r="M179" s="84"/>
      <c r="N179" s="235"/>
      <c r="O179" s="236" t="str">
        <f t="shared" si="24"/>
        <v/>
      </c>
      <c r="P179" s="236">
        <f t="shared" si="25"/>
        <v>0</v>
      </c>
      <c r="Q179" s="236">
        <f t="shared" si="26"/>
        <v>0</v>
      </c>
    </row>
    <row r="180" spans="1:17" x14ac:dyDescent="0.25">
      <c r="A180">
        <f t="shared" si="27"/>
        <v>169</v>
      </c>
      <c r="B180" s="69" t="str">
        <f>IF(ISBLANK('IV Addl - Analysis'!B180),"--",'IV Addl - Analysis'!B180)</f>
        <v>--</v>
      </c>
      <c r="C180" s="9"/>
      <c r="D180" s="9"/>
      <c r="E180" s="9"/>
      <c r="F180" s="9"/>
      <c r="G180" s="9"/>
      <c r="H180" s="9"/>
      <c r="I180" s="58" t="e">
        <f t="shared" si="28"/>
        <v>#DIV/0!</v>
      </c>
      <c r="J180" s="58" t="e">
        <f t="shared" si="29"/>
        <v>#DIV/0!</v>
      </c>
      <c r="K180" s="61">
        <f t="shared" si="22"/>
        <v>0</v>
      </c>
      <c r="L180" s="58" t="e">
        <f t="shared" si="23"/>
        <v>#DIV/0!</v>
      </c>
      <c r="M180" s="84"/>
      <c r="N180" s="235"/>
      <c r="O180" s="236" t="str">
        <f t="shared" si="24"/>
        <v/>
      </c>
      <c r="P180" s="236">
        <f t="shared" si="25"/>
        <v>0</v>
      </c>
      <c r="Q180" s="236">
        <f t="shared" si="26"/>
        <v>0</v>
      </c>
    </row>
    <row r="181" spans="1:17" x14ac:dyDescent="0.25">
      <c r="A181">
        <f t="shared" si="27"/>
        <v>170</v>
      </c>
      <c r="B181" s="69" t="str">
        <f>IF(ISBLANK('IV Addl - Analysis'!B181),"--",'IV Addl - Analysis'!B181)</f>
        <v>--</v>
      </c>
      <c r="C181" s="9"/>
      <c r="D181" s="9"/>
      <c r="E181" s="9"/>
      <c r="F181" s="9"/>
      <c r="G181" s="9"/>
      <c r="H181" s="9"/>
      <c r="I181" s="58" t="e">
        <f t="shared" si="28"/>
        <v>#DIV/0!</v>
      </c>
      <c r="J181" s="58" t="e">
        <f t="shared" si="29"/>
        <v>#DIV/0!</v>
      </c>
      <c r="K181" s="61">
        <f t="shared" si="22"/>
        <v>0</v>
      </c>
      <c r="L181" s="58" t="e">
        <f t="shared" si="23"/>
        <v>#DIV/0!</v>
      </c>
      <c r="M181" s="84"/>
      <c r="N181" s="235"/>
      <c r="O181" s="236" t="str">
        <f t="shared" si="24"/>
        <v/>
      </c>
      <c r="P181" s="236">
        <f t="shared" si="25"/>
        <v>0</v>
      </c>
      <c r="Q181" s="236">
        <f t="shared" si="26"/>
        <v>0</v>
      </c>
    </row>
    <row r="182" spans="1:17" x14ac:dyDescent="0.25">
      <c r="A182">
        <f t="shared" si="27"/>
        <v>171</v>
      </c>
      <c r="B182" s="69" t="str">
        <f>IF(ISBLANK('IV Addl - Analysis'!B182),"--",'IV Addl - Analysis'!B182)</f>
        <v>--</v>
      </c>
      <c r="C182" s="9"/>
      <c r="D182" s="9"/>
      <c r="E182" s="9"/>
      <c r="F182" s="9"/>
      <c r="G182" s="9"/>
      <c r="H182" s="9"/>
      <c r="I182" s="58" t="e">
        <f t="shared" si="28"/>
        <v>#DIV/0!</v>
      </c>
      <c r="J182" s="58" t="e">
        <f t="shared" si="29"/>
        <v>#DIV/0!</v>
      </c>
      <c r="K182" s="61">
        <f t="shared" si="22"/>
        <v>0</v>
      </c>
      <c r="L182" s="58" t="e">
        <f t="shared" si="23"/>
        <v>#DIV/0!</v>
      </c>
      <c r="M182" s="84"/>
      <c r="N182" s="235"/>
      <c r="O182" s="236" t="str">
        <f t="shared" si="24"/>
        <v/>
      </c>
      <c r="P182" s="236">
        <f t="shared" si="25"/>
        <v>0</v>
      </c>
      <c r="Q182" s="236">
        <f t="shared" si="26"/>
        <v>0</v>
      </c>
    </row>
    <row r="183" spans="1:17" x14ac:dyDescent="0.25">
      <c r="A183">
        <f t="shared" si="27"/>
        <v>172</v>
      </c>
      <c r="B183" s="69" t="str">
        <f>IF(ISBLANK('IV Addl - Analysis'!B183),"--",'IV Addl - Analysis'!B183)</f>
        <v>--</v>
      </c>
      <c r="C183" s="9"/>
      <c r="D183" s="9"/>
      <c r="E183" s="9"/>
      <c r="F183" s="9"/>
      <c r="G183" s="9"/>
      <c r="H183" s="9"/>
      <c r="I183" s="58" t="e">
        <f t="shared" si="28"/>
        <v>#DIV/0!</v>
      </c>
      <c r="J183" s="58" t="e">
        <f t="shared" si="29"/>
        <v>#DIV/0!</v>
      </c>
      <c r="K183" s="61">
        <f t="shared" si="22"/>
        <v>0</v>
      </c>
      <c r="L183" s="58" t="e">
        <f t="shared" si="23"/>
        <v>#DIV/0!</v>
      </c>
      <c r="M183" s="84"/>
      <c r="N183" s="235"/>
      <c r="O183" s="236" t="str">
        <f t="shared" si="24"/>
        <v/>
      </c>
      <c r="P183" s="236">
        <f t="shared" si="25"/>
        <v>0</v>
      </c>
      <c r="Q183" s="236">
        <f t="shared" si="26"/>
        <v>0</v>
      </c>
    </row>
    <row r="184" spans="1:17" x14ac:dyDescent="0.25">
      <c r="A184">
        <f t="shared" si="27"/>
        <v>173</v>
      </c>
      <c r="B184" s="69" t="str">
        <f>IF(ISBLANK('IV Addl - Analysis'!B184),"--",'IV Addl - Analysis'!B184)</f>
        <v>--</v>
      </c>
      <c r="C184" s="9"/>
      <c r="D184" s="9"/>
      <c r="E184" s="9"/>
      <c r="F184" s="9"/>
      <c r="G184" s="9"/>
      <c r="H184" s="9"/>
      <c r="I184" s="58" t="e">
        <f t="shared" si="28"/>
        <v>#DIV/0!</v>
      </c>
      <c r="J184" s="58" t="e">
        <f t="shared" si="29"/>
        <v>#DIV/0!</v>
      </c>
      <c r="K184" s="61">
        <f t="shared" si="22"/>
        <v>0</v>
      </c>
      <c r="L184" s="58" t="e">
        <f t="shared" si="23"/>
        <v>#DIV/0!</v>
      </c>
      <c r="M184" s="84"/>
      <c r="N184" s="235"/>
      <c r="O184" s="236" t="str">
        <f t="shared" si="24"/>
        <v/>
      </c>
      <c r="P184" s="236">
        <f t="shared" si="25"/>
        <v>0</v>
      </c>
      <c r="Q184" s="236">
        <f t="shared" si="26"/>
        <v>0</v>
      </c>
    </row>
    <row r="185" spans="1:17" x14ac:dyDescent="0.25">
      <c r="A185">
        <f t="shared" si="27"/>
        <v>174</v>
      </c>
      <c r="B185" s="69" t="str">
        <f>IF(ISBLANK('IV Addl - Analysis'!B185),"--",'IV Addl - Analysis'!B185)</f>
        <v>--</v>
      </c>
      <c r="C185" s="9"/>
      <c r="D185" s="9"/>
      <c r="E185" s="9"/>
      <c r="F185" s="9"/>
      <c r="G185" s="9"/>
      <c r="H185" s="9"/>
      <c r="I185" s="58" t="e">
        <f t="shared" si="28"/>
        <v>#DIV/0!</v>
      </c>
      <c r="J185" s="58" t="e">
        <f t="shared" si="29"/>
        <v>#DIV/0!</v>
      </c>
      <c r="K185" s="61">
        <f t="shared" si="22"/>
        <v>0</v>
      </c>
      <c r="L185" s="58" t="e">
        <f t="shared" si="23"/>
        <v>#DIV/0!</v>
      </c>
      <c r="M185" s="84"/>
      <c r="N185" s="235"/>
      <c r="O185" s="236" t="str">
        <f t="shared" si="24"/>
        <v/>
      </c>
      <c r="P185" s="236">
        <f t="shared" si="25"/>
        <v>0</v>
      </c>
      <c r="Q185" s="236">
        <f t="shared" si="26"/>
        <v>0</v>
      </c>
    </row>
    <row r="186" spans="1:17" x14ac:dyDescent="0.25">
      <c r="A186">
        <f t="shared" si="27"/>
        <v>175</v>
      </c>
      <c r="B186" s="69" t="str">
        <f>IF(ISBLANK('IV Addl - Analysis'!B186),"--",'IV Addl - Analysis'!B186)</f>
        <v>--</v>
      </c>
      <c r="C186" s="9"/>
      <c r="D186" s="9"/>
      <c r="E186" s="9"/>
      <c r="F186" s="9"/>
      <c r="G186" s="9"/>
      <c r="H186" s="9"/>
      <c r="I186" s="58" t="e">
        <f t="shared" si="28"/>
        <v>#DIV/0!</v>
      </c>
      <c r="J186" s="58" t="e">
        <f t="shared" si="29"/>
        <v>#DIV/0!</v>
      </c>
      <c r="K186" s="61">
        <f t="shared" si="22"/>
        <v>0</v>
      </c>
      <c r="L186" s="58" t="e">
        <f t="shared" si="23"/>
        <v>#DIV/0!</v>
      </c>
      <c r="M186" s="84"/>
      <c r="N186" s="235"/>
      <c r="O186" s="236" t="str">
        <f t="shared" si="24"/>
        <v/>
      </c>
      <c r="P186" s="236">
        <f t="shared" si="25"/>
        <v>0</v>
      </c>
      <c r="Q186" s="236">
        <f t="shared" si="26"/>
        <v>0</v>
      </c>
    </row>
    <row r="187" spans="1:17" x14ac:dyDescent="0.25">
      <c r="A187">
        <f t="shared" si="27"/>
        <v>176</v>
      </c>
      <c r="B187" s="69" t="str">
        <f>IF(ISBLANK('IV Addl - Analysis'!B187),"--",'IV Addl - Analysis'!B187)</f>
        <v>--</v>
      </c>
      <c r="C187" s="9"/>
      <c r="D187" s="9"/>
      <c r="E187" s="9"/>
      <c r="F187" s="9"/>
      <c r="G187" s="9"/>
      <c r="H187" s="9"/>
      <c r="I187" s="58" t="e">
        <f t="shared" si="28"/>
        <v>#DIV/0!</v>
      </c>
      <c r="J187" s="58" t="e">
        <f t="shared" si="29"/>
        <v>#DIV/0!</v>
      </c>
      <c r="K187" s="61">
        <f t="shared" si="22"/>
        <v>0</v>
      </c>
      <c r="L187" s="58" t="e">
        <f t="shared" si="23"/>
        <v>#DIV/0!</v>
      </c>
      <c r="M187" s="84"/>
      <c r="N187" s="235"/>
      <c r="O187" s="236" t="str">
        <f t="shared" si="24"/>
        <v/>
      </c>
      <c r="P187" s="236">
        <f t="shared" si="25"/>
        <v>0</v>
      </c>
      <c r="Q187" s="236">
        <f t="shared" si="26"/>
        <v>0</v>
      </c>
    </row>
    <row r="188" spans="1:17" x14ac:dyDescent="0.25">
      <c r="A188">
        <f t="shared" si="27"/>
        <v>177</v>
      </c>
      <c r="B188" s="69" t="str">
        <f>IF(ISBLANK('IV Addl - Analysis'!B188),"--",'IV Addl - Analysis'!B188)</f>
        <v>--</v>
      </c>
      <c r="C188" s="9"/>
      <c r="D188" s="9"/>
      <c r="E188" s="9"/>
      <c r="F188" s="9"/>
      <c r="G188" s="9"/>
      <c r="H188" s="9"/>
      <c r="I188" s="58" t="e">
        <f t="shared" si="28"/>
        <v>#DIV/0!</v>
      </c>
      <c r="J188" s="58" t="e">
        <f t="shared" si="29"/>
        <v>#DIV/0!</v>
      </c>
      <c r="K188" s="61">
        <f t="shared" si="22"/>
        <v>0</v>
      </c>
      <c r="L188" s="58" t="e">
        <f t="shared" si="23"/>
        <v>#DIV/0!</v>
      </c>
      <c r="M188" s="84"/>
      <c r="N188" s="235"/>
      <c r="O188" s="236" t="str">
        <f t="shared" si="24"/>
        <v/>
      </c>
      <c r="P188" s="236">
        <f t="shared" si="25"/>
        <v>0</v>
      </c>
      <c r="Q188" s="236">
        <f t="shared" si="26"/>
        <v>0</v>
      </c>
    </row>
    <row r="189" spans="1:17" x14ac:dyDescent="0.25">
      <c r="A189">
        <f t="shared" si="27"/>
        <v>178</v>
      </c>
      <c r="B189" s="69" t="str">
        <f>IF(ISBLANK('IV Addl - Analysis'!B189),"--",'IV Addl - Analysis'!B189)</f>
        <v>--</v>
      </c>
      <c r="C189" s="9"/>
      <c r="D189" s="9"/>
      <c r="E189" s="9"/>
      <c r="F189" s="9"/>
      <c r="G189" s="9"/>
      <c r="H189" s="9"/>
      <c r="I189" s="58" t="e">
        <f t="shared" si="28"/>
        <v>#DIV/0!</v>
      </c>
      <c r="J189" s="58" t="e">
        <f t="shared" si="29"/>
        <v>#DIV/0!</v>
      </c>
      <c r="K189" s="61">
        <f t="shared" si="22"/>
        <v>0</v>
      </c>
      <c r="L189" s="58" t="e">
        <f t="shared" si="23"/>
        <v>#DIV/0!</v>
      </c>
      <c r="M189" s="84"/>
      <c r="N189" s="235"/>
      <c r="O189" s="236" t="str">
        <f t="shared" si="24"/>
        <v/>
      </c>
      <c r="P189" s="236">
        <f t="shared" si="25"/>
        <v>0</v>
      </c>
      <c r="Q189" s="236">
        <f t="shared" si="26"/>
        <v>0</v>
      </c>
    </row>
    <row r="190" spans="1:17" x14ac:dyDescent="0.25">
      <c r="A190">
        <f t="shared" si="27"/>
        <v>179</v>
      </c>
      <c r="B190" s="69" t="str">
        <f>IF(ISBLANK('IV Addl - Analysis'!B190),"--",'IV Addl - Analysis'!B190)</f>
        <v>--</v>
      </c>
      <c r="C190" s="9"/>
      <c r="D190" s="9"/>
      <c r="E190" s="9"/>
      <c r="F190" s="9"/>
      <c r="G190" s="9"/>
      <c r="H190" s="9"/>
      <c r="I190" s="58" t="e">
        <f t="shared" si="28"/>
        <v>#DIV/0!</v>
      </c>
      <c r="J190" s="58" t="e">
        <f t="shared" si="29"/>
        <v>#DIV/0!</v>
      </c>
      <c r="K190" s="61">
        <f t="shared" si="22"/>
        <v>0</v>
      </c>
      <c r="L190" s="58" t="e">
        <f t="shared" si="23"/>
        <v>#DIV/0!</v>
      </c>
      <c r="M190" s="84"/>
      <c r="N190" s="235"/>
      <c r="O190" s="236" t="str">
        <f t="shared" si="24"/>
        <v/>
      </c>
      <c r="P190" s="236">
        <f t="shared" si="25"/>
        <v>0</v>
      </c>
      <c r="Q190" s="236">
        <f t="shared" si="26"/>
        <v>0</v>
      </c>
    </row>
    <row r="191" spans="1:17" x14ac:dyDescent="0.25">
      <c r="A191">
        <f t="shared" si="27"/>
        <v>180</v>
      </c>
      <c r="B191" s="69" t="str">
        <f>IF(ISBLANK('IV Addl - Analysis'!B191),"--",'IV Addl - Analysis'!B191)</f>
        <v>--</v>
      </c>
      <c r="C191" s="9"/>
      <c r="D191" s="9"/>
      <c r="E191" s="9"/>
      <c r="F191" s="9"/>
      <c r="G191" s="9"/>
      <c r="H191" s="9"/>
      <c r="I191" s="58" t="e">
        <f t="shared" si="28"/>
        <v>#DIV/0!</v>
      </c>
      <c r="J191" s="58" t="e">
        <f t="shared" si="29"/>
        <v>#DIV/0!</v>
      </c>
      <c r="K191" s="61">
        <f t="shared" si="22"/>
        <v>0</v>
      </c>
      <c r="L191" s="58" t="e">
        <f t="shared" si="23"/>
        <v>#DIV/0!</v>
      </c>
      <c r="M191" s="84"/>
      <c r="N191" s="235"/>
      <c r="O191" s="236" t="str">
        <f t="shared" si="24"/>
        <v/>
      </c>
      <c r="P191" s="236">
        <f t="shared" si="25"/>
        <v>0</v>
      </c>
      <c r="Q191" s="236">
        <f t="shared" si="26"/>
        <v>0</v>
      </c>
    </row>
    <row r="192" spans="1:17" x14ac:dyDescent="0.25">
      <c r="A192">
        <f t="shared" si="27"/>
        <v>181</v>
      </c>
      <c r="B192" s="69" t="str">
        <f>IF(ISBLANK('IV Addl - Analysis'!B192),"--",'IV Addl - Analysis'!B192)</f>
        <v>--</v>
      </c>
      <c r="C192" s="9"/>
      <c r="D192" s="9"/>
      <c r="E192" s="9"/>
      <c r="F192" s="9"/>
      <c r="G192" s="9"/>
      <c r="H192" s="9"/>
      <c r="I192" s="58" t="e">
        <f t="shared" si="28"/>
        <v>#DIV/0!</v>
      </c>
      <c r="J192" s="58" t="e">
        <f t="shared" si="29"/>
        <v>#DIV/0!</v>
      </c>
      <c r="K192" s="61">
        <f t="shared" si="22"/>
        <v>0</v>
      </c>
      <c r="L192" s="58" t="e">
        <f t="shared" si="23"/>
        <v>#DIV/0!</v>
      </c>
      <c r="M192" s="84"/>
      <c r="N192" s="235"/>
      <c r="O192" s="236" t="str">
        <f t="shared" si="24"/>
        <v/>
      </c>
      <c r="P192" s="236">
        <f t="shared" si="25"/>
        <v>0</v>
      </c>
      <c r="Q192" s="236">
        <f t="shared" si="26"/>
        <v>0</v>
      </c>
    </row>
    <row r="193" spans="1:17" x14ac:dyDescent="0.25">
      <c r="A193">
        <f t="shared" si="27"/>
        <v>182</v>
      </c>
      <c r="B193" s="69" t="str">
        <f>IF(ISBLANK('IV Addl - Analysis'!B193),"--",'IV Addl - Analysis'!B193)</f>
        <v>--</v>
      </c>
      <c r="C193" s="9"/>
      <c r="D193" s="9"/>
      <c r="E193" s="9"/>
      <c r="F193" s="9"/>
      <c r="G193" s="9"/>
      <c r="H193" s="9"/>
      <c r="I193" s="58" t="e">
        <f t="shared" si="28"/>
        <v>#DIV/0!</v>
      </c>
      <c r="J193" s="58" t="e">
        <f t="shared" si="29"/>
        <v>#DIV/0!</v>
      </c>
      <c r="K193" s="61">
        <f t="shared" si="22"/>
        <v>0</v>
      </c>
      <c r="L193" s="58" t="e">
        <f t="shared" si="23"/>
        <v>#DIV/0!</v>
      </c>
      <c r="M193" s="84"/>
      <c r="N193" s="235"/>
      <c r="O193" s="236" t="str">
        <f t="shared" si="24"/>
        <v/>
      </c>
      <c r="P193" s="236">
        <f t="shared" si="25"/>
        <v>0</v>
      </c>
      <c r="Q193" s="236">
        <f t="shared" si="26"/>
        <v>0</v>
      </c>
    </row>
    <row r="194" spans="1:17" x14ac:dyDescent="0.25">
      <c r="A194">
        <f t="shared" si="27"/>
        <v>183</v>
      </c>
      <c r="B194" s="69" t="str">
        <f>IF(ISBLANK('IV Addl - Analysis'!B194),"--",'IV Addl - Analysis'!B194)</f>
        <v>--</v>
      </c>
      <c r="C194" s="9"/>
      <c r="D194" s="9"/>
      <c r="E194" s="9"/>
      <c r="F194" s="9"/>
      <c r="G194" s="9"/>
      <c r="H194" s="9"/>
      <c r="I194" s="58" t="e">
        <f t="shared" si="28"/>
        <v>#DIV/0!</v>
      </c>
      <c r="J194" s="58" t="e">
        <f t="shared" si="29"/>
        <v>#DIV/0!</v>
      </c>
      <c r="K194" s="61">
        <f t="shared" si="22"/>
        <v>0</v>
      </c>
      <c r="L194" s="58" t="e">
        <f t="shared" si="23"/>
        <v>#DIV/0!</v>
      </c>
      <c r="M194" s="84"/>
      <c r="N194" s="235"/>
      <c r="O194" s="236" t="str">
        <f t="shared" si="24"/>
        <v/>
      </c>
      <c r="P194" s="236">
        <f t="shared" si="25"/>
        <v>0</v>
      </c>
      <c r="Q194" s="236">
        <f t="shared" si="26"/>
        <v>0</v>
      </c>
    </row>
    <row r="195" spans="1:17" x14ac:dyDescent="0.25">
      <c r="A195">
        <f t="shared" si="27"/>
        <v>184</v>
      </c>
      <c r="B195" s="69" t="str">
        <f>IF(ISBLANK('IV Addl - Analysis'!B195),"--",'IV Addl - Analysis'!B195)</f>
        <v>--</v>
      </c>
      <c r="C195" s="9"/>
      <c r="D195" s="9"/>
      <c r="E195" s="9"/>
      <c r="F195" s="9"/>
      <c r="G195" s="9"/>
      <c r="H195" s="9"/>
      <c r="I195" s="58" t="e">
        <f t="shared" si="28"/>
        <v>#DIV/0!</v>
      </c>
      <c r="J195" s="58" t="e">
        <f t="shared" si="29"/>
        <v>#DIV/0!</v>
      </c>
      <c r="K195" s="61">
        <f t="shared" si="22"/>
        <v>0</v>
      </c>
      <c r="L195" s="58" t="e">
        <f t="shared" si="23"/>
        <v>#DIV/0!</v>
      </c>
      <c r="M195" s="84"/>
      <c r="N195" s="235"/>
      <c r="O195" s="236" t="str">
        <f t="shared" si="24"/>
        <v/>
      </c>
      <c r="P195" s="236">
        <f t="shared" si="25"/>
        <v>0</v>
      </c>
      <c r="Q195" s="236">
        <f t="shared" si="26"/>
        <v>0</v>
      </c>
    </row>
    <row r="196" spans="1:17" x14ac:dyDescent="0.25">
      <c r="A196">
        <f t="shared" si="27"/>
        <v>185</v>
      </c>
      <c r="B196" s="69" t="str">
        <f>IF(ISBLANK('IV Addl - Analysis'!B196),"--",'IV Addl - Analysis'!B196)</f>
        <v>--</v>
      </c>
      <c r="C196" s="9"/>
      <c r="D196" s="9"/>
      <c r="E196" s="9"/>
      <c r="F196" s="9"/>
      <c r="G196" s="9"/>
      <c r="H196" s="9"/>
      <c r="I196" s="58" t="e">
        <f t="shared" si="28"/>
        <v>#DIV/0!</v>
      </c>
      <c r="J196" s="58" t="e">
        <f t="shared" si="29"/>
        <v>#DIV/0!</v>
      </c>
      <c r="K196" s="61">
        <f t="shared" si="22"/>
        <v>0</v>
      </c>
      <c r="L196" s="58" t="e">
        <f t="shared" si="23"/>
        <v>#DIV/0!</v>
      </c>
      <c r="M196" s="84"/>
      <c r="N196" s="235"/>
      <c r="O196" s="236" t="str">
        <f t="shared" si="24"/>
        <v/>
      </c>
      <c r="P196" s="236">
        <f t="shared" si="25"/>
        <v>0</v>
      </c>
      <c r="Q196" s="236">
        <f t="shared" si="26"/>
        <v>0</v>
      </c>
    </row>
    <row r="197" spans="1:17" x14ac:dyDescent="0.25">
      <c r="A197">
        <f t="shared" si="27"/>
        <v>186</v>
      </c>
      <c r="B197" s="69" t="str">
        <f>IF(ISBLANK('IV Addl - Analysis'!B197),"--",'IV Addl - Analysis'!B197)</f>
        <v>--</v>
      </c>
      <c r="C197" s="9"/>
      <c r="D197" s="9"/>
      <c r="E197" s="9"/>
      <c r="F197" s="9"/>
      <c r="G197" s="9"/>
      <c r="H197" s="9"/>
      <c r="I197" s="58" t="e">
        <f t="shared" si="28"/>
        <v>#DIV/0!</v>
      </c>
      <c r="J197" s="58" t="e">
        <f t="shared" si="29"/>
        <v>#DIV/0!</v>
      </c>
      <c r="K197" s="61">
        <f t="shared" si="22"/>
        <v>0</v>
      </c>
      <c r="L197" s="58" t="e">
        <f t="shared" si="23"/>
        <v>#DIV/0!</v>
      </c>
      <c r="M197" s="84"/>
      <c r="N197" s="235"/>
      <c r="O197" s="236" t="str">
        <f t="shared" si="24"/>
        <v/>
      </c>
      <c r="P197" s="236">
        <f t="shared" si="25"/>
        <v>0</v>
      </c>
      <c r="Q197" s="236">
        <f t="shared" si="26"/>
        <v>0</v>
      </c>
    </row>
    <row r="198" spans="1:17" x14ac:dyDescent="0.25">
      <c r="A198">
        <f t="shared" si="27"/>
        <v>187</v>
      </c>
      <c r="B198" s="69" t="str">
        <f>IF(ISBLANK('IV Addl - Analysis'!B198),"--",'IV Addl - Analysis'!B198)</f>
        <v>--</v>
      </c>
      <c r="C198" s="9"/>
      <c r="D198" s="9"/>
      <c r="E198" s="9"/>
      <c r="F198" s="9"/>
      <c r="G198" s="9"/>
      <c r="H198" s="9"/>
      <c r="I198" s="58" t="e">
        <f t="shared" si="28"/>
        <v>#DIV/0!</v>
      </c>
      <c r="J198" s="58" t="e">
        <f t="shared" si="29"/>
        <v>#DIV/0!</v>
      </c>
      <c r="K198" s="61">
        <f t="shared" si="22"/>
        <v>0</v>
      </c>
      <c r="L198" s="58" t="e">
        <f t="shared" si="23"/>
        <v>#DIV/0!</v>
      </c>
      <c r="M198" s="84"/>
      <c r="N198" s="235"/>
      <c r="O198" s="236" t="str">
        <f t="shared" si="24"/>
        <v/>
      </c>
      <c r="P198" s="236">
        <f t="shared" si="25"/>
        <v>0</v>
      </c>
      <c r="Q198" s="236">
        <f t="shared" si="26"/>
        <v>0</v>
      </c>
    </row>
    <row r="199" spans="1:17" x14ac:dyDescent="0.25">
      <c r="A199">
        <f t="shared" si="27"/>
        <v>188</v>
      </c>
      <c r="B199" s="69" t="str">
        <f>IF(ISBLANK('IV Addl - Analysis'!B199),"--",'IV Addl - Analysis'!B199)</f>
        <v>--</v>
      </c>
      <c r="C199" s="9"/>
      <c r="D199" s="9"/>
      <c r="E199" s="9"/>
      <c r="F199" s="9"/>
      <c r="G199" s="9"/>
      <c r="H199" s="9"/>
      <c r="I199" s="58" t="e">
        <f t="shared" si="28"/>
        <v>#DIV/0!</v>
      </c>
      <c r="J199" s="58" t="e">
        <f t="shared" si="29"/>
        <v>#DIV/0!</v>
      </c>
      <c r="K199" s="61">
        <f t="shared" si="22"/>
        <v>0</v>
      </c>
      <c r="L199" s="58" t="e">
        <f t="shared" si="23"/>
        <v>#DIV/0!</v>
      </c>
      <c r="M199" s="84"/>
      <c r="N199" s="235"/>
      <c r="O199" s="236" t="str">
        <f t="shared" si="24"/>
        <v/>
      </c>
      <c r="P199" s="236">
        <f t="shared" si="25"/>
        <v>0</v>
      </c>
      <c r="Q199" s="236">
        <f t="shared" si="26"/>
        <v>0</v>
      </c>
    </row>
    <row r="200" spans="1:17" x14ac:dyDescent="0.25">
      <c r="A200">
        <f t="shared" si="27"/>
        <v>189</v>
      </c>
      <c r="B200" s="69" t="str">
        <f>IF(ISBLANK('IV Addl - Analysis'!B200),"--",'IV Addl - Analysis'!B200)</f>
        <v>--</v>
      </c>
      <c r="C200" s="9"/>
      <c r="D200" s="9"/>
      <c r="E200" s="9"/>
      <c r="F200" s="9"/>
      <c r="G200" s="9"/>
      <c r="H200" s="9"/>
      <c r="I200" s="58" t="e">
        <f t="shared" si="28"/>
        <v>#DIV/0!</v>
      </c>
      <c r="J200" s="58" t="e">
        <f t="shared" si="29"/>
        <v>#DIV/0!</v>
      </c>
      <c r="K200" s="61">
        <f t="shared" si="22"/>
        <v>0</v>
      </c>
      <c r="L200" s="58" t="e">
        <f t="shared" si="23"/>
        <v>#DIV/0!</v>
      </c>
      <c r="M200" s="84"/>
      <c r="N200" s="235"/>
      <c r="O200" s="236" t="str">
        <f t="shared" si="24"/>
        <v/>
      </c>
      <c r="P200" s="236">
        <f t="shared" si="25"/>
        <v>0</v>
      </c>
      <c r="Q200" s="236">
        <f t="shared" si="26"/>
        <v>0</v>
      </c>
    </row>
    <row r="201" spans="1:17" x14ac:dyDescent="0.25">
      <c r="A201">
        <f t="shared" si="27"/>
        <v>190</v>
      </c>
      <c r="B201" s="69" t="str">
        <f>IF(ISBLANK('IV Addl - Analysis'!B201),"--",'IV Addl - Analysis'!B201)</f>
        <v>--</v>
      </c>
      <c r="C201" s="9"/>
      <c r="D201" s="9"/>
      <c r="E201" s="9"/>
      <c r="F201" s="9"/>
      <c r="G201" s="9"/>
      <c r="H201" s="9"/>
      <c r="I201" s="58" t="e">
        <f t="shared" si="28"/>
        <v>#DIV/0!</v>
      </c>
      <c r="J201" s="58" t="e">
        <f t="shared" si="29"/>
        <v>#DIV/0!</v>
      </c>
      <c r="K201" s="61">
        <f t="shared" si="22"/>
        <v>0</v>
      </c>
      <c r="L201" s="58" t="e">
        <f t="shared" si="23"/>
        <v>#DIV/0!</v>
      </c>
      <c r="M201" s="84"/>
      <c r="N201" s="235"/>
      <c r="O201" s="236" t="str">
        <f t="shared" si="24"/>
        <v/>
      </c>
      <c r="P201" s="236">
        <f t="shared" si="25"/>
        <v>0</v>
      </c>
      <c r="Q201" s="236">
        <f t="shared" si="26"/>
        <v>0</v>
      </c>
    </row>
    <row r="202" spans="1:17" x14ac:dyDescent="0.25">
      <c r="A202">
        <f t="shared" si="27"/>
        <v>191</v>
      </c>
      <c r="B202" s="69" t="str">
        <f>IF(ISBLANK('IV Addl - Analysis'!B202),"--",'IV Addl - Analysis'!B202)</f>
        <v>--</v>
      </c>
      <c r="C202" s="9"/>
      <c r="D202" s="9"/>
      <c r="E202" s="9"/>
      <c r="F202" s="9"/>
      <c r="G202" s="9"/>
      <c r="H202" s="9"/>
      <c r="I202" s="58" t="e">
        <f t="shared" si="28"/>
        <v>#DIV/0!</v>
      </c>
      <c r="J202" s="58" t="e">
        <f t="shared" si="29"/>
        <v>#DIV/0!</v>
      </c>
      <c r="K202" s="61">
        <f t="shared" si="22"/>
        <v>0</v>
      </c>
      <c r="L202" s="58" t="e">
        <f t="shared" si="23"/>
        <v>#DIV/0!</v>
      </c>
      <c r="M202" s="84"/>
      <c r="N202" s="235"/>
      <c r="O202" s="236" t="str">
        <f t="shared" si="24"/>
        <v/>
      </c>
      <c r="P202" s="236">
        <f t="shared" si="25"/>
        <v>0</v>
      </c>
      <c r="Q202" s="236">
        <f t="shared" si="26"/>
        <v>0</v>
      </c>
    </row>
    <row r="203" spans="1:17" x14ac:dyDescent="0.25">
      <c r="A203">
        <f t="shared" si="27"/>
        <v>192</v>
      </c>
      <c r="B203" s="69" t="str">
        <f>IF(ISBLANK('IV Addl - Analysis'!B203),"--",'IV Addl - Analysis'!B203)</f>
        <v>--</v>
      </c>
      <c r="C203" s="9"/>
      <c r="D203" s="9"/>
      <c r="E203" s="9"/>
      <c r="F203" s="9"/>
      <c r="G203" s="9"/>
      <c r="H203" s="9"/>
      <c r="I203" s="58" t="e">
        <f t="shared" si="28"/>
        <v>#DIV/0!</v>
      </c>
      <c r="J203" s="58" t="e">
        <f t="shared" si="29"/>
        <v>#DIV/0!</v>
      </c>
      <c r="K203" s="61">
        <f t="shared" si="22"/>
        <v>0</v>
      </c>
      <c r="L203" s="58" t="e">
        <f t="shared" si="23"/>
        <v>#DIV/0!</v>
      </c>
      <c r="M203" s="84"/>
      <c r="N203" s="235"/>
      <c r="O203" s="236" t="str">
        <f t="shared" si="24"/>
        <v/>
      </c>
      <c r="P203" s="236">
        <f t="shared" si="25"/>
        <v>0</v>
      </c>
      <c r="Q203" s="236">
        <f t="shared" si="26"/>
        <v>0</v>
      </c>
    </row>
    <row r="204" spans="1:17" x14ac:dyDescent="0.25">
      <c r="A204">
        <f t="shared" si="27"/>
        <v>193</v>
      </c>
      <c r="B204" s="69" t="str">
        <f>IF(ISBLANK('IV Addl - Analysis'!B204),"--",'IV Addl - Analysis'!B204)</f>
        <v>--</v>
      </c>
      <c r="C204" s="9"/>
      <c r="D204" s="9"/>
      <c r="E204" s="9"/>
      <c r="F204" s="9"/>
      <c r="G204" s="9"/>
      <c r="H204" s="9"/>
      <c r="I204" s="58" t="e">
        <f t="shared" ref="I204:I211" si="30">G204/F204-1</f>
        <v>#DIV/0!</v>
      </c>
      <c r="J204" s="58" t="e">
        <f t="shared" ref="J204:J211" si="31">H204/G204-1</f>
        <v>#DIV/0!</v>
      </c>
      <c r="K204" s="61">
        <f t="shared" si="22"/>
        <v>0</v>
      </c>
      <c r="L204" s="58" t="e">
        <f t="shared" si="23"/>
        <v>#DIV/0!</v>
      </c>
      <c r="M204" s="84"/>
      <c r="N204" s="235"/>
      <c r="O204" s="236" t="str">
        <f t="shared" si="24"/>
        <v/>
      </c>
      <c r="P204" s="236">
        <f t="shared" si="25"/>
        <v>0</v>
      </c>
      <c r="Q204" s="236">
        <f t="shared" si="26"/>
        <v>0</v>
      </c>
    </row>
    <row r="205" spans="1:17" x14ac:dyDescent="0.25">
      <c r="A205">
        <f t="shared" si="27"/>
        <v>194</v>
      </c>
      <c r="B205" s="69" t="str">
        <f>IF(ISBLANK('IV Addl - Analysis'!B205),"--",'IV Addl - Analysis'!B205)</f>
        <v>--</v>
      </c>
      <c r="C205" s="9"/>
      <c r="D205" s="9"/>
      <c r="E205" s="9"/>
      <c r="F205" s="9"/>
      <c r="G205" s="9"/>
      <c r="H205" s="9"/>
      <c r="I205" s="58" t="e">
        <f t="shared" si="30"/>
        <v>#DIV/0!</v>
      </c>
      <c r="J205" s="58" t="e">
        <f t="shared" si="31"/>
        <v>#DIV/0!</v>
      </c>
      <c r="K205" s="61">
        <f t="shared" ref="K205:K211" si="32">H205-F205</f>
        <v>0</v>
      </c>
      <c r="L205" s="58" t="e">
        <f t="shared" ref="L205:L211" si="33">IF(H205/F205-1&gt;0,F205&amp;" to "&amp;H205&amp;" ("&amp;TEXT((H205/F205-1)*100,"0.0")&amp;"% increase)",IF(H205/F205-1&lt;0,F205&amp;" to "&amp;H205&amp;" ("&amp;TEXT(ABS((H205/F205-1)*100),"0.0")&amp;"% decrease)",IF(H205/F205-1=0,F205&amp;" to "&amp;H205&amp;" (no change)")))</f>
        <v>#DIV/0!</v>
      </c>
      <c r="M205" s="84"/>
      <c r="N205" s="235"/>
      <c r="O205" s="236" t="str">
        <f t="shared" ref="O205:O211" si="34">IF(OR(B205="",B205="--"),"",IF(COUNTA(C205:H205,M205:N205)=COLUMNS(C205:H205)+COLUMNS(M205:N205), "Complete", "Incomplete"))</f>
        <v/>
      </c>
      <c r="P205" s="236">
        <f t="shared" ref="P205:P211" si="35">IF(O205="Incomplete",((COUNTBLANK(M205:N205))+(COUNTBLANK(C205:H205))), 0)</f>
        <v>0</v>
      </c>
      <c r="Q205" s="236">
        <f t="shared" ref="Q205:Q211" si="36">IF(OR(O205="Complete", O205="Incomplete"), ((COLUMNS(C205:H205))+(COLUMNS(M205:N205))), 0)</f>
        <v>0</v>
      </c>
    </row>
    <row r="206" spans="1:17" x14ac:dyDescent="0.25">
      <c r="A206">
        <f t="shared" ref="A206:A211" si="37">A205+1</f>
        <v>195</v>
      </c>
      <c r="B206" s="69" t="str">
        <f>IF(ISBLANK('IV Addl - Analysis'!B206),"--",'IV Addl - Analysis'!B206)</f>
        <v>--</v>
      </c>
      <c r="C206" s="9"/>
      <c r="D206" s="9"/>
      <c r="E206" s="9"/>
      <c r="F206" s="9"/>
      <c r="G206" s="9"/>
      <c r="H206" s="9"/>
      <c r="I206" s="58" t="e">
        <f t="shared" si="30"/>
        <v>#DIV/0!</v>
      </c>
      <c r="J206" s="58" t="e">
        <f t="shared" si="31"/>
        <v>#DIV/0!</v>
      </c>
      <c r="K206" s="61">
        <f t="shared" si="32"/>
        <v>0</v>
      </c>
      <c r="L206" s="58" t="e">
        <f t="shared" si="33"/>
        <v>#DIV/0!</v>
      </c>
      <c r="M206" s="84"/>
      <c r="N206" s="235"/>
      <c r="O206" s="236" t="str">
        <f t="shared" si="34"/>
        <v/>
      </c>
      <c r="P206" s="236">
        <f t="shared" si="35"/>
        <v>0</v>
      </c>
      <c r="Q206" s="236">
        <f t="shared" si="36"/>
        <v>0</v>
      </c>
    </row>
    <row r="207" spans="1:17" x14ac:dyDescent="0.25">
      <c r="A207">
        <f t="shared" si="37"/>
        <v>196</v>
      </c>
      <c r="B207" s="69" t="str">
        <f>IF(ISBLANK('IV Addl - Analysis'!B207),"--",'IV Addl - Analysis'!B207)</f>
        <v>--</v>
      </c>
      <c r="C207" s="9"/>
      <c r="D207" s="9"/>
      <c r="E207" s="9"/>
      <c r="F207" s="9"/>
      <c r="G207" s="9"/>
      <c r="H207" s="9"/>
      <c r="I207" s="58" t="e">
        <f t="shared" si="30"/>
        <v>#DIV/0!</v>
      </c>
      <c r="J207" s="58" t="e">
        <f t="shared" si="31"/>
        <v>#DIV/0!</v>
      </c>
      <c r="K207" s="61">
        <f t="shared" si="32"/>
        <v>0</v>
      </c>
      <c r="L207" s="58" t="e">
        <f t="shared" si="33"/>
        <v>#DIV/0!</v>
      </c>
      <c r="M207" s="84"/>
      <c r="N207" s="235"/>
      <c r="O207" s="236" t="str">
        <f t="shared" si="34"/>
        <v/>
      </c>
      <c r="P207" s="236">
        <f t="shared" si="35"/>
        <v>0</v>
      </c>
      <c r="Q207" s="236">
        <f t="shared" si="36"/>
        <v>0</v>
      </c>
    </row>
    <row r="208" spans="1:17" x14ac:dyDescent="0.25">
      <c r="A208">
        <f t="shared" si="37"/>
        <v>197</v>
      </c>
      <c r="B208" s="69" t="str">
        <f>IF(ISBLANK('IV Addl - Analysis'!B208),"--",'IV Addl - Analysis'!B208)</f>
        <v>--</v>
      </c>
      <c r="C208" s="9"/>
      <c r="D208" s="9"/>
      <c r="E208" s="9"/>
      <c r="F208" s="9"/>
      <c r="G208" s="9"/>
      <c r="H208" s="9"/>
      <c r="I208" s="58" t="e">
        <f t="shared" si="30"/>
        <v>#DIV/0!</v>
      </c>
      <c r="J208" s="58" t="e">
        <f t="shared" si="31"/>
        <v>#DIV/0!</v>
      </c>
      <c r="K208" s="61">
        <f t="shared" si="32"/>
        <v>0</v>
      </c>
      <c r="L208" s="58" t="e">
        <f t="shared" si="33"/>
        <v>#DIV/0!</v>
      </c>
      <c r="M208" s="84"/>
      <c r="N208" s="235"/>
      <c r="O208" s="236" t="str">
        <f t="shared" si="34"/>
        <v/>
      </c>
      <c r="P208" s="236">
        <f t="shared" si="35"/>
        <v>0</v>
      </c>
      <c r="Q208" s="236">
        <f t="shared" si="36"/>
        <v>0</v>
      </c>
    </row>
    <row r="209" spans="1:17" x14ac:dyDescent="0.25">
      <c r="A209">
        <f t="shared" si="37"/>
        <v>198</v>
      </c>
      <c r="B209" s="69" t="str">
        <f>IF(ISBLANK('IV Addl - Analysis'!B209),"--",'IV Addl - Analysis'!B209)</f>
        <v>--</v>
      </c>
      <c r="C209" s="9"/>
      <c r="D209" s="9"/>
      <c r="E209" s="9"/>
      <c r="F209" s="9"/>
      <c r="G209" s="9"/>
      <c r="H209" s="9"/>
      <c r="I209" s="58" t="e">
        <f t="shared" si="30"/>
        <v>#DIV/0!</v>
      </c>
      <c r="J209" s="58" t="e">
        <f t="shared" si="31"/>
        <v>#DIV/0!</v>
      </c>
      <c r="K209" s="61">
        <f t="shared" si="32"/>
        <v>0</v>
      </c>
      <c r="L209" s="58" t="e">
        <f t="shared" si="33"/>
        <v>#DIV/0!</v>
      </c>
      <c r="M209" s="84"/>
      <c r="N209" s="235"/>
      <c r="O209" s="236" t="str">
        <f t="shared" si="34"/>
        <v/>
      </c>
      <c r="P209" s="236">
        <f t="shared" si="35"/>
        <v>0</v>
      </c>
      <c r="Q209" s="236">
        <f t="shared" si="36"/>
        <v>0</v>
      </c>
    </row>
    <row r="210" spans="1:17" x14ac:dyDescent="0.25">
      <c r="A210">
        <f t="shared" si="37"/>
        <v>199</v>
      </c>
      <c r="B210" s="69" t="str">
        <f>IF(ISBLANK('IV Addl - Analysis'!B210),"--",'IV Addl - Analysis'!B210)</f>
        <v>--</v>
      </c>
      <c r="C210" s="9"/>
      <c r="D210" s="9"/>
      <c r="E210" s="9"/>
      <c r="F210" s="9"/>
      <c r="G210" s="9"/>
      <c r="H210" s="9"/>
      <c r="I210" s="58" t="e">
        <f t="shared" si="30"/>
        <v>#DIV/0!</v>
      </c>
      <c r="J210" s="58" t="e">
        <f t="shared" si="31"/>
        <v>#DIV/0!</v>
      </c>
      <c r="K210" s="61">
        <f t="shared" si="32"/>
        <v>0</v>
      </c>
      <c r="L210" s="58" t="e">
        <f t="shared" si="33"/>
        <v>#DIV/0!</v>
      </c>
      <c r="M210" s="84"/>
      <c r="N210" s="235"/>
      <c r="O210" s="236" t="str">
        <f t="shared" si="34"/>
        <v/>
      </c>
      <c r="P210" s="236">
        <f t="shared" si="35"/>
        <v>0</v>
      </c>
      <c r="Q210" s="236">
        <f t="shared" si="36"/>
        <v>0</v>
      </c>
    </row>
    <row r="211" spans="1:17" x14ac:dyDescent="0.25">
      <c r="A211">
        <f t="shared" si="37"/>
        <v>200</v>
      </c>
      <c r="B211" s="69" t="str">
        <f>IF(ISBLANK('IV Addl - Analysis'!B211),"--",'IV Addl - Analysis'!B211)</f>
        <v>--</v>
      </c>
      <c r="C211" s="9"/>
      <c r="D211" s="9"/>
      <c r="E211" s="9"/>
      <c r="F211" s="9"/>
      <c r="G211" s="9"/>
      <c r="H211" s="9"/>
      <c r="I211" s="58" t="e">
        <f t="shared" si="30"/>
        <v>#DIV/0!</v>
      </c>
      <c r="J211" s="58" t="e">
        <f t="shared" si="31"/>
        <v>#DIV/0!</v>
      </c>
      <c r="K211" s="61">
        <f t="shared" si="32"/>
        <v>0</v>
      </c>
      <c r="L211" s="58" t="e">
        <f t="shared" si="33"/>
        <v>#DIV/0!</v>
      </c>
      <c r="M211" s="84"/>
      <c r="N211" s="235"/>
      <c r="O211" s="236" t="str">
        <f t="shared" si="34"/>
        <v/>
      </c>
      <c r="P211" s="236">
        <f t="shared" si="35"/>
        <v>0</v>
      </c>
      <c r="Q211" s="236">
        <f t="shared" si="36"/>
        <v>0</v>
      </c>
    </row>
    <row r="212" spans="1:17" x14ac:dyDescent="0.25">
      <c r="A212" s="70"/>
    </row>
  </sheetData>
  <sheetProtection formatCells="0" formatColumns="0" formatRows="0" insertRows="0" deleteRows="0" sort="0" autoFilter="0"/>
  <conditionalFormatting sqref="C12:H211 M12:N211">
    <cfRule type="expression" dxfId="6" priority="4">
      <formula>$O12="Incomplete"</formula>
    </cfRule>
  </conditionalFormatting>
  <conditionalFormatting sqref="E1:F1">
    <cfRule type="notContainsBlanks" dxfId="5" priority="3">
      <formula>LEN(TRIM(E1))&gt;0</formula>
    </cfRule>
  </conditionalFormatting>
  <dataValidations count="1">
    <dataValidation allowBlank="1" showInputMessage="1" showErrorMessage="1" prompt="Beige cell for state response." sqref="D5:E7 C12:H211" xr:uid="{539779D8-B435-456E-BE82-F0DB6251267C}"/>
  </dataValidations>
  <pageMargins left="0.7" right="0.7" top="0.75" bottom="0.75" header="0.3" footer="0.3"/>
  <pageSetup paperSize="5" scale="65" pageOrder="overThenDown" orientation="landscape" r:id="rId1"/>
  <headerFooter>
    <oddFooter>&amp;C&amp;P</oddFooter>
  </headerFooter>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A31CC-DB66-4BB1-A439-B5E263EAD087}">
  <sheetPr codeName="Sheet11">
    <tabColor rgb="FF005288"/>
    <pageSetUpPr fitToPage="1"/>
  </sheetPr>
  <dimension ref="A1:AS218"/>
  <sheetViews>
    <sheetView showGridLines="0" zoomScaleNormal="100" workbookViewId="0">
      <selection activeCell="E2" sqref="E2"/>
    </sheetView>
  </sheetViews>
  <sheetFormatPr defaultColWidth="8.85546875" defaultRowHeight="15" x14ac:dyDescent="0.25"/>
  <cols>
    <col min="1" max="1" width="9.42578125" customWidth="1"/>
    <col min="2" max="2" width="37.42578125" customWidth="1"/>
    <col min="3" max="5" width="31.42578125" customWidth="1"/>
    <col min="6" max="6" width="32.42578125" customWidth="1"/>
    <col min="7" max="23" width="31.42578125" customWidth="1"/>
    <col min="24" max="39" width="37" customWidth="1"/>
    <col min="40" max="40" width="52.42578125" customWidth="1"/>
    <col min="41" max="41" width="55.42578125" customWidth="1"/>
    <col min="42" max="42" width="34.42578125" customWidth="1"/>
    <col min="43" max="45" width="0" hidden="1" customWidth="1"/>
  </cols>
  <sheetData>
    <row r="1" spans="1:45" ht="30.6" customHeight="1" x14ac:dyDescent="0.25">
      <c r="A1" s="21" t="s">
        <v>589</v>
      </c>
      <c r="D1" s="284" t="str">
        <f>IF('Progress Tracker'!$E$20="Met", "Per tab 0 Summary of compliance, Table B, do not complete this spreadsheet.", "")</f>
        <v/>
      </c>
      <c r="E1" s="229"/>
    </row>
    <row r="2" spans="1:45" ht="60" x14ac:dyDescent="0.25">
      <c r="A2" s="237" t="s">
        <v>563</v>
      </c>
      <c r="E2" s="229" t="str" cm="1">
        <f t="array" ref="E2">IF('Progress Tracker'!E20="Met", "", (IF((OR(D5:E7="", D11="", D12="")), "Cells D5:E7 and D11:D12 are required fields. Please review section A and B and complete all required cells.", "")))</f>
        <v>Cells D5:E7 and D11:D12 are required fields. Please review section A and B and complete all required cells.</v>
      </c>
      <c r="F2" s="229" t="str">
        <f>IF('Progress Tracker'!E20="Met", "", (IF((COUNTIF(AQ18:AQ217, "Incomplete")=0), "", "There are incomplete cells in section C table. Review the table range C18:O217 and AO18:AO217 and see if there are any missing cells to complete.")))</f>
        <v/>
      </c>
    </row>
    <row r="3" spans="1:45" ht="52.35" customHeight="1" x14ac:dyDescent="0.25">
      <c r="A3" s="173" t="s">
        <v>590</v>
      </c>
      <c r="B3" s="173"/>
      <c r="C3" s="173"/>
      <c r="D3" s="184"/>
      <c r="E3" s="184"/>
    </row>
    <row r="4" spans="1:45" x14ac:dyDescent="0.25">
      <c r="A4" s="12" t="s">
        <v>565</v>
      </c>
      <c r="B4" s="12" t="s">
        <v>566</v>
      </c>
      <c r="C4" s="12" t="s">
        <v>567</v>
      </c>
      <c r="D4" s="12" t="s">
        <v>568</v>
      </c>
      <c r="E4" s="34" t="s">
        <v>569</v>
      </c>
    </row>
    <row r="5" spans="1:45" x14ac:dyDescent="0.25">
      <c r="A5" s="74" t="s">
        <v>591</v>
      </c>
      <c r="B5" s="43" t="s">
        <v>571</v>
      </c>
      <c r="C5" s="33" t="s">
        <v>572</v>
      </c>
      <c r="D5" s="86"/>
      <c r="E5" s="87"/>
    </row>
    <row r="6" spans="1:45" x14ac:dyDescent="0.25">
      <c r="A6" s="74" t="s">
        <v>592</v>
      </c>
      <c r="B6" s="43" t="s">
        <v>574</v>
      </c>
      <c r="C6" s="33" t="s">
        <v>572</v>
      </c>
      <c r="D6" s="86"/>
      <c r="E6" s="87"/>
    </row>
    <row r="7" spans="1:45" x14ac:dyDescent="0.25">
      <c r="A7" s="220" t="s">
        <v>593</v>
      </c>
      <c r="B7" s="221" t="s">
        <v>576</v>
      </c>
      <c r="C7" s="222" t="s">
        <v>572</v>
      </c>
      <c r="D7" s="223"/>
      <c r="E7" s="224"/>
    </row>
    <row r="8" spans="1:45" ht="28.35" customHeight="1" x14ac:dyDescent="0.3">
      <c r="A8" s="22" t="s">
        <v>594</v>
      </c>
    </row>
    <row r="9" spans="1:45" ht="43.35" customHeight="1" thickBot="1" x14ac:dyDescent="0.3">
      <c r="A9" s="173" t="s">
        <v>595</v>
      </c>
      <c r="B9" s="173"/>
      <c r="C9" s="173"/>
      <c r="D9" s="173"/>
      <c r="E9" s="184"/>
      <c r="F9" s="184"/>
    </row>
    <row r="10" spans="1:45" x14ac:dyDescent="0.25">
      <c r="A10" s="27" t="s">
        <v>474</v>
      </c>
      <c r="B10" s="28" t="s">
        <v>475</v>
      </c>
      <c r="C10" s="149" t="s">
        <v>51</v>
      </c>
      <c r="D10" s="211" t="s">
        <v>476</v>
      </c>
    </row>
    <row r="11" spans="1:45" ht="224.45" customHeight="1" x14ac:dyDescent="0.25">
      <c r="A11" s="30" t="s">
        <v>596</v>
      </c>
      <c r="B11" s="19" t="s">
        <v>597</v>
      </c>
      <c r="C11" s="45" t="s">
        <v>55</v>
      </c>
      <c r="D11" s="212"/>
    </row>
    <row r="12" spans="1:45" ht="220.5" customHeight="1" x14ac:dyDescent="0.25">
      <c r="A12" s="30" t="s">
        <v>598</v>
      </c>
      <c r="B12" s="23" t="s">
        <v>599</v>
      </c>
      <c r="C12" s="45" t="s">
        <v>55</v>
      </c>
      <c r="D12" s="213"/>
    </row>
    <row r="13" spans="1:45" ht="100.5" customHeight="1" thickBot="1" x14ac:dyDescent="0.3">
      <c r="A13" s="29" t="s">
        <v>600</v>
      </c>
      <c r="B13" s="20" t="s">
        <v>601</v>
      </c>
      <c r="C13" s="46" t="s">
        <v>602</v>
      </c>
      <c r="D13" s="214"/>
    </row>
    <row r="14" spans="1:45" ht="20.25" x14ac:dyDescent="0.3">
      <c r="A14" s="22" t="s">
        <v>603</v>
      </c>
    </row>
    <row r="15" spans="1:45" ht="85.5" customHeight="1" thickBot="1" x14ac:dyDescent="0.3">
      <c r="A15" s="185" t="s">
        <v>604</v>
      </c>
      <c r="B15" s="185"/>
      <c r="C15" s="185"/>
      <c r="D15" s="185"/>
      <c r="E15" s="184"/>
      <c r="F15" s="184"/>
    </row>
    <row r="16" spans="1:45" s="70" customFormat="1" ht="58.5" customHeight="1" x14ac:dyDescent="0.25">
      <c r="A16" s="27" t="s">
        <v>474</v>
      </c>
      <c r="B16" s="68" t="s">
        <v>60</v>
      </c>
      <c r="C16" s="149" t="s">
        <v>137</v>
      </c>
      <c r="D16" s="149" t="str">
        <f>IF($D5="","Total number of beneficiaries receiving services - Year 1","Total number of beneficiaries receiving services"&amp;CHAR(10)&amp;TEXT($D5,"mm/dd/yyyy")&amp;" - "&amp;TEXT($E5,"mm/dd/yyyy"))</f>
        <v>Total number of beneficiaries receiving services - Year 1</v>
      </c>
      <c r="E16" s="149" t="str">
        <f>IF($D6="","Total number of beneficiaries receiving services - Year 2","Total number of beneficiaries receiving services"&amp;CHAR(10)&amp;TEXT($D6,"mm/dd/yyyy")&amp;" - "&amp;TEXT($E6,"mm/dd/yyyy"))</f>
        <v>Total number of beneficiaries receiving services - Year 2</v>
      </c>
      <c r="F16" s="149" t="str">
        <f>IF($D7="","Total number of beneficiaries receiving services - Year 3","Total number of beneficiaries receiving services"&amp;CHAR(10)&amp;TEXT($D7,"mm/dd/yyyy")&amp;" - "&amp;TEXT($E7,"mm/dd/yyyy"))</f>
        <v>Total number of beneficiaries receiving services - Year 3</v>
      </c>
      <c r="G16" s="149" t="str">
        <f>IF($D5="","Number of adult beneficiaries receiving services - Year 1","Number of adult beneficiaries receiving services"&amp;CHAR(10)&amp;TEXT($D5,"mm/dd/yyyy")&amp;" - "&amp;TEXT($E5,"mm/dd/yyyy"))</f>
        <v>Number of adult beneficiaries receiving services - Year 1</v>
      </c>
      <c r="H16" s="149" t="str">
        <f>IF($D6="","Number of adult beneficiaries receiving services - Year 2","Number of adult beneficiaries receiving services"&amp;CHAR(10)&amp;TEXT($D6,"mm/dd/yyyy")&amp;" - "&amp;TEXT($E6,"mm/dd/yyyy"))</f>
        <v>Number of adult beneficiaries receiving services - Year 2</v>
      </c>
      <c r="I16" s="149" t="str">
        <f>IF($D7="","Number of adult beneficiaries receiving services - Year 3","Number of adult beneficiaries receiving services"&amp;CHAR(10)&amp;TEXT($D7,"mm/dd/yyyy")&amp;" - "&amp;TEXT($E7,"mm/dd/yyyy"))</f>
        <v>Number of adult beneficiaries receiving services - Year 3</v>
      </c>
      <c r="J16" s="149" t="str">
        <f>IF($D5="","Number of child beneficiaries  receiving services - Year 1","Number of child beneficiaries  receiving services"&amp;CHAR(10)&amp;TEXT($D5,"mm/dd/yyyy")&amp;" - "&amp;TEXT($E5,"mm/dd/yyyy"))</f>
        <v>Number of child beneficiaries  receiving services - Year 1</v>
      </c>
      <c r="K16" s="149" t="str">
        <f>IF($D6="","Number of child beneficiaries  receiving services - Year 2","Number of child beneficiaries  receiving services"&amp;CHAR(10)&amp;TEXT($D6,"mm/dd/yyyy")&amp;" - "&amp;TEXT($E6,"mm/dd/yyyy"))</f>
        <v>Number of child beneficiaries  receiving services - Year 2</v>
      </c>
      <c r="L16" s="149" t="str">
        <f>IF($D7="","Number of child beneficiaries  receiving services - Year 3","Number of child beneficiaries  receiving services"&amp;CHAR(10)&amp;TEXT($D7,"mm/dd/yyyy")&amp;" - "&amp;TEXT($E7,"mm/dd/yyyy"))</f>
        <v>Number of child beneficiaries  receiving services - Year 3</v>
      </c>
      <c r="M16" s="149" t="str">
        <f>IF($D5="","Number of beneficiaries who are living with disabilities receiving services - Year 1","Number of beneficiaries who are living with disabilities receiving services"&amp;CHAR(10)&amp;TEXT($D5,"mm/dd/yyyy")&amp;" - "&amp;TEXT($E5,"mm/dd/yyyy"))</f>
        <v>Number of beneficiaries who are living with disabilities receiving services - Year 1</v>
      </c>
      <c r="N16" s="149" t="str">
        <f>IF($D6="","Number of beneficiaries who are living with disabilities receiving services - Year 2","Number of beneficiaries who are living with disabilities receiving services"&amp;CHAR(10)&amp;TEXT($D6,"mm/dd/yyyy")&amp;" - "&amp;TEXT($E6,"mm/dd/yyyy"))</f>
        <v>Number of beneficiaries who are living with disabilities receiving services - Year 2</v>
      </c>
      <c r="O16" s="149" t="str">
        <f>IF($D7="","Number of beneficiaries who are living with disabilities receiving services - Year 3","Number of beneficiaries who are living with disabilities receiving services"&amp;CHAR(10)&amp;TEXT($D7,"mm/dd/yyyy")&amp;" - "&amp;TEXT($E7,"mm/dd/yyyy"))</f>
        <v>Number of beneficiaries who are living with disabilities receiving services - Year 3</v>
      </c>
      <c r="P16" s="149" t="str">
        <f>IF($D5="","Proportion of beneficiaries who are adults - Year 1","Proportion of beneficiaries who are adults"&amp;CHAR(10)&amp;TEXT($D5,"mm/dd/yyyy")&amp;" - "&amp;TEXT($E5,"mm/dd/yyyy"))</f>
        <v>Proportion of beneficiaries who are adults - Year 1</v>
      </c>
      <c r="Q16" s="149" t="str">
        <f>IF($D6="","Proportion of beneficiaries who are adults - Year 2","Proportion of beneficiaries who are adults"&amp;CHAR(10)&amp;TEXT($D6,"mm/dd/yyyy")&amp;" - "&amp;TEXT($E6,"mm/dd/yyyy"))</f>
        <v>Proportion of beneficiaries who are adults - Year 2</v>
      </c>
      <c r="R16" s="149" t="str">
        <f>IF($D7="","Proportion of beneficiaries who are adults - Year 3","Proportion of beneficiaries who are adults"&amp;CHAR(10)&amp;TEXT($D7,"mm/dd/yyyy")&amp;" - "&amp;TEXT($E7,"mm/dd/yyyy"))</f>
        <v>Proportion of beneficiaries who are adults - Year 3</v>
      </c>
      <c r="S16" s="149" t="str">
        <f>IF($D5="","Proportion of beneficiaries who are children - Year 1","Proportion of beneficiaries who are children"&amp;CHAR(10)&amp;TEXT($D5,"mm/dd/yyyy")&amp;" - "&amp;TEXT($E5,"mm/dd/yyyy"))</f>
        <v>Proportion of beneficiaries who are children - Year 1</v>
      </c>
      <c r="T16" s="149" t="str">
        <f>IF($D6="","Proportion of beneficiaries who are children - Year 2","Proportion of beneficiaries who are children"&amp;CHAR(10)&amp;TEXT($D6,"mm/dd/yyyy")&amp;" - "&amp;TEXT($E6,"mm/dd/yyyy"))</f>
        <v>Proportion of beneficiaries who are children - Year 2</v>
      </c>
      <c r="U16" s="149" t="str">
        <f>IF($D7="","Proportion of beneficiaries who are children - Year 3","Proportion of beneficiaries who are children"&amp;CHAR(10)&amp;TEXT($D7,"mm/dd/yyyy")&amp;" - "&amp;TEXT($E7,"mm/dd/yyyy"))</f>
        <v>Proportion of beneficiaries who are children - Year 3</v>
      </c>
      <c r="V16" s="149" t="str">
        <f>IF($D5="","Proportion of beneficiaries who are living with disabilities - Year 1","Proportion of beneficiaries who are living with disabilities"&amp;CHAR(10)&amp;TEXT($D5,"mm/dd/yyyy")&amp;" - "&amp;TEXT($E5,"mm/dd/yyyy"))</f>
        <v>Proportion of beneficiaries who are living with disabilities - Year 1</v>
      </c>
      <c r="W16" s="149" t="str">
        <f>IF($D6="","Proportion of beneficiaries who are living with disabilities - Year 2","Proportion of beneficiaries who are living with disabilities"&amp;CHAR(10)&amp;TEXT($D6,"mm/dd/yyyy")&amp;" - "&amp;TEXT($E6,"mm/dd/yyyy"))</f>
        <v>Proportion of beneficiaries who are living with disabilities - Year 2</v>
      </c>
      <c r="X16" s="149" t="str">
        <f>IF($D7="","Proportion of beneficiaries who are living with disabilities - Year 3","Proportion of beneficiaries who are living with disabilities"&amp;CHAR(10)&amp;TEXT($D7,"mm/dd/yyyy")&amp;" - "&amp;TEXT($E7,"mm/dd/yyyy"))</f>
        <v>Proportion of beneficiaries who are living with disabilities - Year 3</v>
      </c>
      <c r="Y16" s="149" t="s">
        <v>227</v>
      </c>
      <c r="Z16" s="149" t="s">
        <v>230</v>
      </c>
      <c r="AA16" s="149" t="s">
        <v>233</v>
      </c>
      <c r="AB16" s="149" t="s">
        <v>236</v>
      </c>
      <c r="AC16" s="149" t="s">
        <v>239</v>
      </c>
      <c r="AD16" s="149" t="s">
        <v>242</v>
      </c>
      <c r="AE16" s="149" t="s">
        <v>245</v>
      </c>
      <c r="AF16" s="149" t="s">
        <v>248</v>
      </c>
      <c r="AG16" s="149" t="s">
        <v>251</v>
      </c>
      <c r="AH16" s="149" t="s">
        <v>605</v>
      </c>
      <c r="AI16" s="149" t="s">
        <v>257</v>
      </c>
      <c r="AJ16" s="149" t="s">
        <v>260</v>
      </c>
      <c r="AK16" s="149" t="s">
        <v>263</v>
      </c>
      <c r="AL16" s="149" t="s">
        <v>266</v>
      </c>
      <c r="AM16" s="149" t="s">
        <v>269</v>
      </c>
      <c r="AN16" s="149" t="s">
        <v>272</v>
      </c>
      <c r="AO16" s="149" t="s">
        <v>159</v>
      </c>
      <c r="AP16" s="149" t="s">
        <v>161</v>
      </c>
      <c r="AQ16" s="231" t="s">
        <v>514</v>
      </c>
      <c r="AR16" s="230" t="s">
        <v>515</v>
      </c>
      <c r="AS16" s="231" t="s">
        <v>516</v>
      </c>
    </row>
    <row r="17" spans="1:45" ht="76.5" x14ac:dyDescent="0.25">
      <c r="A17">
        <v>0</v>
      </c>
      <c r="B17" s="13" t="s">
        <v>606</v>
      </c>
      <c r="C17" s="13" t="s">
        <v>138</v>
      </c>
      <c r="D17" s="13" t="s">
        <v>607</v>
      </c>
      <c r="E17" s="13" t="s">
        <v>608</v>
      </c>
      <c r="F17" s="13" t="s">
        <v>609</v>
      </c>
      <c r="G17" s="13" t="s">
        <v>610</v>
      </c>
      <c r="H17" s="13" t="s">
        <v>611</v>
      </c>
      <c r="I17" s="13" t="s">
        <v>612</v>
      </c>
      <c r="J17" s="13" t="s">
        <v>613</v>
      </c>
      <c r="K17" s="13" t="s">
        <v>614</v>
      </c>
      <c r="L17" s="13" t="s">
        <v>615</v>
      </c>
      <c r="M17" s="13" t="s">
        <v>616</v>
      </c>
      <c r="N17" s="13" t="s">
        <v>617</v>
      </c>
      <c r="O17" s="13" t="s">
        <v>618</v>
      </c>
      <c r="P17" s="13" t="s">
        <v>288</v>
      </c>
      <c r="Q17" s="13" t="s">
        <v>288</v>
      </c>
      <c r="R17" s="13" t="s">
        <v>288</v>
      </c>
      <c r="S17" s="13" t="s">
        <v>288</v>
      </c>
      <c r="T17" s="13" t="s">
        <v>288</v>
      </c>
      <c r="U17" s="13" t="s">
        <v>288</v>
      </c>
      <c r="V17" s="13" t="s">
        <v>288</v>
      </c>
      <c r="W17" s="13" t="s">
        <v>288</v>
      </c>
      <c r="X17" s="13" t="s">
        <v>288</v>
      </c>
      <c r="Y17" s="13" t="s">
        <v>288</v>
      </c>
      <c r="Z17" s="13" t="s">
        <v>288</v>
      </c>
      <c r="AA17" s="13" t="s">
        <v>288</v>
      </c>
      <c r="AB17" s="13" t="s">
        <v>288</v>
      </c>
      <c r="AC17" s="13" t="s">
        <v>288</v>
      </c>
      <c r="AD17" s="13" t="s">
        <v>288</v>
      </c>
      <c r="AE17" s="13" t="s">
        <v>288</v>
      </c>
      <c r="AF17" s="13" t="s">
        <v>288</v>
      </c>
      <c r="AG17" s="13" t="s">
        <v>288</v>
      </c>
      <c r="AH17" s="13" t="s">
        <v>288</v>
      </c>
      <c r="AI17" s="13" t="s">
        <v>288</v>
      </c>
      <c r="AJ17" s="13" t="s">
        <v>288</v>
      </c>
      <c r="AK17" s="13" t="s">
        <v>288</v>
      </c>
      <c r="AL17" s="13" t="s">
        <v>288</v>
      </c>
      <c r="AM17" s="13" t="s">
        <v>288</v>
      </c>
      <c r="AN17" s="13" t="s">
        <v>288</v>
      </c>
      <c r="AO17" s="13" t="s">
        <v>160</v>
      </c>
      <c r="AP17" s="13" t="s">
        <v>619</v>
      </c>
      <c r="AQ17" s="233" t="s">
        <v>288</v>
      </c>
      <c r="AR17" s="233" t="s">
        <v>288</v>
      </c>
      <c r="AS17" s="233" t="s">
        <v>288</v>
      </c>
    </row>
    <row r="18" spans="1:45" x14ac:dyDescent="0.25">
      <c r="A18">
        <v>1</v>
      </c>
      <c r="B18" s="69" t="str">
        <f>IF(ISBLANK('IV Addl - Analysis'!B12),"--",'IV Addl - Analysis'!B12)</f>
        <v>--</v>
      </c>
      <c r="C18" s="9"/>
      <c r="D18" s="9"/>
      <c r="E18" s="9"/>
      <c r="F18" s="9"/>
      <c r="G18" s="9"/>
      <c r="H18" s="9"/>
      <c r="I18" s="9"/>
      <c r="J18" s="9"/>
      <c r="K18" s="9"/>
      <c r="L18" s="9"/>
      <c r="M18" s="9"/>
      <c r="N18" s="9"/>
      <c r="O18" s="9"/>
      <c r="P18" s="125" t="e">
        <f>ROUND(G18/$D18,2)</f>
        <v>#DIV/0!</v>
      </c>
      <c r="Q18" s="125" t="e">
        <f>ROUND(H18/$E18,2)</f>
        <v>#DIV/0!</v>
      </c>
      <c r="R18" s="125" t="e">
        <f>ROUND(I18/$F18,2)</f>
        <v>#DIV/0!</v>
      </c>
      <c r="S18" s="125" t="e">
        <f>ROUND(J18/$D18,2)</f>
        <v>#DIV/0!</v>
      </c>
      <c r="T18" s="125" t="e">
        <f>ROUND(K18/$E18,2)</f>
        <v>#DIV/0!</v>
      </c>
      <c r="U18" s="125" t="e">
        <f>ROUND(L18/$F18,2)</f>
        <v>#DIV/0!</v>
      </c>
      <c r="V18" s="125" t="e">
        <f>ROUND(M18/$D18,2)</f>
        <v>#DIV/0!</v>
      </c>
      <c r="W18" s="125" t="e">
        <f>ROUND(N18/$E18,2)</f>
        <v>#DIV/0!</v>
      </c>
      <c r="X18" s="125" t="e">
        <f>ROUND(O18/$F18,2)</f>
        <v>#DIV/0!</v>
      </c>
      <c r="Y18" s="59" t="e">
        <f>E18/D18-1</f>
        <v>#DIV/0!</v>
      </c>
      <c r="Z18" s="59" t="e">
        <f>F18/E18-1</f>
        <v>#DIV/0!</v>
      </c>
      <c r="AA18" s="62">
        <f>F18-D18</f>
        <v>0</v>
      </c>
      <c r="AB18" s="59" t="e">
        <f>IF(F18/D18-1&gt;0,D18&amp;" to "&amp;F18&amp;" ("&amp;TEXT((F18/D18-1)*100,"0.0")&amp;"% increase)",IF(F18/D18-1&lt;0,D18&amp;" to "&amp;F18&amp;" ("&amp;TEXT(ABS((F18/D18-1)*100),"0.0")&amp;"% decrease)",IF(F18/D18-1=0,D18&amp;" to "&amp;F18&amp;" (no change)")))</f>
        <v>#DIV/0!</v>
      </c>
      <c r="AC18" s="59" t="e">
        <f>H18/G18-1</f>
        <v>#DIV/0!</v>
      </c>
      <c r="AD18" s="59" t="e">
        <f>I18/H18-1</f>
        <v>#DIV/0!</v>
      </c>
      <c r="AE18" s="62">
        <f>I18-G18</f>
        <v>0</v>
      </c>
      <c r="AF18" s="59" t="e">
        <f>IF(I18/G18-1&gt;0,G18&amp;" to "&amp;I18&amp;" ("&amp;TEXT((I18/G18-1)*100,"0.0")&amp;"% increase)",IF(I18/G18-1&lt;0,G18&amp;" to "&amp;I18&amp;" ("&amp;TEXT(ABS((I18/G18-1)*100),"0.0")&amp;"% decrease)",IF(I18/G18-1=0,G18&amp;" to "&amp;I18&amp;" (no change)")))</f>
        <v>#DIV/0!</v>
      </c>
      <c r="AG18" s="59" t="e">
        <f>K18/J18-1</f>
        <v>#DIV/0!</v>
      </c>
      <c r="AH18" s="59" t="e">
        <f>L18/K18-1</f>
        <v>#DIV/0!</v>
      </c>
      <c r="AI18" s="62">
        <f>L18-J18</f>
        <v>0</v>
      </c>
      <c r="AJ18" s="59" t="e">
        <f>IF(L18/J18-1&gt;0,J18&amp;" to "&amp;L18&amp;" ("&amp;TEXT((L18/J18-1)*100,"0.0")&amp;"% increase)",IF(L18/J18-1&lt;0,J18&amp;" to "&amp;L18&amp;" ("&amp;TEXT(ABS((L18/J18-1)*100),"0.0")&amp;"% decrease)",IF(L18/J18-1=0,J18&amp;" to "&amp;L18&amp;" (no change)")))</f>
        <v>#DIV/0!</v>
      </c>
      <c r="AK18" s="59" t="e">
        <f>N18/M18-1</f>
        <v>#DIV/0!</v>
      </c>
      <c r="AL18" s="59" t="e">
        <f>O18/N18-1</f>
        <v>#DIV/0!</v>
      </c>
      <c r="AM18" s="62">
        <f>O18-M18</f>
        <v>0</v>
      </c>
      <c r="AN18" s="59" t="e">
        <f>IF(O18/M18-1&gt;0,M18&amp;" to "&amp;O18&amp;" ("&amp;TEXT((O18/M18-1)*100,"0.0")&amp;"% increase)",IF(O18/M18-1&lt;0,M18&amp;" to "&amp;O18&amp;" ("&amp;TEXT(ABS((O18/M18-1)*100),"0.0")&amp;"% decrease)",IF(O18/M18-1=0,M18&amp;" to "&amp;O18&amp;" (no change)")))</f>
        <v>#DIV/0!</v>
      </c>
      <c r="AO18" s="9"/>
      <c r="AP18" s="235"/>
      <c r="AQ18" s="236" t="str">
        <f>IF(OR(B18="",B18="--"),"",IF(COUNTA(C18:O18, AO18:AP18)=COLUMNS(C18:O18)+COLUMNS(AO18:AP18), "Complete", "Incomplete"))</f>
        <v/>
      </c>
      <c r="AR18" s="236">
        <f>IF(AQ18="Incomplete",((COUNTBLANK(C18:O18))+(COUNTBLANK(AO18:AP18))), 0)</f>
        <v>0</v>
      </c>
      <c r="AS18" s="236">
        <f>IF(OR(AQ18="Complete", AQ18="Incomplete"), ((COLUMNS(C18:O18))+(COLUMNS(AO18:AP18))), 0)</f>
        <v>0</v>
      </c>
    </row>
    <row r="19" spans="1:45" x14ac:dyDescent="0.25">
      <c r="A19">
        <f>A18+1</f>
        <v>2</v>
      </c>
      <c r="B19" s="69" t="str">
        <f>IF(ISBLANK('IV Addl - Analysis'!B13),"--",'IV Addl - Analysis'!B13)</f>
        <v>--</v>
      </c>
      <c r="C19" s="9"/>
      <c r="D19" s="9"/>
      <c r="E19" s="9"/>
      <c r="F19" s="9"/>
      <c r="G19" s="9"/>
      <c r="H19" s="9"/>
      <c r="I19" s="9"/>
      <c r="J19" s="9"/>
      <c r="K19" s="9"/>
      <c r="L19" s="9"/>
      <c r="M19" s="9"/>
      <c r="N19" s="9"/>
      <c r="O19" s="9"/>
      <c r="P19" s="125" t="e">
        <f t="shared" ref="P19:P82" si="0">ROUND(G19/$D19,2)</f>
        <v>#DIV/0!</v>
      </c>
      <c r="Q19" s="125" t="e">
        <f t="shared" ref="Q19:Q82" si="1">ROUND(H19/$E19,2)</f>
        <v>#DIV/0!</v>
      </c>
      <c r="R19" s="125" t="e">
        <f t="shared" ref="R19:R82" si="2">ROUND(I19/$F19,2)</f>
        <v>#DIV/0!</v>
      </c>
      <c r="S19" s="125" t="e">
        <f t="shared" ref="S19:S82" si="3">ROUND(J19/$D19,2)</f>
        <v>#DIV/0!</v>
      </c>
      <c r="T19" s="125" t="e">
        <f t="shared" ref="T19:T82" si="4">ROUND(K19/$E19,2)</f>
        <v>#DIV/0!</v>
      </c>
      <c r="U19" s="125" t="e">
        <f t="shared" ref="U19:U82" si="5">ROUND(L19/$F19,2)</f>
        <v>#DIV/0!</v>
      </c>
      <c r="V19" s="125" t="e">
        <f t="shared" ref="V19:V82" si="6">ROUND(M19/$D19,2)</f>
        <v>#DIV/0!</v>
      </c>
      <c r="W19" s="125" t="e">
        <f t="shared" ref="W19:W82" si="7">ROUND(N19/$E19,2)</f>
        <v>#DIV/0!</v>
      </c>
      <c r="X19" s="125" t="e">
        <f t="shared" ref="X19:X82" si="8">ROUND(O19/$F19,2)</f>
        <v>#DIV/0!</v>
      </c>
      <c r="Y19" s="59" t="e">
        <f t="shared" ref="Y19:Y82" si="9">E19/D19-1</f>
        <v>#DIV/0!</v>
      </c>
      <c r="Z19" s="59" t="e">
        <f t="shared" ref="Z19:Z82" si="10">F19/E19-1</f>
        <v>#DIV/0!</v>
      </c>
      <c r="AA19" s="62">
        <f t="shared" ref="AA19:AA82" si="11">F19-D19</f>
        <v>0</v>
      </c>
      <c r="AB19" s="59" t="e">
        <f t="shared" ref="AB19:AB82" si="12">IF(F19/D19-1&gt;0,D19&amp;" to "&amp;F19&amp;" ("&amp;TEXT((F19/D19-1)*100,"0.0")&amp;"% increase)",IF(F19/D19-1&lt;0,D19&amp;" to "&amp;F19&amp;" ("&amp;TEXT(ABS((F19/D19-1)*100),"0.0")&amp;"% decrease)",IF(F19/D19-1=0,D19&amp;" to "&amp;F19&amp;" (no change)")))</f>
        <v>#DIV/0!</v>
      </c>
      <c r="AC19" s="59" t="e">
        <f t="shared" ref="AC19:AC82" si="13">H19/G19-1</f>
        <v>#DIV/0!</v>
      </c>
      <c r="AD19" s="59" t="e">
        <f t="shared" ref="AD19:AD82" si="14">I19/H19-1</f>
        <v>#DIV/0!</v>
      </c>
      <c r="AE19" s="62">
        <f t="shared" ref="AE19:AE82" si="15">I19-G19</f>
        <v>0</v>
      </c>
      <c r="AF19" s="59" t="e">
        <f t="shared" ref="AF19:AF82" si="16">IF(I19/G19-1&gt;0,G19&amp;" to "&amp;I19&amp;" ("&amp;TEXT((I19/G19-1)*100,"0.0")&amp;"% increase)",IF(I19/G19-1&lt;0,G19&amp;" to "&amp;I19&amp;" ("&amp;TEXT(ABS((I19/G19-1)*100),"0.0")&amp;"% decrease)",IF(I19/G19-1=0,G19&amp;" to "&amp;I19&amp;" (no change)")))</f>
        <v>#DIV/0!</v>
      </c>
      <c r="AG19" s="59" t="e">
        <f t="shared" ref="AG19:AG82" si="17">K19/J19-1</f>
        <v>#DIV/0!</v>
      </c>
      <c r="AH19" s="59" t="e">
        <f t="shared" ref="AH19:AH82" si="18">L19/K19-1</f>
        <v>#DIV/0!</v>
      </c>
      <c r="AI19" s="62">
        <f t="shared" ref="AI19:AI82" si="19">L19-J19</f>
        <v>0</v>
      </c>
      <c r="AJ19" s="59" t="e">
        <f t="shared" ref="AJ19:AJ82" si="20">IF(L19/J19-1&gt;0,J19&amp;" to "&amp;L19&amp;" ("&amp;TEXT((L19/J19-1)*100,"0.0")&amp;"% increase)",IF(L19/J19-1&lt;0,J19&amp;" to "&amp;L19&amp;" ("&amp;TEXT(ABS((L19/J19-1)*100),"0.0")&amp;"% decrease)",IF(L19/J19-1=0,J19&amp;" to "&amp;L19&amp;" (no change)")))</f>
        <v>#DIV/0!</v>
      </c>
      <c r="AK19" s="59" t="e">
        <f t="shared" ref="AK19:AK82" si="21">N19/M19-1</f>
        <v>#DIV/0!</v>
      </c>
      <c r="AL19" s="59" t="e">
        <f t="shared" ref="AL19:AL82" si="22">O19/N19-1</f>
        <v>#DIV/0!</v>
      </c>
      <c r="AM19" s="62">
        <f t="shared" ref="AM19:AM82" si="23">O19-M19</f>
        <v>0</v>
      </c>
      <c r="AN19" s="59" t="e">
        <f t="shared" ref="AN19:AN82" si="24">IF(O19/M19-1&gt;0,M19&amp;" to "&amp;O19&amp;" ("&amp;TEXT((O19/M19-1)*100,"0.0")&amp;"% increase)",IF(O19/M19-1&lt;0,M19&amp;" to "&amp;O19&amp;" ("&amp;TEXT(ABS((O19/M19-1)*100),"0.0")&amp;"% decrease)",IF(O19/M19-1=0,M19&amp;" to "&amp;O19&amp;" (no change)")))</f>
        <v>#DIV/0!</v>
      </c>
      <c r="AO19" s="9"/>
      <c r="AP19" s="235"/>
      <c r="AQ19" s="236" t="str">
        <f t="shared" ref="AQ19:AQ82" si="25">IF(OR(B19="",B19="--"),"",IF(COUNTA(C19:O19, AO19:AP19)=COLUMNS(C19:O19)+COLUMNS(AO19:AP19), "Complete", "Incomplete"))</f>
        <v/>
      </c>
      <c r="AR19" s="236">
        <f t="shared" ref="AR19:AR82" si="26">IF(AQ19="Incomplete",((COUNTBLANK(C19:O19))+(COUNTBLANK(AO19:AP19))), 0)</f>
        <v>0</v>
      </c>
      <c r="AS19" s="236">
        <f t="shared" ref="AS19:AS82" si="27">IF(OR(AQ19="Complete", AQ19="Incomplete"), ((COLUMNS(C19:O19))+(COLUMNS(AO19:AP19))), 0)</f>
        <v>0</v>
      </c>
    </row>
    <row r="20" spans="1:45" x14ac:dyDescent="0.25">
      <c r="A20">
        <f t="shared" ref="A20:A83" si="28">A19+1</f>
        <v>3</v>
      </c>
      <c r="B20" s="69" t="str">
        <f>IF(ISBLANK('IV Addl - Analysis'!B14),"--",'IV Addl - Analysis'!B14)</f>
        <v>--</v>
      </c>
      <c r="C20" s="9"/>
      <c r="D20" s="9"/>
      <c r="E20" s="9"/>
      <c r="F20" s="9"/>
      <c r="G20" s="9"/>
      <c r="H20" s="9"/>
      <c r="I20" s="9"/>
      <c r="J20" s="9"/>
      <c r="K20" s="9"/>
      <c r="L20" s="9"/>
      <c r="M20" s="9"/>
      <c r="N20" s="9"/>
      <c r="O20" s="9"/>
      <c r="P20" s="125" t="e">
        <f t="shared" si="0"/>
        <v>#DIV/0!</v>
      </c>
      <c r="Q20" s="125" t="e">
        <f t="shared" si="1"/>
        <v>#DIV/0!</v>
      </c>
      <c r="R20" s="125" t="e">
        <f t="shared" si="2"/>
        <v>#DIV/0!</v>
      </c>
      <c r="S20" s="125" t="e">
        <f t="shared" si="3"/>
        <v>#DIV/0!</v>
      </c>
      <c r="T20" s="125" t="e">
        <f t="shared" si="4"/>
        <v>#DIV/0!</v>
      </c>
      <c r="U20" s="125" t="e">
        <f t="shared" si="5"/>
        <v>#DIV/0!</v>
      </c>
      <c r="V20" s="125" t="e">
        <f t="shared" si="6"/>
        <v>#DIV/0!</v>
      </c>
      <c r="W20" s="125" t="e">
        <f t="shared" si="7"/>
        <v>#DIV/0!</v>
      </c>
      <c r="X20" s="125" t="e">
        <f t="shared" si="8"/>
        <v>#DIV/0!</v>
      </c>
      <c r="Y20" s="59" t="e">
        <f t="shared" si="9"/>
        <v>#DIV/0!</v>
      </c>
      <c r="Z20" s="59" t="e">
        <f t="shared" si="10"/>
        <v>#DIV/0!</v>
      </c>
      <c r="AA20" s="62">
        <f t="shared" si="11"/>
        <v>0</v>
      </c>
      <c r="AB20" s="59" t="e">
        <f t="shared" si="12"/>
        <v>#DIV/0!</v>
      </c>
      <c r="AC20" s="59" t="e">
        <f t="shared" si="13"/>
        <v>#DIV/0!</v>
      </c>
      <c r="AD20" s="59" t="e">
        <f t="shared" si="14"/>
        <v>#DIV/0!</v>
      </c>
      <c r="AE20" s="62">
        <f t="shared" si="15"/>
        <v>0</v>
      </c>
      <c r="AF20" s="59" t="e">
        <f t="shared" si="16"/>
        <v>#DIV/0!</v>
      </c>
      <c r="AG20" s="59" t="e">
        <f t="shared" si="17"/>
        <v>#DIV/0!</v>
      </c>
      <c r="AH20" s="59" t="e">
        <f t="shared" si="18"/>
        <v>#DIV/0!</v>
      </c>
      <c r="AI20" s="62">
        <f t="shared" si="19"/>
        <v>0</v>
      </c>
      <c r="AJ20" s="59" t="e">
        <f t="shared" si="20"/>
        <v>#DIV/0!</v>
      </c>
      <c r="AK20" s="59" t="e">
        <f t="shared" si="21"/>
        <v>#DIV/0!</v>
      </c>
      <c r="AL20" s="59" t="e">
        <f t="shared" si="22"/>
        <v>#DIV/0!</v>
      </c>
      <c r="AM20" s="62">
        <f t="shared" si="23"/>
        <v>0</v>
      </c>
      <c r="AN20" s="59" t="e">
        <f t="shared" si="24"/>
        <v>#DIV/0!</v>
      </c>
      <c r="AO20" s="9"/>
      <c r="AP20" s="235"/>
      <c r="AQ20" s="236" t="str">
        <f t="shared" si="25"/>
        <v/>
      </c>
      <c r="AR20" s="236">
        <f t="shared" si="26"/>
        <v>0</v>
      </c>
      <c r="AS20" s="236">
        <f t="shared" si="27"/>
        <v>0</v>
      </c>
    </row>
    <row r="21" spans="1:45" x14ac:dyDescent="0.25">
      <c r="A21">
        <f t="shared" si="28"/>
        <v>4</v>
      </c>
      <c r="B21" s="69" t="str">
        <f>IF(ISBLANK('IV Addl - Analysis'!B15),"--",'IV Addl - Analysis'!B15)</f>
        <v>--</v>
      </c>
      <c r="C21" s="9"/>
      <c r="D21" s="9"/>
      <c r="E21" s="9"/>
      <c r="F21" s="9"/>
      <c r="G21" s="9"/>
      <c r="H21" s="9"/>
      <c r="I21" s="9"/>
      <c r="J21" s="9"/>
      <c r="K21" s="9"/>
      <c r="L21" s="9"/>
      <c r="M21" s="9"/>
      <c r="N21" s="9"/>
      <c r="O21" s="9"/>
      <c r="P21" s="125" t="e">
        <f t="shared" si="0"/>
        <v>#DIV/0!</v>
      </c>
      <c r="Q21" s="125" t="e">
        <f t="shared" si="1"/>
        <v>#DIV/0!</v>
      </c>
      <c r="R21" s="125" t="e">
        <f t="shared" si="2"/>
        <v>#DIV/0!</v>
      </c>
      <c r="S21" s="125" t="e">
        <f t="shared" si="3"/>
        <v>#DIV/0!</v>
      </c>
      <c r="T21" s="125" t="e">
        <f t="shared" si="4"/>
        <v>#DIV/0!</v>
      </c>
      <c r="U21" s="125" t="e">
        <f t="shared" si="5"/>
        <v>#DIV/0!</v>
      </c>
      <c r="V21" s="125" t="e">
        <f t="shared" si="6"/>
        <v>#DIV/0!</v>
      </c>
      <c r="W21" s="125" t="e">
        <f t="shared" si="7"/>
        <v>#DIV/0!</v>
      </c>
      <c r="X21" s="125" t="e">
        <f t="shared" si="8"/>
        <v>#DIV/0!</v>
      </c>
      <c r="Y21" s="59" t="e">
        <f t="shared" si="9"/>
        <v>#DIV/0!</v>
      </c>
      <c r="Z21" s="59" t="e">
        <f t="shared" si="10"/>
        <v>#DIV/0!</v>
      </c>
      <c r="AA21" s="62">
        <f t="shared" si="11"/>
        <v>0</v>
      </c>
      <c r="AB21" s="59" t="e">
        <f t="shared" si="12"/>
        <v>#DIV/0!</v>
      </c>
      <c r="AC21" s="59" t="e">
        <f t="shared" si="13"/>
        <v>#DIV/0!</v>
      </c>
      <c r="AD21" s="59" t="e">
        <f t="shared" si="14"/>
        <v>#DIV/0!</v>
      </c>
      <c r="AE21" s="62">
        <f t="shared" si="15"/>
        <v>0</v>
      </c>
      <c r="AF21" s="59" t="e">
        <f t="shared" si="16"/>
        <v>#DIV/0!</v>
      </c>
      <c r="AG21" s="59" t="e">
        <f t="shared" si="17"/>
        <v>#DIV/0!</v>
      </c>
      <c r="AH21" s="59" t="e">
        <f t="shared" si="18"/>
        <v>#DIV/0!</v>
      </c>
      <c r="AI21" s="62">
        <f t="shared" si="19"/>
        <v>0</v>
      </c>
      <c r="AJ21" s="59" t="e">
        <f t="shared" si="20"/>
        <v>#DIV/0!</v>
      </c>
      <c r="AK21" s="59" t="e">
        <f t="shared" si="21"/>
        <v>#DIV/0!</v>
      </c>
      <c r="AL21" s="59" t="e">
        <f t="shared" si="22"/>
        <v>#DIV/0!</v>
      </c>
      <c r="AM21" s="62">
        <f t="shared" si="23"/>
        <v>0</v>
      </c>
      <c r="AN21" s="59" t="e">
        <f t="shared" si="24"/>
        <v>#DIV/0!</v>
      </c>
      <c r="AO21" s="9"/>
      <c r="AP21" s="235"/>
      <c r="AQ21" s="236" t="str">
        <f t="shared" si="25"/>
        <v/>
      </c>
      <c r="AR21" s="236">
        <f t="shared" si="26"/>
        <v>0</v>
      </c>
      <c r="AS21" s="236">
        <f t="shared" si="27"/>
        <v>0</v>
      </c>
    </row>
    <row r="22" spans="1:45" x14ac:dyDescent="0.25">
      <c r="A22">
        <f t="shared" si="28"/>
        <v>5</v>
      </c>
      <c r="B22" s="69" t="str">
        <f>IF(ISBLANK('IV Addl - Analysis'!B16),"--",'IV Addl - Analysis'!B16)</f>
        <v>--</v>
      </c>
      <c r="C22" s="9"/>
      <c r="D22" s="9"/>
      <c r="E22" s="9"/>
      <c r="F22" s="9"/>
      <c r="G22" s="9"/>
      <c r="H22" s="9"/>
      <c r="I22" s="9"/>
      <c r="J22" s="9"/>
      <c r="K22" s="9"/>
      <c r="L22" s="9"/>
      <c r="M22" s="9"/>
      <c r="N22" s="9"/>
      <c r="O22" s="9"/>
      <c r="P22" s="125" t="e">
        <f t="shared" si="0"/>
        <v>#DIV/0!</v>
      </c>
      <c r="Q22" s="125" t="e">
        <f t="shared" si="1"/>
        <v>#DIV/0!</v>
      </c>
      <c r="R22" s="125" t="e">
        <f t="shared" si="2"/>
        <v>#DIV/0!</v>
      </c>
      <c r="S22" s="125" t="e">
        <f t="shared" si="3"/>
        <v>#DIV/0!</v>
      </c>
      <c r="T22" s="125" t="e">
        <f t="shared" si="4"/>
        <v>#DIV/0!</v>
      </c>
      <c r="U22" s="125" t="e">
        <f t="shared" si="5"/>
        <v>#DIV/0!</v>
      </c>
      <c r="V22" s="125" t="e">
        <f t="shared" si="6"/>
        <v>#DIV/0!</v>
      </c>
      <c r="W22" s="125" t="e">
        <f t="shared" si="7"/>
        <v>#DIV/0!</v>
      </c>
      <c r="X22" s="125" t="e">
        <f t="shared" si="8"/>
        <v>#DIV/0!</v>
      </c>
      <c r="Y22" s="59" t="e">
        <f t="shared" si="9"/>
        <v>#DIV/0!</v>
      </c>
      <c r="Z22" s="59" t="e">
        <f t="shared" si="10"/>
        <v>#DIV/0!</v>
      </c>
      <c r="AA22" s="62">
        <f t="shared" si="11"/>
        <v>0</v>
      </c>
      <c r="AB22" s="59" t="e">
        <f t="shared" si="12"/>
        <v>#DIV/0!</v>
      </c>
      <c r="AC22" s="59" t="e">
        <f t="shared" si="13"/>
        <v>#DIV/0!</v>
      </c>
      <c r="AD22" s="59" t="e">
        <f t="shared" si="14"/>
        <v>#DIV/0!</v>
      </c>
      <c r="AE22" s="62">
        <f t="shared" si="15"/>
        <v>0</v>
      </c>
      <c r="AF22" s="59" t="e">
        <f t="shared" si="16"/>
        <v>#DIV/0!</v>
      </c>
      <c r="AG22" s="59" t="e">
        <f t="shared" si="17"/>
        <v>#DIV/0!</v>
      </c>
      <c r="AH22" s="59" t="e">
        <f t="shared" si="18"/>
        <v>#DIV/0!</v>
      </c>
      <c r="AI22" s="62">
        <f t="shared" si="19"/>
        <v>0</v>
      </c>
      <c r="AJ22" s="59" t="e">
        <f t="shared" si="20"/>
        <v>#DIV/0!</v>
      </c>
      <c r="AK22" s="59" t="e">
        <f t="shared" si="21"/>
        <v>#DIV/0!</v>
      </c>
      <c r="AL22" s="59" t="e">
        <f t="shared" si="22"/>
        <v>#DIV/0!</v>
      </c>
      <c r="AM22" s="62">
        <f t="shared" si="23"/>
        <v>0</v>
      </c>
      <c r="AN22" s="59" t="e">
        <f t="shared" si="24"/>
        <v>#DIV/0!</v>
      </c>
      <c r="AO22" s="9"/>
      <c r="AP22" s="235"/>
      <c r="AQ22" s="236" t="str">
        <f t="shared" si="25"/>
        <v/>
      </c>
      <c r="AR22" s="236">
        <f t="shared" si="26"/>
        <v>0</v>
      </c>
      <c r="AS22" s="236">
        <f t="shared" si="27"/>
        <v>0</v>
      </c>
    </row>
    <row r="23" spans="1:45" x14ac:dyDescent="0.25">
      <c r="A23">
        <f t="shared" si="28"/>
        <v>6</v>
      </c>
      <c r="B23" s="69" t="str">
        <f>IF(ISBLANK('IV Addl - Analysis'!B17),"--",'IV Addl - Analysis'!B17)</f>
        <v>--</v>
      </c>
      <c r="C23" s="9"/>
      <c r="D23" s="9"/>
      <c r="E23" s="9"/>
      <c r="F23" s="9"/>
      <c r="G23" s="9"/>
      <c r="H23" s="9"/>
      <c r="I23" s="9"/>
      <c r="J23" s="9"/>
      <c r="K23" s="9"/>
      <c r="L23" s="9"/>
      <c r="M23" s="9"/>
      <c r="N23" s="9"/>
      <c r="O23" s="9"/>
      <c r="P23" s="125" t="e">
        <f t="shared" si="0"/>
        <v>#DIV/0!</v>
      </c>
      <c r="Q23" s="125" t="e">
        <f t="shared" si="1"/>
        <v>#DIV/0!</v>
      </c>
      <c r="R23" s="125" t="e">
        <f t="shared" si="2"/>
        <v>#DIV/0!</v>
      </c>
      <c r="S23" s="125" t="e">
        <f t="shared" si="3"/>
        <v>#DIV/0!</v>
      </c>
      <c r="T23" s="125" t="e">
        <f t="shared" si="4"/>
        <v>#DIV/0!</v>
      </c>
      <c r="U23" s="125" t="e">
        <f t="shared" si="5"/>
        <v>#DIV/0!</v>
      </c>
      <c r="V23" s="125" t="e">
        <f t="shared" si="6"/>
        <v>#DIV/0!</v>
      </c>
      <c r="W23" s="125" t="e">
        <f t="shared" si="7"/>
        <v>#DIV/0!</v>
      </c>
      <c r="X23" s="125" t="e">
        <f t="shared" si="8"/>
        <v>#DIV/0!</v>
      </c>
      <c r="Y23" s="59" t="e">
        <f t="shared" si="9"/>
        <v>#DIV/0!</v>
      </c>
      <c r="Z23" s="59" t="e">
        <f t="shared" si="10"/>
        <v>#DIV/0!</v>
      </c>
      <c r="AA23" s="62">
        <f t="shared" si="11"/>
        <v>0</v>
      </c>
      <c r="AB23" s="59" t="e">
        <f t="shared" si="12"/>
        <v>#DIV/0!</v>
      </c>
      <c r="AC23" s="59" t="e">
        <f t="shared" si="13"/>
        <v>#DIV/0!</v>
      </c>
      <c r="AD23" s="59" t="e">
        <f t="shared" si="14"/>
        <v>#DIV/0!</v>
      </c>
      <c r="AE23" s="62">
        <f t="shared" si="15"/>
        <v>0</v>
      </c>
      <c r="AF23" s="59" t="e">
        <f t="shared" si="16"/>
        <v>#DIV/0!</v>
      </c>
      <c r="AG23" s="59" t="e">
        <f t="shared" si="17"/>
        <v>#DIV/0!</v>
      </c>
      <c r="AH23" s="59" t="e">
        <f t="shared" si="18"/>
        <v>#DIV/0!</v>
      </c>
      <c r="AI23" s="62">
        <f t="shared" si="19"/>
        <v>0</v>
      </c>
      <c r="AJ23" s="59" t="e">
        <f t="shared" si="20"/>
        <v>#DIV/0!</v>
      </c>
      <c r="AK23" s="59" t="e">
        <f t="shared" si="21"/>
        <v>#DIV/0!</v>
      </c>
      <c r="AL23" s="59" t="e">
        <f t="shared" si="22"/>
        <v>#DIV/0!</v>
      </c>
      <c r="AM23" s="62">
        <f t="shared" si="23"/>
        <v>0</v>
      </c>
      <c r="AN23" s="59" t="e">
        <f t="shared" si="24"/>
        <v>#DIV/0!</v>
      </c>
      <c r="AO23" s="9"/>
      <c r="AP23" s="235"/>
      <c r="AQ23" s="236" t="str">
        <f t="shared" si="25"/>
        <v/>
      </c>
      <c r="AR23" s="236">
        <f t="shared" si="26"/>
        <v>0</v>
      </c>
      <c r="AS23" s="236">
        <f t="shared" si="27"/>
        <v>0</v>
      </c>
    </row>
    <row r="24" spans="1:45" x14ac:dyDescent="0.25">
      <c r="A24">
        <f t="shared" si="28"/>
        <v>7</v>
      </c>
      <c r="B24" s="69" t="str">
        <f>IF(ISBLANK('IV Addl - Analysis'!B18),"--",'IV Addl - Analysis'!B18)</f>
        <v>--</v>
      </c>
      <c r="C24" s="9"/>
      <c r="D24" s="9"/>
      <c r="E24" s="9"/>
      <c r="F24" s="9"/>
      <c r="G24" s="9"/>
      <c r="H24" s="9"/>
      <c r="I24" s="9"/>
      <c r="J24" s="9"/>
      <c r="K24" s="9"/>
      <c r="L24" s="9"/>
      <c r="M24" s="9"/>
      <c r="N24" s="9"/>
      <c r="O24" s="9"/>
      <c r="P24" s="125" t="e">
        <f t="shared" si="0"/>
        <v>#DIV/0!</v>
      </c>
      <c r="Q24" s="125" t="e">
        <f t="shared" si="1"/>
        <v>#DIV/0!</v>
      </c>
      <c r="R24" s="125" t="e">
        <f t="shared" si="2"/>
        <v>#DIV/0!</v>
      </c>
      <c r="S24" s="125" t="e">
        <f t="shared" si="3"/>
        <v>#DIV/0!</v>
      </c>
      <c r="T24" s="125" t="e">
        <f t="shared" si="4"/>
        <v>#DIV/0!</v>
      </c>
      <c r="U24" s="125" t="e">
        <f t="shared" si="5"/>
        <v>#DIV/0!</v>
      </c>
      <c r="V24" s="125" t="e">
        <f t="shared" si="6"/>
        <v>#DIV/0!</v>
      </c>
      <c r="W24" s="125" t="e">
        <f t="shared" si="7"/>
        <v>#DIV/0!</v>
      </c>
      <c r="X24" s="125" t="e">
        <f t="shared" si="8"/>
        <v>#DIV/0!</v>
      </c>
      <c r="Y24" s="59" t="e">
        <f t="shared" si="9"/>
        <v>#DIV/0!</v>
      </c>
      <c r="Z24" s="59" t="e">
        <f t="shared" si="10"/>
        <v>#DIV/0!</v>
      </c>
      <c r="AA24" s="62">
        <f t="shared" si="11"/>
        <v>0</v>
      </c>
      <c r="AB24" s="59" t="e">
        <f t="shared" si="12"/>
        <v>#DIV/0!</v>
      </c>
      <c r="AC24" s="59" t="e">
        <f t="shared" si="13"/>
        <v>#DIV/0!</v>
      </c>
      <c r="AD24" s="59" t="e">
        <f t="shared" si="14"/>
        <v>#DIV/0!</v>
      </c>
      <c r="AE24" s="62">
        <f t="shared" si="15"/>
        <v>0</v>
      </c>
      <c r="AF24" s="59" t="e">
        <f t="shared" si="16"/>
        <v>#DIV/0!</v>
      </c>
      <c r="AG24" s="59" t="e">
        <f t="shared" si="17"/>
        <v>#DIV/0!</v>
      </c>
      <c r="AH24" s="59" t="e">
        <f t="shared" si="18"/>
        <v>#DIV/0!</v>
      </c>
      <c r="AI24" s="62">
        <f t="shared" si="19"/>
        <v>0</v>
      </c>
      <c r="AJ24" s="59" t="e">
        <f t="shared" si="20"/>
        <v>#DIV/0!</v>
      </c>
      <c r="AK24" s="59" t="e">
        <f t="shared" si="21"/>
        <v>#DIV/0!</v>
      </c>
      <c r="AL24" s="59" t="e">
        <f t="shared" si="22"/>
        <v>#DIV/0!</v>
      </c>
      <c r="AM24" s="62">
        <f t="shared" si="23"/>
        <v>0</v>
      </c>
      <c r="AN24" s="59" t="e">
        <f t="shared" si="24"/>
        <v>#DIV/0!</v>
      </c>
      <c r="AO24" s="9"/>
      <c r="AP24" s="235"/>
      <c r="AQ24" s="236" t="str">
        <f t="shared" si="25"/>
        <v/>
      </c>
      <c r="AR24" s="236">
        <f t="shared" si="26"/>
        <v>0</v>
      </c>
      <c r="AS24" s="236">
        <f t="shared" si="27"/>
        <v>0</v>
      </c>
    </row>
    <row r="25" spans="1:45" x14ac:dyDescent="0.25">
      <c r="A25">
        <f t="shared" si="28"/>
        <v>8</v>
      </c>
      <c r="B25" s="69" t="str">
        <f>IF(ISBLANK('IV Addl - Analysis'!B19),"--",'IV Addl - Analysis'!B19)</f>
        <v>--</v>
      </c>
      <c r="C25" s="9"/>
      <c r="D25" s="9"/>
      <c r="E25" s="9"/>
      <c r="F25" s="9"/>
      <c r="G25" s="9"/>
      <c r="H25" s="9"/>
      <c r="I25" s="9"/>
      <c r="J25" s="9"/>
      <c r="K25" s="9"/>
      <c r="L25" s="9"/>
      <c r="M25" s="9"/>
      <c r="N25" s="9"/>
      <c r="O25" s="9"/>
      <c r="P25" s="125" t="e">
        <f t="shared" si="0"/>
        <v>#DIV/0!</v>
      </c>
      <c r="Q25" s="125" t="e">
        <f t="shared" si="1"/>
        <v>#DIV/0!</v>
      </c>
      <c r="R25" s="125" t="e">
        <f t="shared" si="2"/>
        <v>#DIV/0!</v>
      </c>
      <c r="S25" s="125" t="e">
        <f t="shared" si="3"/>
        <v>#DIV/0!</v>
      </c>
      <c r="T25" s="125" t="e">
        <f t="shared" si="4"/>
        <v>#DIV/0!</v>
      </c>
      <c r="U25" s="125" t="e">
        <f t="shared" si="5"/>
        <v>#DIV/0!</v>
      </c>
      <c r="V25" s="125" t="e">
        <f t="shared" si="6"/>
        <v>#DIV/0!</v>
      </c>
      <c r="W25" s="125" t="e">
        <f t="shared" si="7"/>
        <v>#DIV/0!</v>
      </c>
      <c r="X25" s="125" t="e">
        <f t="shared" si="8"/>
        <v>#DIV/0!</v>
      </c>
      <c r="Y25" s="59" t="e">
        <f t="shared" si="9"/>
        <v>#DIV/0!</v>
      </c>
      <c r="Z25" s="59" t="e">
        <f t="shared" si="10"/>
        <v>#DIV/0!</v>
      </c>
      <c r="AA25" s="62">
        <f t="shared" si="11"/>
        <v>0</v>
      </c>
      <c r="AB25" s="59" t="e">
        <f t="shared" si="12"/>
        <v>#DIV/0!</v>
      </c>
      <c r="AC25" s="59" t="e">
        <f t="shared" si="13"/>
        <v>#DIV/0!</v>
      </c>
      <c r="AD25" s="59" t="e">
        <f t="shared" si="14"/>
        <v>#DIV/0!</v>
      </c>
      <c r="AE25" s="62">
        <f t="shared" si="15"/>
        <v>0</v>
      </c>
      <c r="AF25" s="59" t="e">
        <f t="shared" si="16"/>
        <v>#DIV/0!</v>
      </c>
      <c r="AG25" s="59" t="e">
        <f t="shared" si="17"/>
        <v>#DIV/0!</v>
      </c>
      <c r="AH25" s="59" t="e">
        <f t="shared" si="18"/>
        <v>#DIV/0!</v>
      </c>
      <c r="AI25" s="62">
        <f t="shared" si="19"/>
        <v>0</v>
      </c>
      <c r="AJ25" s="59" t="e">
        <f t="shared" si="20"/>
        <v>#DIV/0!</v>
      </c>
      <c r="AK25" s="59" t="e">
        <f t="shared" si="21"/>
        <v>#DIV/0!</v>
      </c>
      <c r="AL25" s="59" t="e">
        <f t="shared" si="22"/>
        <v>#DIV/0!</v>
      </c>
      <c r="AM25" s="62">
        <f t="shared" si="23"/>
        <v>0</v>
      </c>
      <c r="AN25" s="59" t="e">
        <f t="shared" si="24"/>
        <v>#DIV/0!</v>
      </c>
      <c r="AO25" s="9"/>
      <c r="AP25" s="235"/>
      <c r="AQ25" s="236" t="str">
        <f t="shared" si="25"/>
        <v/>
      </c>
      <c r="AR25" s="236">
        <f t="shared" si="26"/>
        <v>0</v>
      </c>
      <c r="AS25" s="236">
        <f t="shared" si="27"/>
        <v>0</v>
      </c>
    </row>
    <row r="26" spans="1:45" x14ac:dyDescent="0.25">
      <c r="A26">
        <f t="shared" si="28"/>
        <v>9</v>
      </c>
      <c r="B26" s="69" t="str">
        <f>IF(ISBLANK('IV Addl - Analysis'!B20),"--",'IV Addl - Analysis'!B20)</f>
        <v>--</v>
      </c>
      <c r="C26" s="9"/>
      <c r="D26" s="9"/>
      <c r="E26" s="9"/>
      <c r="F26" s="9"/>
      <c r="G26" s="9"/>
      <c r="H26" s="9"/>
      <c r="I26" s="9"/>
      <c r="J26" s="9"/>
      <c r="K26" s="9"/>
      <c r="L26" s="9"/>
      <c r="M26" s="9"/>
      <c r="N26" s="9"/>
      <c r="O26" s="9"/>
      <c r="P26" s="125" t="e">
        <f t="shared" si="0"/>
        <v>#DIV/0!</v>
      </c>
      <c r="Q26" s="125" t="e">
        <f t="shared" si="1"/>
        <v>#DIV/0!</v>
      </c>
      <c r="R26" s="125" t="e">
        <f t="shared" si="2"/>
        <v>#DIV/0!</v>
      </c>
      <c r="S26" s="125" t="e">
        <f t="shared" si="3"/>
        <v>#DIV/0!</v>
      </c>
      <c r="T26" s="125" t="e">
        <f t="shared" si="4"/>
        <v>#DIV/0!</v>
      </c>
      <c r="U26" s="125" t="e">
        <f t="shared" si="5"/>
        <v>#DIV/0!</v>
      </c>
      <c r="V26" s="125" t="e">
        <f t="shared" si="6"/>
        <v>#DIV/0!</v>
      </c>
      <c r="W26" s="125" t="e">
        <f t="shared" si="7"/>
        <v>#DIV/0!</v>
      </c>
      <c r="X26" s="125" t="e">
        <f t="shared" si="8"/>
        <v>#DIV/0!</v>
      </c>
      <c r="Y26" s="59" t="e">
        <f t="shared" si="9"/>
        <v>#DIV/0!</v>
      </c>
      <c r="Z26" s="59" t="e">
        <f t="shared" si="10"/>
        <v>#DIV/0!</v>
      </c>
      <c r="AA26" s="62">
        <f t="shared" si="11"/>
        <v>0</v>
      </c>
      <c r="AB26" s="59" t="e">
        <f t="shared" si="12"/>
        <v>#DIV/0!</v>
      </c>
      <c r="AC26" s="59" t="e">
        <f t="shared" si="13"/>
        <v>#DIV/0!</v>
      </c>
      <c r="AD26" s="59" t="e">
        <f t="shared" si="14"/>
        <v>#DIV/0!</v>
      </c>
      <c r="AE26" s="62">
        <f t="shared" si="15"/>
        <v>0</v>
      </c>
      <c r="AF26" s="59" t="e">
        <f t="shared" si="16"/>
        <v>#DIV/0!</v>
      </c>
      <c r="AG26" s="59" t="e">
        <f t="shared" si="17"/>
        <v>#DIV/0!</v>
      </c>
      <c r="AH26" s="59" t="e">
        <f t="shared" si="18"/>
        <v>#DIV/0!</v>
      </c>
      <c r="AI26" s="62">
        <f t="shared" si="19"/>
        <v>0</v>
      </c>
      <c r="AJ26" s="59" t="e">
        <f t="shared" si="20"/>
        <v>#DIV/0!</v>
      </c>
      <c r="AK26" s="59" t="e">
        <f t="shared" si="21"/>
        <v>#DIV/0!</v>
      </c>
      <c r="AL26" s="59" t="e">
        <f t="shared" si="22"/>
        <v>#DIV/0!</v>
      </c>
      <c r="AM26" s="62">
        <f t="shared" si="23"/>
        <v>0</v>
      </c>
      <c r="AN26" s="59" t="e">
        <f t="shared" si="24"/>
        <v>#DIV/0!</v>
      </c>
      <c r="AO26" s="9"/>
      <c r="AP26" s="235"/>
      <c r="AQ26" s="236" t="str">
        <f t="shared" si="25"/>
        <v/>
      </c>
      <c r="AR26" s="236">
        <f t="shared" si="26"/>
        <v>0</v>
      </c>
      <c r="AS26" s="236">
        <f t="shared" si="27"/>
        <v>0</v>
      </c>
    </row>
    <row r="27" spans="1:45" x14ac:dyDescent="0.25">
      <c r="A27">
        <f t="shared" si="28"/>
        <v>10</v>
      </c>
      <c r="B27" s="69" t="str">
        <f>IF(ISBLANK('IV Addl - Analysis'!B21),"--",'IV Addl - Analysis'!B21)</f>
        <v>--</v>
      </c>
      <c r="C27" s="9"/>
      <c r="D27" s="9"/>
      <c r="E27" s="9"/>
      <c r="F27" s="9"/>
      <c r="G27" s="9"/>
      <c r="H27" s="9"/>
      <c r="I27" s="9"/>
      <c r="J27" s="9"/>
      <c r="K27" s="9"/>
      <c r="L27" s="9"/>
      <c r="M27" s="9"/>
      <c r="N27" s="9"/>
      <c r="O27" s="9"/>
      <c r="P27" s="125" t="e">
        <f t="shared" si="0"/>
        <v>#DIV/0!</v>
      </c>
      <c r="Q27" s="125" t="e">
        <f t="shared" si="1"/>
        <v>#DIV/0!</v>
      </c>
      <c r="R27" s="125" t="e">
        <f t="shared" si="2"/>
        <v>#DIV/0!</v>
      </c>
      <c r="S27" s="125" t="e">
        <f t="shared" si="3"/>
        <v>#DIV/0!</v>
      </c>
      <c r="T27" s="125" t="e">
        <f t="shared" si="4"/>
        <v>#DIV/0!</v>
      </c>
      <c r="U27" s="125" t="e">
        <f t="shared" si="5"/>
        <v>#DIV/0!</v>
      </c>
      <c r="V27" s="125" t="e">
        <f t="shared" si="6"/>
        <v>#DIV/0!</v>
      </c>
      <c r="W27" s="125" t="e">
        <f t="shared" si="7"/>
        <v>#DIV/0!</v>
      </c>
      <c r="X27" s="125" t="e">
        <f t="shared" si="8"/>
        <v>#DIV/0!</v>
      </c>
      <c r="Y27" s="59" t="e">
        <f t="shared" si="9"/>
        <v>#DIV/0!</v>
      </c>
      <c r="Z27" s="59" t="e">
        <f t="shared" si="10"/>
        <v>#DIV/0!</v>
      </c>
      <c r="AA27" s="62">
        <f t="shared" si="11"/>
        <v>0</v>
      </c>
      <c r="AB27" s="59" t="e">
        <f t="shared" si="12"/>
        <v>#DIV/0!</v>
      </c>
      <c r="AC27" s="59" t="e">
        <f t="shared" si="13"/>
        <v>#DIV/0!</v>
      </c>
      <c r="AD27" s="59" t="e">
        <f t="shared" si="14"/>
        <v>#DIV/0!</v>
      </c>
      <c r="AE27" s="62">
        <f t="shared" si="15"/>
        <v>0</v>
      </c>
      <c r="AF27" s="59" t="e">
        <f t="shared" si="16"/>
        <v>#DIV/0!</v>
      </c>
      <c r="AG27" s="59" t="e">
        <f t="shared" si="17"/>
        <v>#DIV/0!</v>
      </c>
      <c r="AH27" s="59" t="e">
        <f t="shared" si="18"/>
        <v>#DIV/0!</v>
      </c>
      <c r="AI27" s="62">
        <f t="shared" si="19"/>
        <v>0</v>
      </c>
      <c r="AJ27" s="59" t="e">
        <f t="shared" si="20"/>
        <v>#DIV/0!</v>
      </c>
      <c r="AK27" s="59" t="e">
        <f t="shared" si="21"/>
        <v>#DIV/0!</v>
      </c>
      <c r="AL27" s="59" t="e">
        <f t="shared" si="22"/>
        <v>#DIV/0!</v>
      </c>
      <c r="AM27" s="62">
        <f t="shared" si="23"/>
        <v>0</v>
      </c>
      <c r="AN27" s="59" t="e">
        <f t="shared" si="24"/>
        <v>#DIV/0!</v>
      </c>
      <c r="AO27" s="9"/>
      <c r="AP27" s="235"/>
      <c r="AQ27" s="236" t="str">
        <f t="shared" si="25"/>
        <v/>
      </c>
      <c r="AR27" s="236">
        <f t="shared" si="26"/>
        <v>0</v>
      </c>
      <c r="AS27" s="236">
        <f t="shared" si="27"/>
        <v>0</v>
      </c>
    </row>
    <row r="28" spans="1:45" x14ac:dyDescent="0.25">
      <c r="A28">
        <f t="shared" si="28"/>
        <v>11</v>
      </c>
      <c r="B28" s="69" t="str">
        <f>IF(ISBLANK('IV Addl - Analysis'!B22),"--",'IV Addl - Analysis'!B22)</f>
        <v>--</v>
      </c>
      <c r="C28" s="9"/>
      <c r="D28" s="9"/>
      <c r="E28" s="9"/>
      <c r="F28" s="9"/>
      <c r="G28" s="9"/>
      <c r="H28" s="9"/>
      <c r="I28" s="9"/>
      <c r="J28" s="9"/>
      <c r="K28" s="9"/>
      <c r="L28" s="9"/>
      <c r="M28" s="9"/>
      <c r="N28" s="9"/>
      <c r="O28" s="9"/>
      <c r="P28" s="125" t="e">
        <f t="shared" si="0"/>
        <v>#DIV/0!</v>
      </c>
      <c r="Q28" s="125" t="e">
        <f t="shared" si="1"/>
        <v>#DIV/0!</v>
      </c>
      <c r="R28" s="125" t="e">
        <f t="shared" si="2"/>
        <v>#DIV/0!</v>
      </c>
      <c r="S28" s="125" t="e">
        <f t="shared" si="3"/>
        <v>#DIV/0!</v>
      </c>
      <c r="T28" s="125" t="e">
        <f t="shared" si="4"/>
        <v>#DIV/0!</v>
      </c>
      <c r="U28" s="125" t="e">
        <f t="shared" si="5"/>
        <v>#DIV/0!</v>
      </c>
      <c r="V28" s="125" t="e">
        <f t="shared" si="6"/>
        <v>#DIV/0!</v>
      </c>
      <c r="W28" s="125" t="e">
        <f t="shared" si="7"/>
        <v>#DIV/0!</v>
      </c>
      <c r="X28" s="125" t="e">
        <f t="shared" si="8"/>
        <v>#DIV/0!</v>
      </c>
      <c r="Y28" s="59" t="e">
        <f t="shared" si="9"/>
        <v>#DIV/0!</v>
      </c>
      <c r="Z28" s="59" t="e">
        <f t="shared" si="10"/>
        <v>#DIV/0!</v>
      </c>
      <c r="AA28" s="62">
        <f t="shared" si="11"/>
        <v>0</v>
      </c>
      <c r="AB28" s="59" t="e">
        <f t="shared" si="12"/>
        <v>#DIV/0!</v>
      </c>
      <c r="AC28" s="59" t="e">
        <f t="shared" si="13"/>
        <v>#DIV/0!</v>
      </c>
      <c r="AD28" s="59" t="e">
        <f t="shared" si="14"/>
        <v>#DIV/0!</v>
      </c>
      <c r="AE28" s="62">
        <f t="shared" si="15"/>
        <v>0</v>
      </c>
      <c r="AF28" s="59" t="e">
        <f t="shared" si="16"/>
        <v>#DIV/0!</v>
      </c>
      <c r="AG28" s="59" t="e">
        <f t="shared" si="17"/>
        <v>#DIV/0!</v>
      </c>
      <c r="AH28" s="59" t="e">
        <f t="shared" si="18"/>
        <v>#DIV/0!</v>
      </c>
      <c r="AI28" s="62">
        <f t="shared" si="19"/>
        <v>0</v>
      </c>
      <c r="AJ28" s="59" t="e">
        <f t="shared" si="20"/>
        <v>#DIV/0!</v>
      </c>
      <c r="AK28" s="59" t="e">
        <f t="shared" si="21"/>
        <v>#DIV/0!</v>
      </c>
      <c r="AL28" s="59" t="e">
        <f t="shared" si="22"/>
        <v>#DIV/0!</v>
      </c>
      <c r="AM28" s="62">
        <f t="shared" si="23"/>
        <v>0</v>
      </c>
      <c r="AN28" s="59" t="e">
        <f t="shared" si="24"/>
        <v>#DIV/0!</v>
      </c>
      <c r="AO28" s="9"/>
      <c r="AP28" s="235"/>
      <c r="AQ28" s="236" t="str">
        <f t="shared" si="25"/>
        <v/>
      </c>
      <c r="AR28" s="236">
        <f t="shared" si="26"/>
        <v>0</v>
      </c>
      <c r="AS28" s="236">
        <f t="shared" si="27"/>
        <v>0</v>
      </c>
    </row>
    <row r="29" spans="1:45" x14ac:dyDescent="0.25">
      <c r="A29">
        <f t="shared" si="28"/>
        <v>12</v>
      </c>
      <c r="B29" s="69" t="str">
        <f>IF(ISBLANK('IV Addl - Analysis'!B23),"--",'IV Addl - Analysis'!B23)</f>
        <v>--</v>
      </c>
      <c r="C29" s="9"/>
      <c r="D29" s="9"/>
      <c r="E29" s="9"/>
      <c r="F29" s="9"/>
      <c r="G29" s="9"/>
      <c r="H29" s="9"/>
      <c r="I29" s="9"/>
      <c r="J29" s="9"/>
      <c r="K29" s="9"/>
      <c r="L29" s="9"/>
      <c r="M29" s="9"/>
      <c r="N29" s="9"/>
      <c r="O29" s="9"/>
      <c r="P29" s="125" t="e">
        <f t="shared" si="0"/>
        <v>#DIV/0!</v>
      </c>
      <c r="Q29" s="125" t="e">
        <f t="shared" si="1"/>
        <v>#DIV/0!</v>
      </c>
      <c r="R29" s="125" t="e">
        <f t="shared" si="2"/>
        <v>#DIV/0!</v>
      </c>
      <c r="S29" s="125" t="e">
        <f t="shared" si="3"/>
        <v>#DIV/0!</v>
      </c>
      <c r="T29" s="125" t="e">
        <f t="shared" si="4"/>
        <v>#DIV/0!</v>
      </c>
      <c r="U29" s="125" t="e">
        <f t="shared" si="5"/>
        <v>#DIV/0!</v>
      </c>
      <c r="V29" s="125" t="e">
        <f t="shared" si="6"/>
        <v>#DIV/0!</v>
      </c>
      <c r="W29" s="125" t="e">
        <f t="shared" si="7"/>
        <v>#DIV/0!</v>
      </c>
      <c r="X29" s="125" t="e">
        <f t="shared" si="8"/>
        <v>#DIV/0!</v>
      </c>
      <c r="Y29" s="59" t="e">
        <f t="shared" si="9"/>
        <v>#DIV/0!</v>
      </c>
      <c r="Z29" s="59" t="e">
        <f t="shared" si="10"/>
        <v>#DIV/0!</v>
      </c>
      <c r="AA29" s="62">
        <f t="shared" si="11"/>
        <v>0</v>
      </c>
      <c r="AB29" s="59" t="e">
        <f t="shared" si="12"/>
        <v>#DIV/0!</v>
      </c>
      <c r="AC29" s="59" t="e">
        <f t="shared" si="13"/>
        <v>#DIV/0!</v>
      </c>
      <c r="AD29" s="59" t="e">
        <f t="shared" si="14"/>
        <v>#DIV/0!</v>
      </c>
      <c r="AE29" s="62">
        <f t="shared" si="15"/>
        <v>0</v>
      </c>
      <c r="AF29" s="59" t="e">
        <f t="shared" si="16"/>
        <v>#DIV/0!</v>
      </c>
      <c r="AG29" s="59" t="e">
        <f t="shared" si="17"/>
        <v>#DIV/0!</v>
      </c>
      <c r="AH29" s="59" t="e">
        <f t="shared" si="18"/>
        <v>#DIV/0!</v>
      </c>
      <c r="AI29" s="62">
        <f t="shared" si="19"/>
        <v>0</v>
      </c>
      <c r="AJ29" s="59" t="e">
        <f t="shared" si="20"/>
        <v>#DIV/0!</v>
      </c>
      <c r="AK29" s="59" t="e">
        <f t="shared" si="21"/>
        <v>#DIV/0!</v>
      </c>
      <c r="AL29" s="59" t="e">
        <f t="shared" si="22"/>
        <v>#DIV/0!</v>
      </c>
      <c r="AM29" s="62">
        <f t="shared" si="23"/>
        <v>0</v>
      </c>
      <c r="AN29" s="59" t="e">
        <f t="shared" si="24"/>
        <v>#DIV/0!</v>
      </c>
      <c r="AO29" s="9"/>
      <c r="AP29" s="235"/>
      <c r="AQ29" s="236" t="str">
        <f t="shared" si="25"/>
        <v/>
      </c>
      <c r="AR29" s="236">
        <f t="shared" si="26"/>
        <v>0</v>
      </c>
      <c r="AS29" s="236">
        <f t="shared" si="27"/>
        <v>0</v>
      </c>
    </row>
    <row r="30" spans="1:45" x14ac:dyDescent="0.25">
      <c r="A30">
        <f t="shared" si="28"/>
        <v>13</v>
      </c>
      <c r="B30" s="69" t="str">
        <f>IF(ISBLANK('IV Addl - Analysis'!B24),"--",'IV Addl - Analysis'!B24)</f>
        <v>--</v>
      </c>
      <c r="C30" s="9"/>
      <c r="D30" s="9"/>
      <c r="E30" s="9"/>
      <c r="F30" s="9"/>
      <c r="G30" s="9"/>
      <c r="H30" s="9"/>
      <c r="I30" s="9"/>
      <c r="J30" s="9"/>
      <c r="K30" s="9"/>
      <c r="L30" s="9"/>
      <c r="M30" s="9"/>
      <c r="N30" s="9"/>
      <c r="O30" s="9"/>
      <c r="P30" s="125" t="e">
        <f t="shared" si="0"/>
        <v>#DIV/0!</v>
      </c>
      <c r="Q30" s="125" t="e">
        <f t="shared" si="1"/>
        <v>#DIV/0!</v>
      </c>
      <c r="R30" s="125" t="e">
        <f t="shared" si="2"/>
        <v>#DIV/0!</v>
      </c>
      <c r="S30" s="125" t="e">
        <f t="shared" si="3"/>
        <v>#DIV/0!</v>
      </c>
      <c r="T30" s="125" t="e">
        <f t="shared" si="4"/>
        <v>#DIV/0!</v>
      </c>
      <c r="U30" s="125" t="e">
        <f t="shared" si="5"/>
        <v>#DIV/0!</v>
      </c>
      <c r="V30" s="125" t="e">
        <f t="shared" si="6"/>
        <v>#DIV/0!</v>
      </c>
      <c r="W30" s="125" t="e">
        <f t="shared" si="7"/>
        <v>#DIV/0!</v>
      </c>
      <c r="X30" s="125" t="e">
        <f t="shared" si="8"/>
        <v>#DIV/0!</v>
      </c>
      <c r="Y30" s="59" t="e">
        <f t="shared" si="9"/>
        <v>#DIV/0!</v>
      </c>
      <c r="Z30" s="59" t="e">
        <f t="shared" si="10"/>
        <v>#DIV/0!</v>
      </c>
      <c r="AA30" s="62">
        <f t="shared" si="11"/>
        <v>0</v>
      </c>
      <c r="AB30" s="59" t="e">
        <f t="shared" si="12"/>
        <v>#DIV/0!</v>
      </c>
      <c r="AC30" s="59" t="e">
        <f t="shared" si="13"/>
        <v>#DIV/0!</v>
      </c>
      <c r="AD30" s="59" t="e">
        <f t="shared" si="14"/>
        <v>#DIV/0!</v>
      </c>
      <c r="AE30" s="62">
        <f t="shared" si="15"/>
        <v>0</v>
      </c>
      <c r="AF30" s="59" t="e">
        <f t="shared" si="16"/>
        <v>#DIV/0!</v>
      </c>
      <c r="AG30" s="59" t="e">
        <f t="shared" si="17"/>
        <v>#DIV/0!</v>
      </c>
      <c r="AH30" s="59" t="e">
        <f t="shared" si="18"/>
        <v>#DIV/0!</v>
      </c>
      <c r="AI30" s="62">
        <f t="shared" si="19"/>
        <v>0</v>
      </c>
      <c r="AJ30" s="59" t="e">
        <f t="shared" si="20"/>
        <v>#DIV/0!</v>
      </c>
      <c r="AK30" s="59" t="e">
        <f t="shared" si="21"/>
        <v>#DIV/0!</v>
      </c>
      <c r="AL30" s="59" t="e">
        <f t="shared" si="22"/>
        <v>#DIV/0!</v>
      </c>
      <c r="AM30" s="62">
        <f t="shared" si="23"/>
        <v>0</v>
      </c>
      <c r="AN30" s="59" t="e">
        <f t="shared" si="24"/>
        <v>#DIV/0!</v>
      </c>
      <c r="AO30" s="9"/>
      <c r="AP30" s="235"/>
      <c r="AQ30" s="236" t="str">
        <f t="shared" si="25"/>
        <v/>
      </c>
      <c r="AR30" s="236">
        <f t="shared" si="26"/>
        <v>0</v>
      </c>
      <c r="AS30" s="236">
        <f t="shared" si="27"/>
        <v>0</v>
      </c>
    </row>
    <row r="31" spans="1:45" x14ac:dyDescent="0.25">
      <c r="A31">
        <f t="shared" si="28"/>
        <v>14</v>
      </c>
      <c r="B31" s="69" t="str">
        <f>IF(ISBLANK('IV Addl - Analysis'!B25),"--",'IV Addl - Analysis'!B25)</f>
        <v>--</v>
      </c>
      <c r="C31" s="9"/>
      <c r="D31" s="9"/>
      <c r="E31" s="9"/>
      <c r="F31" s="9"/>
      <c r="G31" s="9"/>
      <c r="H31" s="9"/>
      <c r="I31" s="9"/>
      <c r="J31" s="9"/>
      <c r="K31" s="9"/>
      <c r="L31" s="9"/>
      <c r="M31" s="9"/>
      <c r="N31" s="9"/>
      <c r="O31" s="9"/>
      <c r="P31" s="125" t="e">
        <f t="shared" si="0"/>
        <v>#DIV/0!</v>
      </c>
      <c r="Q31" s="125" t="e">
        <f t="shared" si="1"/>
        <v>#DIV/0!</v>
      </c>
      <c r="R31" s="125" t="e">
        <f t="shared" si="2"/>
        <v>#DIV/0!</v>
      </c>
      <c r="S31" s="125" t="e">
        <f t="shared" si="3"/>
        <v>#DIV/0!</v>
      </c>
      <c r="T31" s="125" t="e">
        <f t="shared" si="4"/>
        <v>#DIV/0!</v>
      </c>
      <c r="U31" s="125" t="e">
        <f t="shared" si="5"/>
        <v>#DIV/0!</v>
      </c>
      <c r="V31" s="125" t="e">
        <f t="shared" si="6"/>
        <v>#DIV/0!</v>
      </c>
      <c r="W31" s="125" t="e">
        <f t="shared" si="7"/>
        <v>#DIV/0!</v>
      </c>
      <c r="X31" s="125" t="e">
        <f t="shared" si="8"/>
        <v>#DIV/0!</v>
      </c>
      <c r="Y31" s="59" t="e">
        <f t="shared" si="9"/>
        <v>#DIV/0!</v>
      </c>
      <c r="Z31" s="59" t="e">
        <f t="shared" si="10"/>
        <v>#DIV/0!</v>
      </c>
      <c r="AA31" s="62">
        <f t="shared" si="11"/>
        <v>0</v>
      </c>
      <c r="AB31" s="59" t="e">
        <f t="shared" si="12"/>
        <v>#DIV/0!</v>
      </c>
      <c r="AC31" s="59" t="e">
        <f t="shared" si="13"/>
        <v>#DIV/0!</v>
      </c>
      <c r="AD31" s="59" t="e">
        <f t="shared" si="14"/>
        <v>#DIV/0!</v>
      </c>
      <c r="AE31" s="62">
        <f t="shared" si="15"/>
        <v>0</v>
      </c>
      <c r="AF31" s="59" t="e">
        <f t="shared" si="16"/>
        <v>#DIV/0!</v>
      </c>
      <c r="AG31" s="59" t="e">
        <f t="shared" si="17"/>
        <v>#DIV/0!</v>
      </c>
      <c r="AH31" s="59" t="e">
        <f t="shared" si="18"/>
        <v>#DIV/0!</v>
      </c>
      <c r="AI31" s="62">
        <f t="shared" si="19"/>
        <v>0</v>
      </c>
      <c r="AJ31" s="59" t="e">
        <f t="shared" si="20"/>
        <v>#DIV/0!</v>
      </c>
      <c r="AK31" s="59" t="e">
        <f t="shared" si="21"/>
        <v>#DIV/0!</v>
      </c>
      <c r="AL31" s="59" t="e">
        <f t="shared" si="22"/>
        <v>#DIV/0!</v>
      </c>
      <c r="AM31" s="62">
        <f t="shared" si="23"/>
        <v>0</v>
      </c>
      <c r="AN31" s="59" t="e">
        <f t="shared" si="24"/>
        <v>#DIV/0!</v>
      </c>
      <c r="AO31" s="9"/>
      <c r="AP31" s="235"/>
      <c r="AQ31" s="236" t="str">
        <f t="shared" si="25"/>
        <v/>
      </c>
      <c r="AR31" s="236">
        <f t="shared" si="26"/>
        <v>0</v>
      </c>
      <c r="AS31" s="236">
        <f t="shared" si="27"/>
        <v>0</v>
      </c>
    </row>
    <row r="32" spans="1:45" x14ac:dyDescent="0.25">
      <c r="A32">
        <f t="shared" si="28"/>
        <v>15</v>
      </c>
      <c r="B32" s="69" t="str">
        <f>IF(ISBLANK('IV Addl - Analysis'!B26),"--",'IV Addl - Analysis'!B26)</f>
        <v>--</v>
      </c>
      <c r="C32" s="9"/>
      <c r="D32" s="9"/>
      <c r="E32" s="9"/>
      <c r="F32" s="9"/>
      <c r="G32" s="9"/>
      <c r="H32" s="9"/>
      <c r="I32" s="9"/>
      <c r="J32" s="9"/>
      <c r="K32" s="9"/>
      <c r="L32" s="9"/>
      <c r="M32" s="9"/>
      <c r="N32" s="9"/>
      <c r="O32" s="9"/>
      <c r="P32" s="125" t="e">
        <f t="shared" si="0"/>
        <v>#DIV/0!</v>
      </c>
      <c r="Q32" s="125" t="e">
        <f t="shared" si="1"/>
        <v>#DIV/0!</v>
      </c>
      <c r="R32" s="125" t="e">
        <f t="shared" si="2"/>
        <v>#DIV/0!</v>
      </c>
      <c r="S32" s="125" t="e">
        <f t="shared" si="3"/>
        <v>#DIV/0!</v>
      </c>
      <c r="T32" s="125" t="e">
        <f t="shared" si="4"/>
        <v>#DIV/0!</v>
      </c>
      <c r="U32" s="125" t="e">
        <f t="shared" si="5"/>
        <v>#DIV/0!</v>
      </c>
      <c r="V32" s="125" t="e">
        <f t="shared" si="6"/>
        <v>#DIV/0!</v>
      </c>
      <c r="W32" s="125" t="e">
        <f t="shared" si="7"/>
        <v>#DIV/0!</v>
      </c>
      <c r="X32" s="125" t="e">
        <f t="shared" si="8"/>
        <v>#DIV/0!</v>
      </c>
      <c r="Y32" s="59" t="e">
        <f t="shared" si="9"/>
        <v>#DIV/0!</v>
      </c>
      <c r="Z32" s="59" t="e">
        <f t="shared" si="10"/>
        <v>#DIV/0!</v>
      </c>
      <c r="AA32" s="62">
        <f t="shared" si="11"/>
        <v>0</v>
      </c>
      <c r="AB32" s="59" t="e">
        <f t="shared" si="12"/>
        <v>#DIV/0!</v>
      </c>
      <c r="AC32" s="59" t="e">
        <f t="shared" si="13"/>
        <v>#DIV/0!</v>
      </c>
      <c r="AD32" s="59" t="e">
        <f t="shared" si="14"/>
        <v>#DIV/0!</v>
      </c>
      <c r="AE32" s="62">
        <f t="shared" si="15"/>
        <v>0</v>
      </c>
      <c r="AF32" s="59" t="e">
        <f t="shared" si="16"/>
        <v>#DIV/0!</v>
      </c>
      <c r="AG32" s="59" t="e">
        <f t="shared" si="17"/>
        <v>#DIV/0!</v>
      </c>
      <c r="AH32" s="59" t="e">
        <f t="shared" si="18"/>
        <v>#DIV/0!</v>
      </c>
      <c r="AI32" s="62">
        <f t="shared" si="19"/>
        <v>0</v>
      </c>
      <c r="AJ32" s="59" t="e">
        <f t="shared" si="20"/>
        <v>#DIV/0!</v>
      </c>
      <c r="AK32" s="59" t="e">
        <f t="shared" si="21"/>
        <v>#DIV/0!</v>
      </c>
      <c r="AL32" s="59" t="e">
        <f t="shared" si="22"/>
        <v>#DIV/0!</v>
      </c>
      <c r="AM32" s="62">
        <f t="shared" si="23"/>
        <v>0</v>
      </c>
      <c r="AN32" s="59" t="e">
        <f t="shared" si="24"/>
        <v>#DIV/0!</v>
      </c>
      <c r="AO32" s="9"/>
      <c r="AP32" s="235"/>
      <c r="AQ32" s="236" t="str">
        <f t="shared" si="25"/>
        <v/>
      </c>
      <c r="AR32" s="236">
        <f t="shared" si="26"/>
        <v>0</v>
      </c>
      <c r="AS32" s="236">
        <f t="shared" si="27"/>
        <v>0</v>
      </c>
    </row>
    <row r="33" spans="1:45" x14ac:dyDescent="0.25">
      <c r="A33">
        <f t="shared" si="28"/>
        <v>16</v>
      </c>
      <c r="B33" s="69" t="str">
        <f>IF(ISBLANK('IV Addl - Analysis'!B27),"--",'IV Addl - Analysis'!B27)</f>
        <v>--</v>
      </c>
      <c r="C33" s="9"/>
      <c r="D33" s="9"/>
      <c r="E33" s="9"/>
      <c r="F33" s="9"/>
      <c r="G33" s="9"/>
      <c r="H33" s="9"/>
      <c r="I33" s="9"/>
      <c r="J33" s="9"/>
      <c r="K33" s="9"/>
      <c r="L33" s="9"/>
      <c r="M33" s="9"/>
      <c r="N33" s="9"/>
      <c r="O33" s="9"/>
      <c r="P33" s="125" t="e">
        <f t="shared" si="0"/>
        <v>#DIV/0!</v>
      </c>
      <c r="Q33" s="125" t="e">
        <f t="shared" si="1"/>
        <v>#DIV/0!</v>
      </c>
      <c r="R33" s="125" t="e">
        <f t="shared" si="2"/>
        <v>#DIV/0!</v>
      </c>
      <c r="S33" s="125" t="e">
        <f t="shared" si="3"/>
        <v>#DIV/0!</v>
      </c>
      <c r="T33" s="125" t="e">
        <f t="shared" si="4"/>
        <v>#DIV/0!</v>
      </c>
      <c r="U33" s="125" t="e">
        <f t="shared" si="5"/>
        <v>#DIV/0!</v>
      </c>
      <c r="V33" s="125" t="e">
        <f t="shared" si="6"/>
        <v>#DIV/0!</v>
      </c>
      <c r="W33" s="125" t="e">
        <f t="shared" si="7"/>
        <v>#DIV/0!</v>
      </c>
      <c r="X33" s="125" t="e">
        <f t="shared" si="8"/>
        <v>#DIV/0!</v>
      </c>
      <c r="Y33" s="59" t="e">
        <f t="shared" si="9"/>
        <v>#DIV/0!</v>
      </c>
      <c r="Z33" s="59" t="e">
        <f t="shared" si="10"/>
        <v>#DIV/0!</v>
      </c>
      <c r="AA33" s="62">
        <f t="shared" si="11"/>
        <v>0</v>
      </c>
      <c r="AB33" s="59" t="e">
        <f t="shared" si="12"/>
        <v>#DIV/0!</v>
      </c>
      <c r="AC33" s="59" t="e">
        <f t="shared" si="13"/>
        <v>#DIV/0!</v>
      </c>
      <c r="AD33" s="59" t="e">
        <f t="shared" si="14"/>
        <v>#DIV/0!</v>
      </c>
      <c r="AE33" s="62">
        <f t="shared" si="15"/>
        <v>0</v>
      </c>
      <c r="AF33" s="59" t="e">
        <f t="shared" si="16"/>
        <v>#DIV/0!</v>
      </c>
      <c r="AG33" s="59" t="e">
        <f t="shared" si="17"/>
        <v>#DIV/0!</v>
      </c>
      <c r="AH33" s="59" t="e">
        <f t="shared" si="18"/>
        <v>#DIV/0!</v>
      </c>
      <c r="AI33" s="62">
        <f t="shared" si="19"/>
        <v>0</v>
      </c>
      <c r="AJ33" s="59" t="e">
        <f t="shared" si="20"/>
        <v>#DIV/0!</v>
      </c>
      <c r="AK33" s="59" t="e">
        <f t="shared" si="21"/>
        <v>#DIV/0!</v>
      </c>
      <c r="AL33" s="59" t="e">
        <f t="shared" si="22"/>
        <v>#DIV/0!</v>
      </c>
      <c r="AM33" s="62">
        <f t="shared" si="23"/>
        <v>0</v>
      </c>
      <c r="AN33" s="59" t="e">
        <f t="shared" si="24"/>
        <v>#DIV/0!</v>
      </c>
      <c r="AO33" s="9"/>
      <c r="AP33" s="235"/>
      <c r="AQ33" s="236" t="str">
        <f t="shared" si="25"/>
        <v/>
      </c>
      <c r="AR33" s="236">
        <f t="shared" si="26"/>
        <v>0</v>
      </c>
      <c r="AS33" s="236">
        <f t="shared" si="27"/>
        <v>0</v>
      </c>
    </row>
    <row r="34" spans="1:45" x14ac:dyDescent="0.25">
      <c r="A34">
        <f t="shared" si="28"/>
        <v>17</v>
      </c>
      <c r="B34" s="69" t="str">
        <f>IF(ISBLANK('IV Addl - Analysis'!B28),"--",'IV Addl - Analysis'!B28)</f>
        <v>--</v>
      </c>
      <c r="C34" s="9"/>
      <c r="D34" s="9"/>
      <c r="E34" s="9"/>
      <c r="F34" s="9"/>
      <c r="G34" s="9"/>
      <c r="H34" s="9"/>
      <c r="I34" s="9"/>
      <c r="J34" s="9"/>
      <c r="K34" s="9"/>
      <c r="L34" s="9"/>
      <c r="M34" s="9"/>
      <c r="N34" s="9"/>
      <c r="O34" s="9"/>
      <c r="P34" s="125" t="e">
        <f t="shared" si="0"/>
        <v>#DIV/0!</v>
      </c>
      <c r="Q34" s="125" t="e">
        <f t="shared" si="1"/>
        <v>#DIV/0!</v>
      </c>
      <c r="R34" s="125" t="e">
        <f t="shared" si="2"/>
        <v>#DIV/0!</v>
      </c>
      <c r="S34" s="125" t="e">
        <f t="shared" si="3"/>
        <v>#DIV/0!</v>
      </c>
      <c r="T34" s="125" t="e">
        <f t="shared" si="4"/>
        <v>#DIV/0!</v>
      </c>
      <c r="U34" s="125" t="e">
        <f t="shared" si="5"/>
        <v>#DIV/0!</v>
      </c>
      <c r="V34" s="125" t="e">
        <f t="shared" si="6"/>
        <v>#DIV/0!</v>
      </c>
      <c r="W34" s="125" t="e">
        <f t="shared" si="7"/>
        <v>#DIV/0!</v>
      </c>
      <c r="X34" s="125" t="e">
        <f t="shared" si="8"/>
        <v>#DIV/0!</v>
      </c>
      <c r="Y34" s="59" t="e">
        <f t="shared" si="9"/>
        <v>#DIV/0!</v>
      </c>
      <c r="Z34" s="59" t="e">
        <f t="shared" si="10"/>
        <v>#DIV/0!</v>
      </c>
      <c r="AA34" s="62">
        <f t="shared" si="11"/>
        <v>0</v>
      </c>
      <c r="AB34" s="59" t="e">
        <f t="shared" si="12"/>
        <v>#DIV/0!</v>
      </c>
      <c r="AC34" s="59" t="e">
        <f t="shared" si="13"/>
        <v>#DIV/0!</v>
      </c>
      <c r="AD34" s="59" t="e">
        <f t="shared" si="14"/>
        <v>#DIV/0!</v>
      </c>
      <c r="AE34" s="62">
        <f t="shared" si="15"/>
        <v>0</v>
      </c>
      <c r="AF34" s="59" t="e">
        <f t="shared" si="16"/>
        <v>#DIV/0!</v>
      </c>
      <c r="AG34" s="59" t="e">
        <f t="shared" si="17"/>
        <v>#DIV/0!</v>
      </c>
      <c r="AH34" s="59" t="e">
        <f t="shared" si="18"/>
        <v>#DIV/0!</v>
      </c>
      <c r="AI34" s="62">
        <f t="shared" si="19"/>
        <v>0</v>
      </c>
      <c r="AJ34" s="59" t="e">
        <f t="shared" si="20"/>
        <v>#DIV/0!</v>
      </c>
      <c r="AK34" s="59" t="e">
        <f t="shared" si="21"/>
        <v>#DIV/0!</v>
      </c>
      <c r="AL34" s="59" t="e">
        <f t="shared" si="22"/>
        <v>#DIV/0!</v>
      </c>
      <c r="AM34" s="62">
        <f t="shared" si="23"/>
        <v>0</v>
      </c>
      <c r="AN34" s="59" t="e">
        <f t="shared" si="24"/>
        <v>#DIV/0!</v>
      </c>
      <c r="AO34" s="9"/>
      <c r="AP34" s="235"/>
      <c r="AQ34" s="236" t="str">
        <f t="shared" si="25"/>
        <v/>
      </c>
      <c r="AR34" s="236">
        <f t="shared" si="26"/>
        <v>0</v>
      </c>
      <c r="AS34" s="236">
        <f t="shared" si="27"/>
        <v>0</v>
      </c>
    </row>
    <row r="35" spans="1:45" x14ac:dyDescent="0.25">
      <c r="A35">
        <f t="shared" si="28"/>
        <v>18</v>
      </c>
      <c r="B35" s="69" t="str">
        <f>IF(ISBLANK('IV Addl - Analysis'!B29),"--",'IV Addl - Analysis'!B29)</f>
        <v>--</v>
      </c>
      <c r="C35" s="9"/>
      <c r="D35" s="9"/>
      <c r="E35" s="9"/>
      <c r="F35" s="9"/>
      <c r="G35" s="9"/>
      <c r="H35" s="9"/>
      <c r="I35" s="9"/>
      <c r="J35" s="9"/>
      <c r="K35" s="9"/>
      <c r="L35" s="9"/>
      <c r="M35" s="9"/>
      <c r="N35" s="9"/>
      <c r="O35" s="9"/>
      <c r="P35" s="125" t="e">
        <f t="shared" si="0"/>
        <v>#DIV/0!</v>
      </c>
      <c r="Q35" s="125" t="e">
        <f t="shared" si="1"/>
        <v>#DIV/0!</v>
      </c>
      <c r="R35" s="125" t="e">
        <f t="shared" si="2"/>
        <v>#DIV/0!</v>
      </c>
      <c r="S35" s="125" t="e">
        <f t="shared" si="3"/>
        <v>#DIV/0!</v>
      </c>
      <c r="T35" s="125" t="e">
        <f t="shared" si="4"/>
        <v>#DIV/0!</v>
      </c>
      <c r="U35" s="125" t="e">
        <f t="shared" si="5"/>
        <v>#DIV/0!</v>
      </c>
      <c r="V35" s="125" t="e">
        <f t="shared" si="6"/>
        <v>#DIV/0!</v>
      </c>
      <c r="W35" s="125" t="e">
        <f t="shared" si="7"/>
        <v>#DIV/0!</v>
      </c>
      <c r="X35" s="125" t="e">
        <f t="shared" si="8"/>
        <v>#DIV/0!</v>
      </c>
      <c r="Y35" s="59" t="e">
        <f t="shared" si="9"/>
        <v>#DIV/0!</v>
      </c>
      <c r="Z35" s="59" t="e">
        <f t="shared" si="10"/>
        <v>#DIV/0!</v>
      </c>
      <c r="AA35" s="62">
        <f t="shared" si="11"/>
        <v>0</v>
      </c>
      <c r="AB35" s="59" t="e">
        <f t="shared" si="12"/>
        <v>#DIV/0!</v>
      </c>
      <c r="AC35" s="59" t="e">
        <f t="shared" si="13"/>
        <v>#DIV/0!</v>
      </c>
      <c r="AD35" s="59" t="e">
        <f t="shared" si="14"/>
        <v>#DIV/0!</v>
      </c>
      <c r="AE35" s="62">
        <f t="shared" si="15"/>
        <v>0</v>
      </c>
      <c r="AF35" s="59" t="e">
        <f t="shared" si="16"/>
        <v>#DIV/0!</v>
      </c>
      <c r="AG35" s="59" t="e">
        <f t="shared" si="17"/>
        <v>#DIV/0!</v>
      </c>
      <c r="AH35" s="59" t="e">
        <f t="shared" si="18"/>
        <v>#DIV/0!</v>
      </c>
      <c r="AI35" s="62">
        <f t="shared" si="19"/>
        <v>0</v>
      </c>
      <c r="AJ35" s="59" t="e">
        <f t="shared" si="20"/>
        <v>#DIV/0!</v>
      </c>
      <c r="AK35" s="59" t="e">
        <f t="shared" si="21"/>
        <v>#DIV/0!</v>
      </c>
      <c r="AL35" s="59" t="e">
        <f t="shared" si="22"/>
        <v>#DIV/0!</v>
      </c>
      <c r="AM35" s="62">
        <f t="shared" si="23"/>
        <v>0</v>
      </c>
      <c r="AN35" s="59" t="e">
        <f t="shared" si="24"/>
        <v>#DIV/0!</v>
      </c>
      <c r="AO35" s="9"/>
      <c r="AP35" s="235"/>
      <c r="AQ35" s="236" t="str">
        <f t="shared" si="25"/>
        <v/>
      </c>
      <c r="AR35" s="236">
        <f t="shared" si="26"/>
        <v>0</v>
      </c>
      <c r="AS35" s="236">
        <f t="shared" si="27"/>
        <v>0</v>
      </c>
    </row>
    <row r="36" spans="1:45" x14ac:dyDescent="0.25">
      <c r="A36">
        <f t="shared" si="28"/>
        <v>19</v>
      </c>
      <c r="B36" s="69" t="str">
        <f>IF(ISBLANK('IV Addl - Analysis'!B30),"--",'IV Addl - Analysis'!B30)</f>
        <v>--</v>
      </c>
      <c r="C36" s="9"/>
      <c r="D36" s="9"/>
      <c r="E36" s="9"/>
      <c r="F36" s="9"/>
      <c r="G36" s="9"/>
      <c r="H36" s="9"/>
      <c r="I36" s="9"/>
      <c r="J36" s="9"/>
      <c r="K36" s="9"/>
      <c r="L36" s="9"/>
      <c r="M36" s="9"/>
      <c r="N36" s="9"/>
      <c r="O36" s="9"/>
      <c r="P36" s="125" t="e">
        <f t="shared" si="0"/>
        <v>#DIV/0!</v>
      </c>
      <c r="Q36" s="125" t="e">
        <f t="shared" si="1"/>
        <v>#DIV/0!</v>
      </c>
      <c r="R36" s="125" t="e">
        <f t="shared" si="2"/>
        <v>#DIV/0!</v>
      </c>
      <c r="S36" s="125" t="e">
        <f t="shared" si="3"/>
        <v>#DIV/0!</v>
      </c>
      <c r="T36" s="125" t="e">
        <f t="shared" si="4"/>
        <v>#DIV/0!</v>
      </c>
      <c r="U36" s="125" t="e">
        <f t="shared" si="5"/>
        <v>#DIV/0!</v>
      </c>
      <c r="V36" s="125" t="e">
        <f t="shared" si="6"/>
        <v>#DIV/0!</v>
      </c>
      <c r="W36" s="125" t="e">
        <f t="shared" si="7"/>
        <v>#DIV/0!</v>
      </c>
      <c r="X36" s="125" t="e">
        <f t="shared" si="8"/>
        <v>#DIV/0!</v>
      </c>
      <c r="Y36" s="59" t="e">
        <f t="shared" si="9"/>
        <v>#DIV/0!</v>
      </c>
      <c r="Z36" s="59" t="e">
        <f t="shared" si="10"/>
        <v>#DIV/0!</v>
      </c>
      <c r="AA36" s="62">
        <f t="shared" si="11"/>
        <v>0</v>
      </c>
      <c r="AB36" s="59" t="e">
        <f t="shared" si="12"/>
        <v>#DIV/0!</v>
      </c>
      <c r="AC36" s="59" t="e">
        <f t="shared" si="13"/>
        <v>#DIV/0!</v>
      </c>
      <c r="AD36" s="59" t="e">
        <f t="shared" si="14"/>
        <v>#DIV/0!</v>
      </c>
      <c r="AE36" s="62">
        <f t="shared" si="15"/>
        <v>0</v>
      </c>
      <c r="AF36" s="59" t="e">
        <f t="shared" si="16"/>
        <v>#DIV/0!</v>
      </c>
      <c r="AG36" s="59" t="e">
        <f t="shared" si="17"/>
        <v>#DIV/0!</v>
      </c>
      <c r="AH36" s="59" t="e">
        <f t="shared" si="18"/>
        <v>#DIV/0!</v>
      </c>
      <c r="AI36" s="62">
        <f t="shared" si="19"/>
        <v>0</v>
      </c>
      <c r="AJ36" s="59" t="e">
        <f t="shared" si="20"/>
        <v>#DIV/0!</v>
      </c>
      <c r="AK36" s="59" t="e">
        <f t="shared" si="21"/>
        <v>#DIV/0!</v>
      </c>
      <c r="AL36" s="59" t="e">
        <f t="shared" si="22"/>
        <v>#DIV/0!</v>
      </c>
      <c r="AM36" s="62">
        <f t="shared" si="23"/>
        <v>0</v>
      </c>
      <c r="AN36" s="59" t="e">
        <f t="shared" si="24"/>
        <v>#DIV/0!</v>
      </c>
      <c r="AO36" s="9"/>
      <c r="AP36" s="235"/>
      <c r="AQ36" s="236" t="str">
        <f t="shared" si="25"/>
        <v/>
      </c>
      <c r="AR36" s="236">
        <f t="shared" si="26"/>
        <v>0</v>
      </c>
      <c r="AS36" s="236">
        <f t="shared" si="27"/>
        <v>0</v>
      </c>
    </row>
    <row r="37" spans="1:45" x14ac:dyDescent="0.25">
      <c r="A37">
        <f t="shared" si="28"/>
        <v>20</v>
      </c>
      <c r="B37" s="69" t="str">
        <f>IF(ISBLANK('IV Addl - Analysis'!B31),"--",'IV Addl - Analysis'!B31)</f>
        <v>--</v>
      </c>
      <c r="C37" s="9"/>
      <c r="D37" s="9"/>
      <c r="E37" s="9"/>
      <c r="F37" s="9"/>
      <c r="G37" s="9"/>
      <c r="H37" s="9"/>
      <c r="I37" s="9"/>
      <c r="J37" s="9"/>
      <c r="K37" s="9"/>
      <c r="L37" s="9"/>
      <c r="M37" s="9"/>
      <c r="N37" s="9"/>
      <c r="O37" s="9"/>
      <c r="P37" s="125" t="e">
        <f t="shared" si="0"/>
        <v>#DIV/0!</v>
      </c>
      <c r="Q37" s="125" t="e">
        <f t="shared" si="1"/>
        <v>#DIV/0!</v>
      </c>
      <c r="R37" s="125" t="e">
        <f t="shared" si="2"/>
        <v>#DIV/0!</v>
      </c>
      <c r="S37" s="125" t="e">
        <f t="shared" si="3"/>
        <v>#DIV/0!</v>
      </c>
      <c r="T37" s="125" t="e">
        <f t="shared" si="4"/>
        <v>#DIV/0!</v>
      </c>
      <c r="U37" s="125" t="e">
        <f t="shared" si="5"/>
        <v>#DIV/0!</v>
      </c>
      <c r="V37" s="125" t="e">
        <f t="shared" si="6"/>
        <v>#DIV/0!</v>
      </c>
      <c r="W37" s="125" t="e">
        <f t="shared" si="7"/>
        <v>#DIV/0!</v>
      </c>
      <c r="X37" s="125" t="e">
        <f t="shared" si="8"/>
        <v>#DIV/0!</v>
      </c>
      <c r="Y37" s="59" t="e">
        <f t="shared" si="9"/>
        <v>#DIV/0!</v>
      </c>
      <c r="Z37" s="59" t="e">
        <f t="shared" si="10"/>
        <v>#DIV/0!</v>
      </c>
      <c r="AA37" s="62">
        <f t="shared" si="11"/>
        <v>0</v>
      </c>
      <c r="AB37" s="59" t="e">
        <f t="shared" si="12"/>
        <v>#DIV/0!</v>
      </c>
      <c r="AC37" s="59" t="e">
        <f t="shared" si="13"/>
        <v>#DIV/0!</v>
      </c>
      <c r="AD37" s="59" t="e">
        <f t="shared" si="14"/>
        <v>#DIV/0!</v>
      </c>
      <c r="AE37" s="62">
        <f t="shared" si="15"/>
        <v>0</v>
      </c>
      <c r="AF37" s="59" t="e">
        <f t="shared" si="16"/>
        <v>#DIV/0!</v>
      </c>
      <c r="AG37" s="59" t="e">
        <f t="shared" si="17"/>
        <v>#DIV/0!</v>
      </c>
      <c r="AH37" s="59" t="e">
        <f t="shared" si="18"/>
        <v>#DIV/0!</v>
      </c>
      <c r="AI37" s="62">
        <f t="shared" si="19"/>
        <v>0</v>
      </c>
      <c r="AJ37" s="59" t="e">
        <f t="shared" si="20"/>
        <v>#DIV/0!</v>
      </c>
      <c r="AK37" s="59" t="e">
        <f t="shared" si="21"/>
        <v>#DIV/0!</v>
      </c>
      <c r="AL37" s="59" t="e">
        <f t="shared" si="22"/>
        <v>#DIV/0!</v>
      </c>
      <c r="AM37" s="62">
        <f t="shared" si="23"/>
        <v>0</v>
      </c>
      <c r="AN37" s="59" t="e">
        <f t="shared" si="24"/>
        <v>#DIV/0!</v>
      </c>
      <c r="AO37" s="9"/>
      <c r="AP37" s="235"/>
      <c r="AQ37" s="236" t="str">
        <f t="shared" si="25"/>
        <v/>
      </c>
      <c r="AR37" s="236">
        <f t="shared" si="26"/>
        <v>0</v>
      </c>
      <c r="AS37" s="236">
        <f t="shared" si="27"/>
        <v>0</v>
      </c>
    </row>
    <row r="38" spans="1:45" x14ac:dyDescent="0.25">
      <c r="A38">
        <f t="shared" si="28"/>
        <v>21</v>
      </c>
      <c r="B38" s="69" t="str">
        <f>IF(ISBLANK('IV Addl - Analysis'!B32),"--",'IV Addl - Analysis'!B32)</f>
        <v>--</v>
      </c>
      <c r="C38" s="9"/>
      <c r="D38" s="9"/>
      <c r="E38" s="9"/>
      <c r="F38" s="9"/>
      <c r="G38" s="9"/>
      <c r="H38" s="9"/>
      <c r="I38" s="9"/>
      <c r="J38" s="9"/>
      <c r="K38" s="9"/>
      <c r="L38" s="9"/>
      <c r="M38" s="9"/>
      <c r="N38" s="9"/>
      <c r="O38" s="9"/>
      <c r="P38" s="125" t="e">
        <f t="shared" si="0"/>
        <v>#DIV/0!</v>
      </c>
      <c r="Q38" s="125" t="e">
        <f t="shared" si="1"/>
        <v>#DIV/0!</v>
      </c>
      <c r="R38" s="125" t="e">
        <f t="shared" si="2"/>
        <v>#DIV/0!</v>
      </c>
      <c r="S38" s="125" t="e">
        <f t="shared" si="3"/>
        <v>#DIV/0!</v>
      </c>
      <c r="T38" s="125" t="e">
        <f t="shared" si="4"/>
        <v>#DIV/0!</v>
      </c>
      <c r="U38" s="125" t="e">
        <f t="shared" si="5"/>
        <v>#DIV/0!</v>
      </c>
      <c r="V38" s="125" t="e">
        <f t="shared" si="6"/>
        <v>#DIV/0!</v>
      </c>
      <c r="W38" s="125" t="e">
        <f t="shared" si="7"/>
        <v>#DIV/0!</v>
      </c>
      <c r="X38" s="125" t="e">
        <f t="shared" si="8"/>
        <v>#DIV/0!</v>
      </c>
      <c r="Y38" s="59" t="e">
        <f t="shared" si="9"/>
        <v>#DIV/0!</v>
      </c>
      <c r="Z38" s="59" t="e">
        <f t="shared" si="10"/>
        <v>#DIV/0!</v>
      </c>
      <c r="AA38" s="62">
        <f t="shared" si="11"/>
        <v>0</v>
      </c>
      <c r="AB38" s="59" t="e">
        <f t="shared" si="12"/>
        <v>#DIV/0!</v>
      </c>
      <c r="AC38" s="59" t="e">
        <f t="shared" si="13"/>
        <v>#DIV/0!</v>
      </c>
      <c r="AD38" s="59" t="e">
        <f t="shared" si="14"/>
        <v>#DIV/0!</v>
      </c>
      <c r="AE38" s="62">
        <f t="shared" si="15"/>
        <v>0</v>
      </c>
      <c r="AF38" s="59" t="e">
        <f t="shared" si="16"/>
        <v>#DIV/0!</v>
      </c>
      <c r="AG38" s="59" t="e">
        <f t="shared" si="17"/>
        <v>#DIV/0!</v>
      </c>
      <c r="AH38" s="59" t="e">
        <f t="shared" si="18"/>
        <v>#DIV/0!</v>
      </c>
      <c r="AI38" s="62">
        <f t="shared" si="19"/>
        <v>0</v>
      </c>
      <c r="AJ38" s="59" t="e">
        <f t="shared" si="20"/>
        <v>#DIV/0!</v>
      </c>
      <c r="AK38" s="59" t="e">
        <f t="shared" si="21"/>
        <v>#DIV/0!</v>
      </c>
      <c r="AL38" s="59" t="e">
        <f t="shared" si="22"/>
        <v>#DIV/0!</v>
      </c>
      <c r="AM38" s="62">
        <f t="shared" si="23"/>
        <v>0</v>
      </c>
      <c r="AN38" s="59" t="e">
        <f t="shared" si="24"/>
        <v>#DIV/0!</v>
      </c>
      <c r="AO38" s="9"/>
      <c r="AP38" s="235"/>
      <c r="AQ38" s="236" t="str">
        <f t="shared" si="25"/>
        <v/>
      </c>
      <c r="AR38" s="236">
        <f t="shared" si="26"/>
        <v>0</v>
      </c>
      <c r="AS38" s="236">
        <f t="shared" si="27"/>
        <v>0</v>
      </c>
    </row>
    <row r="39" spans="1:45" x14ac:dyDescent="0.25">
      <c r="A39">
        <f t="shared" si="28"/>
        <v>22</v>
      </c>
      <c r="B39" s="69" t="str">
        <f>IF(ISBLANK('IV Addl - Analysis'!B33),"--",'IV Addl - Analysis'!B33)</f>
        <v>--</v>
      </c>
      <c r="C39" s="9"/>
      <c r="D39" s="9"/>
      <c r="E39" s="9"/>
      <c r="F39" s="9"/>
      <c r="G39" s="9"/>
      <c r="H39" s="9"/>
      <c r="I39" s="9"/>
      <c r="J39" s="9"/>
      <c r="K39" s="9"/>
      <c r="L39" s="9"/>
      <c r="M39" s="9"/>
      <c r="N39" s="9"/>
      <c r="O39" s="9"/>
      <c r="P39" s="125" t="e">
        <f t="shared" si="0"/>
        <v>#DIV/0!</v>
      </c>
      <c r="Q39" s="125" t="e">
        <f t="shared" si="1"/>
        <v>#DIV/0!</v>
      </c>
      <c r="R39" s="125" t="e">
        <f t="shared" si="2"/>
        <v>#DIV/0!</v>
      </c>
      <c r="S39" s="125" t="e">
        <f t="shared" si="3"/>
        <v>#DIV/0!</v>
      </c>
      <c r="T39" s="125" t="e">
        <f t="shared" si="4"/>
        <v>#DIV/0!</v>
      </c>
      <c r="U39" s="125" t="e">
        <f t="shared" si="5"/>
        <v>#DIV/0!</v>
      </c>
      <c r="V39" s="125" t="e">
        <f t="shared" si="6"/>
        <v>#DIV/0!</v>
      </c>
      <c r="W39" s="125" t="e">
        <f t="shared" si="7"/>
        <v>#DIV/0!</v>
      </c>
      <c r="X39" s="125" t="e">
        <f t="shared" si="8"/>
        <v>#DIV/0!</v>
      </c>
      <c r="Y39" s="59" t="e">
        <f t="shared" si="9"/>
        <v>#DIV/0!</v>
      </c>
      <c r="Z39" s="59" t="e">
        <f t="shared" si="10"/>
        <v>#DIV/0!</v>
      </c>
      <c r="AA39" s="62">
        <f t="shared" si="11"/>
        <v>0</v>
      </c>
      <c r="AB39" s="59" t="e">
        <f t="shared" si="12"/>
        <v>#DIV/0!</v>
      </c>
      <c r="AC39" s="59" t="e">
        <f t="shared" si="13"/>
        <v>#DIV/0!</v>
      </c>
      <c r="AD39" s="59" t="e">
        <f t="shared" si="14"/>
        <v>#DIV/0!</v>
      </c>
      <c r="AE39" s="62">
        <f t="shared" si="15"/>
        <v>0</v>
      </c>
      <c r="AF39" s="59" t="e">
        <f t="shared" si="16"/>
        <v>#DIV/0!</v>
      </c>
      <c r="AG39" s="59" t="e">
        <f t="shared" si="17"/>
        <v>#DIV/0!</v>
      </c>
      <c r="AH39" s="59" t="e">
        <f t="shared" si="18"/>
        <v>#DIV/0!</v>
      </c>
      <c r="AI39" s="62">
        <f t="shared" si="19"/>
        <v>0</v>
      </c>
      <c r="AJ39" s="59" t="e">
        <f t="shared" si="20"/>
        <v>#DIV/0!</v>
      </c>
      <c r="AK39" s="59" t="e">
        <f t="shared" si="21"/>
        <v>#DIV/0!</v>
      </c>
      <c r="AL39" s="59" t="e">
        <f t="shared" si="22"/>
        <v>#DIV/0!</v>
      </c>
      <c r="AM39" s="62">
        <f t="shared" si="23"/>
        <v>0</v>
      </c>
      <c r="AN39" s="59" t="e">
        <f t="shared" si="24"/>
        <v>#DIV/0!</v>
      </c>
      <c r="AO39" s="9"/>
      <c r="AP39" s="235"/>
      <c r="AQ39" s="236" t="str">
        <f t="shared" si="25"/>
        <v/>
      </c>
      <c r="AR39" s="236">
        <f t="shared" si="26"/>
        <v>0</v>
      </c>
      <c r="AS39" s="236">
        <f t="shared" si="27"/>
        <v>0</v>
      </c>
    </row>
    <row r="40" spans="1:45" x14ac:dyDescent="0.25">
      <c r="A40">
        <f t="shared" si="28"/>
        <v>23</v>
      </c>
      <c r="B40" s="69" t="str">
        <f>IF(ISBLANK('IV Addl - Analysis'!B34),"--",'IV Addl - Analysis'!B34)</f>
        <v>--</v>
      </c>
      <c r="C40" s="9"/>
      <c r="D40" s="9"/>
      <c r="E40" s="9"/>
      <c r="F40" s="9"/>
      <c r="G40" s="9"/>
      <c r="H40" s="9"/>
      <c r="I40" s="9"/>
      <c r="J40" s="9"/>
      <c r="K40" s="9"/>
      <c r="L40" s="9"/>
      <c r="M40" s="9"/>
      <c r="N40" s="9"/>
      <c r="O40" s="9"/>
      <c r="P40" s="125" t="e">
        <f t="shared" si="0"/>
        <v>#DIV/0!</v>
      </c>
      <c r="Q40" s="125" t="e">
        <f t="shared" si="1"/>
        <v>#DIV/0!</v>
      </c>
      <c r="R40" s="125" t="e">
        <f t="shared" si="2"/>
        <v>#DIV/0!</v>
      </c>
      <c r="S40" s="125" t="e">
        <f t="shared" si="3"/>
        <v>#DIV/0!</v>
      </c>
      <c r="T40" s="125" t="e">
        <f t="shared" si="4"/>
        <v>#DIV/0!</v>
      </c>
      <c r="U40" s="125" t="e">
        <f t="shared" si="5"/>
        <v>#DIV/0!</v>
      </c>
      <c r="V40" s="125" t="e">
        <f t="shared" si="6"/>
        <v>#DIV/0!</v>
      </c>
      <c r="W40" s="125" t="e">
        <f t="shared" si="7"/>
        <v>#DIV/0!</v>
      </c>
      <c r="X40" s="125" t="e">
        <f t="shared" si="8"/>
        <v>#DIV/0!</v>
      </c>
      <c r="Y40" s="59" t="e">
        <f t="shared" si="9"/>
        <v>#DIV/0!</v>
      </c>
      <c r="Z40" s="59" t="e">
        <f t="shared" si="10"/>
        <v>#DIV/0!</v>
      </c>
      <c r="AA40" s="62">
        <f t="shared" si="11"/>
        <v>0</v>
      </c>
      <c r="AB40" s="59" t="e">
        <f t="shared" si="12"/>
        <v>#DIV/0!</v>
      </c>
      <c r="AC40" s="59" t="e">
        <f t="shared" si="13"/>
        <v>#DIV/0!</v>
      </c>
      <c r="AD40" s="59" t="e">
        <f t="shared" si="14"/>
        <v>#DIV/0!</v>
      </c>
      <c r="AE40" s="62">
        <f t="shared" si="15"/>
        <v>0</v>
      </c>
      <c r="AF40" s="59" t="e">
        <f t="shared" si="16"/>
        <v>#DIV/0!</v>
      </c>
      <c r="AG40" s="59" t="e">
        <f t="shared" si="17"/>
        <v>#DIV/0!</v>
      </c>
      <c r="AH40" s="59" t="e">
        <f t="shared" si="18"/>
        <v>#DIV/0!</v>
      </c>
      <c r="AI40" s="62">
        <f t="shared" si="19"/>
        <v>0</v>
      </c>
      <c r="AJ40" s="59" t="e">
        <f t="shared" si="20"/>
        <v>#DIV/0!</v>
      </c>
      <c r="AK40" s="59" t="e">
        <f t="shared" si="21"/>
        <v>#DIV/0!</v>
      </c>
      <c r="AL40" s="59" t="e">
        <f t="shared" si="22"/>
        <v>#DIV/0!</v>
      </c>
      <c r="AM40" s="62">
        <f t="shared" si="23"/>
        <v>0</v>
      </c>
      <c r="AN40" s="59" t="e">
        <f t="shared" si="24"/>
        <v>#DIV/0!</v>
      </c>
      <c r="AO40" s="9"/>
      <c r="AP40" s="235"/>
      <c r="AQ40" s="236" t="str">
        <f t="shared" si="25"/>
        <v/>
      </c>
      <c r="AR40" s="236">
        <f t="shared" si="26"/>
        <v>0</v>
      </c>
      <c r="AS40" s="236">
        <f t="shared" si="27"/>
        <v>0</v>
      </c>
    </row>
    <row r="41" spans="1:45" x14ac:dyDescent="0.25">
      <c r="A41">
        <f t="shared" si="28"/>
        <v>24</v>
      </c>
      <c r="B41" s="69" t="str">
        <f>IF(ISBLANK('IV Addl - Analysis'!B35),"--",'IV Addl - Analysis'!B35)</f>
        <v>--</v>
      </c>
      <c r="C41" s="9"/>
      <c r="D41" s="9"/>
      <c r="E41" s="9"/>
      <c r="F41" s="9"/>
      <c r="G41" s="9"/>
      <c r="H41" s="9"/>
      <c r="I41" s="9"/>
      <c r="J41" s="9"/>
      <c r="K41" s="9"/>
      <c r="L41" s="9"/>
      <c r="M41" s="9"/>
      <c r="N41" s="9"/>
      <c r="O41" s="9"/>
      <c r="P41" s="125" t="e">
        <f t="shared" si="0"/>
        <v>#DIV/0!</v>
      </c>
      <c r="Q41" s="125" t="e">
        <f t="shared" si="1"/>
        <v>#DIV/0!</v>
      </c>
      <c r="R41" s="125" t="e">
        <f t="shared" si="2"/>
        <v>#DIV/0!</v>
      </c>
      <c r="S41" s="125" t="e">
        <f t="shared" si="3"/>
        <v>#DIV/0!</v>
      </c>
      <c r="T41" s="125" t="e">
        <f t="shared" si="4"/>
        <v>#DIV/0!</v>
      </c>
      <c r="U41" s="125" t="e">
        <f t="shared" si="5"/>
        <v>#DIV/0!</v>
      </c>
      <c r="V41" s="125" t="e">
        <f t="shared" si="6"/>
        <v>#DIV/0!</v>
      </c>
      <c r="W41" s="125" t="e">
        <f t="shared" si="7"/>
        <v>#DIV/0!</v>
      </c>
      <c r="X41" s="125" t="e">
        <f t="shared" si="8"/>
        <v>#DIV/0!</v>
      </c>
      <c r="Y41" s="59" t="e">
        <f t="shared" si="9"/>
        <v>#DIV/0!</v>
      </c>
      <c r="Z41" s="59" t="e">
        <f t="shared" si="10"/>
        <v>#DIV/0!</v>
      </c>
      <c r="AA41" s="62">
        <f t="shared" si="11"/>
        <v>0</v>
      </c>
      <c r="AB41" s="59" t="e">
        <f t="shared" si="12"/>
        <v>#DIV/0!</v>
      </c>
      <c r="AC41" s="59" t="e">
        <f t="shared" si="13"/>
        <v>#DIV/0!</v>
      </c>
      <c r="AD41" s="59" t="e">
        <f t="shared" si="14"/>
        <v>#DIV/0!</v>
      </c>
      <c r="AE41" s="62">
        <f t="shared" si="15"/>
        <v>0</v>
      </c>
      <c r="AF41" s="59" t="e">
        <f t="shared" si="16"/>
        <v>#DIV/0!</v>
      </c>
      <c r="AG41" s="59" t="e">
        <f t="shared" si="17"/>
        <v>#DIV/0!</v>
      </c>
      <c r="AH41" s="59" t="e">
        <f t="shared" si="18"/>
        <v>#DIV/0!</v>
      </c>
      <c r="AI41" s="62">
        <f t="shared" si="19"/>
        <v>0</v>
      </c>
      <c r="AJ41" s="59" t="e">
        <f t="shared" si="20"/>
        <v>#DIV/0!</v>
      </c>
      <c r="AK41" s="59" t="e">
        <f t="shared" si="21"/>
        <v>#DIV/0!</v>
      </c>
      <c r="AL41" s="59" t="e">
        <f t="shared" si="22"/>
        <v>#DIV/0!</v>
      </c>
      <c r="AM41" s="62">
        <f t="shared" si="23"/>
        <v>0</v>
      </c>
      <c r="AN41" s="59" t="e">
        <f t="shared" si="24"/>
        <v>#DIV/0!</v>
      </c>
      <c r="AO41" s="9"/>
      <c r="AP41" s="235"/>
      <c r="AQ41" s="236" t="str">
        <f t="shared" si="25"/>
        <v/>
      </c>
      <c r="AR41" s="236">
        <f t="shared" si="26"/>
        <v>0</v>
      </c>
      <c r="AS41" s="236">
        <f t="shared" si="27"/>
        <v>0</v>
      </c>
    </row>
    <row r="42" spans="1:45" x14ac:dyDescent="0.25">
      <c r="A42">
        <f t="shared" si="28"/>
        <v>25</v>
      </c>
      <c r="B42" s="69" t="str">
        <f>IF(ISBLANK('IV Addl - Analysis'!B36),"--",'IV Addl - Analysis'!B36)</f>
        <v>--</v>
      </c>
      <c r="C42" s="9"/>
      <c r="D42" s="9"/>
      <c r="E42" s="9"/>
      <c r="F42" s="9"/>
      <c r="G42" s="9"/>
      <c r="H42" s="9"/>
      <c r="I42" s="9"/>
      <c r="J42" s="9"/>
      <c r="K42" s="9"/>
      <c r="L42" s="9"/>
      <c r="M42" s="9"/>
      <c r="N42" s="9"/>
      <c r="O42" s="9"/>
      <c r="P42" s="125" t="e">
        <f t="shared" si="0"/>
        <v>#DIV/0!</v>
      </c>
      <c r="Q42" s="125" t="e">
        <f t="shared" si="1"/>
        <v>#DIV/0!</v>
      </c>
      <c r="R42" s="125" t="e">
        <f t="shared" si="2"/>
        <v>#DIV/0!</v>
      </c>
      <c r="S42" s="125" t="e">
        <f t="shared" si="3"/>
        <v>#DIV/0!</v>
      </c>
      <c r="T42" s="125" t="e">
        <f t="shared" si="4"/>
        <v>#DIV/0!</v>
      </c>
      <c r="U42" s="125" t="e">
        <f t="shared" si="5"/>
        <v>#DIV/0!</v>
      </c>
      <c r="V42" s="125" t="e">
        <f t="shared" si="6"/>
        <v>#DIV/0!</v>
      </c>
      <c r="W42" s="125" t="e">
        <f t="shared" si="7"/>
        <v>#DIV/0!</v>
      </c>
      <c r="X42" s="125" t="e">
        <f t="shared" si="8"/>
        <v>#DIV/0!</v>
      </c>
      <c r="Y42" s="59" t="e">
        <f t="shared" si="9"/>
        <v>#DIV/0!</v>
      </c>
      <c r="Z42" s="59" t="e">
        <f t="shared" si="10"/>
        <v>#DIV/0!</v>
      </c>
      <c r="AA42" s="62">
        <f t="shared" si="11"/>
        <v>0</v>
      </c>
      <c r="AB42" s="59" t="e">
        <f t="shared" si="12"/>
        <v>#DIV/0!</v>
      </c>
      <c r="AC42" s="59" t="e">
        <f t="shared" si="13"/>
        <v>#DIV/0!</v>
      </c>
      <c r="AD42" s="59" t="e">
        <f t="shared" si="14"/>
        <v>#DIV/0!</v>
      </c>
      <c r="AE42" s="62">
        <f t="shared" si="15"/>
        <v>0</v>
      </c>
      <c r="AF42" s="59" t="e">
        <f t="shared" si="16"/>
        <v>#DIV/0!</v>
      </c>
      <c r="AG42" s="59" t="e">
        <f t="shared" si="17"/>
        <v>#DIV/0!</v>
      </c>
      <c r="AH42" s="59" t="e">
        <f t="shared" si="18"/>
        <v>#DIV/0!</v>
      </c>
      <c r="AI42" s="62">
        <f t="shared" si="19"/>
        <v>0</v>
      </c>
      <c r="AJ42" s="59" t="e">
        <f t="shared" si="20"/>
        <v>#DIV/0!</v>
      </c>
      <c r="AK42" s="59" t="e">
        <f t="shared" si="21"/>
        <v>#DIV/0!</v>
      </c>
      <c r="AL42" s="59" t="e">
        <f t="shared" si="22"/>
        <v>#DIV/0!</v>
      </c>
      <c r="AM42" s="62">
        <f t="shared" si="23"/>
        <v>0</v>
      </c>
      <c r="AN42" s="59" t="e">
        <f t="shared" si="24"/>
        <v>#DIV/0!</v>
      </c>
      <c r="AO42" s="9"/>
      <c r="AP42" s="235"/>
      <c r="AQ42" s="236" t="str">
        <f t="shared" si="25"/>
        <v/>
      </c>
      <c r="AR42" s="236">
        <f t="shared" si="26"/>
        <v>0</v>
      </c>
      <c r="AS42" s="236">
        <f t="shared" si="27"/>
        <v>0</v>
      </c>
    </row>
    <row r="43" spans="1:45" x14ac:dyDescent="0.25">
      <c r="A43">
        <f t="shared" si="28"/>
        <v>26</v>
      </c>
      <c r="B43" s="69" t="str">
        <f>IF(ISBLANK('IV Addl - Analysis'!B37),"--",'IV Addl - Analysis'!B37)</f>
        <v>--</v>
      </c>
      <c r="C43" s="9"/>
      <c r="D43" s="9"/>
      <c r="E43" s="9"/>
      <c r="F43" s="9"/>
      <c r="G43" s="9"/>
      <c r="H43" s="9"/>
      <c r="I43" s="9"/>
      <c r="J43" s="9"/>
      <c r="K43" s="9"/>
      <c r="L43" s="9"/>
      <c r="M43" s="9"/>
      <c r="N43" s="9"/>
      <c r="O43" s="9"/>
      <c r="P43" s="125" t="e">
        <f t="shared" si="0"/>
        <v>#DIV/0!</v>
      </c>
      <c r="Q43" s="125" t="e">
        <f t="shared" si="1"/>
        <v>#DIV/0!</v>
      </c>
      <c r="R43" s="125" t="e">
        <f t="shared" si="2"/>
        <v>#DIV/0!</v>
      </c>
      <c r="S43" s="125" t="e">
        <f t="shared" si="3"/>
        <v>#DIV/0!</v>
      </c>
      <c r="T43" s="125" t="e">
        <f t="shared" si="4"/>
        <v>#DIV/0!</v>
      </c>
      <c r="U43" s="125" t="e">
        <f t="shared" si="5"/>
        <v>#DIV/0!</v>
      </c>
      <c r="V43" s="125" t="e">
        <f t="shared" si="6"/>
        <v>#DIV/0!</v>
      </c>
      <c r="W43" s="125" t="e">
        <f t="shared" si="7"/>
        <v>#DIV/0!</v>
      </c>
      <c r="X43" s="125" t="e">
        <f t="shared" si="8"/>
        <v>#DIV/0!</v>
      </c>
      <c r="Y43" s="59" t="e">
        <f t="shared" si="9"/>
        <v>#DIV/0!</v>
      </c>
      <c r="Z43" s="59" t="e">
        <f t="shared" si="10"/>
        <v>#DIV/0!</v>
      </c>
      <c r="AA43" s="62">
        <f t="shared" si="11"/>
        <v>0</v>
      </c>
      <c r="AB43" s="59" t="e">
        <f t="shared" si="12"/>
        <v>#DIV/0!</v>
      </c>
      <c r="AC43" s="59" t="e">
        <f t="shared" si="13"/>
        <v>#DIV/0!</v>
      </c>
      <c r="AD43" s="59" t="e">
        <f t="shared" si="14"/>
        <v>#DIV/0!</v>
      </c>
      <c r="AE43" s="62">
        <f t="shared" si="15"/>
        <v>0</v>
      </c>
      <c r="AF43" s="59" t="e">
        <f t="shared" si="16"/>
        <v>#DIV/0!</v>
      </c>
      <c r="AG43" s="59" t="e">
        <f t="shared" si="17"/>
        <v>#DIV/0!</v>
      </c>
      <c r="AH43" s="59" t="e">
        <f t="shared" si="18"/>
        <v>#DIV/0!</v>
      </c>
      <c r="AI43" s="62">
        <f t="shared" si="19"/>
        <v>0</v>
      </c>
      <c r="AJ43" s="59" t="e">
        <f t="shared" si="20"/>
        <v>#DIV/0!</v>
      </c>
      <c r="AK43" s="59" t="e">
        <f t="shared" si="21"/>
        <v>#DIV/0!</v>
      </c>
      <c r="AL43" s="59" t="e">
        <f t="shared" si="22"/>
        <v>#DIV/0!</v>
      </c>
      <c r="AM43" s="62">
        <f t="shared" si="23"/>
        <v>0</v>
      </c>
      <c r="AN43" s="59" t="e">
        <f t="shared" si="24"/>
        <v>#DIV/0!</v>
      </c>
      <c r="AO43" s="9"/>
      <c r="AP43" s="235"/>
      <c r="AQ43" s="236" t="str">
        <f t="shared" si="25"/>
        <v/>
      </c>
      <c r="AR43" s="236">
        <f t="shared" si="26"/>
        <v>0</v>
      </c>
      <c r="AS43" s="236">
        <f t="shared" si="27"/>
        <v>0</v>
      </c>
    </row>
    <row r="44" spans="1:45" x14ac:dyDescent="0.25">
      <c r="A44">
        <f t="shared" si="28"/>
        <v>27</v>
      </c>
      <c r="B44" s="69" t="str">
        <f>IF(ISBLANK('IV Addl - Analysis'!B38),"--",'IV Addl - Analysis'!B38)</f>
        <v>--</v>
      </c>
      <c r="C44" s="9"/>
      <c r="D44" s="9"/>
      <c r="E44" s="9"/>
      <c r="F44" s="9"/>
      <c r="G44" s="9"/>
      <c r="H44" s="9"/>
      <c r="I44" s="9"/>
      <c r="J44" s="9"/>
      <c r="K44" s="9"/>
      <c r="L44" s="9"/>
      <c r="M44" s="9"/>
      <c r="N44" s="9"/>
      <c r="O44" s="9"/>
      <c r="P44" s="125" t="e">
        <f t="shared" si="0"/>
        <v>#DIV/0!</v>
      </c>
      <c r="Q44" s="125" t="e">
        <f t="shared" si="1"/>
        <v>#DIV/0!</v>
      </c>
      <c r="R44" s="125" t="e">
        <f t="shared" si="2"/>
        <v>#DIV/0!</v>
      </c>
      <c r="S44" s="125" t="e">
        <f t="shared" si="3"/>
        <v>#DIV/0!</v>
      </c>
      <c r="T44" s="125" t="e">
        <f t="shared" si="4"/>
        <v>#DIV/0!</v>
      </c>
      <c r="U44" s="125" t="e">
        <f t="shared" si="5"/>
        <v>#DIV/0!</v>
      </c>
      <c r="V44" s="125" t="e">
        <f t="shared" si="6"/>
        <v>#DIV/0!</v>
      </c>
      <c r="W44" s="125" t="e">
        <f t="shared" si="7"/>
        <v>#DIV/0!</v>
      </c>
      <c r="X44" s="125" t="e">
        <f t="shared" si="8"/>
        <v>#DIV/0!</v>
      </c>
      <c r="Y44" s="59" t="e">
        <f t="shared" si="9"/>
        <v>#DIV/0!</v>
      </c>
      <c r="Z44" s="59" t="e">
        <f t="shared" si="10"/>
        <v>#DIV/0!</v>
      </c>
      <c r="AA44" s="62">
        <f t="shared" si="11"/>
        <v>0</v>
      </c>
      <c r="AB44" s="59" t="e">
        <f t="shared" si="12"/>
        <v>#DIV/0!</v>
      </c>
      <c r="AC44" s="59" t="e">
        <f t="shared" si="13"/>
        <v>#DIV/0!</v>
      </c>
      <c r="AD44" s="59" t="e">
        <f t="shared" si="14"/>
        <v>#DIV/0!</v>
      </c>
      <c r="AE44" s="62">
        <f t="shared" si="15"/>
        <v>0</v>
      </c>
      <c r="AF44" s="59" t="e">
        <f t="shared" si="16"/>
        <v>#DIV/0!</v>
      </c>
      <c r="AG44" s="59" t="e">
        <f t="shared" si="17"/>
        <v>#DIV/0!</v>
      </c>
      <c r="AH44" s="59" t="e">
        <f t="shared" si="18"/>
        <v>#DIV/0!</v>
      </c>
      <c r="AI44" s="62">
        <f t="shared" si="19"/>
        <v>0</v>
      </c>
      <c r="AJ44" s="59" t="e">
        <f t="shared" si="20"/>
        <v>#DIV/0!</v>
      </c>
      <c r="AK44" s="59" t="e">
        <f t="shared" si="21"/>
        <v>#DIV/0!</v>
      </c>
      <c r="AL44" s="59" t="e">
        <f t="shared" si="22"/>
        <v>#DIV/0!</v>
      </c>
      <c r="AM44" s="62">
        <f t="shared" si="23"/>
        <v>0</v>
      </c>
      <c r="AN44" s="59" t="e">
        <f t="shared" si="24"/>
        <v>#DIV/0!</v>
      </c>
      <c r="AO44" s="9"/>
      <c r="AP44" s="235"/>
      <c r="AQ44" s="236" t="str">
        <f t="shared" si="25"/>
        <v/>
      </c>
      <c r="AR44" s="236">
        <f t="shared" si="26"/>
        <v>0</v>
      </c>
      <c r="AS44" s="236">
        <f t="shared" si="27"/>
        <v>0</v>
      </c>
    </row>
    <row r="45" spans="1:45" x14ac:dyDescent="0.25">
      <c r="A45">
        <f t="shared" si="28"/>
        <v>28</v>
      </c>
      <c r="B45" s="69" t="str">
        <f>IF(ISBLANK('IV Addl - Analysis'!B39),"--",'IV Addl - Analysis'!B39)</f>
        <v>--</v>
      </c>
      <c r="C45" s="9"/>
      <c r="D45" s="9"/>
      <c r="E45" s="9"/>
      <c r="F45" s="9"/>
      <c r="G45" s="9"/>
      <c r="H45" s="9"/>
      <c r="I45" s="9"/>
      <c r="J45" s="9"/>
      <c r="K45" s="9"/>
      <c r="L45" s="9"/>
      <c r="M45" s="9"/>
      <c r="N45" s="9"/>
      <c r="O45" s="9"/>
      <c r="P45" s="125" t="e">
        <f t="shared" si="0"/>
        <v>#DIV/0!</v>
      </c>
      <c r="Q45" s="125" t="e">
        <f t="shared" si="1"/>
        <v>#DIV/0!</v>
      </c>
      <c r="R45" s="125" t="e">
        <f t="shared" si="2"/>
        <v>#DIV/0!</v>
      </c>
      <c r="S45" s="125" t="e">
        <f t="shared" si="3"/>
        <v>#DIV/0!</v>
      </c>
      <c r="T45" s="125" t="e">
        <f t="shared" si="4"/>
        <v>#DIV/0!</v>
      </c>
      <c r="U45" s="125" t="e">
        <f t="shared" si="5"/>
        <v>#DIV/0!</v>
      </c>
      <c r="V45" s="125" t="e">
        <f t="shared" si="6"/>
        <v>#DIV/0!</v>
      </c>
      <c r="W45" s="125" t="e">
        <f t="shared" si="7"/>
        <v>#DIV/0!</v>
      </c>
      <c r="X45" s="125" t="e">
        <f t="shared" si="8"/>
        <v>#DIV/0!</v>
      </c>
      <c r="Y45" s="59" t="e">
        <f t="shared" si="9"/>
        <v>#DIV/0!</v>
      </c>
      <c r="Z45" s="59" t="e">
        <f t="shared" si="10"/>
        <v>#DIV/0!</v>
      </c>
      <c r="AA45" s="62">
        <f t="shared" si="11"/>
        <v>0</v>
      </c>
      <c r="AB45" s="59" t="e">
        <f t="shared" si="12"/>
        <v>#DIV/0!</v>
      </c>
      <c r="AC45" s="59" t="e">
        <f t="shared" si="13"/>
        <v>#DIV/0!</v>
      </c>
      <c r="AD45" s="59" t="e">
        <f t="shared" si="14"/>
        <v>#DIV/0!</v>
      </c>
      <c r="AE45" s="62">
        <f t="shared" si="15"/>
        <v>0</v>
      </c>
      <c r="AF45" s="59" t="e">
        <f t="shared" si="16"/>
        <v>#DIV/0!</v>
      </c>
      <c r="AG45" s="59" t="e">
        <f t="shared" si="17"/>
        <v>#DIV/0!</v>
      </c>
      <c r="AH45" s="59" t="e">
        <f t="shared" si="18"/>
        <v>#DIV/0!</v>
      </c>
      <c r="AI45" s="62">
        <f t="shared" si="19"/>
        <v>0</v>
      </c>
      <c r="AJ45" s="59" t="e">
        <f t="shared" si="20"/>
        <v>#DIV/0!</v>
      </c>
      <c r="AK45" s="59" t="e">
        <f t="shared" si="21"/>
        <v>#DIV/0!</v>
      </c>
      <c r="AL45" s="59" t="e">
        <f t="shared" si="22"/>
        <v>#DIV/0!</v>
      </c>
      <c r="AM45" s="62">
        <f t="shared" si="23"/>
        <v>0</v>
      </c>
      <c r="AN45" s="59" t="e">
        <f t="shared" si="24"/>
        <v>#DIV/0!</v>
      </c>
      <c r="AO45" s="9"/>
      <c r="AP45" s="235"/>
      <c r="AQ45" s="236" t="str">
        <f t="shared" si="25"/>
        <v/>
      </c>
      <c r="AR45" s="236">
        <f t="shared" si="26"/>
        <v>0</v>
      </c>
      <c r="AS45" s="236">
        <f t="shared" si="27"/>
        <v>0</v>
      </c>
    </row>
    <row r="46" spans="1:45" x14ac:dyDescent="0.25">
      <c r="A46">
        <f t="shared" si="28"/>
        <v>29</v>
      </c>
      <c r="B46" s="69" t="str">
        <f>IF(ISBLANK('IV Addl - Analysis'!B40),"--",'IV Addl - Analysis'!B40)</f>
        <v>--</v>
      </c>
      <c r="C46" s="9"/>
      <c r="D46" s="9"/>
      <c r="E46" s="9"/>
      <c r="F46" s="9"/>
      <c r="G46" s="9"/>
      <c r="H46" s="9"/>
      <c r="I46" s="9"/>
      <c r="J46" s="9"/>
      <c r="K46" s="9"/>
      <c r="L46" s="9"/>
      <c r="M46" s="9"/>
      <c r="N46" s="9"/>
      <c r="O46" s="9"/>
      <c r="P46" s="125" t="e">
        <f t="shared" si="0"/>
        <v>#DIV/0!</v>
      </c>
      <c r="Q46" s="125" t="e">
        <f t="shared" si="1"/>
        <v>#DIV/0!</v>
      </c>
      <c r="R46" s="125" t="e">
        <f t="shared" si="2"/>
        <v>#DIV/0!</v>
      </c>
      <c r="S46" s="125" t="e">
        <f t="shared" si="3"/>
        <v>#DIV/0!</v>
      </c>
      <c r="T46" s="125" t="e">
        <f t="shared" si="4"/>
        <v>#DIV/0!</v>
      </c>
      <c r="U46" s="125" t="e">
        <f t="shared" si="5"/>
        <v>#DIV/0!</v>
      </c>
      <c r="V46" s="125" t="e">
        <f t="shared" si="6"/>
        <v>#DIV/0!</v>
      </c>
      <c r="W46" s="125" t="e">
        <f t="shared" si="7"/>
        <v>#DIV/0!</v>
      </c>
      <c r="X46" s="125" t="e">
        <f t="shared" si="8"/>
        <v>#DIV/0!</v>
      </c>
      <c r="Y46" s="59" t="e">
        <f t="shared" si="9"/>
        <v>#DIV/0!</v>
      </c>
      <c r="Z46" s="59" t="e">
        <f t="shared" si="10"/>
        <v>#DIV/0!</v>
      </c>
      <c r="AA46" s="62">
        <f t="shared" si="11"/>
        <v>0</v>
      </c>
      <c r="AB46" s="59" t="e">
        <f t="shared" si="12"/>
        <v>#DIV/0!</v>
      </c>
      <c r="AC46" s="59" t="e">
        <f t="shared" si="13"/>
        <v>#DIV/0!</v>
      </c>
      <c r="AD46" s="59" t="e">
        <f t="shared" si="14"/>
        <v>#DIV/0!</v>
      </c>
      <c r="AE46" s="62">
        <f t="shared" si="15"/>
        <v>0</v>
      </c>
      <c r="AF46" s="59" t="e">
        <f t="shared" si="16"/>
        <v>#DIV/0!</v>
      </c>
      <c r="AG46" s="59" t="e">
        <f t="shared" si="17"/>
        <v>#DIV/0!</v>
      </c>
      <c r="AH46" s="59" t="e">
        <f t="shared" si="18"/>
        <v>#DIV/0!</v>
      </c>
      <c r="AI46" s="62">
        <f t="shared" si="19"/>
        <v>0</v>
      </c>
      <c r="AJ46" s="59" t="e">
        <f t="shared" si="20"/>
        <v>#DIV/0!</v>
      </c>
      <c r="AK46" s="59" t="e">
        <f t="shared" si="21"/>
        <v>#DIV/0!</v>
      </c>
      <c r="AL46" s="59" t="e">
        <f t="shared" si="22"/>
        <v>#DIV/0!</v>
      </c>
      <c r="AM46" s="62">
        <f t="shared" si="23"/>
        <v>0</v>
      </c>
      <c r="AN46" s="59" t="e">
        <f t="shared" si="24"/>
        <v>#DIV/0!</v>
      </c>
      <c r="AO46" s="9"/>
      <c r="AP46" s="235"/>
      <c r="AQ46" s="236" t="str">
        <f t="shared" si="25"/>
        <v/>
      </c>
      <c r="AR46" s="236">
        <f t="shared" si="26"/>
        <v>0</v>
      </c>
      <c r="AS46" s="236">
        <f t="shared" si="27"/>
        <v>0</v>
      </c>
    </row>
    <row r="47" spans="1:45" x14ac:dyDescent="0.25">
      <c r="A47">
        <f t="shared" si="28"/>
        <v>30</v>
      </c>
      <c r="B47" s="69" t="str">
        <f>IF(ISBLANK('IV Addl - Analysis'!B41),"--",'IV Addl - Analysis'!B41)</f>
        <v>--</v>
      </c>
      <c r="C47" s="9"/>
      <c r="D47" s="9"/>
      <c r="E47" s="9"/>
      <c r="F47" s="9"/>
      <c r="G47" s="9"/>
      <c r="H47" s="9"/>
      <c r="I47" s="9"/>
      <c r="J47" s="9"/>
      <c r="K47" s="9"/>
      <c r="L47" s="9"/>
      <c r="M47" s="9"/>
      <c r="N47" s="9"/>
      <c r="O47" s="9"/>
      <c r="P47" s="125" t="e">
        <f t="shared" si="0"/>
        <v>#DIV/0!</v>
      </c>
      <c r="Q47" s="125" t="e">
        <f t="shared" si="1"/>
        <v>#DIV/0!</v>
      </c>
      <c r="R47" s="125" t="e">
        <f t="shared" si="2"/>
        <v>#DIV/0!</v>
      </c>
      <c r="S47" s="125" t="e">
        <f t="shared" si="3"/>
        <v>#DIV/0!</v>
      </c>
      <c r="T47" s="125" t="e">
        <f t="shared" si="4"/>
        <v>#DIV/0!</v>
      </c>
      <c r="U47" s="125" t="e">
        <f t="shared" si="5"/>
        <v>#DIV/0!</v>
      </c>
      <c r="V47" s="125" t="e">
        <f t="shared" si="6"/>
        <v>#DIV/0!</v>
      </c>
      <c r="W47" s="125" t="e">
        <f t="shared" si="7"/>
        <v>#DIV/0!</v>
      </c>
      <c r="X47" s="125" t="e">
        <f t="shared" si="8"/>
        <v>#DIV/0!</v>
      </c>
      <c r="Y47" s="59" t="e">
        <f t="shared" si="9"/>
        <v>#DIV/0!</v>
      </c>
      <c r="Z47" s="59" t="e">
        <f t="shared" si="10"/>
        <v>#DIV/0!</v>
      </c>
      <c r="AA47" s="62">
        <f t="shared" si="11"/>
        <v>0</v>
      </c>
      <c r="AB47" s="59" t="e">
        <f t="shared" si="12"/>
        <v>#DIV/0!</v>
      </c>
      <c r="AC47" s="59" t="e">
        <f t="shared" si="13"/>
        <v>#DIV/0!</v>
      </c>
      <c r="AD47" s="59" t="e">
        <f t="shared" si="14"/>
        <v>#DIV/0!</v>
      </c>
      <c r="AE47" s="62">
        <f t="shared" si="15"/>
        <v>0</v>
      </c>
      <c r="AF47" s="59" t="e">
        <f t="shared" si="16"/>
        <v>#DIV/0!</v>
      </c>
      <c r="AG47" s="59" t="e">
        <f t="shared" si="17"/>
        <v>#DIV/0!</v>
      </c>
      <c r="AH47" s="59" t="e">
        <f t="shared" si="18"/>
        <v>#DIV/0!</v>
      </c>
      <c r="AI47" s="62">
        <f t="shared" si="19"/>
        <v>0</v>
      </c>
      <c r="AJ47" s="59" t="e">
        <f t="shared" si="20"/>
        <v>#DIV/0!</v>
      </c>
      <c r="AK47" s="59" t="e">
        <f t="shared" si="21"/>
        <v>#DIV/0!</v>
      </c>
      <c r="AL47" s="59" t="e">
        <f t="shared" si="22"/>
        <v>#DIV/0!</v>
      </c>
      <c r="AM47" s="62">
        <f t="shared" si="23"/>
        <v>0</v>
      </c>
      <c r="AN47" s="59" t="e">
        <f t="shared" si="24"/>
        <v>#DIV/0!</v>
      </c>
      <c r="AO47" s="9"/>
      <c r="AP47" s="235"/>
      <c r="AQ47" s="236" t="str">
        <f t="shared" si="25"/>
        <v/>
      </c>
      <c r="AR47" s="236">
        <f t="shared" si="26"/>
        <v>0</v>
      </c>
      <c r="AS47" s="236">
        <f t="shared" si="27"/>
        <v>0</v>
      </c>
    </row>
    <row r="48" spans="1:45" x14ac:dyDescent="0.25">
      <c r="A48">
        <f t="shared" si="28"/>
        <v>31</v>
      </c>
      <c r="B48" s="69" t="str">
        <f>IF(ISBLANK('IV Addl - Analysis'!B42),"--",'IV Addl - Analysis'!B42)</f>
        <v>--</v>
      </c>
      <c r="C48" s="9"/>
      <c r="D48" s="9"/>
      <c r="E48" s="9"/>
      <c r="F48" s="9"/>
      <c r="G48" s="9"/>
      <c r="H48" s="9"/>
      <c r="I48" s="9"/>
      <c r="J48" s="9"/>
      <c r="K48" s="9"/>
      <c r="L48" s="9"/>
      <c r="M48" s="9"/>
      <c r="N48" s="9"/>
      <c r="O48" s="9"/>
      <c r="P48" s="125" t="e">
        <f t="shared" si="0"/>
        <v>#DIV/0!</v>
      </c>
      <c r="Q48" s="125" t="e">
        <f t="shared" si="1"/>
        <v>#DIV/0!</v>
      </c>
      <c r="R48" s="125" t="e">
        <f t="shared" si="2"/>
        <v>#DIV/0!</v>
      </c>
      <c r="S48" s="125" t="e">
        <f t="shared" si="3"/>
        <v>#DIV/0!</v>
      </c>
      <c r="T48" s="125" t="e">
        <f t="shared" si="4"/>
        <v>#DIV/0!</v>
      </c>
      <c r="U48" s="125" t="e">
        <f t="shared" si="5"/>
        <v>#DIV/0!</v>
      </c>
      <c r="V48" s="125" t="e">
        <f t="shared" si="6"/>
        <v>#DIV/0!</v>
      </c>
      <c r="W48" s="125" t="e">
        <f t="shared" si="7"/>
        <v>#DIV/0!</v>
      </c>
      <c r="X48" s="125" t="e">
        <f t="shared" si="8"/>
        <v>#DIV/0!</v>
      </c>
      <c r="Y48" s="59" t="e">
        <f t="shared" si="9"/>
        <v>#DIV/0!</v>
      </c>
      <c r="Z48" s="59" t="e">
        <f t="shared" si="10"/>
        <v>#DIV/0!</v>
      </c>
      <c r="AA48" s="62">
        <f t="shared" si="11"/>
        <v>0</v>
      </c>
      <c r="AB48" s="59" t="e">
        <f t="shared" si="12"/>
        <v>#DIV/0!</v>
      </c>
      <c r="AC48" s="59" t="e">
        <f t="shared" si="13"/>
        <v>#DIV/0!</v>
      </c>
      <c r="AD48" s="59" t="e">
        <f t="shared" si="14"/>
        <v>#DIV/0!</v>
      </c>
      <c r="AE48" s="62">
        <f t="shared" si="15"/>
        <v>0</v>
      </c>
      <c r="AF48" s="59" t="e">
        <f t="shared" si="16"/>
        <v>#DIV/0!</v>
      </c>
      <c r="AG48" s="59" t="e">
        <f t="shared" si="17"/>
        <v>#DIV/0!</v>
      </c>
      <c r="AH48" s="59" t="e">
        <f t="shared" si="18"/>
        <v>#DIV/0!</v>
      </c>
      <c r="AI48" s="62">
        <f t="shared" si="19"/>
        <v>0</v>
      </c>
      <c r="AJ48" s="59" t="e">
        <f t="shared" si="20"/>
        <v>#DIV/0!</v>
      </c>
      <c r="AK48" s="59" t="e">
        <f t="shared" si="21"/>
        <v>#DIV/0!</v>
      </c>
      <c r="AL48" s="59" t="e">
        <f t="shared" si="22"/>
        <v>#DIV/0!</v>
      </c>
      <c r="AM48" s="62">
        <f t="shared" si="23"/>
        <v>0</v>
      </c>
      <c r="AN48" s="59" t="e">
        <f t="shared" si="24"/>
        <v>#DIV/0!</v>
      </c>
      <c r="AO48" s="9"/>
      <c r="AP48" s="235"/>
      <c r="AQ48" s="236" t="str">
        <f t="shared" si="25"/>
        <v/>
      </c>
      <c r="AR48" s="236">
        <f t="shared" si="26"/>
        <v>0</v>
      </c>
      <c r="AS48" s="236">
        <f t="shared" si="27"/>
        <v>0</v>
      </c>
    </row>
    <row r="49" spans="1:45" x14ac:dyDescent="0.25">
      <c r="A49">
        <f t="shared" si="28"/>
        <v>32</v>
      </c>
      <c r="B49" s="69" t="str">
        <f>IF(ISBLANK('IV Addl - Analysis'!B43),"--",'IV Addl - Analysis'!B43)</f>
        <v>--</v>
      </c>
      <c r="C49" s="9"/>
      <c r="D49" s="9"/>
      <c r="E49" s="9"/>
      <c r="F49" s="9"/>
      <c r="G49" s="9"/>
      <c r="H49" s="9"/>
      <c r="I49" s="9"/>
      <c r="J49" s="9"/>
      <c r="K49" s="9"/>
      <c r="L49" s="9"/>
      <c r="M49" s="9"/>
      <c r="N49" s="9"/>
      <c r="O49" s="9"/>
      <c r="P49" s="125" t="e">
        <f t="shared" si="0"/>
        <v>#DIV/0!</v>
      </c>
      <c r="Q49" s="125" t="e">
        <f t="shared" si="1"/>
        <v>#DIV/0!</v>
      </c>
      <c r="R49" s="125" t="e">
        <f t="shared" si="2"/>
        <v>#DIV/0!</v>
      </c>
      <c r="S49" s="125" t="e">
        <f t="shared" si="3"/>
        <v>#DIV/0!</v>
      </c>
      <c r="T49" s="125" t="e">
        <f t="shared" si="4"/>
        <v>#DIV/0!</v>
      </c>
      <c r="U49" s="125" t="e">
        <f t="shared" si="5"/>
        <v>#DIV/0!</v>
      </c>
      <c r="V49" s="125" t="e">
        <f t="shared" si="6"/>
        <v>#DIV/0!</v>
      </c>
      <c r="W49" s="125" t="e">
        <f t="shared" si="7"/>
        <v>#DIV/0!</v>
      </c>
      <c r="X49" s="125" t="e">
        <f t="shared" si="8"/>
        <v>#DIV/0!</v>
      </c>
      <c r="Y49" s="59" t="e">
        <f t="shared" si="9"/>
        <v>#DIV/0!</v>
      </c>
      <c r="Z49" s="59" t="e">
        <f t="shared" si="10"/>
        <v>#DIV/0!</v>
      </c>
      <c r="AA49" s="62">
        <f t="shared" si="11"/>
        <v>0</v>
      </c>
      <c r="AB49" s="59" t="e">
        <f t="shared" si="12"/>
        <v>#DIV/0!</v>
      </c>
      <c r="AC49" s="59" t="e">
        <f t="shared" si="13"/>
        <v>#DIV/0!</v>
      </c>
      <c r="AD49" s="59" t="e">
        <f t="shared" si="14"/>
        <v>#DIV/0!</v>
      </c>
      <c r="AE49" s="62">
        <f t="shared" si="15"/>
        <v>0</v>
      </c>
      <c r="AF49" s="59" t="e">
        <f t="shared" si="16"/>
        <v>#DIV/0!</v>
      </c>
      <c r="AG49" s="59" t="e">
        <f t="shared" si="17"/>
        <v>#DIV/0!</v>
      </c>
      <c r="AH49" s="59" t="e">
        <f t="shared" si="18"/>
        <v>#DIV/0!</v>
      </c>
      <c r="AI49" s="62">
        <f t="shared" si="19"/>
        <v>0</v>
      </c>
      <c r="AJ49" s="59" t="e">
        <f t="shared" si="20"/>
        <v>#DIV/0!</v>
      </c>
      <c r="AK49" s="59" t="e">
        <f t="shared" si="21"/>
        <v>#DIV/0!</v>
      </c>
      <c r="AL49" s="59" t="e">
        <f t="shared" si="22"/>
        <v>#DIV/0!</v>
      </c>
      <c r="AM49" s="62">
        <f t="shared" si="23"/>
        <v>0</v>
      </c>
      <c r="AN49" s="59" t="e">
        <f t="shared" si="24"/>
        <v>#DIV/0!</v>
      </c>
      <c r="AO49" s="9"/>
      <c r="AP49" s="235"/>
      <c r="AQ49" s="236" t="str">
        <f t="shared" si="25"/>
        <v/>
      </c>
      <c r="AR49" s="236">
        <f t="shared" si="26"/>
        <v>0</v>
      </c>
      <c r="AS49" s="236">
        <f t="shared" si="27"/>
        <v>0</v>
      </c>
    </row>
    <row r="50" spans="1:45" x14ac:dyDescent="0.25">
      <c r="A50">
        <f t="shared" si="28"/>
        <v>33</v>
      </c>
      <c r="B50" s="69" t="str">
        <f>IF(ISBLANK('IV Addl - Analysis'!B44),"--",'IV Addl - Analysis'!B44)</f>
        <v>--</v>
      </c>
      <c r="C50" s="9"/>
      <c r="D50" s="9"/>
      <c r="E50" s="9"/>
      <c r="F50" s="9"/>
      <c r="G50" s="9"/>
      <c r="H50" s="9"/>
      <c r="I50" s="9"/>
      <c r="J50" s="9"/>
      <c r="K50" s="9"/>
      <c r="L50" s="9"/>
      <c r="M50" s="9"/>
      <c r="N50" s="9"/>
      <c r="O50" s="9"/>
      <c r="P50" s="125" t="e">
        <f t="shared" si="0"/>
        <v>#DIV/0!</v>
      </c>
      <c r="Q50" s="125" t="e">
        <f t="shared" si="1"/>
        <v>#DIV/0!</v>
      </c>
      <c r="R50" s="125" t="e">
        <f t="shared" si="2"/>
        <v>#DIV/0!</v>
      </c>
      <c r="S50" s="125" t="e">
        <f t="shared" si="3"/>
        <v>#DIV/0!</v>
      </c>
      <c r="T50" s="125" t="e">
        <f t="shared" si="4"/>
        <v>#DIV/0!</v>
      </c>
      <c r="U50" s="125" t="e">
        <f t="shared" si="5"/>
        <v>#DIV/0!</v>
      </c>
      <c r="V50" s="125" t="e">
        <f t="shared" si="6"/>
        <v>#DIV/0!</v>
      </c>
      <c r="W50" s="125" t="e">
        <f t="shared" si="7"/>
        <v>#DIV/0!</v>
      </c>
      <c r="X50" s="125" t="e">
        <f t="shared" si="8"/>
        <v>#DIV/0!</v>
      </c>
      <c r="Y50" s="59" t="e">
        <f t="shared" si="9"/>
        <v>#DIV/0!</v>
      </c>
      <c r="Z50" s="59" t="e">
        <f t="shared" si="10"/>
        <v>#DIV/0!</v>
      </c>
      <c r="AA50" s="62">
        <f t="shared" si="11"/>
        <v>0</v>
      </c>
      <c r="AB50" s="59" t="e">
        <f t="shared" si="12"/>
        <v>#DIV/0!</v>
      </c>
      <c r="AC50" s="59" t="e">
        <f t="shared" si="13"/>
        <v>#DIV/0!</v>
      </c>
      <c r="AD50" s="59" t="e">
        <f t="shared" si="14"/>
        <v>#DIV/0!</v>
      </c>
      <c r="AE50" s="62">
        <f t="shared" si="15"/>
        <v>0</v>
      </c>
      <c r="AF50" s="59" t="e">
        <f t="shared" si="16"/>
        <v>#DIV/0!</v>
      </c>
      <c r="AG50" s="59" t="e">
        <f t="shared" si="17"/>
        <v>#DIV/0!</v>
      </c>
      <c r="AH50" s="59" t="e">
        <f t="shared" si="18"/>
        <v>#DIV/0!</v>
      </c>
      <c r="AI50" s="62">
        <f t="shared" si="19"/>
        <v>0</v>
      </c>
      <c r="AJ50" s="59" t="e">
        <f t="shared" si="20"/>
        <v>#DIV/0!</v>
      </c>
      <c r="AK50" s="59" t="e">
        <f t="shared" si="21"/>
        <v>#DIV/0!</v>
      </c>
      <c r="AL50" s="59" t="e">
        <f t="shared" si="22"/>
        <v>#DIV/0!</v>
      </c>
      <c r="AM50" s="62">
        <f t="shared" si="23"/>
        <v>0</v>
      </c>
      <c r="AN50" s="59" t="e">
        <f t="shared" si="24"/>
        <v>#DIV/0!</v>
      </c>
      <c r="AO50" s="9"/>
      <c r="AP50" s="235"/>
      <c r="AQ50" s="236" t="str">
        <f t="shared" si="25"/>
        <v/>
      </c>
      <c r="AR50" s="236">
        <f t="shared" si="26"/>
        <v>0</v>
      </c>
      <c r="AS50" s="236">
        <f t="shared" si="27"/>
        <v>0</v>
      </c>
    </row>
    <row r="51" spans="1:45" x14ac:dyDescent="0.25">
      <c r="A51">
        <f t="shared" si="28"/>
        <v>34</v>
      </c>
      <c r="B51" s="69" t="str">
        <f>IF(ISBLANK('IV Addl - Analysis'!B45),"--",'IV Addl - Analysis'!B45)</f>
        <v>--</v>
      </c>
      <c r="C51" s="9"/>
      <c r="D51" s="9"/>
      <c r="E51" s="9"/>
      <c r="F51" s="9"/>
      <c r="G51" s="9"/>
      <c r="H51" s="9"/>
      <c r="I51" s="9"/>
      <c r="J51" s="9"/>
      <c r="K51" s="9"/>
      <c r="L51" s="9"/>
      <c r="M51" s="9"/>
      <c r="N51" s="9"/>
      <c r="O51" s="9"/>
      <c r="P51" s="125" t="e">
        <f t="shared" si="0"/>
        <v>#DIV/0!</v>
      </c>
      <c r="Q51" s="125" t="e">
        <f t="shared" si="1"/>
        <v>#DIV/0!</v>
      </c>
      <c r="R51" s="125" t="e">
        <f t="shared" si="2"/>
        <v>#DIV/0!</v>
      </c>
      <c r="S51" s="125" t="e">
        <f t="shared" si="3"/>
        <v>#DIV/0!</v>
      </c>
      <c r="T51" s="125" t="e">
        <f t="shared" si="4"/>
        <v>#DIV/0!</v>
      </c>
      <c r="U51" s="125" t="e">
        <f t="shared" si="5"/>
        <v>#DIV/0!</v>
      </c>
      <c r="V51" s="125" t="e">
        <f t="shared" si="6"/>
        <v>#DIV/0!</v>
      </c>
      <c r="W51" s="125" t="e">
        <f t="shared" si="7"/>
        <v>#DIV/0!</v>
      </c>
      <c r="X51" s="125" t="e">
        <f t="shared" si="8"/>
        <v>#DIV/0!</v>
      </c>
      <c r="Y51" s="59" t="e">
        <f t="shared" si="9"/>
        <v>#DIV/0!</v>
      </c>
      <c r="Z51" s="59" t="e">
        <f t="shared" si="10"/>
        <v>#DIV/0!</v>
      </c>
      <c r="AA51" s="62">
        <f t="shared" si="11"/>
        <v>0</v>
      </c>
      <c r="AB51" s="59" t="e">
        <f t="shared" si="12"/>
        <v>#DIV/0!</v>
      </c>
      <c r="AC51" s="59" t="e">
        <f t="shared" si="13"/>
        <v>#DIV/0!</v>
      </c>
      <c r="AD51" s="59" t="e">
        <f t="shared" si="14"/>
        <v>#DIV/0!</v>
      </c>
      <c r="AE51" s="62">
        <f t="shared" si="15"/>
        <v>0</v>
      </c>
      <c r="AF51" s="59" t="e">
        <f t="shared" si="16"/>
        <v>#DIV/0!</v>
      </c>
      <c r="AG51" s="59" t="e">
        <f t="shared" si="17"/>
        <v>#DIV/0!</v>
      </c>
      <c r="AH51" s="59" t="e">
        <f t="shared" si="18"/>
        <v>#DIV/0!</v>
      </c>
      <c r="AI51" s="62">
        <f t="shared" si="19"/>
        <v>0</v>
      </c>
      <c r="AJ51" s="59" t="e">
        <f t="shared" si="20"/>
        <v>#DIV/0!</v>
      </c>
      <c r="AK51" s="59" t="e">
        <f t="shared" si="21"/>
        <v>#DIV/0!</v>
      </c>
      <c r="AL51" s="59" t="e">
        <f t="shared" si="22"/>
        <v>#DIV/0!</v>
      </c>
      <c r="AM51" s="62">
        <f t="shared" si="23"/>
        <v>0</v>
      </c>
      <c r="AN51" s="59" t="e">
        <f t="shared" si="24"/>
        <v>#DIV/0!</v>
      </c>
      <c r="AO51" s="9"/>
      <c r="AP51" s="235"/>
      <c r="AQ51" s="236" t="str">
        <f t="shared" si="25"/>
        <v/>
      </c>
      <c r="AR51" s="236">
        <f t="shared" si="26"/>
        <v>0</v>
      </c>
      <c r="AS51" s="236">
        <f t="shared" si="27"/>
        <v>0</v>
      </c>
    </row>
    <row r="52" spans="1:45" x14ac:dyDescent="0.25">
      <c r="A52">
        <f t="shared" si="28"/>
        <v>35</v>
      </c>
      <c r="B52" s="69" t="str">
        <f>IF(ISBLANK('IV Addl - Analysis'!B46),"--",'IV Addl - Analysis'!B46)</f>
        <v>--</v>
      </c>
      <c r="C52" s="9"/>
      <c r="D52" s="9"/>
      <c r="E52" s="9"/>
      <c r="F52" s="9"/>
      <c r="G52" s="9"/>
      <c r="H52" s="9"/>
      <c r="I52" s="9"/>
      <c r="J52" s="9"/>
      <c r="K52" s="9"/>
      <c r="L52" s="9"/>
      <c r="M52" s="9"/>
      <c r="N52" s="9"/>
      <c r="O52" s="9"/>
      <c r="P52" s="125" t="e">
        <f t="shared" si="0"/>
        <v>#DIV/0!</v>
      </c>
      <c r="Q52" s="125" t="e">
        <f t="shared" si="1"/>
        <v>#DIV/0!</v>
      </c>
      <c r="R52" s="125" t="e">
        <f t="shared" si="2"/>
        <v>#DIV/0!</v>
      </c>
      <c r="S52" s="125" t="e">
        <f t="shared" si="3"/>
        <v>#DIV/0!</v>
      </c>
      <c r="T52" s="125" t="e">
        <f t="shared" si="4"/>
        <v>#DIV/0!</v>
      </c>
      <c r="U52" s="125" t="e">
        <f t="shared" si="5"/>
        <v>#DIV/0!</v>
      </c>
      <c r="V52" s="125" t="e">
        <f t="shared" si="6"/>
        <v>#DIV/0!</v>
      </c>
      <c r="W52" s="125" t="e">
        <f t="shared" si="7"/>
        <v>#DIV/0!</v>
      </c>
      <c r="X52" s="125" t="e">
        <f t="shared" si="8"/>
        <v>#DIV/0!</v>
      </c>
      <c r="Y52" s="59" t="e">
        <f t="shared" si="9"/>
        <v>#DIV/0!</v>
      </c>
      <c r="Z52" s="59" t="e">
        <f t="shared" si="10"/>
        <v>#DIV/0!</v>
      </c>
      <c r="AA52" s="62">
        <f t="shared" si="11"/>
        <v>0</v>
      </c>
      <c r="AB52" s="59" t="e">
        <f t="shared" si="12"/>
        <v>#DIV/0!</v>
      </c>
      <c r="AC52" s="59" t="e">
        <f t="shared" si="13"/>
        <v>#DIV/0!</v>
      </c>
      <c r="AD52" s="59" t="e">
        <f t="shared" si="14"/>
        <v>#DIV/0!</v>
      </c>
      <c r="AE52" s="62">
        <f t="shared" si="15"/>
        <v>0</v>
      </c>
      <c r="AF52" s="59" t="e">
        <f t="shared" si="16"/>
        <v>#DIV/0!</v>
      </c>
      <c r="AG52" s="59" t="e">
        <f t="shared" si="17"/>
        <v>#DIV/0!</v>
      </c>
      <c r="AH52" s="59" t="e">
        <f t="shared" si="18"/>
        <v>#DIV/0!</v>
      </c>
      <c r="AI52" s="62">
        <f t="shared" si="19"/>
        <v>0</v>
      </c>
      <c r="AJ52" s="59" t="e">
        <f t="shared" si="20"/>
        <v>#DIV/0!</v>
      </c>
      <c r="AK52" s="59" t="e">
        <f t="shared" si="21"/>
        <v>#DIV/0!</v>
      </c>
      <c r="AL52" s="59" t="e">
        <f t="shared" si="22"/>
        <v>#DIV/0!</v>
      </c>
      <c r="AM52" s="62">
        <f t="shared" si="23"/>
        <v>0</v>
      </c>
      <c r="AN52" s="59" t="e">
        <f t="shared" si="24"/>
        <v>#DIV/0!</v>
      </c>
      <c r="AO52" s="9"/>
      <c r="AP52" s="235"/>
      <c r="AQ52" s="236" t="str">
        <f t="shared" si="25"/>
        <v/>
      </c>
      <c r="AR52" s="236">
        <f t="shared" si="26"/>
        <v>0</v>
      </c>
      <c r="AS52" s="236">
        <f t="shared" si="27"/>
        <v>0</v>
      </c>
    </row>
    <row r="53" spans="1:45" x14ac:dyDescent="0.25">
      <c r="A53">
        <f t="shared" si="28"/>
        <v>36</v>
      </c>
      <c r="B53" s="69" t="str">
        <f>IF(ISBLANK('IV Addl - Analysis'!B47),"--",'IV Addl - Analysis'!B47)</f>
        <v>--</v>
      </c>
      <c r="C53" s="9"/>
      <c r="D53" s="9"/>
      <c r="E53" s="9"/>
      <c r="F53" s="9"/>
      <c r="G53" s="9"/>
      <c r="H53" s="9"/>
      <c r="I53" s="9"/>
      <c r="J53" s="9"/>
      <c r="K53" s="9"/>
      <c r="L53" s="9"/>
      <c r="M53" s="9"/>
      <c r="N53" s="9"/>
      <c r="O53" s="9"/>
      <c r="P53" s="125" t="e">
        <f t="shared" si="0"/>
        <v>#DIV/0!</v>
      </c>
      <c r="Q53" s="125" t="e">
        <f t="shared" si="1"/>
        <v>#DIV/0!</v>
      </c>
      <c r="R53" s="125" t="e">
        <f t="shared" si="2"/>
        <v>#DIV/0!</v>
      </c>
      <c r="S53" s="125" t="e">
        <f t="shared" si="3"/>
        <v>#DIV/0!</v>
      </c>
      <c r="T53" s="125" t="e">
        <f t="shared" si="4"/>
        <v>#DIV/0!</v>
      </c>
      <c r="U53" s="125" t="e">
        <f t="shared" si="5"/>
        <v>#DIV/0!</v>
      </c>
      <c r="V53" s="125" t="e">
        <f t="shared" si="6"/>
        <v>#DIV/0!</v>
      </c>
      <c r="W53" s="125" t="e">
        <f t="shared" si="7"/>
        <v>#DIV/0!</v>
      </c>
      <c r="X53" s="125" t="e">
        <f t="shared" si="8"/>
        <v>#DIV/0!</v>
      </c>
      <c r="Y53" s="59" t="e">
        <f t="shared" si="9"/>
        <v>#DIV/0!</v>
      </c>
      <c r="Z53" s="59" t="e">
        <f t="shared" si="10"/>
        <v>#DIV/0!</v>
      </c>
      <c r="AA53" s="62">
        <f t="shared" si="11"/>
        <v>0</v>
      </c>
      <c r="AB53" s="59" t="e">
        <f t="shared" si="12"/>
        <v>#DIV/0!</v>
      </c>
      <c r="AC53" s="59" t="e">
        <f t="shared" si="13"/>
        <v>#DIV/0!</v>
      </c>
      <c r="AD53" s="59" t="e">
        <f t="shared" si="14"/>
        <v>#DIV/0!</v>
      </c>
      <c r="AE53" s="62">
        <f t="shared" si="15"/>
        <v>0</v>
      </c>
      <c r="AF53" s="59" t="e">
        <f t="shared" si="16"/>
        <v>#DIV/0!</v>
      </c>
      <c r="AG53" s="59" t="e">
        <f t="shared" si="17"/>
        <v>#DIV/0!</v>
      </c>
      <c r="AH53" s="59" t="e">
        <f t="shared" si="18"/>
        <v>#DIV/0!</v>
      </c>
      <c r="AI53" s="62">
        <f t="shared" si="19"/>
        <v>0</v>
      </c>
      <c r="AJ53" s="59" t="e">
        <f t="shared" si="20"/>
        <v>#DIV/0!</v>
      </c>
      <c r="AK53" s="59" t="e">
        <f t="shared" si="21"/>
        <v>#DIV/0!</v>
      </c>
      <c r="AL53" s="59" t="e">
        <f t="shared" si="22"/>
        <v>#DIV/0!</v>
      </c>
      <c r="AM53" s="62">
        <f t="shared" si="23"/>
        <v>0</v>
      </c>
      <c r="AN53" s="59" t="e">
        <f t="shared" si="24"/>
        <v>#DIV/0!</v>
      </c>
      <c r="AO53" s="9"/>
      <c r="AP53" s="235"/>
      <c r="AQ53" s="236" t="str">
        <f t="shared" si="25"/>
        <v/>
      </c>
      <c r="AR53" s="236">
        <f t="shared" si="26"/>
        <v>0</v>
      </c>
      <c r="AS53" s="236">
        <f t="shared" si="27"/>
        <v>0</v>
      </c>
    </row>
    <row r="54" spans="1:45" x14ac:dyDescent="0.25">
      <c r="A54">
        <f t="shared" si="28"/>
        <v>37</v>
      </c>
      <c r="B54" s="69" t="str">
        <f>IF(ISBLANK('IV Addl - Analysis'!B48),"--",'IV Addl - Analysis'!B48)</f>
        <v>--</v>
      </c>
      <c r="C54" s="9"/>
      <c r="D54" s="9"/>
      <c r="E54" s="9"/>
      <c r="F54" s="9"/>
      <c r="G54" s="9"/>
      <c r="H54" s="9"/>
      <c r="I54" s="9"/>
      <c r="J54" s="9"/>
      <c r="K54" s="9"/>
      <c r="L54" s="9"/>
      <c r="M54" s="9"/>
      <c r="N54" s="9"/>
      <c r="O54" s="9"/>
      <c r="P54" s="125" t="e">
        <f t="shared" si="0"/>
        <v>#DIV/0!</v>
      </c>
      <c r="Q54" s="125" t="e">
        <f t="shared" si="1"/>
        <v>#DIV/0!</v>
      </c>
      <c r="R54" s="125" t="e">
        <f t="shared" si="2"/>
        <v>#DIV/0!</v>
      </c>
      <c r="S54" s="125" t="e">
        <f t="shared" si="3"/>
        <v>#DIV/0!</v>
      </c>
      <c r="T54" s="125" t="e">
        <f t="shared" si="4"/>
        <v>#DIV/0!</v>
      </c>
      <c r="U54" s="125" t="e">
        <f t="shared" si="5"/>
        <v>#DIV/0!</v>
      </c>
      <c r="V54" s="125" t="e">
        <f t="shared" si="6"/>
        <v>#DIV/0!</v>
      </c>
      <c r="W54" s="125" t="e">
        <f t="shared" si="7"/>
        <v>#DIV/0!</v>
      </c>
      <c r="X54" s="125" t="e">
        <f t="shared" si="8"/>
        <v>#DIV/0!</v>
      </c>
      <c r="Y54" s="59" t="e">
        <f t="shared" si="9"/>
        <v>#DIV/0!</v>
      </c>
      <c r="Z54" s="59" t="e">
        <f t="shared" si="10"/>
        <v>#DIV/0!</v>
      </c>
      <c r="AA54" s="62">
        <f t="shared" si="11"/>
        <v>0</v>
      </c>
      <c r="AB54" s="59" t="e">
        <f t="shared" si="12"/>
        <v>#DIV/0!</v>
      </c>
      <c r="AC54" s="59" t="e">
        <f t="shared" si="13"/>
        <v>#DIV/0!</v>
      </c>
      <c r="AD54" s="59" t="e">
        <f t="shared" si="14"/>
        <v>#DIV/0!</v>
      </c>
      <c r="AE54" s="62">
        <f t="shared" si="15"/>
        <v>0</v>
      </c>
      <c r="AF54" s="59" t="e">
        <f t="shared" si="16"/>
        <v>#DIV/0!</v>
      </c>
      <c r="AG54" s="59" t="e">
        <f t="shared" si="17"/>
        <v>#DIV/0!</v>
      </c>
      <c r="AH54" s="59" t="e">
        <f t="shared" si="18"/>
        <v>#DIV/0!</v>
      </c>
      <c r="AI54" s="62">
        <f t="shared" si="19"/>
        <v>0</v>
      </c>
      <c r="AJ54" s="59" t="e">
        <f t="shared" si="20"/>
        <v>#DIV/0!</v>
      </c>
      <c r="AK54" s="59" t="e">
        <f t="shared" si="21"/>
        <v>#DIV/0!</v>
      </c>
      <c r="AL54" s="59" t="e">
        <f t="shared" si="22"/>
        <v>#DIV/0!</v>
      </c>
      <c r="AM54" s="62">
        <f t="shared" si="23"/>
        <v>0</v>
      </c>
      <c r="AN54" s="59" t="e">
        <f t="shared" si="24"/>
        <v>#DIV/0!</v>
      </c>
      <c r="AO54" s="9"/>
      <c r="AP54" s="235"/>
      <c r="AQ54" s="236" t="str">
        <f t="shared" si="25"/>
        <v/>
      </c>
      <c r="AR54" s="236">
        <f t="shared" si="26"/>
        <v>0</v>
      </c>
      <c r="AS54" s="236">
        <f t="shared" si="27"/>
        <v>0</v>
      </c>
    </row>
    <row r="55" spans="1:45" x14ac:dyDescent="0.25">
      <c r="A55">
        <f t="shared" si="28"/>
        <v>38</v>
      </c>
      <c r="B55" s="69" t="str">
        <f>IF(ISBLANK('IV Addl - Analysis'!B49),"--",'IV Addl - Analysis'!B49)</f>
        <v>--</v>
      </c>
      <c r="C55" s="9"/>
      <c r="D55" s="9"/>
      <c r="E55" s="9"/>
      <c r="F55" s="9"/>
      <c r="G55" s="9"/>
      <c r="H55" s="9"/>
      <c r="I55" s="9"/>
      <c r="J55" s="9"/>
      <c r="K55" s="9"/>
      <c r="L55" s="9"/>
      <c r="M55" s="9"/>
      <c r="N55" s="9"/>
      <c r="O55" s="9"/>
      <c r="P55" s="125" t="e">
        <f t="shared" si="0"/>
        <v>#DIV/0!</v>
      </c>
      <c r="Q55" s="125" t="e">
        <f t="shared" si="1"/>
        <v>#DIV/0!</v>
      </c>
      <c r="R55" s="125" t="e">
        <f t="shared" si="2"/>
        <v>#DIV/0!</v>
      </c>
      <c r="S55" s="125" t="e">
        <f t="shared" si="3"/>
        <v>#DIV/0!</v>
      </c>
      <c r="T55" s="125" t="e">
        <f t="shared" si="4"/>
        <v>#DIV/0!</v>
      </c>
      <c r="U55" s="125" t="e">
        <f t="shared" si="5"/>
        <v>#DIV/0!</v>
      </c>
      <c r="V55" s="125" t="e">
        <f t="shared" si="6"/>
        <v>#DIV/0!</v>
      </c>
      <c r="W55" s="125" t="e">
        <f t="shared" si="7"/>
        <v>#DIV/0!</v>
      </c>
      <c r="X55" s="125" t="e">
        <f t="shared" si="8"/>
        <v>#DIV/0!</v>
      </c>
      <c r="Y55" s="59" t="e">
        <f t="shared" si="9"/>
        <v>#DIV/0!</v>
      </c>
      <c r="Z55" s="59" t="e">
        <f t="shared" si="10"/>
        <v>#DIV/0!</v>
      </c>
      <c r="AA55" s="62">
        <f t="shared" si="11"/>
        <v>0</v>
      </c>
      <c r="AB55" s="59" t="e">
        <f t="shared" si="12"/>
        <v>#DIV/0!</v>
      </c>
      <c r="AC55" s="59" t="e">
        <f t="shared" si="13"/>
        <v>#DIV/0!</v>
      </c>
      <c r="AD55" s="59" t="e">
        <f t="shared" si="14"/>
        <v>#DIV/0!</v>
      </c>
      <c r="AE55" s="62">
        <f t="shared" si="15"/>
        <v>0</v>
      </c>
      <c r="AF55" s="59" t="e">
        <f t="shared" si="16"/>
        <v>#DIV/0!</v>
      </c>
      <c r="AG55" s="59" t="e">
        <f t="shared" si="17"/>
        <v>#DIV/0!</v>
      </c>
      <c r="AH55" s="59" t="e">
        <f t="shared" si="18"/>
        <v>#DIV/0!</v>
      </c>
      <c r="AI55" s="62">
        <f t="shared" si="19"/>
        <v>0</v>
      </c>
      <c r="AJ55" s="59" t="e">
        <f t="shared" si="20"/>
        <v>#DIV/0!</v>
      </c>
      <c r="AK55" s="59" t="e">
        <f t="shared" si="21"/>
        <v>#DIV/0!</v>
      </c>
      <c r="AL55" s="59" t="e">
        <f t="shared" si="22"/>
        <v>#DIV/0!</v>
      </c>
      <c r="AM55" s="62">
        <f t="shared" si="23"/>
        <v>0</v>
      </c>
      <c r="AN55" s="59" t="e">
        <f t="shared" si="24"/>
        <v>#DIV/0!</v>
      </c>
      <c r="AO55" s="9"/>
      <c r="AP55" s="235"/>
      <c r="AQ55" s="236" t="str">
        <f t="shared" si="25"/>
        <v/>
      </c>
      <c r="AR55" s="236">
        <f t="shared" si="26"/>
        <v>0</v>
      </c>
      <c r="AS55" s="236">
        <f t="shared" si="27"/>
        <v>0</v>
      </c>
    </row>
    <row r="56" spans="1:45" x14ac:dyDescent="0.25">
      <c r="A56">
        <f t="shared" si="28"/>
        <v>39</v>
      </c>
      <c r="B56" s="69" t="str">
        <f>IF(ISBLANK('IV Addl - Analysis'!B50),"--",'IV Addl - Analysis'!B50)</f>
        <v>--</v>
      </c>
      <c r="C56" s="9"/>
      <c r="D56" s="9"/>
      <c r="E56" s="9"/>
      <c r="F56" s="9"/>
      <c r="G56" s="9"/>
      <c r="H56" s="9"/>
      <c r="I56" s="9"/>
      <c r="J56" s="9"/>
      <c r="K56" s="9"/>
      <c r="L56" s="9"/>
      <c r="M56" s="9"/>
      <c r="N56" s="9"/>
      <c r="O56" s="9"/>
      <c r="P56" s="125" t="e">
        <f t="shared" si="0"/>
        <v>#DIV/0!</v>
      </c>
      <c r="Q56" s="125" t="e">
        <f t="shared" si="1"/>
        <v>#DIV/0!</v>
      </c>
      <c r="R56" s="125" t="e">
        <f t="shared" si="2"/>
        <v>#DIV/0!</v>
      </c>
      <c r="S56" s="125" t="e">
        <f t="shared" si="3"/>
        <v>#DIV/0!</v>
      </c>
      <c r="T56" s="125" t="e">
        <f t="shared" si="4"/>
        <v>#DIV/0!</v>
      </c>
      <c r="U56" s="125" t="e">
        <f t="shared" si="5"/>
        <v>#DIV/0!</v>
      </c>
      <c r="V56" s="125" t="e">
        <f t="shared" si="6"/>
        <v>#DIV/0!</v>
      </c>
      <c r="W56" s="125" t="e">
        <f t="shared" si="7"/>
        <v>#DIV/0!</v>
      </c>
      <c r="X56" s="125" t="e">
        <f t="shared" si="8"/>
        <v>#DIV/0!</v>
      </c>
      <c r="Y56" s="59" t="e">
        <f t="shared" si="9"/>
        <v>#DIV/0!</v>
      </c>
      <c r="Z56" s="59" t="e">
        <f t="shared" si="10"/>
        <v>#DIV/0!</v>
      </c>
      <c r="AA56" s="62">
        <f t="shared" si="11"/>
        <v>0</v>
      </c>
      <c r="AB56" s="59" t="e">
        <f t="shared" si="12"/>
        <v>#DIV/0!</v>
      </c>
      <c r="AC56" s="59" t="e">
        <f t="shared" si="13"/>
        <v>#DIV/0!</v>
      </c>
      <c r="AD56" s="59" t="e">
        <f t="shared" si="14"/>
        <v>#DIV/0!</v>
      </c>
      <c r="AE56" s="62">
        <f t="shared" si="15"/>
        <v>0</v>
      </c>
      <c r="AF56" s="59" t="e">
        <f t="shared" si="16"/>
        <v>#DIV/0!</v>
      </c>
      <c r="AG56" s="59" t="e">
        <f t="shared" si="17"/>
        <v>#DIV/0!</v>
      </c>
      <c r="AH56" s="59" t="e">
        <f t="shared" si="18"/>
        <v>#DIV/0!</v>
      </c>
      <c r="AI56" s="62">
        <f t="shared" si="19"/>
        <v>0</v>
      </c>
      <c r="AJ56" s="59" t="e">
        <f t="shared" si="20"/>
        <v>#DIV/0!</v>
      </c>
      <c r="AK56" s="59" t="e">
        <f t="shared" si="21"/>
        <v>#DIV/0!</v>
      </c>
      <c r="AL56" s="59" t="e">
        <f t="shared" si="22"/>
        <v>#DIV/0!</v>
      </c>
      <c r="AM56" s="62">
        <f t="shared" si="23"/>
        <v>0</v>
      </c>
      <c r="AN56" s="59" t="e">
        <f t="shared" si="24"/>
        <v>#DIV/0!</v>
      </c>
      <c r="AO56" s="9"/>
      <c r="AP56" s="235"/>
      <c r="AQ56" s="236" t="str">
        <f t="shared" si="25"/>
        <v/>
      </c>
      <c r="AR56" s="236">
        <f t="shared" si="26"/>
        <v>0</v>
      </c>
      <c r="AS56" s="236">
        <f t="shared" si="27"/>
        <v>0</v>
      </c>
    </row>
    <row r="57" spans="1:45" x14ac:dyDescent="0.25">
      <c r="A57">
        <f t="shared" si="28"/>
        <v>40</v>
      </c>
      <c r="B57" s="69" t="str">
        <f>IF(ISBLANK('IV Addl - Analysis'!B51),"--",'IV Addl - Analysis'!B51)</f>
        <v>--</v>
      </c>
      <c r="C57" s="9"/>
      <c r="D57" s="9"/>
      <c r="E57" s="9"/>
      <c r="F57" s="9"/>
      <c r="G57" s="9"/>
      <c r="H57" s="9"/>
      <c r="I57" s="9"/>
      <c r="J57" s="9"/>
      <c r="K57" s="9"/>
      <c r="L57" s="9"/>
      <c r="M57" s="9"/>
      <c r="N57" s="9"/>
      <c r="O57" s="9"/>
      <c r="P57" s="125" t="e">
        <f t="shared" si="0"/>
        <v>#DIV/0!</v>
      </c>
      <c r="Q57" s="125" t="e">
        <f t="shared" si="1"/>
        <v>#DIV/0!</v>
      </c>
      <c r="R57" s="125" t="e">
        <f t="shared" si="2"/>
        <v>#DIV/0!</v>
      </c>
      <c r="S57" s="125" t="e">
        <f t="shared" si="3"/>
        <v>#DIV/0!</v>
      </c>
      <c r="T57" s="125" t="e">
        <f t="shared" si="4"/>
        <v>#DIV/0!</v>
      </c>
      <c r="U57" s="125" t="e">
        <f t="shared" si="5"/>
        <v>#DIV/0!</v>
      </c>
      <c r="V57" s="125" t="e">
        <f t="shared" si="6"/>
        <v>#DIV/0!</v>
      </c>
      <c r="W57" s="125" t="e">
        <f t="shared" si="7"/>
        <v>#DIV/0!</v>
      </c>
      <c r="X57" s="125" t="e">
        <f t="shared" si="8"/>
        <v>#DIV/0!</v>
      </c>
      <c r="Y57" s="59" t="e">
        <f t="shared" si="9"/>
        <v>#DIV/0!</v>
      </c>
      <c r="Z57" s="59" t="e">
        <f t="shared" si="10"/>
        <v>#DIV/0!</v>
      </c>
      <c r="AA57" s="62">
        <f t="shared" si="11"/>
        <v>0</v>
      </c>
      <c r="AB57" s="59" t="e">
        <f t="shared" si="12"/>
        <v>#DIV/0!</v>
      </c>
      <c r="AC57" s="59" t="e">
        <f t="shared" si="13"/>
        <v>#DIV/0!</v>
      </c>
      <c r="AD57" s="59" t="e">
        <f t="shared" si="14"/>
        <v>#DIV/0!</v>
      </c>
      <c r="AE57" s="62">
        <f t="shared" si="15"/>
        <v>0</v>
      </c>
      <c r="AF57" s="59" t="e">
        <f t="shared" si="16"/>
        <v>#DIV/0!</v>
      </c>
      <c r="AG57" s="59" t="e">
        <f t="shared" si="17"/>
        <v>#DIV/0!</v>
      </c>
      <c r="AH57" s="59" t="e">
        <f t="shared" si="18"/>
        <v>#DIV/0!</v>
      </c>
      <c r="AI57" s="62">
        <f t="shared" si="19"/>
        <v>0</v>
      </c>
      <c r="AJ57" s="59" t="e">
        <f t="shared" si="20"/>
        <v>#DIV/0!</v>
      </c>
      <c r="AK57" s="59" t="e">
        <f t="shared" si="21"/>
        <v>#DIV/0!</v>
      </c>
      <c r="AL57" s="59" t="e">
        <f t="shared" si="22"/>
        <v>#DIV/0!</v>
      </c>
      <c r="AM57" s="62">
        <f t="shared" si="23"/>
        <v>0</v>
      </c>
      <c r="AN57" s="59" t="e">
        <f t="shared" si="24"/>
        <v>#DIV/0!</v>
      </c>
      <c r="AO57" s="9"/>
      <c r="AP57" s="235"/>
      <c r="AQ57" s="236" t="str">
        <f t="shared" si="25"/>
        <v/>
      </c>
      <c r="AR57" s="236">
        <f t="shared" si="26"/>
        <v>0</v>
      </c>
      <c r="AS57" s="236">
        <f t="shared" si="27"/>
        <v>0</v>
      </c>
    </row>
    <row r="58" spans="1:45" x14ac:dyDescent="0.25">
      <c r="A58">
        <f t="shared" si="28"/>
        <v>41</v>
      </c>
      <c r="B58" s="69" t="str">
        <f>IF(ISBLANK('IV Addl - Analysis'!B52),"--",'IV Addl - Analysis'!B52)</f>
        <v>--</v>
      </c>
      <c r="C58" s="9"/>
      <c r="D58" s="9"/>
      <c r="E58" s="9"/>
      <c r="F58" s="9"/>
      <c r="G58" s="9"/>
      <c r="H58" s="9"/>
      <c r="I58" s="9"/>
      <c r="J58" s="9"/>
      <c r="K58" s="9"/>
      <c r="L58" s="9"/>
      <c r="M58" s="9"/>
      <c r="N58" s="9"/>
      <c r="O58" s="9"/>
      <c r="P58" s="125" t="e">
        <f t="shared" si="0"/>
        <v>#DIV/0!</v>
      </c>
      <c r="Q58" s="125" t="e">
        <f t="shared" si="1"/>
        <v>#DIV/0!</v>
      </c>
      <c r="R58" s="125" t="e">
        <f t="shared" si="2"/>
        <v>#DIV/0!</v>
      </c>
      <c r="S58" s="125" t="e">
        <f t="shared" si="3"/>
        <v>#DIV/0!</v>
      </c>
      <c r="T58" s="125" t="e">
        <f t="shared" si="4"/>
        <v>#DIV/0!</v>
      </c>
      <c r="U58" s="125" t="e">
        <f t="shared" si="5"/>
        <v>#DIV/0!</v>
      </c>
      <c r="V58" s="125" t="e">
        <f t="shared" si="6"/>
        <v>#DIV/0!</v>
      </c>
      <c r="W58" s="125" t="e">
        <f t="shared" si="7"/>
        <v>#DIV/0!</v>
      </c>
      <c r="X58" s="125" t="e">
        <f t="shared" si="8"/>
        <v>#DIV/0!</v>
      </c>
      <c r="Y58" s="59" t="e">
        <f t="shared" si="9"/>
        <v>#DIV/0!</v>
      </c>
      <c r="Z58" s="59" t="e">
        <f t="shared" si="10"/>
        <v>#DIV/0!</v>
      </c>
      <c r="AA58" s="62">
        <f t="shared" si="11"/>
        <v>0</v>
      </c>
      <c r="AB58" s="59" t="e">
        <f t="shared" si="12"/>
        <v>#DIV/0!</v>
      </c>
      <c r="AC58" s="59" t="e">
        <f t="shared" si="13"/>
        <v>#DIV/0!</v>
      </c>
      <c r="AD58" s="59" t="e">
        <f t="shared" si="14"/>
        <v>#DIV/0!</v>
      </c>
      <c r="AE58" s="62">
        <f t="shared" si="15"/>
        <v>0</v>
      </c>
      <c r="AF58" s="59" t="e">
        <f t="shared" si="16"/>
        <v>#DIV/0!</v>
      </c>
      <c r="AG58" s="59" t="e">
        <f t="shared" si="17"/>
        <v>#DIV/0!</v>
      </c>
      <c r="AH58" s="59" t="e">
        <f t="shared" si="18"/>
        <v>#DIV/0!</v>
      </c>
      <c r="AI58" s="62">
        <f t="shared" si="19"/>
        <v>0</v>
      </c>
      <c r="AJ58" s="59" t="e">
        <f t="shared" si="20"/>
        <v>#DIV/0!</v>
      </c>
      <c r="AK58" s="59" t="e">
        <f t="shared" si="21"/>
        <v>#DIV/0!</v>
      </c>
      <c r="AL58" s="59" t="e">
        <f t="shared" si="22"/>
        <v>#DIV/0!</v>
      </c>
      <c r="AM58" s="62">
        <f t="shared" si="23"/>
        <v>0</v>
      </c>
      <c r="AN58" s="59" t="e">
        <f t="shared" si="24"/>
        <v>#DIV/0!</v>
      </c>
      <c r="AO58" s="9"/>
      <c r="AP58" s="235"/>
      <c r="AQ58" s="236" t="str">
        <f t="shared" si="25"/>
        <v/>
      </c>
      <c r="AR58" s="236">
        <f t="shared" si="26"/>
        <v>0</v>
      </c>
      <c r="AS58" s="236">
        <f t="shared" si="27"/>
        <v>0</v>
      </c>
    </row>
    <row r="59" spans="1:45" x14ac:dyDescent="0.25">
      <c r="A59">
        <f t="shared" si="28"/>
        <v>42</v>
      </c>
      <c r="B59" s="69" t="str">
        <f>IF(ISBLANK('IV Addl - Analysis'!B53),"--",'IV Addl - Analysis'!B53)</f>
        <v>--</v>
      </c>
      <c r="C59" s="9"/>
      <c r="D59" s="9"/>
      <c r="E59" s="9"/>
      <c r="F59" s="9"/>
      <c r="G59" s="9"/>
      <c r="H59" s="9"/>
      <c r="I59" s="9"/>
      <c r="J59" s="9"/>
      <c r="K59" s="9"/>
      <c r="L59" s="9"/>
      <c r="M59" s="9"/>
      <c r="N59" s="9"/>
      <c r="O59" s="9"/>
      <c r="P59" s="125" t="e">
        <f t="shared" si="0"/>
        <v>#DIV/0!</v>
      </c>
      <c r="Q59" s="125" t="e">
        <f t="shared" si="1"/>
        <v>#DIV/0!</v>
      </c>
      <c r="R59" s="125" t="e">
        <f t="shared" si="2"/>
        <v>#DIV/0!</v>
      </c>
      <c r="S59" s="125" t="e">
        <f t="shared" si="3"/>
        <v>#DIV/0!</v>
      </c>
      <c r="T59" s="125" t="e">
        <f t="shared" si="4"/>
        <v>#DIV/0!</v>
      </c>
      <c r="U59" s="125" t="e">
        <f t="shared" si="5"/>
        <v>#DIV/0!</v>
      </c>
      <c r="V59" s="125" t="e">
        <f t="shared" si="6"/>
        <v>#DIV/0!</v>
      </c>
      <c r="W59" s="125" t="e">
        <f t="shared" si="7"/>
        <v>#DIV/0!</v>
      </c>
      <c r="X59" s="125" t="e">
        <f t="shared" si="8"/>
        <v>#DIV/0!</v>
      </c>
      <c r="Y59" s="59" t="e">
        <f t="shared" si="9"/>
        <v>#DIV/0!</v>
      </c>
      <c r="Z59" s="59" t="e">
        <f t="shared" si="10"/>
        <v>#DIV/0!</v>
      </c>
      <c r="AA59" s="62">
        <f t="shared" si="11"/>
        <v>0</v>
      </c>
      <c r="AB59" s="59" t="e">
        <f t="shared" si="12"/>
        <v>#DIV/0!</v>
      </c>
      <c r="AC59" s="59" t="e">
        <f t="shared" si="13"/>
        <v>#DIV/0!</v>
      </c>
      <c r="AD59" s="59" t="e">
        <f t="shared" si="14"/>
        <v>#DIV/0!</v>
      </c>
      <c r="AE59" s="62">
        <f t="shared" si="15"/>
        <v>0</v>
      </c>
      <c r="AF59" s="59" t="e">
        <f t="shared" si="16"/>
        <v>#DIV/0!</v>
      </c>
      <c r="AG59" s="59" t="e">
        <f t="shared" si="17"/>
        <v>#DIV/0!</v>
      </c>
      <c r="AH59" s="59" t="e">
        <f t="shared" si="18"/>
        <v>#DIV/0!</v>
      </c>
      <c r="AI59" s="62">
        <f t="shared" si="19"/>
        <v>0</v>
      </c>
      <c r="AJ59" s="59" t="e">
        <f t="shared" si="20"/>
        <v>#DIV/0!</v>
      </c>
      <c r="AK59" s="59" t="e">
        <f t="shared" si="21"/>
        <v>#DIV/0!</v>
      </c>
      <c r="AL59" s="59" t="e">
        <f t="shared" si="22"/>
        <v>#DIV/0!</v>
      </c>
      <c r="AM59" s="62">
        <f t="shared" si="23"/>
        <v>0</v>
      </c>
      <c r="AN59" s="59" t="e">
        <f t="shared" si="24"/>
        <v>#DIV/0!</v>
      </c>
      <c r="AO59" s="9"/>
      <c r="AP59" s="235"/>
      <c r="AQ59" s="236" t="str">
        <f t="shared" si="25"/>
        <v/>
      </c>
      <c r="AR59" s="236">
        <f t="shared" si="26"/>
        <v>0</v>
      </c>
      <c r="AS59" s="236">
        <f t="shared" si="27"/>
        <v>0</v>
      </c>
    </row>
    <row r="60" spans="1:45" x14ac:dyDescent="0.25">
      <c r="A60">
        <f t="shared" si="28"/>
        <v>43</v>
      </c>
      <c r="B60" s="69" t="str">
        <f>IF(ISBLANK('IV Addl - Analysis'!B54),"--",'IV Addl - Analysis'!B54)</f>
        <v>--</v>
      </c>
      <c r="C60" s="9"/>
      <c r="D60" s="9"/>
      <c r="E60" s="9"/>
      <c r="F60" s="9"/>
      <c r="G60" s="9"/>
      <c r="H60" s="9"/>
      <c r="I60" s="9"/>
      <c r="J60" s="9"/>
      <c r="K60" s="9"/>
      <c r="L60" s="9"/>
      <c r="M60" s="9"/>
      <c r="N60" s="9"/>
      <c r="O60" s="9"/>
      <c r="P60" s="125" t="e">
        <f t="shared" si="0"/>
        <v>#DIV/0!</v>
      </c>
      <c r="Q60" s="125" t="e">
        <f t="shared" si="1"/>
        <v>#DIV/0!</v>
      </c>
      <c r="R60" s="125" t="e">
        <f t="shared" si="2"/>
        <v>#DIV/0!</v>
      </c>
      <c r="S60" s="125" t="e">
        <f t="shared" si="3"/>
        <v>#DIV/0!</v>
      </c>
      <c r="T60" s="125" t="e">
        <f t="shared" si="4"/>
        <v>#DIV/0!</v>
      </c>
      <c r="U60" s="125" t="e">
        <f t="shared" si="5"/>
        <v>#DIV/0!</v>
      </c>
      <c r="V60" s="125" t="e">
        <f t="shared" si="6"/>
        <v>#DIV/0!</v>
      </c>
      <c r="W60" s="125" t="e">
        <f t="shared" si="7"/>
        <v>#DIV/0!</v>
      </c>
      <c r="X60" s="125" t="e">
        <f t="shared" si="8"/>
        <v>#DIV/0!</v>
      </c>
      <c r="Y60" s="59" t="e">
        <f t="shared" si="9"/>
        <v>#DIV/0!</v>
      </c>
      <c r="Z60" s="59" t="e">
        <f t="shared" si="10"/>
        <v>#DIV/0!</v>
      </c>
      <c r="AA60" s="62">
        <f t="shared" si="11"/>
        <v>0</v>
      </c>
      <c r="AB60" s="59" t="e">
        <f t="shared" si="12"/>
        <v>#DIV/0!</v>
      </c>
      <c r="AC60" s="59" t="e">
        <f t="shared" si="13"/>
        <v>#DIV/0!</v>
      </c>
      <c r="AD60" s="59" t="e">
        <f t="shared" si="14"/>
        <v>#DIV/0!</v>
      </c>
      <c r="AE60" s="62">
        <f t="shared" si="15"/>
        <v>0</v>
      </c>
      <c r="AF60" s="59" t="e">
        <f t="shared" si="16"/>
        <v>#DIV/0!</v>
      </c>
      <c r="AG60" s="59" t="e">
        <f t="shared" si="17"/>
        <v>#DIV/0!</v>
      </c>
      <c r="AH60" s="59" t="e">
        <f t="shared" si="18"/>
        <v>#DIV/0!</v>
      </c>
      <c r="AI60" s="62">
        <f t="shared" si="19"/>
        <v>0</v>
      </c>
      <c r="AJ60" s="59" t="e">
        <f t="shared" si="20"/>
        <v>#DIV/0!</v>
      </c>
      <c r="AK60" s="59" t="e">
        <f t="shared" si="21"/>
        <v>#DIV/0!</v>
      </c>
      <c r="AL60" s="59" t="e">
        <f t="shared" si="22"/>
        <v>#DIV/0!</v>
      </c>
      <c r="AM60" s="62">
        <f t="shared" si="23"/>
        <v>0</v>
      </c>
      <c r="AN60" s="59" t="e">
        <f t="shared" si="24"/>
        <v>#DIV/0!</v>
      </c>
      <c r="AO60" s="9"/>
      <c r="AP60" s="235"/>
      <c r="AQ60" s="236" t="str">
        <f t="shared" si="25"/>
        <v/>
      </c>
      <c r="AR60" s="236">
        <f t="shared" si="26"/>
        <v>0</v>
      </c>
      <c r="AS60" s="236">
        <f t="shared" si="27"/>
        <v>0</v>
      </c>
    </row>
    <row r="61" spans="1:45" x14ac:dyDescent="0.25">
      <c r="A61">
        <f t="shared" si="28"/>
        <v>44</v>
      </c>
      <c r="B61" s="69" t="str">
        <f>IF(ISBLANK('IV Addl - Analysis'!B55),"--",'IV Addl - Analysis'!B55)</f>
        <v>--</v>
      </c>
      <c r="C61" s="9"/>
      <c r="D61" s="9"/>
      <c r="E61" s="9"/>
      <c r="F61" s="9"/>
      <c r="G61" s="9"/>
      <c r="H61" s="9"/>
      <c r="I61" s="9"/>
      <c r="J61" s="9"/>
      <c r="K61" s="9"/>
      <c r="L61" s="9"/>
      <c r="M61" s="9"/>
      <c r="N61" s="9"/>
      <c r="O61" s="9"/>
      <c r="P61" s="125" t="e">
        <f t="shared" si="0"/>
        <v>#DIV/0!</v>
      </c>
      <c r="Q61" s="125" t="e">
        <f t="shared" si="1"/>
        <v>#DIV/0!</v>
      </c>
      <c r="R61" s="125" t="e">
        <f t="shared" si="2"/>
        <v>#DIV/0!</v>
      </c>
      <c r="S61" s="125" t="e">
        <f t="shared" si="3"/>
        <v>#DIV/0!</v>
      </c>
      <c r="T61" s="125" t="e">
        <f t="shared" si="4"/>
        <v>#DIV/0!</v>
      </c>
      <c r="U61" s="125" t="e">
        <f t="shared" si="5"/>
        <v>#DIV/0!</v>
      </c>
      <c r="V61" s="125" t="e">
        <f t="shared" si="6"/>
        <v>#DIV/0!</v>
      </c>
      <c r="W61" s="125" t="e">
        <f t="shared" si="7"/>
        <v>#DIV/0!</v>
      </c>
      <c r="X61" s="125" t="e">
        <f t="shared" si="8"/>
        <v>#DIV/0!</v>
      </c>
      <c r="Y61" s="59" t="e">
        <f t="shared" si="9"/>
        <v>#DIV/0!</v>
      </c>
      <c r="Z61" s="59" t="e">
        <f t="shared" si="10"/>
        <v>#DIV/0!</v>
      </c>
      <c r="AA61" s="62">
        <f t="shared" si="11"/>
        <v>0</v>
      </c>
      <c r="AB61" s="59" t="e">
        <f t="shared" si="12"/>
        <v>#DIV/0!</v>
      </c>
      <c r="AC61" s="59" t="e">
        <f t="shared" si="13"/>
        <v>#DIV/0!</v>
      </c>
      <c r="AD61" s="59" t="e">
        <f t="shared" si="14"/>
        <v>#DIV/0!</v>
      </c>
      <c r="AE61" s="62">
        <f t="shared" si="15"/>
        <v>0</v>
      </c>
      <c r="AF61" s="59" t="e">
        <f t="shared" si="16"/>
        <v>#DIV/0!</v>
      </c>
      <c r="AG61" s="59" t="e">
        <f t="shared" si="17"/>
        <v>#DIV/0!</v>
      </c>
      <c r="AH61" s="59" t="e">
        <f t="shared" si="18"/>
        <v>#DIV/0!</v>
      </c>
      <c r="AI61" s="62">
        <f t="shared" si="19"/>
        <v>0</v>
      </c>
      <c r="AJ61" s="59" t="e">
        <f t="shared" si="20"/>
        <v>#DIV/0!</v>
      </c>
      <c r="AK61" s="59" t="e">
        <f t="shared" si="21"/>
        <v>#DIV/0!</v>
      </c>
      <c r="AL61" s="59" t="e">
        <f t="shared" si="22"/>
        <v>#DIV/0!</v>
      </c>
      <c r="AM61" s="62">
        <f t="shared" si="23"/>
        <v>0</v>
      </c>
      <c r="AN61" s="59" t="e">
        <f t="shared" si="24"/>
        <v>#DIV/0!</v>
      </c>
      <c r="AO61" s="9"/>
      <c r="AP61" s="235"/>
      <c r="AQ61" s="236" t="str">
        <f t="shared" si="25"/>
        <v/>
      </c>
      <c r="AR61" s="236">
        <f t="shared" si="26"/>
        <v>0</v>
      </c>
      <c r="AS61" s="236">
        <f t="shared" si="27"/>
        <v>0</v>
      </c>
    </row>
    <row r="62" spans="1:45" x14ac:dyDescent="0.25">
      <c r="A62">
        <f t="shared" si="28"/>
        <v>45</v>
      </c>
      <c r="B62" s="69" t="str">
        <f>IF(ISBLANK('IV Addl - Analysis'!B56),"--",'IV Addl - Analysis'!B56)</f>
        <v>--</v>
      </c>
      <c r="C62" s="9"/>
      <c r="D62" s="9"/>
      <c r="E62" s="9"/>
      <c r="F62" s="9"/>
      <c r="G62" s="9"/>
      <c r="H62" s="9"/>
      <c r="I62" s="9"/>
      <c r="J62" s="9"/>
      <c r="K62" s="9"/>
      <c r="L62" s="9"/>
      <c r="M62" s="9"/>
      <c r="N62" s="9"/>
      <c r="O62" s="9"/>
      <c r="P62" s="125" t="e">
        <f t="shared" si="0"/>
        <v>#DIV/0!</v>
      </c>
      <c r="Q62" s="125" t="e">
        <f t="shared" si="1"/>
        <v>#DIV/0!</v>
      </c>
      <c r="R62" s="125" t="e">
        <f t="shared" si="2"/>
        <v>#DIV/0!</v>
      </c>
      <c r="S62" s="125" t="e">
        <f t="shared" si="3"/>
        <v>#DIV/0!</v>
      </c>
      <c r="T62" s="125" t="e">
        <f t="shared" si="4"/>
        <v>#DIV/0!</v>
      </c>
      <c r="U62" s="125" t="e">
        <f t="shared" si="5"/>
        <v>#DIV/0!</v>
      </c>
      <c r="V62" s="125" t="e">
        <f t="shared" si="6"/>
        <v>#DIV/0!</v>
      </c>
      <c r="W62" s="125" t="e">
        <f t="shared" si="7"/>
        <v>#DIV/0!</v>
      </c>
      <c r="X62" s="125" t="e">
        <f t="shared" si="8"/>
        <v>#DIV/0!</v>
      </c>
      <c r="Y62" s="59" t="e">
        <f t="shared" si="9"/>
        <v>#DIV/0!</v>
      </c>
      <c r="Z62" s="59" t="e">
        <f t="shared" si="10"/>
        <v>#DIV/0!</v>
      </c>
      <c r="AA62" s="62">
        <f t="shared" si="11"/>
        <v>0</v>
      </c>
      <c r="AB62" s="59" t="e">
        <f t="shared" si="12"/>
        <v>#DIV/0!</v>
      </c>
      <c r="AC62" s="59" t="e">
        <f t="shared" si="13"/>
        <v>#DIV/0!</v>
      </c>
      <c r="AD62" s="59" t="e">
        <f t="shared" si="14"/>
        <v>#DIV/0!</v>
      </c>
      <c r="AE62" s="62">
        <f t="shared" si="15"/>
        <v>0</v>
      </c>
      <c r="AF62" s="59" t="e">
        <f t="shared" si="16"/>
        <v>#DIV/0!</v>
      </c>
      <c r="AG62" s="59" t="e">
        <f t="shared" si="17"/>
        <v>#DIV/0!</v>
      </c>
      <c r="AH62" s="59" t="e">
        <f t="shared" si="18"/>
        <v>#DIV/0!</v>
      </c>
      <c r="AI62" s="62">
        <f t="shared" si="19"/>
        <v>0</v>
      </c>
      <c r="AJ62" s="59" t="e">
        <f t="shared" si="20"/>
        <v>#DIV/0!</v>
      </c>
      <c r="AK62" s="59" t="e">
        <f t="shared" si="21"/>
        <v>#DIV/0!</v>
      </c>
      <c r="AL62" s="59" t="e">
        <f t="shared" si="22"/>
        <v>#DIV/0!</v>
      </c>
      <c r="AM62" s="62">
        <f t="shared" si="23"/>
        <v>0</v>
      </c>
      <c r="AN62" s="59" t="e">
        <f t="shared" si="24"/>
        <v>#DIV/0!</v>
      </c>
      <c r="AO62" s="9"/>
      <c r="AP62" s="235"/>
      <c r="AQ62" s="236" t="str">
        <f t="shared" si="25"/>
        <v/>
      </c>
      <c r="AR62" s="236">
        <f t="shared" si="26"/>
        <v>0</v>
      </c>
      <c r="AS62" s="236">
        <f t="shared" si="27"/>
        <v>0</v>
      </c>
    </row>
    <row r="63" spans="1:45" x14ac:dyDescent="0.25">
      <c r="A63">
        <f t="shared" si="28"/>
        <v>46</v>
      </c>
      <c r="B63" s="69" t="str">
        <f>IF(ISBLANK('IV Addl - Analysis'!B57),"--",'IV Addl - Analysis'!B57)</f>
        <v>--</v>
      </c>
      <c r="C63" s="9"/>
      <c r="D63" s="9"/>
      <c r="E63" s="9"/>
      <c r="F63" s="9"/>
      <c r="G63" s="9"/>
      <c r="H63" s="9"/>
      <c r="I63" s="9"/>
      <c r="J63" s="9"/>
      <c r="K63" s="9"/>
      <c r="L63" s="9"/>
      <c r="M63" s="9"/>
      <c r="N63" s="9"/>
      <c r="O63" s="9"/>
      <c r="P63" s="125" t="e">
        <f t="shared" si="0"/>
        <v>#DIV/0!</v>
      </c>
      <c r="Q63" s="125" t="e">
        <f t="shared" si="1"/>
        <v>#DIV/0!</v>
      </c>
      <c r="R63" s="125" t="e">
        <f t="shared" si="2"/>
        <v>#DIV/0!</v>
      </c>
      <c r="S63" s="125" t="e">
        <f t="shared" si="3"/>
        <v>#DIV/0!</v>
      </c>
      <c r="T63" s="125" t="e">
        <f t="shared" si="4"/>
        <v>#DIV/0!</v>
      </c>
      <c r="U63" s="125" t="e">
        <f t="shared" si="5"/>
        <v>#DIV/0!</v>
      </c>
      <c r="V63" s="125" t="e">
        <f t="shared" si="6"/>
        <v>#DIV/0!</v>
      </c>
      <c r="W63" s="125" t="e">
        <f t="shared" si="7"/>
        <v>#DIV/0!</v>
      </c>
      <c r="X63" s="125" t="e">
        <f t="shared" si="8"/>
        <v>#DIV/0!</v>
      </c>
      <c r="Y63" s="59" t="e">
        <f t="shared" si="9"/>
        <v>#DIV/0!</v>
      </c>
      <c r="Z63" s="59" t="e">
        <f t="shared" si="10"/>
        <v>#DIV/0!</v>
      </c>
      <c r="AA63" s="62">
        <f t="shared" si="11"/>
        <v>0</v>
      </c>
      <c r="AB63" s="59" t="e">
        <f t="shared" si="12"/>
        <v>#DIV/0!</v>
      </c>
      <c r="AC63" s="59" t="e">
        <f t="shared" si="13"/>
        <v>#DIV/0!</v>
      </c>
      <c r="AD63" s="59" t="e">
        <f t="shared" si="14"/>
        <v>#DIV/0!</v>
      </c>
      <c r="AE63" s="62">
        <f t="shared" si="15"/>
        <v>0</v>
      </c>
      <c r="AF63" s="59" t="e">
        <f t="shared" si="16"/>
        <v>#DIV/0!</v>
      </c>
      <c r="AG63" s="59" t="e">
        <f t="shared" si="17"/>
        <v>#DIV/0!</v>
      </c>
      <c r="AH63" s="59" t="e">
        <f t="shared" si="18"/>
        <v>#DIV/0!</v>
      </c>
      <c r="AI63" s="62">
        <f t="shared" si="19"/>
        <v>0</v>
      </c>
      <c r="AJ63" s="59" t="e">
        <f t="shared" si="20"/>
        <v>#DIV/0!</v>
      </c>
      <c r="AK63" s="59" t="e">
        <f t="shared" si="21"/>
        <v>#DIV/0!</v>
      </c>
      <c r="AL63" s="59" t="e">
        <f t="shared" si="22"/>
        <v>#DIV/0!</v>
      </c>
      <c r="AM63" s="62">
        <f t="shared" si="23"/>
        <v>0</v>
      </c>
      <c r="AN63" s="59" t="e">
        <f t="shared" si="24"/>
        <v>#DIV/0!</v>
      </c>
      <c r="AO63" s="9"/>
      <c r="AP63" s="235"/>
      <c r="AQ63" s="236" t="str">
        <f t="shared" si="25"/>
        <v/>
      </c>
      <c r="AR63" s="236">
        <f t="shared" si="26"/>
        <v>0</v>
      </c>
      <c r="AS63" s="236">
        <f t="shared" si="27"/>
        <v>0</v>
      </c>
    </row>
    <row r="64" spans="1:45" x14ac:dyDescent="0.25">
      <c r="A64">
        <f t="shared" si="28"/>
        <v>47</v>
      </c>
      <c r="B64" s="69" t="str">
        <f>IF(ISBLANK('IV Addl - Analysis'!B58),"--",'IV Addl - Analysis'!B58)</f>
        <v>--</v>
      </c>
      <c r="C64" s="9"/>
      <c r="D64" s="9"/>
      <c r="E64" s="9"/>
      <c r="F64" s="9"/>
      <c r="G64" s="9"/>
      <c r="H64" s="9"/>
      <c r="I64" s="9"/>
      <c r="J64" s="9"/>
      <c r="K64" s="9"/>
      <c r="L64" s="9"/>
      <c r="M64" s="9"/>
      <c r="N64" s="9"/>
      <c r="O64" s="9"/>
      <c r="P64" s="125" t="e">
        <f t="shared" si="0"/>
        <v>#DIV/0!</v>
      </c>
      <c r="Q64" s="125" t="e">
        <f t="shared" si="1"/>
        <v>#DIV/0!</v>
      </c>
      <c r="R64" s="125" t="e">
        <f t="shared" si="2"/>
        <v>#DIV/0!</v>
      </c>
      <c r="S64" s="125" t="e">
        <f t="shared" si="3"/>
        <v>#DIV/0!</v>
      </c>
      <c r="T64" s="125" t="e">
        <f t="shared" si="4"/>
        <v>#DIV/0!</v>
      </c>
      <c r="U64" s="125" t="e">
        <f t="shared" si="5"/>
        <v>#DIV/0!</v>
      </c>
      <c r="V64" s="125" t="e">
        <f t="shared" si="6"/>
        <v>#DIV/0!</v>
      </c>
      <c r="W64" s="125" t="e">
        <f t="shared" si="7"/>
        <v>#DIV/0!</v>
      </c>
      <c r="X64" s="125" t="e">
        <f t="shared" si="8"/>
        <v>#DIV/0!</v>
      </c>
      <c r="Y64" s="59" t="e">
        <f t="shared" si="9"/>
        <v>#DIV/0!</v>
      </c>
      <c r="Z64" s="59" t="e">
        <f t="shared" si="10"/>
        <v>#DIV/0!</v>
      </c>
      <c r="AA64" s="62">
        <f t="shared" si="11"/>
        <v>0</v>
      </c>
      <c r="AB64" s="59" t="e">
        <f t="shared" si="12"/>
        <v>#DIV/0!</v>
      </c>
      <c r="AC64" s="59" t="e">
        <f t="shared" si="13"/>
        <v>#DIV/0!</v>
      </c>
      <c r="AD64" s="59" t="e">
        <f t="shared" si="14"/>
        <v>#DIV/0!</v>
      </c>
      <c r="AE64" s="62">
        <f t="shared" si="15"/>
        <v>0</v>
      </c>
      <c r="AF64" s="59" t="e">
        <f t="shared" si="16"/>
        <v>#DIV/0!</v>
      </c>
      <c r="AG64" s="59" t="e">
        <f t="shared" si="17"/>
        <v>#DIV/0!</v>
      </c>
      <c r="AH64" s="59" t="e">
        <f t="shared" si="18"/>
        <v>#DIV/0!</v>
      </c>
      <c r="AI64" s="62">
        <f t="shared" si="19"/>
        <v>0</v>
      </c>
      <c r="AJ64" s="59" t="e">
        <f t="shared" si="20"/>
        <v>#DIV/0!</v>
      </c>
      <c r="AK64" s="59" t="e">
        <f t="shared" si="21"/>
        <v>#DIV/0!</v>
      </c>
      <c r="AL64" s="59" t="e">
        <f t="shared" si="22"/>
        <v>#DIV/0!</v>
      </c>
      <c r="AM64" s="62">
        <f t="shared" si="23"/>
        <v>0</v>
      </c>
      <c r="AN64" s="59" t="e">
        <f t="shared" si="24"/>
        <v>#DIV/0!</v>
      </c>
      <c r="AO64" s="9"/>
      <c r="AP64" s="235"/>
      <c r="AQ64" s="236" t="str">
        <f t="shared" si="25"/>
        <v/>
      </c>
      <c r="AR64" s="236">
        <f t="shared" si="26"/>
        <v>0</v>
      </c>
      <c r="AS64" s="236">
        <f t="shared" si="27"/>
        <v>0</v>
      </c>
    </row>
    <row r="65" spans="1:45" x14ac:dyDescent="0.25">
      <c r="A65">
        <f t="shared" si="28"/>
        <v>48</v>
      </c>
      <c r="B65" s="69" t="str">
        <f>IF(ISBLANK('IV Addl - Analysis'!B59),"--",'IV Addl - Analysis'!B59)</f>
        <v>--</v>
      </c>
      <c r="C65" s="9"/>
      <c r="D65" s="9"/>
      <c r="E65" s="9"/>
      <c r="F65" s="9"/>
      <c r="G65" s="9"/>
      <c r="H65" s="9"/>
      <c r="I65" s="9"/>
      <c r="J65" s="9"/>
      <c r="K65" s="9"/>
      <c r="L65" s="9"/>
      <c r="M65" s="9"/>
      <c r="N65" s="9"/>
      <c r="O65" s="9"/>
      <c r="P65" s="125" t="e">
        <f t="shared" si="0"/>
        <v>#DIV/0!</v>
      </c>
      <c r="Q65" s="125" t="e">
        <f t="shared" si="1"/>
        <v>#DIV/0!</v>
      </c>
      <c r="R65" s="125" t="e">
        <f t="shared" si="2"/>
        <v>#DIV/0!</v>
      </c>
      <c r="S65" s="125" t="e">
        <f t="shared" si="3"/>
        <v>#DIV/0!</v>
      </c>
      <c r="T65" s="125" t="e">
        <f t="shared" si="4"/>
        <v>#DIV/0!</v>
      </c>
      <c r="U65" s="125" t="e">
        <f t="shared" si="5"/>
        <v>#DIV/0!</v>
      </c>
      <c r="V65" s="125" t="e">
        <f t="shared" si="6"/>
        <v>#DIV/0!</v>
      </c>
      <c r="W65" s="125" t="e">
        <f t="shared" si="7"/>
        <v>#DIV/0!</v>
      </c>
      <c r="X65" s="125" t="e">
        <f t="shared" si="8"/>
        <v>#DIV/0!</v>
      </c>
      <c r="Y65" s="59" t="e">
        <f t="shared" si="9"/>
        <v>#DIV/0!</v>
      </c>
      <c r="Z65" s="59" t="e">
        <f t="shared" si="10"/>
        <v>#DIV/0!</v>
      </c>
      <c r="AA65" s="62">
        <f t="shared" si="11"/>
        <v>0</v>
      </c>
      <c r="AB65" s="59" t="e">
        <f t="shared" si="12"/>
        <v>#DIV/0!</v>
      </c>
      <c r="AC65" s="59" t="e">
        <f t="shared" si="13"/>
        <v>#DIV/0!</v>
      </c>
      <c r="AD65" s="59" t="e">
        <f t="shared" si="14"/>
        <v>#DIV/0!</v>
      </c>
      <c r="AE65" s="62">
        <f t="shared" si="15"/>
        <v>0</v>
      </c>
      <c r="AF65" s="59" t="e">
        <f t="shared" si="16"/>
        <v>#DIV/0!</v>
      </c>
      <c r="AG65" s="59" t="e">
        <f t="shared" si="17"/>
        <v>#DIV/0!</v>
      </c>
      <c r="AH65" s="59" t="e">
        <f t="shared" si="18"/>
        <v>#DIV/0!</v>
      </c>
      <c r="AI65" s="62">
        <f t="shared" si="19"/>
        <v>0</v>
      </c>
      <c r="AJ65" s="59" t="e">
        <f t="shared" si="20"/>
        <v>#DIV/0!</v>
      </c>
      <c r="AK65" s="59" t="e">
        <f t="shared" si="21"/>
        <v>#DIV/0!</v>
      </c>
      <c r="AL65" s="59" t="e">
        <f t="shared" si="22"/>
        <v>#DIV/0!</v>
      </c>
      <c r="AM65" s="62">
        <f t="shared" si="23"/>
        <v>0</v>
      </c>
      <c r="AN65" s="59" t="e">
        <f t="shared" si="24"/>
        <v>#DIV/0!</v>
      </c>
      <c r="AO65" s="9"/>
      <c r="AP65" s="235"/>
      <c r="AQ65" s="236" t="str">
        <f t="shared" si="25"/>
        <v/>
      </c>
      <c r="AR65" s="236">
        <f t="shared" si="26"/>
        <v>0</v>
      </c>
      <c r="AS65" s="236">
        <f t="shared" si="27"/>
        <v>0</v>
      </c>
    </row>
    <row r="66" spans="1:45" x14ac:dyDescent="0.25">
      <c r="A66">
        <f t="shared" si="28"/>
        <v>49</v>
      </c>
      <c r="B66" s="69" t="str">
        <f>IF(ISBLANK('IV Addl - Analysis'!B60),"--",'IV Addl - Analysis'!B60)</f>
        <v>--</v>
      </c>
      <c r="C66" s="9"/>
      <c r="D66" s="9"/>
      <c r="E66" s="9"/>
      <c r="F66" s="9"/>
      <c r="G66" s="9"/>
      <c r="H66" s="9"/>
      <c r="I66" s="9"/>
      <c r="J66" s="9"/>
      <c r="K66" s="9"/>
      <c r="L66" s="9"/>
      <c r="M66" s="9"/>
      <c r="N66" s="9"/>
      <c r="O66" s="9"/>
      <c r="P66" s="125" t="e">
        <f t="shared" si="0"/>
        <v>#DIV/0!</v>
      </c>
      <c r="Q66" s="125" t="e">
        <f t="shared" si="1"/>
        <v>#DIV/0!</v>
      </c>
      <c r="R66" s="125" t="e">
        <f t="shared" si="2"/>
        <v>#DIV/0!</v>
      </c>
      <c r="S66" s="125" t="e">
        <f t="shared" si="3"/>
        <v>#DIV/0!</v>
      </c>
      <c r="T66" s="125" t="e">
        <f t="shared" si="4"/>
        <v>#DIV/0!</v>
      </c>
      <c r="U66" s="125" t="e">
        <f t="shared" si="5"/>
        <v>#DIV/0!</v>
      </c>
      <c r="V66" s="125" t="e">
        <f t="shared" si="6"/>
        <v>#DIV/0!</v>
      </c>
      <c r="W66" s="125" t="e">
        <f t="shared" si="7"/>
        <v>#DIV/0!</v>
      </c>
      <c r="X66" s="125" t="e">
        <f t="shared" si="8"/>
        <v>#DIV/0!</v>
      </c>
      <c r="Y66" s="59" t="e">
        <f t="shared" si="9"/>
        <v>#DIV/0!</v>
      </c>
      <c r="Z66" s="59" t="e">
        <f t="shared" si="10"/>
        <v>#DIV/0!</v>
      </c>
      <c r="AA66" s="62">
        <f t="shared" si="11"/>
        <v>0</v>
      </c>
      <c r="AB66" s="59" t="e">
        <f t="shared" si="12"/>
        <v>#DIV/0!</v>
      </c>
      <c r="AC66" s="59" t="e">
        <f t="shared" si="13"/>
        <v>#DIV/0!</v>
      </c>
      <c r="AD66" s="59" t="e">
        <f t="shared" si="14"/>
        <v>#DIV/0!</v>
      </c>
      <c r="AE66" s="62">
        <f t="shared" si="15"/>
        <v>0</v>
      </c>
      <c r="AF66" s="59" t="e">
        <f t="shared" si="16"/>
        <v>#DIV/0!</v>
      </c>
      <c r="AG66" s="59" t="e">
        <f t="shared" si="17"/>
        <v>#DIV/0!</v>
      </c>
      <c r="AH66" s="59" t="e">
        <f t="shared" si="18"/>
        <v>#DIV/0!</v>
      </c>
      <c r="AI66" s="62">
        <f t="shared" si="19"/>
        <v>0</v>
      </c>
      <c r="AJ66" s="59" t="e">
        <f t="shared" si="20"/>
        <v>#DIV/0!</v>
      </c>
      <c r="AK66" s="59" t="e">
        <f t="shared" si="21"/>
        <v>#DIV/0!</v>
      </c>
      <c r="AL66" s="59" t="e">
        <f t="shared" si="22"/>
        <v>#DIV/0!</v>
      </c>
      <c r="AM66" s="62">
        <f t="shared" si="23"/>
        <v>0</v>
      </c>
      <c r="AN66" s="59" t="e">
        <f t="shared" si="24"/>
        <v>#DIV/0!</v>
      </c>
      <c r="AO66" s="9"/>
      <c r="AP66" s="235"/>
      <c r="AQ66" s="236" t="str">
        <f t="shared" si="25"/>
        <v/>
      </c>
      <c r="AR66" s="236">
        <f t="shared" si="26"/>
        <v>0</v>
      </c>
      <c r="AS66" s="236">
        <f t="shared" si="27"/>
        <v>0</v>
      </c>
    </row>
    <row r="67" spans="1:45" x14ac:dyDescent="0.25">
      <c r="A67">
        <f t="shared" si="28"/>
        <v>50</v>
      </c>
      <c r="B67" s="69" t="str">
        <f>IF(ISBLANK('IV Addl - Analysis'!B61),"--",'IV Addl - Analysis'!B61)</f>
        <v>--</v>
      </c>
      <c r="C67" s="9"/>
      <c r="D67" s="9"/>
      <c r="E67" s="9"/>
      <c r="F67" s="9"/>
      <c r="G67" s="9"/>
      <c r="H67" s="9"/>
      <c r="I67" s="9"/>
      <c r="J67" s="9"/>
      <c r="K67" s="9"/>
      <c r="L67" s="9"/>
      <c r="M67" s="9"/>
      <c r="N67" s="9"/>
      <c r="O67" s="9"/>
      <c r="P67" s="125" t="e">
        <f t="shared" si="0"/>
        <v>#DIV/0!</v>
      </c>
      <c r="Q67" s="125" t="e">
        <f t="shared" si="1"/>
        <v>#DIV/0!</v>
      </c>
      <c r="R67" s="125" t="e">
        <f t="shared" si="2"/>
        <v>#DIV/0!</v>
      </c>
      <c r="S67" s="125" t="e">
        <f t="shared" si="3"/>
        <v>#DIV/0!</v>
      </c>
      <c r="T67" s="125" t="e">
        <f t="shared" si="4"/>
        <v>#DIV/0!</v>
      </c>
      <c r="U67" s="125" t="e">
        <f t="shared" si="5"/>
        <v>#DIV/0!</v>
      </c>
      <c r="V67" s="125" t="e">
        <f t="shared" si="6"/>
        <v>#DIV/0!</v>
      </c>
      <c r="W67" s="125" t="e">
        <f t="shared" si="7"/>
        <v>#DIV/0!</v>
      </c>
      <c r="X67" s="125" t="e">
        <f t="shared" si="8"/>
        <v>#DIV/0!</v>
      </c>
      <c r="Y67" s="59" t="e">
        <f t="shared" si="9"/>
        <v>#DIV/0!</v>
      </c>
      <c r="Z67" s="59" t="e">
        <f t="shared" si="10"/>
        <v>#DIV/0!</v>
      </c>
      <c r="AA67" s="62">
        <f t="shared" si="11"/>
        <v>0</v>
      </c>
      <c r="AB67" s="59" t="e">
        <f t="shared" si="12"/>
        <v>#DIV/0!</v>
      </c>
      <c r="AC67" s="59" t="e">
        <f t="shared" si="13"/>
        <v>#DIV/0!</v>
      </c>
      <c r="AD67" s="59" t="e">
        <f t="shared" si="14"/>
        <v>#DIV/0!</v>
      </c>
      <c r="AE67" s="62">
        <f t="shared" si="15"/>
        <v>0</v>
      </c>
      <c r="AF67" s="59" t="e">
        <f t="shared" si="16"/>
        <v>#DIV/0!</v>
      </c>
      <c r="AG67" s="59" t="e">
        <f t="shared" si="17"/>
        <v>#DIV/0!</v>
      </c>
      <c r="AH67" s="59" t="e">
        <f t="shared" si="18"/>
        <v>#DIV/0!</v>
      </c>
      <c r="AI67" s="62">
        <f t="shared" si="19"/>
        <v>0</v>
      </c>
      <c r="AJ67" s="59" t="e">
        <f t="shared" si="20"/>
        <v>#DIV/0!</v>
      </c>
      <c r="AK67" s="59" t="e">
        <f t="shared" si="21"/>
        <v>#DIV/0!</v>
      </c>
      <c r="AL67" s="59" t="e">
        <f t="shared" si="22"/>
        <v>#DIV/0!</v>
      </c>
      <c r="AM67" s="62">
        <f t="shared" si="23"/>
        <v>0</v>
      </c>
      <c r="AN67" s="59" t="e">
        <f t="shared" si="24"/>
        <v>#DIV/0!</v>
      </c>
      <c r="AO67" s="9"/>
      <c r="AP67" s="235"/>
      <c r="AQ67" s="236" t="str">
        <f t="shared" si="25"/>
        <v/>
      </c>
      <c r="AR67" s="236">
        <f t="shared" si="26"/>
        <v>0</v>
      </c>
      <c r="AS67" s="236">
        <f t="shared" si="27"/>
        <v>0</v>
      </c>
    </row>
    <row r="68" spans="1:45" x14ac:dyDescent="0.25">
      <c r="A68">
        <f t="shared" si="28"/>
        <v>51</v>
      </c>
      <c r="B68" s="69" t="str">
        <f>IF(ISBLANK('IV Addl - Analysis'!B62),"--",'IV Addl - Analysis'!B62)</f>
        <v>--</v>
      </c>
      <c r="C68" s="9"/>
      <c r="D68" s="9"/>
      <c r="E68" s="9"/>
      <c r="F68" s="9"/>
      <c r="G68" s="9"/>
      <c r="H68" s="9"/>
      <c r="I68" s="9"/>
      <c r="J68" s="9"/>
      <c r="K68" s="9"/>
      <c r="L68" s="9"/>
      <c r="M68" s="9"/>
      <c r="N68" s="9"/>
      <c r="O68" s="9"/>
      <c r="P68" s="125" t="e">
        <f t="shared" si="0"/>
        <v>#DIV/0!</v>
      </c>
      <c r="Q68" s="125" t="e">
        <f t="shared" si="1"/>
        <v>#DIV/0!</v>
      </c>
      <c r="R68" s="125" t="e">
        <f t="shared" si="2"/>
        <v>#DIV/0!</v>
      </c>
      <c r="S68" s="125" t="e">
        <f t="shared" si="3"/>
        <v>#DIV/0!</v>
      </c>
      <c r="T68" s="125" t="e">
        <f t="shared" si="4"/>
        <v>#DIV/0!</v>
      </c>
      <c r="U68" s="125" t="e">
        <f t="shared" si="5"/>
        <v>#DIV/0!</v>
      </c>
      <c r="V68" s="125" t="e">
        <f t="shared" si="6"/>
        <v>#DIV/0!</v>
      </c>
      <c r="W68" s="125" t="e">
        <f t="shared" si="7"/>
        <v>#DIV/0!</v>
      </c>
      <c r="X68" s="125" t="e">
        <f t="shared" si="8"/>
        <v>#DIV/0!</v>
      </c>
      <c r="Y68" s="59" t="e">
        <f t="shared" si="9"/>
        <v>#DIV/0!</v>
      </c>
      <c r="Z68" s="59" t="e">
        <f t="shared" si="10"/>
        <v>#DIV/0!</v>
      </c>
      <c r="AA68" s="62">
        <f t="shared" si="11"/>
        <v>0</v>
      </c>
      <c r="AB68" s="59" t="e">
        <f t="shared" si="12"/>
        <v>#DIV/0!</v>
      </c>
      <c r="AC68" s="59" t="e">
        <f t="shared" si="13"/>
        <v>#DIV/0!</v>
      </c>
      <c r="AD68" s="59" t="e">
        <f t="shared" si="14"/>
        <v>#DIV/0!</v>
      </c>
      <c r="AE68" s="62">
        <f t="shared" si="15"/>
        <v>0</v>
      </c>
      <c r="AF68" s="59" t="e">
        <f t="shared" si="16"/>
        <v>#DIV/0!</v>
      </c>
      <c r="AG68" s="59" t="e">
        <f t="shared" si="17"/>
        <v>#DIV/0!</v>
      </c>
      <c r="AH68" s="59" t="e">
        <f t="shared" si="18"/>
        <v>#DIV/0!</v>
      </c>
      <c r="AI68" s="62">
        <f t="shared" si="19"/>
        <v>0</v>
      </c>
      <c r="AJ68" s="59" t="e">
        <f t="shared" si="20"/>
        <v>#DIV/0!</v>
      </c>
      <c r="AK68" s="59" t="e">
        <f t="shared" si="21"/>
        <v>#DIV/0!</v>
      </c>
      <c r="AL68" s="59" t="e">
        <f t="shared" si="22"/>
        <v>#DIV/0!</v>
      </c>
      <c r="AM68" s="62">
        <f t="shared" si="23"/>
        <v>0</v>
      </c>
      <c r="AN68" s="59" t="e">
        <f t="shared" si="24"/>
        <v>#DIV/0!</v>
      </c>
      <c r="AO68" s="9"/>
      <c r="AP68" s="235"/>
      <c r="AQ68" s="236" t="str">
        <f t="shared" si="25"/>
        <v/>
      </c>
      <c r="AR68" s="236">
        <f t="shared" si="26"/>
        <v>0</v>
      </c>
      <c r="AS68" s="236">
        <f t="shared" si="27"/>
        <v>0</v>
      </c>
    </row>
    <row r="69" spans="1:45" x14ac:dyDescent="0.25">
      <c r="A69">
        <f t="shared" si="28"/>
        <v>52</v>
      </c>
      <c r="B69" s="69" t="str">
        <f>IF(ISBLANK('IV Addl - Analysis'!B63),"--",'IV Addl - Analysis'!B63)</f>
        <v>--</v>
      </c>
      <c r="C69" s="9"/>
      <c r="D69" s="9"/>
      <c r="E69" s="9"/>
      <c r="F69" s="9"/>
      <c r="G69" s="9"/>
      <c r="H69" s="9"/>
      <c r="I69" s="9"/>
      <c r="J69" s="9"/>
      <c r="K69" s="9"/>
      <c r="L69" s="9"/>
      <c r="M69" s="9"/>
      <c r="N69" s="9"/>
      <c r="O69" s="9"/>
      <c r="P69" s="125" t="e">
        <f t="shared" si="0"/>
        <v>#DIV/0!</v>
      </c>
      <c r="Q69" s="125" t="e">
        <f t="shared" si="1"/>
        <v>#DIV/0!</v>
      </c>
      <c r="R69" s="125" t="e">
        <f t="shared" si="2"/>
        <v>#DIV/0!</v>
      </c>
      <c r="S69" s="125" t="e">
        <f t="shared" si="3"/>
        <v>#DIV/0!</v>
      </c>
      <c r="T69" s="125" t="e">
        <f t="shared" si="4"/>
        <v>#DIV/0!</v>
      </c>
      <c r="U69" s="125" t="e">
        <f t="shared" si="5"/>
        <v>#DIV/0!</v>
      </c>
      <c r="V69" s="125" t="e">
        <f t="shared" si="6"/>
        <v>#DIV/0!</v>
      </c>
      <c r="W69" s="125" t="e">
        <f t="shared" si="7"/>
        <v>#DIV/0!</v>
      </c>
      <c r="X69" s="125" t="e">
        <f t="shared" si="8"/>
        <v>#DIV/0!</v>
      </c>
      <c r="Y69" s="59" t="e">
        <f t="shared" si="9"/>
        <v>#DIV/0!</v>
      </c>
      <c r="Z69" s="59" t="e">
        <f t="shared" si="10"/>
        <v>#DIV/0!</v>
      </c>
      <c r="AA69" s="62">
        <f t="shared" si="11"/>
        <v>0</v>
      </c>
      <c r="AB69" s="59" t="e">
        <f t="shared" si="12"/>
        <v>#DIV/0!</v>
      </c>
      <c r="AC69" s="59" t="e">
        <f t="shared" si="13"/>
        <v>#DIV/0!</v>
      </c>
      <c r="AD69" s="59" t="e">
        <f t="shared" si="14"/>
        <v>#DIV/0!</v>
      </c>
      <c r="AE69" s="62">
        <f t="shared" si="15"/>
        <v>0</v>
      </c>
      <c r="AF69" s="59" t="e">
        <f t="shared" si="16"/>
        <v>#DIV/0!</v>
      </c>
      <c r="AG69" s="59" t="e">
        <f t="shared" si="17"/>
        <v>#DIV/0!</v>
      </c>
      <c r="AH69" s="59" t="e">
        <f t="shared" si="18"/>
        <v>#DIV/0!</v>
      </c>
      <c r="AI69" s="62">
        <f t="shared" si="19"/>
        <v>0</v>
      </c>
      <c r="AJ69" s="59" t="e">
        <f t="shared" si="20"/>
        <v>#DIV/0!</v>
      </c>
      <c r="AK69" s="59" t="e">
        <f t="shared" si="21"/>
        <v>#DIV/0!</v>
      </c>
      <c r="AL69" s="59" t="e">
        <f t="shared" si="22"/>
        <v>#DIV/0!</v>
      </c>
      <c r="AM69" s="62">
        <f t="shared" si="23"/>
        <v>0</v>
      </c>
      <c r="AN69" s="59" t="e">
        <f t="shared" si="24"/>
        <v>#DIV/0!</v>
      </c>
      <c r="AO69" s="9"/>
      <c r="AP69" s="235"/>
      <c r="AQ69" s="236" t="str">
        <f t="shared" si="25"/>
        <v/>
      </c>
      <c r="AR69" s="236">
        <f t="shared" si="26"/>
        <v>0</v>
      </c>
      <c r="AS69" s="236">
        <f t="shared" si="27"/>
        <v>0</v>
      </c>
    </row>
    <row r="70" spans="1:45" x14ac:dyDescent="0.25">
      <c r="A70">
        <f t="shared" si="28"/>
        <v>53</v>
      </c>
      <c r="B70" s="69" t="str">
        <f>IF(ISBLANK('IV Addl - Analysis'!B64),"--",'IV Addl - Analysis'!B64)</f>
        <v>--</v>
      </c>
      <c r="C70" s="9"/>
      <c r="D70" s="9"/>
      <c r="E70" s="9"/>
      <c r="F70" s="9"/>
      <c r="G70" s="9"/>
      <c r="H70" s="9"/>
      <c r="I70" s="9"/>
      <c r="J70" s="9"/>
      <c r="K70" s="9"/>
      <c r="L70" s="9"/>
      <c r="M70" s="9"/>
      <c r="N70" s="9"/>
      <c r="O70" s="9"/>
      <c r="P70" s="125" t="e">
        <f t="shared" si="0"/>
        <v>#DIV/0!</v>
      </c>
      <c r="Q70" s="125" t="e">
        <f t="shared" si="1"/>
        <v>#DIV/0!</v>
      </c>
      <c r="R70" s="125" t="e">
        <f t="shared" si="2"/>
        <v>#DIV/0!</v>
      </c>
      <c r="S70" s="125" t="e">
        <f t="shared" si="3"/>
        <v>#DIV/0!</v>
      </c>
      <c r="T70" s="125" t="e">
        <f t="shared" si="4"/>
        <v>#DIV/0!</v>
      </c>
      <c r="U70" s="125" t="e">
        <f t="shared" si="5"/>
        <v>#DIV/0!</v>
      </c>
      <c r="V70" s="125" t="e">
        <f t="shared" si="6"/>
        <v>#DIV/0!</v>
      </c>
      <c r="W70" s="125" t="e">
        <f t="shared" si="7"/>
        <v>#DIV/0!</v>
      </c>
      <c r="X70" s="125" t="e">
        <f t="shared" si="8"/>
        <v>#DIV/0!</v>
      </c>
      <c r="Y70" s="59" t="e">
        <f t="shared" si="9"/>
        <v>#DIV/0!</v>
      </c>
      <c r="Z70" s="59" t="e">
        <f t="shared" si="10"/>
        <v>#DIV/0!</v>
      </c>
      <c r="AA70" s="62">
        <f t="shared" si="11"/>
        <v>0</v>
      </c>
      <c r="AB70" s="59" t="e">
        <f t="shared" si="12"/>
        <v>#DIV/0!</v>
      </c>
      <c r="AC70" s="59" t="e">
        <f t="shared" si="13"/>
        <v>#DIV/0!</v>
      </c>
      <c r="AD70" s="59" t="e">
        <f t="shared" si="14"/>
        <v>#DIV/0!</v>
      </c>
      <c r="AE70" s="62">
        <f t="shared" si="15"/>
        <v>0</v>
      </c>
      <c r="AF70" s="59" t="e">
        <f t="shared" si="16"/>
        <v>#DIV/0!</v>
      </c>
      <c r="AG70" s="59" t="e">
        <f t="shared" si="17"/>
        <v>#DIV/0!</v>
      </c>
      <c r="AH70" s="59" t="e">
        <f t="shared" si="18"/>
        <v>#DIV/0!</v>
      </c>
      <c r="AI70" s="62">
        <f t="shared" si="19"/>
        <v>0</v>
      </c>
      <c r="AJ70" s="59" t="e">
        <f t="shared" si="20"/>
        <v>#DIV/0!</v>
      </c>
      <c r="AK70" s="59" t="e">
        <f t="shared" si="21"/>
        <v>#DIV/0!</v>
      </c>
      <c r="AL70" s="59" t="e">
        <f t="shared" si="22"/>
        <v>#DIV/0!</v>
      </c>
      <c r="AM70" s="62">
        <f t="shared" si="23"/>
        <v>0</v>
      </c>
      <c r="AN70" s="59" t="e">
        <f t="shared" si="24"/>
        <v>#DIV/0!</v>
      </c>
      <c r="AO70" s="9"/>
      <c r="AP70" s="235"/>
      <c r="AQ70" s="236" t="str">
        <f t="shared" si="25"/>
        <v/>
      </c>
      <c r="AR70" s="236">
        <f t="shared" si="26"/>
        <v>0</v>
      </c>
      <c r="AS70" s="236">
        <f t="shared" si="27"/>
        <v>0</v>
      </c>
    </row>
    <row r="71" spans="1:45" x14ac:dyDescent="0.25">
      <c r="A71">
        <f t="shared" si="28"/>
        <v>54</v>
      </c>
      <c r="B71" s="69" t="str">
        <f>IF(ISBLANK('IV Addl - Analysis'!B65),"--",'IV Addl - Analysis'!B65)</f>
        <v>--</v>
      </c>
      <c r="C71" s="9"/>
      <c r="D71" s="9"/>
      <c r="E71" s="9"/>
      <c r="F71" s="9"/>
      <c r="G71" s="9"/>
      <c r="H71" s="9"/>
      <c r="I71" s="9"/>
      <c r="J71" s="9"/>
      <c r="K71" s="9"/>
      <c r="L71" s="9"/>
      <c r="M71" s="9"/>
      <c r="N71" s="9"/>
      <c r="O71" s="9"/>
      <c r="P71" s="125" t="e">
        <f t="shared" si="0"/>
        <v>#DIV/0!</v>
      </c>
      <c r="Q71" s="125" t="e">
        <f t="shared" si="1"/>
        <v>#DIV/0!</v>
      </c>
      <c r="R71" s="125" t="e">
        <f t="shared" si="2"/>
        <v>#DIV/0!</v>
      </c>
      <c r="S71" s="125" t="e">
        <f t="shared" si="3"/>
        <v>#DIV/0!</v>
      </c>
      <c r="T71" s="125" t="e">
        <f t="shared" si="4"/>
        <v>#DIV/0!</v>
      </c>
      <c r="U71" s="125" t="e">
        <f t="shared" si="5"/>
        <v>#DIV/0!</v>
      </c>
      <c r="V71" s="125" t="e">
        <f t="shared" si="6"/>
        <v>#DIV/0!</v>
      </c>
      <c r="W71" s="125" t="e">
        <f t="shared" si="7"/>
        <v>#DIV/0!</v>
      </c>
      <c r="X71" s="125" t="e">
        <f t="shared" si="8"/>
        <v>#DIV/0!</v>
      </c>
      <c r="Y71" s="59" t="e">
        <f t="shared" si="9"/>
        <v>#DIV/0!</v>
      </c>
      <c r="Z71" s="59" t="e">
        <f t="shared" si="10"/>
        <v>#DIV/0!</v>
      </c>
      <c r="AA71" s="62">
        <f t="shared" si="11"/>
        <v>0</v>
      </c>
      <c r="AB71" s="59" t="e">
        <f t="shared" si="12"/>
        <v>#DIV/0!</v>
      </c>
      <c r="AC71" s="59" t="e">
        <f t="shared" si="13"/>
        <v>#DIV/0!</v>
      </c>
      <c r="AD71" s="59" t="e">
        <f t="shared" si="14"/>
        <v>#DIV/0!</v>
      </c>
      <c r="AE71" s="62">
        <f t="shared" si="15"/>
        <v>0</v>
      </c>
      <c r="AF71" s="59" t="e">
        <f t="shared" si="16"/>
        <v>#DIV/0!</v>
      </c>
      <c r="AG71" s="59" t="e">
        <f t="shared" si="17"/>
        <v>#DIV/0!</v>
      </c>
      <c r="AH71" s="59" t="e">
        <f t="shared" si="18"/>
        <v>#DIV/0!</v>
      </c>
      <c r="AI71" s="62">
        <f t="shared" si="19"/>
        <v>0</v>
      </c>
      <c r="AJ71" s="59" t="e">
        <f t="shared" si="20"/>
        <v>#DIV/0!</v>
      </c>
      <c r="AK71" s="59" t="e">
        <f t="shared" si="21"/>
        <v>#DIV/0!</v>
      </c>
      <c r="AL71" s="59" t="e">
        <f t="shared" si="22"/>
        <v>#DIV/0!</v>
      </c>
      <c r="AM71" s="62">
        <f t="shared" si="23"/>
        <v>0</v>
      </c>
      <c r="AN71" s="59" t="e">
        <f t="shared" si="24"/>
        <v>#DIV/0!</v>
      </c>
      <c r="AO71" s="9"/>
      <c r="AP71" s="235"/>
      <c r="AQ71" s="236" t="str">
        <f t="shared" si="25"/>
        <v/>
      </c>
      <c r="AR71" s="236">
        <f t="shared" si="26"/>
        <v>0</v>
      </c>
      <c r="AS71" s="236">
        <f t="shared" si="27"/>
        <v>0</v>
      </c>
    </row>
    <row r="72" spans="1:45" x14ac:dyDescent="0.25">
      <c r="A72">
        <f t="shared" si="28"/>
        <v>55</v>
      </c>
      <c r="B72" s="69" t="str">
        <f>IF(ISBLANK('IV Addl - Analysis'!B66),"--",'IV Addl - Analysis'!B66)</f>
        <v>--</v>
      </c>
      <c r="C72" s="9"/>
      <c r="D72" s="9"/>
      <c r="E72" s="9"/>
      <c r="F72" s="9"/>
      <c r="G72" s="9"/>
      <c r="H72" s="9"/>
      <c r="I72" s="9"/>
      <c r="J72" s="9"/>
      <c r="K72" s="9"/>
      <c r="L72" s="9"/>
      <c r="M72" s="9"/>
      <c r="N72" s="9"/>
      <c r="O72" s="9"/>
      <c r="P72" s="125" t="e">
        <f t="shared" si="0"/>
        <v>#DIV/0!</v>
      </c>
      <c r="Q72" s="125" t="e">
        <f t="shared" si="1"/>
        <v>#DIV/0!</v>
      </c>
      <c r="R72" s="125" t="e">
        <f t="shared" si="2"/>
        <v>#DIV/0!</v>
      </c>
      <c r="S72" s="125" t="e">
        <f t="shared" si="3"/>
        <v>#DIV/0!</v>
      </c>
      <c r="T72" s="125" t="e">
        <f t="shared" si="4"/>
        <v>#DIV/0!</v>
      </c>
      <c r="U72" s="125" t="e">
        <f t="shared" si="5"/>
        <v>#DIV/0!</v>
      </c>
      <c r="V72" s="125" t="e">
        <f t="shared" si="6"/>
        <v>#DIV/0!</v>
      </c>
      <c r="W72" s="125" t="e">
        <f t="shared" si="7"/>
        <v>#DIV/0!</v>
      </c>
      <c r="X72" s="125" t="e">
        <f t="shared" si="8"/>
        <v>#DIV/0!</v>
      </c>
      <c r="Y72" s="59" t="e">
        <f t="shared" si="9"/>
        <v>#DIV/0!</v>
      </c>
      <c r="Z72" s="59" t="e">
        <f t="shared" si="10"/>
        <v>#DIV/0!</v>
      </c>
      <c r="AA72" s="62">
        <f t="shared" si="11"/>
        <v>0</v>
      </c>
      <c r="AB72" s="59" t="e">
        <f t="shared" si="12"/>
        <v>#DIV/0!</v>
      </c>
      <c r="AC72" s="59" t="e">
        <f t="shared" si="13"/>
        <v>#DIV/0!</v>
      </c>
      <c r="AD72" s="59" t="e">
        <f t="shared" si="14"/>
        <v>#DIV/0!</v>
      </c>
      <c r="AE72" s="62">
        <f t="shared" si="15"/>
        <v>0</v>
      </c>
      <c r="AF72" s="59" t="e">
        <f t="shared" si="16"/>
        <v>#DIV/0!</v>
      </c>
      <c r="AG72" s="59" t="e">
        <f t="shared" si="17"/>
        <v>#DIV/0!</v>
      </c>
      <c r="AH72" s="59" t="e">
        <f t="shared" si="18"/>
        <v>#DIV/0!</v>
      </c>
      <c r="AI72" s="62">
        <f t="shared" si="19"/>
        <v>0</v>
      </c>
      <c r="AJ72" s="59" t="e">
        <f t="shared" si="20"/>
        <v>#DIV/0!</v>
      </c>
      <c r="AK72" s="59" t="e">
        <f t="shared" si="21"/>
        <v>#DIV/0!</v>
      </c>
      <c r="AL72" s="59" t="e">
        <f t="shared" si="22"/>
        <v>#DIV/0!</v>
      </c>
      <c r="AM72" s="62">
        <f t="shared" si="23"/>
        <v>0</v>
      </c>
      <c r="AN72" s="59" t="e">
        <f t="shared" si="24"/>
        <v>#DIV/0!</v>
      </c>
      <c r="AO72" s="9"/>
      <c r="AP72" s="235"/>
      <c r="AQ72" s="236" t="str">
        <f t="shared" si="25"/>
        <v/>
      </c>
      <c r="AR72" s="236">
        <f t="shared" si="26"/>
        <v>0</v>
      </c>
      <c r="AS72" s="236">
        <f t="shared" si="27"/>
        <v>0</v>
      </c>
    </row>
    <row r="73" spans="1:45" x14ac:dyDescent="0.25">
      <c r="A73">
        <f t="shared" si="28"/>
        <v>56</v>
      </c>
      <c r="B73" s="69" t="str">
        <f>IF(ISBLANK('IV Addl - Analysis'!B67),"--",'IV Addl - Analysis'!B67)</f>
        <v>--</v>
      </c>
      <c r="C73" s="9"/>
      <c r="D73" s="9"/>
      <c r="E73" s="9"/>
      <c r="F73" s="9"/>
      <c r="G73" s="9"/>
      <c r="H73" s="9"/>
      <c r="I73" s="9"/>
      <c r="J73" s="9"/>
      <c r="K73" s="9"/>
      <c r="L73" s="9"/>
      <c r="M73" s="9"/>
      <c r="N73" s="9"/>
      <c r="O73" s="9"/>
      <c r="P73" s="125" t="e">
        <f t="shared" si="0"/>
        <v>#DIV/0!</v>
      </c>
      <c r="Q73" s="125" t="e">
        <f t="shared" si="1"/>
        <v>#DIV/0!</v>
      </c>
      <c r="R73" s="125" t="e">
        <f t="shared" si="2"/>
        <v>#DIV/0!</v>
      </c>
      <c r="S73" s="125" t="e">
        <f t="shared" si="3"/>
        <v>#DIV/0!</v>
      </c>
      <c r="T73" s="125" t="e">
        <f t="shared" si="4"/>
        <v>#DIV/0!</v>
      </c>
      <c r="U73" s="125" t="e">
        <f t="shared" si="5"/>
        <v>#DIV/0!</v>
      </c>
      <c r="V73" s="125" t="e">
        <f t="shared" si="6"/>
        <v>#DIV/0!</v>
      </c>
      <c r="W73" s="125" t="e">
        <f t="shared" si="7"/>
        <v>#DIV/0!</v>
      </c>
      <c r="X73" s="125" t="e">
        <f t="shared" si="8"/>
        <v>#DIV/0!</v>
      </c>
      <c r="Y73" s="59" t="e">
        <f t="shared" si="9"/>
        <v>#DIV/0!</v>
      </c>
      <c r="Z73" s="59" t="e">
        <f t="shared" si="10"/>
        <v>#DIV/0!</v>
      </c>
      <c r="AA73" s="62">
        <f t="shared" si="11"/>
        <v>0</v>
      </c>
      <c r="AB73" s="59" t="e">
        <f t="shared" si="12"/>
        <v>#DIV/0!</v>
      </c>
      <c r="AC73" s="59" t="e">
        <f t="shared" si="13"/>
        <v>#DIV/0!</v>
      </c>
      <c r="AD73" s="59" t="e">
        <f t="shared" si="14"/>
        <v>#DIV/0!</v>
      </c>
      <c r="AE73" s="62">
        <f t="shared" si="15"/>
        <v>0</v>
      </c>
      <c r="AF73" s="59" t="e">
        <f t="shared" si="16"/>
        <v>#DIV/0!</v>
      </c>
      <c r="AG73" s="59" t="e">
        <f t="shared" si="17"/>
        <v>#DIV/0!</v>
      </c>
      <c r="AH73" s="59" t="e">
        <f t="shared" si="18"/>
        <v>#DIV/0!</v>
      </c>
      <c r="AI73" s="62">
        <f t="shared" si="19"/>
        <v>0</v>
      </c>
      <c r="AJ73" s="59" t="e">
        <f t="shared" si="20"/>
        <v>#DIV/0!</v>
      </c>
      <c r="AK73" s="59" t="e">
        <f t="shared" si="21"/>
        <v>#DIV/0!</v>
      </c>
      <c r="AL73" s="59" t="e">
        <f t="shared" si="22"/>
        <v>#DIV/0!</v>
      </c>
      <c r="AM73" s="62">
        <f t="shared" si="23"/>
        <v>0</v>
      </c>
      <c r="AN73" s="59" t="e">
        <f t="shared" si="24"/>
        <v>#DIV/0!</v>
      </c>
      <c r="AO73" s="9"/>
      <c r="AP73" s="235"/>
      <c r="AQ73" s="236" t="str">
        <f t="shared" si="25"/>
        <v/>
      </c>
      <c r="AR73" s="236">
        <f t="shared" si="26"/>
        <v>0</v>
      </c>
      <c r="AS73" s="236">
        <f t="shared" si="27"/>
        <v>0</v>
      </c>
    </row>
    <row r="74" spans="1:45" x14ac:dyDescent="0.25">
      <c r="A74">
        <f t="shared" si="28"/>
        <v>57</v>
      </c>
      <c r="B74" s="69" t="str">
        <f>IF(ISBLANK('IV Addl - Analysis'!B68),"--",'IV Addl - Analysis'!B68)</f>
        <v>--</v>
      </c>
      <c r="C74" s="9"/>
      <c r="D74" s="9"/>
      <c r="E74" s="9"/>
      <c r="F74" s="9"/>
      <c r="G74" s="9"/>
      <c r="H74" s="9"/>
      <c r="I74" s="9"/>
      <c r="J74" s="9"/>
      <c r="K74" s="9"/>
      <c r="L74" s="9"/>
      <c r="M74" s="9"/>
      <c r="N74" s="9"/>
      <c r="O74" s="9"/>
      <c r="P74" s="125" t="e">
        <f t="shared" si="0"/>
        <v>#DIV/0!</v>
      </c>
      <c r="Q74" s="125" t="e">
        <f t="shared" si="1"/>
        <v>#DIV/0!</v>
      </c>
      <c r="R74" s="125" t="e">
        <f t="shared" si="2"/>
        <v>#DIV/0!</v>
      </c>
      <c r="S74" s="125" t="e">
        <f t="shared" si="3"/>
        <v>#DIV/0!</v>
      </c>
      <c r="T74" s="125" t="e">
        <f t="shared" si="4"/>
        <v>#DIV/0!</v>
      </c>
      <c r="U74" s="125" t="e">
        <f t="shared" si="5"/>
        <v>#DIV/0!</v>
      </c>
      <c r="V74" s="125" t="e">
        <f t="shared" si="6"/>
        <v>#DIV/0!</v>
      </c>
      <c r="W74" s="125" t="e">
        <f t="shared" si="7"/>
        <v>#DIV/0!</v>
      </c>
      <c r="X74" s="125" t="e">
        <f t="shared" si="8"/>
        <v>#DIV/0!</v>
      </c>
      <c r="Y74" s="59" t="e">
        <f t="shared" si="9"/>
        <v>#DIV/0!</v>
      </c>
      <c r="Z74" s="59" t="e">
        <f t="shared" si="10"/>
        <v>#DIV/0!</v>
      </c>
      <c r="AA74" s="62">
        <f t="shared" si="11"/>
        <v>0</v>
      </c>
      <c r="AB74" s="59" t="e">
        <f t="shared" si="12"/>
        <v>#DIV/0!</v>
      </c>
      <c r="AC74" s="59" t="e">
        <f t="shared" si="13"/>
        <v>#DIV/0!</v>
      </c>
      <c r="AD74" s="59" t="e">
        <f t="shared" si="14"/>
        <v>#DIV/0!</v>
      </c>
      <c r="AE74" s="62">
        <f t="shared" si="15"/>
        <v>0</v>
      </c>
      <c r="AF74" s="59" t="e">
        <f t="shared" si="16"/>
        <v>#DIV/0!</v>
      </c>
      <c r="AG74" s="59" t="e">
        <f t="shared" si="17"/>
        <v>#DIV/0!</v>
      </c>
      <c r="AH74" s="59" t="e">
        <f t="shared" si="18"/>
        <v>#DIV/0!</v>
      </c>
      <c r="AI74" s="62">
        <f t="shared" si="19"/>
        <v>0</v>
      </c>
      <c r="AJ74" s="59" t="e">
        <f t="shared" si="20"/>
        <v>#DIV/0!</v>
      </c>
      <c r="AK74" s="59" t="e">
        <f t="shared" si="21"/>
        <v>#DIV/0!</v>
      </c>
      <c r="AL74" s="59" t="e">
        <f t="shared" si="22"/>
        <v>#DIV/0!</v>
      </c>
      <c r="AM74" s="62">
        <f t="shared" si="23"/>
        <v>0</v>
      </c>
      <c r="AN74" s="59" t="e">
        <f t="shared" si="24"/>
        <v>#DIV/0!</v>
      </c>
      <c r="AO74" s="9"/>
      <c r="AP74" s="235"/>
      <c r="AQ74" s="236" t="str">
        <f t="shared" si="25"/>
        <v/>
      </c>
      <c r="AR74" s="236">
        <f t="shared" si="26"/>
        <v>0</v>
      </c>
      <c r="AS74" s="236">
        <f t="shared" si="27"/>
        <v>0</v>
      </c>
    </row>
    <row r="75" spans="1:45" x14ac:dyDescent="0.25">
      <c r="A75">
        <f t="shared" si="28"/>
        <v>58</v>
      </c>
      <c r="B75" s="69" t="str">
        <f>IF(ISBLANK('IV Addl - Analysis'!B69),"--",'IV Addl - Analysis'!B69)</f>
        <v>--</v>
      </c>
      <c r="C75" s="9"/>
      <c r="D75" s="9"/>
      <c r="E75" s="9"/>
      <c r="F75" s="9"/>
      <c r="G75" s="9"/>
      <c r="H75" s="9"/>
      <c r="I75" s="9"/>
      <c r="J75" s="9"/>
      <c r="K75" s="9"/>
      <c r="L75" s="9"/>
      <c r="M75" s="9"/>
      <c r="N75" s="9"/>
      <c r="O75" s="9"/>
      <c r="P75" s="125" t="e">
        <f t="shared" si="0"/>
        <v>#DIV/0!</v>
      </c>
      <c r="Q75" s="125" t="e">
        <f t="shared" si="1"/>
        <v>#DIV/0!</v>
      </c>
      <c r="R75" s="125" t="e">
        <f t="shared" si="2"/>
        <v>#DIV/0!</v>
      </c>
      <c r="S75" s="125" t="e">
        <f t="shared" si="3"/>
        <v>#DIV/0!</v>
      </c>
      <c r="T75" s="125" t="e">
        <f t="shared" si="4"/>
        <v>#DIV/0!</v>
      </c>
      <c r="U75" s="125" t="e">
        <f t="shared" si="5"/>
        <v>#DIV/0!</v>
      </c>
      <c r="V75" s="125" t="e">
        <f t="shared" si="6"/>
        <v>#DIV/0!</v>
      </c>
      <c r="W75" s="125" t="e">
        <f t="shared" si="7"/>
        <v>#DIV/0!</v>
      </c>
      <c r="X75" s="125" t="e">
        <f t="shared" si="8"/>
        <v>#DIV/0!</v>
      </c>
      <c r="Y75" s="59" t="e">
        <f t="shared" si="9"/>
        <v>#DIV/0!</v>
      </c>
      <c r="Z75" s="59" t="e">
        <f t="shared" si="10"/>
        <v>#DIV/0!</v>
      </c>
      <c r="AA75" s="62">
        <f t="shared" si="11"/>
        <v>0</v>
      </c>
      <c r="AB75" s="59" t="e">
        <f t="shared" si="12"/>
        <v>#DIV/0!</v>
      </c>
      <c r="AC75" s="59" t="e">
        <f t="shared" si="13"/>
        <v>#DIV/0!</v>
      </c>
      <c r="AD75" s="59" t="e">
        <f t="shared" si="14"/>
        <v>#DIV/0!</v>
      </c>
      <c r="AE75" s="62">
        <f t="shared" si="15"/>
        <v>0</v>
      </c>
      <c r="AF75" s="59" t="e">
        <f t="shared" si="16"/>
        <v>#DIV/0!</v>
      </c>
      <c r="AG75" s="59" t="e">
        <f t="shared" si="17"/>
        <v>#DIV/0!</v>
      </c>
      <c r="AH75" s="59" t="e">
        <f t="shared" si="18"/>
        <v>#DIV/0!</v>
      </c>
      <c r="AI75" s="62">
        <f t="shared" si="19"/>
        <v>0</v>
      </c>
      <c r="AJ75" s="59" t="e">
        <f t="shared" si="20"/>
        <v>#DIV/0!</v>
      </c>
      <c r="AK75" s="59" t="e">
        <f t="shared" si="21"/>
        <v>#DIV/0!</v>
      </c>
      <c r="AL75" s="59" t="e">
        <f t="shared" si="22"/>
        <v>#DIV/0!</v>
      </c>
      <c r="AM75" s="62">
        <f t="shared" si="23"/>
        <v>0</v>
      </c>
      <c r="AN75" s="59" t="e">
        <f t="shared" si="24"/>
        <v>#DIV/0!</v>
      </c>
      <c r="AO75" s="9"/>
      <c r="AP75" s="235"/>
      <c r="AQ75" s="236" t="str">
        <f t="shared" si="25"/>
        <v/>
      </c>
      <c r="AR75" s="236">
        <f t="shared" si="26"/>
        <v>0</v>
      </c>
      <c r="AS75" s="236">
        <f t="shared" si="27"/>
        <v>0</v>
      </c>
    </row>
    <row r="76" spans="1:45" x14ac:dyDescent="0.25">
      <c r="A76">
        <f t="shared" si="28"/>
        <v>59</v>
      </c>
      <c r="B76" s="69" t="str">
        <f>IF(ISBLANK('IV Addl - Analysis'!B70),"--",'IV Addl - Analysis'!B70)</f>
        <v>--</v>
      </c>
      <c r="C76" s="9"/>
      <c r="D76" s="9"/>
      <c r="E76" s="9"/>
      <c r="F76" s="9"/>
      <c r="G76" s="9"/>
      <c r="H76" s="9"/>
      <c r="I76" s="9"/>
      <c r="J76" s="9"/>
      <c r="K76" s="9"/>
      <c r="L76" s="9"/>
      <c r="M76" s="9"/>
      <c r="N76" s="9"/>
      <c r="O76" s="9"/>
      <c r="P76" s="125" t="e">
        <f t="shared" si="0"/>
        <v>#DIV/0!</v>
      </c>
      <c r="Q76" s="125" t="e">
        <f t="shared" si="1"/>
        <v>#DIV/0!</v>
      </c>
      <c r="R76" s="125" t="e">
        <f t="shared" si="2"/>
        <v>#DIV/0!</v>
      </c>
      <c r="S76" s="125" t="e">
        <f t="shared" si="3"/>
        <v>#DIV/0!</v>
      </c>
      <c r="T76" s="125" t="e">
        <f t="shared" si="4"/>
        <v>#DIV/0!</v>
      </c>
      <c r="U76" s="125" t="e">
        <f t="shared" si="5"/>
        <v>#DIV/0!</v>
      </c>
      <c r="V76" s="125" t="e">
        <f t="shared" si="6"/>
        <v>#DIV/0!</v>
      </c>
      <c r="W76" s="125" t="e">
        <f t="shared" si="7"/>
        <v>#DIV/0!</v>
      </c>
      <c r="X76" s="125" t="e">
        <f t="shared" si="8"/>
        <v>#DIV/0!</v>
      </c>
      <c r="Y76" s="59" t="e">
        <f t="shared" si="9"/>
        <v>#DIV/0!</v>
      </c>
      <c r="Z76" s="59" t="e">
        <f t="shared" si="10"/>
        <v>#DIV/0!</v>
      </c>
      <c r="AA76" s="62">
        <f t="shared" si="11"/>
        <v>0</v>
      </c>
      <c r="AB76" s="59" t="e">
        <f t="shared" si="12"/>
        <v>#DIV/0!</v>
      </c>
      <c r="AC76" s="59" t="e">
        <f t="shared" si="13"/>
        <v>#DIV/0!</v>
      </c>
      <c r="AD76" s="59" t="e">
        <f t="shared" si="14"/>
        <v>#DIV/0!</v>
      </c>
      <c r="AE76" s="62">
        <f t="shared" si="15"/>
        <v>0</v>
      </c>
      <c r="AF76" s="59" t="e">
        <f t="shared" si="16"/>
        <v>#DIV/0!</v>
      </c>
      <c r="AG76" s="59" t="e">
        <f t="shared" si="17"/>
        <v>#DIV/0!</v>
      </c>
      <c r="AH76" s="59" t="e">
        <f t="shared" si="18"/>
        <v>#DIV/0!</v>
      </c>
      <c r="AI76" s="62">
        <f t="shared" si="19"/>
        <v>0</v>
      </c>
      <c r="AJ76" s="59" t="e">
        <f t="shared" si="20"/>
        <v>#DIV/0!</v>
      </c>
      <c r="AK76" s="59" t="e">
        <f t="shared" si="21"/>
        <v>#DIV/0!</v>
      </c>
      <c r="AL76" s="59" t="e">
        <f t="shared" si="22"/>
        <v>#DIV/0!</v>
      </c>
      <c r="AM76" s="62">
        <f t="shared" si="23"/>
        <v>0</v>
      </c>
      <c r="AN76" s="59" t="e">
        <f t="shared" si="24"/>
        <v>#DIV/0!</v>
      </c>
      <c r="AO76" s="9"/>
      <c r="AP76" s="235"/>
      <c r="AQ76" s="236" t="str">
        <f t="shared" si="25"/>
        <v/>
      </c>
      <c r="AR76" s="236">
        <f t="shared" si="26"/>
        <v>0</v>
      </c>
      <c r="AS76" s="236">
        <f t="shared" si="27"/>
        <v>0</v>
      </c>
    </row>
    <row r="77" spans="1:45" x14ac:dyDescent="0.25">
      <c r="A77">
        <f t="shared" si="28"/>
        <v>60</v>
      </c>
      <c r="B77" s="69" t="str">
        <f>IF(ISBLANK('IV Addl - Analysis'!B71),"--",'IV Addl - Analysis'!B71)</f>
        <v>--</v>
      </c>
      <c r="C77" s="9"/>
      <c r="D77" s="9"/>
      <c r="E77" s="9"/>
      <c r="F77" s="9"/>
      <c r="G77" s="9"/>
      <c r="H77" s="9"/>
      <c r="I77" s="9"/>
      <c r="J77" s="9"/>
      <c r="K77" s="9"/>
      <c r="L77" s="9"/>
      <c r="M77" s="9"/>
      <c r="N77" s="9"/>
      <c r="O77" s="9"/>
      <c r="P77" s="125" t="e">
        <f t="shared" si="0"/>
        <v>#DIV/0!</v>
      </c>
      <c r="Q77" s="125" t="e">
        <f t="shared" si="1"/>
        <v>#DIV/0!</v>
      </c>
      <c r="R77" s="125" t="e">
        <f t="shared" si="2"/>
        <v>#DIV/0!</v>
      </c>
      <c r="S77" s="125" t="e">
        <f t="shared" si="3"/>
        <v>#DIV/0!</v>
      </c>
      <c r="T77" s="125" t="e">
        <f t="shared" si="4"/>
        <v>#DIV/0!</v>
      </c>
      <c r="U77" s="125" t="e">
        <f t="shared" si="5"/>
        <v>#DIV/0!</v>
      </c>
      <c r="V77" s="125" t="e">
        <f t="shared" si="6"/>
        <v>#DIV/0!</v>
      </c>
      <c r="W77" s="125" t="e">
        <f t="shared" si="7"/>
        <v>#DIV/0!</v>
      </c>
      <c r="X77" s="125" t="e">
        <f t="shared" si="8"/>
        <v>#DIV/0!</v>
      </c>
      <c r="Y77" s="59" t="e">
        <f t="shared" si="9"/>
        <v>#DIV/0!</v>
      </c>
      <c r="Z77" s="59" t="e">
        <f t="shared" si="10"/>
        <v>#DIV/0!</v>
      </c>
      <c r="AA77" s="62">
        <f t="shared" si="11"/>
        <v>0</v>
      </c>
      <c r="AB77" s="59" t="e">
        <f t="shared" si="12"/>
        <v>#DIV/0!</v>
      </c>
      <c r="AC77" s="59" t="e">
        <f t="shared" si="13"/>
        <v>#DIV/0!</v>
      </c>
      <c r="AD77" s="59" t="e">
        <f t="shared" si="14"/>
        <v>#DIV/0!</v>
      </c>
      <c r="AE77" s="62">
        <f t="shared" si="15"/>
        <v>0</v>
      </c>
      <c r="AF77" s="59" t="e">
        <f t="shared" si="16"/>
        <v>#DIV/0!</v>
      </c>
      <c r="AG77" s="59" t="e">
        <f t="shared" si="17"/>
        <v>#DIV/0!</v>
      </c>
      <c r="AH77" s="59" t="e">
        <f t="shared" si="18"/>
        <v>#DIV/0!</v>
      </c>
      <c r="AI77" s="62">
        <f t="shared" si="19"/>
        <v>0</v>
      </c>
      <c r="AJ77" s="59" t="e">
        <f t="shared" si="20"/>
        <v>#DIV/0!</v>
      </c>
      <c r="AK77" s="59" t="e">
        <f t="shared" si="21"/>
        <v>#DIV/0!</v>
      </c>
      <c r="AL77" s="59" t="e">
        <f t="shared" si="22"/>
        <v>#DIV/0!</v>
      </c>
      <c r="AM77" s="62">
        <f t="shared" si="23"/>
        <v>0</v>
      </c>
      <c r="AN77" s="59" t="e">
        <f t="shared" si="24"/>
        <v>#DIV/0!</v>
      </c>
      <c r="AO77" s="9"/>
      <c r="AP77" s="235"/>
      <c r="AQ77" s="236" t="str">
        <f t="shared" si="25"/>
        <v/>
      </c>
      <c r="AR77" s="236">
        <f t="shared" si="26"/>
        <v>0</v>
      </c>
      <c r="AS77" s="236">
        <f t="shared" si="27"/>
        <v>0</v>
      </c>
    </row>
    <row r="78" spans="1:45" x14ac:dyDescent="0.25">
      <c r="A78">
        <f t="shared" si="28"/>
        <v>61</v>
      </c>
      <c r="B78" s="69" t="str">
        <f>IF(ISBLANK('IV Addl - Analysis'!B72),"--",'IV Addl - Analysis'!B72)</f>
        <v>--</v>
      </c>
      <c r="C78" s="9"/>
      <c r="D78" s="9"/>
      <c r="E78" s="9"/>
      <c r="F78" s="9"/>
      <c r="G78" s="9"/>
      <c r="H78" s="9"/>
      <c r="I78" s="9"/>
      <c r="J78" s="9"/>
      <c r="K78" s="9"/>
      <c r="L78" s="9"/>
      <c r="M78" s="9"/>
      <c r="N78" s="9"/>
      <c r="O78" s="9"/>
      <c r="P78" s="125" t="e">
        <f t="shared" si="0"/>
        <v>#DIV/0!</v>
      </c>
      <c r="Q78" s="125" t="e">
        <f t="shared" si="1"/>
        <v>#DIV/0!</v>
      </c>
      <c r="R78" s="125" t="e">
        <f t="shared" si="2"/>
        <v>#DIV/0!</v>
      </c>
      <c r="S78" s="125" t="e">
        <f t="shared" si="3"/>
        <v>#DIV/0!</v>
      </c>
      <c r="T78" s="125" t="e">
        <f t="shared" si="4"/>
        <v>#DIV/0!</v>
      </c>
      <c r="U78" s="125" t="e">
        <f t="shared" si="5"/>
        <v>#DIV/0!</v>
      </c>
      <c r="V78" s="125" t="e">
        <f t="shared" si="6"/>
        <v>#DIV/0!</v>
      </c>
      <c r="W78" s="125" t="e">
        <f t="shared" si="7"/>
        <v>#DIV/0!</v>
      </c>
      <c r="X78" s="125" t="e">
        <f t="shared" si="8"/>
        <v>#DIV/0!</v>
      </c>
      <c r="Y78" s="59" t="e">
        <f t="shared" si="9"/>
        <v>#DIV/0!</v>
      </c>
      <c r="Z78" s="59" t="e">
        <f t="shared" si="10"/>
        <v>#DIV/0!</v>
      </c>
      <c r="AA78" s="62">
        <f t="shared" si="11"/>
        <v>0</v>
      </c>
      <c r="AB78" s="59" t="e">
        <f t="shared" si="12"/>
        <v>#DIV/0!</v>
      </c>
      <c r="AC78" s="59" t="e">
        <f t="shared" si="13"/>
        <v>#DIV/0!</v>
      </c>
      <c r="AD78" s="59" t="e">
        <f t="shared" si="14"/>
        <v>#DIV/0!</v>
      </c>
      <c r="AE78" s="62">
        <f t="shared" si="15"/>
        <v>0</v>
      </c>
      <c r="AF78" s="59" t="e">
        <f t="shared" si="16"/>
        <v>#DIV/0!</v>
      </c>
      <c r="AG78" s="59" t="e">
        <f t="shared" si="17"/>
        <v>#DIV/0!</v>
      </c>
      <c r="AH78" s="59" t="e">
        <f t="shared" si="18"/>
        <v>#DIV/0!</v>
      </c>
      <c r="AI78" s="62">
        <f t="shared" si="19"/>
        <v>0</v>
      </c>
      <c r="AJ78" s="59" t="e">
        <f t="shared" si="20"/>
        <v>#DIV/0!</v>
      </c>
      <c r="AK78" s="59" t="e">
        <f t="shared" si="21"/>
        <v>#DIV/0!</v>
      </c>
      <c r="AL78" s="59" t="e">
        <f t="shared" si="22"/>
        <v>#DIV/0!</v>
      </c>
      <c r="AM78" s="62">
        <f t="shared" si="23"/>
        <v>0</v>
      </c>
      <c r="AN78" s="59" t="e">
        <f t="shared" si="24"/>
        <v>#DIV/0!</v>
      </c>
      <c r="AO78" s="9"/>
      <c r="AP78" s="235"/>
      <c r="AQ78" s="236" t="str">
        <f t="shared" si="25"/>
        <v/>
      </c>
      <c r="AR78" s="236">
        <f t="shared" si="26"/>
        <v>0</v>
      </c>
      <c r="AS78" s="236">
        <f t="shared" si="27"/>
        <v>0</v>
      </c>
    </row>
    <row r="79" spans="1:45" x14ac:dyDescent="0.25">
      <c r="A79">
        <f t="shared" si="28"/>
        <v>62</v>
      </c>
      <c r="B79" s="69" t="str">
        <f>IF(ISBLANK('IV Addl - Analysis'!B73),"--",'IV Addl - Analysis'!B73)</f>
        <v>--</v>
      </c>
      <c r="C79" s="9"/>
      <c r="D79" s="9"/>
      <c r="E79" s="9"/>
      <c r="F79" s="9"/>
      <c r="G79" s="9"/>
      <c r="H79" s="9"/>
      <c r="I79" s="9"/>
      <c r="J79" s="9"/>
      <c r="K79" s="9"/>
      <c r="L79" s="9"/>
      <c r="M79" s="9"/>
      <c r="N79" s="9"/>
      <c r="O79" s="9"/>
      <c r="P79" s="125" t="e">
        <f t="shared" si="0"/>
        <v>#DIV/0!</v>
      </c>
      <c r="Q79" s="125" t="e">
        <f t="shared" si="1"/>
        <v>#DIV/0!</v>
      </c>
      <c r="R79" s="125" t="e">
        <f t="shared" si="2"/>
        <v>#DIV/0!</v>
      </c>
      <c r="S79" s="125" t="e">
        <f t="shared" si="3"/>
        <v>#DIV/0!</v>
      </c>
      <c r="T79" s="125" t="e">
        <f t="shared" si="4"/>
        <v>#DIV/0!</v>
      </c>
      <c r="U79" s="125" t="e">
        <f t="shared" si="5"/>
        <v>#DIV/0!</v>
      </c>
      <c r="V79" s="125" t="e">
        <f t="shared" si="6"/>
        <v>#DIV/0!</v>
      </c>
      <c r="W79" s="125" t="e">
        <f t="shared" si="7"/>
        <v>#DIV/0!</v>
      </c>
      <c r="X79" s="125" t="e">
        <f t="shared" si="8"/>
        <v>#DIV/0!</v>
      </c>
      <c r="Y79" s="59" t="e">
        <f t="shared" si="9"/>
        <v>#DIV/0!</v>
      </c>
      <c r="Z79" s="59" t="e">
        <f t="shared" si="10"/>
        <v>#DIV/0!</v>
      </c>
      <c r="AA79" s="62">
        <f t="shared" si="11"/>
        <v>0</v>
      </c>
      <c r="AB79" s="59" t="e">
        <f t="shared" si="12"/>
        <v>#DIV/0!</v>
      </c>
      <c r="AC79" s="59" t="e">
        <f t="shared" si="13"/>
        <v>#DIV/0!</v>
      </c>
      <c r="AD79" s="59" t="e">
        <f t="shared" si="14"/>
        <v>#DIV/0!</v>
      </c>
      <c r="AE79" s="62">
        <f t="shared" si="15"/>
        <v>0</v>
      </c>
      <c r="AF79" s="59" t="e">
        <f t="shared" si="16"/>
        <v>#DIV/0!</v>
      </c>
      <c r="AG79" s="59" t="e">
        <f t="shared" si="17"/>
        <v>#DIV/0!</v>
      </c>
      <c r="AH79" s="59" t="e">
        <f t="shared" si="18"/>
        <v>#DIV/0!</v>
      </c>
      <c r="AI79" s="62">
        <f t="shared" si="19"/>
        <v>0</v>
      </c>
      <c r="AJ79" s="59" t="e">
        <f t="shared" si="20"/>
        <v>#DIV/0!</v>
      </c>
      <c r="AK79" s="59" t="e">
        <f t="shared" si="21"/>
        <v>#DIV/0!</v>
      </c>
      <c r="AL79" s="59" t="e">
        <f t="shared" si="22"/>
        <v>#DIV/0!</v>
      </c>
      <c r="AM79" s="62">
        <f t="shared" si="23"/>
        <v>0</v>
      </c>
      <c r="AN79" s="59" t="e">
        <f t="shared" si="24"/>
        <v>#DIV/0!</v>
      </c>
      <c r="AO79" s="9"/>
      <c r="AP79" s="235"/>
      <c r="AQ79" s="236" t="str">
        <f t="shared" si="25"/>
        <v/>
      </c>
      <c r="AR79" s="236">
        <f t="shared" si="26"/>
        <v>0</v>
      </c>
      <c r="AS79" s="236">
        <f t="shared" si="27"/>
        <v>0</v>
      </c>
    </row>
    <row r="80" spans="1:45" x14ac:dyDescent="0.25">
      <c r="A80">
        <f t="shared" si="28"/>
        <v>63</v>
      </c>
      <c r="B80" s="69" t="str">
        <f>IF(ISBLANK('IV Addl - Analysis'!B74),"--",'IV Addl - Analysis'!B74)</f>
        <v>--</v>
      </c>
      <c r="C80" s="9"/>
      <c r="D80" s="9"/>
      <c r="E80" s="9"/>
      <c r="F80" s="9"/>
      <c r="G80" s="9"/>
      <c r="H80" s="9"/>
      <c r="I80" s="9"/>
      <c r="J80" s="9"/>
      <c r="K80" s="9"/>
      <c r="L80" s="9"/>
      <c r="M80" s="9"/>
      <c r="N80" s="9"/>
      <c r="O80" s="9"/>
      <c r="P80" s="125" t="e">
        <f t="shared" si="0"/>
        <v>#DIV/0!</v>
      </c>
      <c r="Q80" s="125" t="e">
        <f t="shared" si="1"/>
        <v>#DIV/0!</v>
      </c>
      <c r="R80" s="125" t="e">
        <f t="shared" si="2"/>
        <v>#DIV/0!</v>
      </c>
      <c r="S80" s="125" t="e">
        <f t="shared" si="3"/>
        <v>#DIV/0!</v>
      </c>
      <c r="T80" s="125" t="e">
        <f t="shared" si="4"/>
        <v>#DIV/0!</v>
      </c>
      <c r="U80" s="125" t="e">
        <f t="shared" si="5"/>
        <v>#DIV/0!</v>
      </c>
      <c r="V80" s="125" t="e">
        <f t="shared" si="6"/>
        <v>#DIV/0!</v>
      </c>
      <c r="W80" s="125" t="e">
        <f t="shared" si="7"/>
        <v>#DIV/0!</v>
      </c>
      <c r="X80" s="125" t="e">
        <f t="shared" si="8"/>
        <v>#DIV/0!</v>
      </c>
      <c r="Y80" s="59" t="e">
        <f t="shared" si="9"/>
        <v>#DIV/0!</v>
      </c>
      <c r="Z80" s="59" t="e">
        <f t="shared" si="10"/>
        <v>#DIV/0!</v>
      </c>
      <c r="AA80" s="62">
        <f t="shared" si="11"/>
        <v>0</v>
      </c>
      <c r="AB80" s="59" t="e">
        <f t="shared" si="12"/>
        <v>#DIV/0!</v>
      </c>
      <c r="AC80" s="59" t="e">
        <f t="shared" si="13"/>
        <v>#DIV/0!</v>
      </c>
      <c r="AD80" s="59" t="e">
        <f t="shared" si="14"/>
        <v>#DIV/0!</v>
      </c>
      <c r="AE80" s="62">
        <f t="shared" si="15"/>
        <v>0</v>
      </c>
      <c r="AF80" s="59" t="e">
        <f t="shared" si="16"/>
        <v>#DIV/0!</v>
      </c>
      <c r="AG80" s="59" t="e">
        <f t="shared" si="17"/>
        <v>#DIV/0!</v>
      </c>
      <c r="AH80" s="59" t="e">
        <f t="shared" si="18"/>
        <v>#DIV/0!</v>
      </c>
      <c r="AI80" s="62">
        <f t="shared" si="19"/>
        <v>0</v>
      </c>
      <c r="AJ80" s="59" t="e">
        <f t="shared" si="20"/>
        <v>#DIV/0!</v>
      </c>
      <c r="AK80" s="59" t="e">
        <f t="shared" si="21"/>
        <v>#DIV/0!</v>
      </c>
      <c r="AL80" s="59" t="e">
        <f t="shared" si="22"/>
        <v>#DIV/0!</v>
      </c>
      <c r="AM80" s="62">
        <f t="shared" si="23"/>
        <v>0</v>
      </c>
      <c r="AN80" s="59" t="e">
        <f t="shared" si="24"/>
        <v>#DIV/0!</v>
      </c>
      <c r="AO80" s="9"/>
      <c r="AP80" s="235"/>
      <c r="AQ80" s="236" t="str">
        <f t="shared" si="25"/>
        <v/>
      </c>
      <c r="AR80" s="236">
        <f t="shared" si="26"/>
        <v>0</v>
      </c>
      <c r="AS80" s="236">
        <f t="shared" si="27"/>
        <v>0</v>
      </c>
    </row>
    <row r="81" spans="1:45" x14ac:dyDescent="0.25">
      <c r="A81">
        <f t="shared" si="28"/>
        <v>64</v>
      </c>
      <c r="B81" s="69" t="str">
        <f>IF(ISBLANK('IV Addl - Analysis'!B75),"--",'IV Addl - Analysis'!B75)</f>
        <v>--</v>
      </c>
      <c r="C81" s="9"/>
      <c r="D81" s="9"/>
      <c r="E81" s="9"/>
      <c r="F81" s="9"/>
      <c r="G81" s="9"/>
      <c r="H81" s="9"/>
      <c r="I81" s="9"/>
      <c r="J81" s="9"/>
      <c r="K81" s="9"/>
      <c r="L81" s="9"/>
      <c r="M81" s="9"/>
      <c r="N81" s="9"/>
      <c r="O81" s="9"/>
      <c r="P81" s="125" t="e">
        <f t="shared" si="0"/>
        <v>#DIV/0!</v>
      </c>
      <c r="Q81" s="125" t="e">
        <f t="shared" si="1"/>
        <v>#DIV/0!</v>
      </c>
      <c r="R81" s="125" t="e">
        <f t="shared" si="2"/>
        <v>#DIV/0!</v>
      </c>
      <c r="S81" s="125" t="e">
        <f t="shared" si="3"/>
        <v>#DIV/0!</v>
      </c>
      <c r="T81" s="125" t="e">
        <f t="shared" si="4"/>
        <v>#DIV/0!</v>
      </c>
      <c r="U81" s="125" t="e">
        <f t="shared" si="5"/>
        <v>#DIV/0!</v>
      </c>
      <c r="V81" s="125" t="e">
        <f t="shared" si="6"/>
        <v>#DIV/0!</v>
      </c>
      <c r="W81" s="125" t="e">
        <f t="shared" si="7"/>
        <v>#DIV/0!</v>
      </c>
      <c r="X81" s="125" t="e">
        <f t="shared" si="8"/>
        <v>#DIV/0!</v>
      </c>
      <c r="Y81" s="59" t="e">
        <f t="shared" si="9"/>
        <v>#DIV/0!</v>
      </c>
      <c r="Z81" s="59" t="e">
        <f t="shared" si="10"/>
        <v>#DIV/0!</v>
      </c>
      <c r="AA81" s="62">
        <f t="shared" si="11"/>
        <v>0</v>
      </c>
      <c r="AB81" s="59" t="e">
        <f t="shared" si="12"/>
        <v>#DIV/0!</v>
      </c>
      <c r="AC81" s="59" t="e">
        <f t="shared" si="13"/>
        <v>#DIV/0!</v>
      </c>
      <c r="AD81" s="59" t="e">
        <f t="shared" si="14"/>
        <v>#DIV/0!</v>
      </c>
      <c r="AE81" s="62">
        <f t="shared" si="15"/>
        <v>0</v>
      </c>
      <c r="AF81" s="59" t="e">
        <f t="shared" si="16"/>
        <v>#DIV/0!</v>
      </c>
      <c r="AG81" s="59" t="e">
        <f t="shared" si="17"/>
        <v>#DIV/0!</v>
      </c>
      <c r="AH81" s="59" t="e">
        <f t="shared" si="18"/>
        <v>#DIV/0!</v>
      </c>
      <c r="AI81" s="62">
        <f t="shared" si="19"/>
        <v>0</v>
      </c>
      <c r="AJ81" s="59" t="e">
        <f t="shared" si="20"/>
        <v>#DIV/0!</v>
      </c>
      <c r="AK81" s="59" t="e">
        <f t="shared" si="21"/>
        <v>#DIV/0!</v>
      </c>
      <c r="AL81" s="59" t="e">
        <f t="shared" si="22"/>
        <v>#DIV/0!</v>
      </c>
      <c r="AM81" s="62">
        <f t="shared" si="23"/>
        <v>0</v>
      </c>
      <c r="AN81" s="59" t="e">
        <f t="shared" si="24"/>
        <v>#DIV/0!</v>
      </c>
      <c r="AO81" s="9"/>
      <c r="AP81" s="235"/>
      <c r="AQ81" s="236" t="str">
        <f t="shared" si="25"/>
        <v/>
      </c>
      <c r="AR81" s="236">
        <f t="shared" si="26"/>
        <v>0</v>
      </c>
      <c r="AS81" s="236">
        <f t="shared" si="27"/>
        <v>0</v>
      </c>
    </row>
    <row r="82" spans="1:45" x14ac:dyDescent="0.25">
      <c r="A82">
        <f t="shared" si="28"/>
        <v>65</v>
      </c>
      <c r="B82" s="69" t="str">
        <f>IF(ISBLANK('IV Addl - Analysis'!B76),"--",'IV Addl - Analysis'!B76)</f>
        <v>--</v>
      </c>
      <c r="C82" s="9"/>
      <c r="D82" s="9"/>
      <c r="E82" s="9"/>
      <c r="F82" s="9"/>
      <c r="G82" s="9"/>
      <c r="H82" s="9"/>
      <c r="I82" s="9"/>
      <c r="J82" s="9"/>
      <c r="K82" s="9"/>
      <c r="L82" s="9"/>
      <c r="M82" s="9"/>
      <c r="N82" s="9"/>
      <c r="O82" s="9"/>
      <c r="P82" s="125" t="e">
        <f t="shared" si="0"/>
        <v>#DIV/0!</v>
      </c>
      <c r="Q82" s="125" t="e">
        <f t="shared" si="1"/>
        <v>#DIV/0!</v>
      </c>
      <c r="R82" s="125" t="e">
        <f t="shared" si="2"/>
        <v>#DIV/0!</v>
      </c>
      <c r="S82" s="125" t="e">
        <f t="shared" si="3"/>
        <v>#DIV/0!</v>
      </c>
      <c r="T82" s="125" t="e">
        <f t="shared" si="4"/>
        <v>#DIV/0!</v>
      </c>
      <c r="U82" s="125" t="e">
        <f t="shared" si="5"/>
        <v>#DIV/0!</v>
      </c>
      <c r="V82" s="125" t="e">
        <f t="shared" si="6"/>
        <v>#DIV/0!</v>
      </c>
      <c r="W82" s="125" t="e">
        <f t="shared" si="7"/>
        <v>#DIV/0!</v>
      </c>
      <c r="X82" s="125" t="e">
        <f t="shared" si="8"/>
        <v>#DIV/0!</v>
      </c>
      <c r="Y82" s="59" t="e">
        <f t="shared" si="9"/>
        <v>#DIV/0!</v>
      </c>
      <c r="Z82" s="59" t="e">
        <f t="shared" si="10"/>
        <v>#DIV/0!</v>
      </c>
      <c r="AA82" s="62">
        <f t="shared" si="11"/>
        <v>0</v>
      </c>
      <c r="AB82" s="59" t="e">
        <f t="shared" si="12"/>
        <v>#DIV/0!</v>
      </c>
      <c r="AC82" s="59" t="e">
        <f t="shared" si="13"/>
        <v>#DIV/0!</v>
      </c>
      <c r="AD82" s="59" t="e">
        <f t="shared" si="14"/>
        <v>#DIV/0!</v>
      </c>
      <c r="AE82" s="62">
        <f t="shared" si="15"/>
        <v>0</v>
      </c>
      <c r="AF82" s="59" t="e">
        <f t="shared" si="16"/>
        <v>#DIV/0!</v>
      </c>
      <c r="AG82" s="59" t="e">
        <f t="shared" si="17"/>
        <v>#DIV/0!</v>
      </c>
      <c r="AH82" s="59" t="e">
        <f t="shared" si="18"/>
        <v>#DIV/0!</v>
      </c>
      <c r="AI82" s="62">
        <f t="shared" si="19"/>
        <v>0</v>
      </c>
      <c r="AJ82" s="59" t="e">
        <f t="shared" si="20"/>
        <v>#DIV/0!</v>
      </c>
      <c r="AK82" s="59" t="e">
        <f t="shared" si="21"/>
        <v>#DIV/0!</v>
      </c>
      <c r="AL82" s="59" t="e">
        <f t="shared" si="22"/>
        <v>#DIV/0!</v>
      </c>
      <c r="AM82" s="62">
        <f t="shared" si="23"/>
        <v>0</v>
      </c>
      <c r="AN82" s="59" t="e">
        <f t="shared" si="24"/>
        <v>#DIV/0!</v>
      </c>
      <c r="AO82" s="9"/>
      <c r="AP82" s="235"/>
      <c r="AQ82" s="236" t="str">
        <f t="shared" si="25"/>
        <v/>
      </c>
      <c r="AR82" s="236">
        <f t="shared" si="26"/>
        <v>0</v>
      </c>
      <c r="AS82" s="236">
        <f t="shared" si="27"/>
        <v>0</v>
      </c>
    </row>
    <row r="83" spans="1:45" x14ac:dyDescent="0.25">
      <c r="A83">
        <f t="shared" si="28"/>
        <v>66</v>
      </c>
      <c r="B83" s="69" t="str">
        <f>IF(ISBLANK('IV Addl - Analysis'!B77),"--",'IV Addl - Analysis'!B77)</f>
        <v>--</v>
      </c>
      <c r="C83" s="9"/>
      <c r="D83" s="9"/>
      <c r="E83" s="9"/>
      <c r="F83" s="9"/>
      <c r="G83" s="9"/>
      <c r="H83" s="9"/>
      <c r="I83" s="9"/>
      <c r="J83" s="9"/>
      <c r="K83" s="9"/>
      <c r="L83" s="9"/>
      <c r="M83" s="9"/>
      <c r="N83" s="9"/>
      <c r="O83" s="9"/>
      <c r="P83" s="125" t="e">
        <f t="shared" ref="P83:P146" si="29">ROUND(G83/$D83,2)</f>
        <v>#DIV/0!</v>
      </c>
      <c r="Q83" s="125" t="e">
        <f t="shared" ref="Q83:Q146" si="30">ROUND(H83/$E83,2)</f>
        <v>#DIV/0!</v>
      </c>
      <c r="R83" s="125" t="e">
        <f t="shared" ref="R83:R146" si="31">ROUND(I83/$F83,2)</f>
        <v>#DIV/0!</v>
      </c>
      <c r="S83" s="125" t="e">
        <f t="shared" ref="S83:S146" si="32">ROUND(J83/$D83,2)</f>
        <v>#DIV/0!</v>
      </c>
      <c r="T83" s="125" t="e">
        <f t="shared" ref="T83:T146" si="33">ROUND(K83/$E83,2)</f>
        <v>#DIV/0!</v>
      </c>
      <c r="U83" s="125" t="e">
        <f t="shared" ref="U83:U146" si="34">ROUND(L83/$F83,2)</f>
        <v>#DIV/0!</v>
      </c>
      <c r="V83" s="125" t="e">
        <f t="shared" ref="V83:V146" si="35">ROUND(M83/$D83,2)</f>
        <v>#DIV/0!</v>
      </c>
      <c r="W83" s="125" t="e">
        <f t="shared" ref="W83:W146" si="36">ROUND(N83/$E83,2)</f>
        <v>#DIV/0!</v>
      </c>
      <c r="X83" s="125" t="e">
        <f t="shared" ref="X83:X146" si="37">ROUND(O83/$F83,2)</f>
        <v>#DIV/0!</v>
      </c>
      <c r="Y83" s="59" t="e">
        <f t="shared" ref="Y83:Y146" si="38">E83/D83-1</f>
        <v>#DIV/0!</v>
      </c>
      <c r="Z83" s="59" t="e">
        <f t="shared" ref="Z83:Z146" si="39">F83/E83-1</f>
        <v>#DIV/0!</v>
      </c>
      <c r="AA83" s="62">
        <f t="shared" ref="AA83:AA146" si="40">F83-D83</f>
        <v>0</v>
      </c>
      <c r="AB83" s="59" t="e">
        <f t="shared" ref="AB83:AB146" si="41">IF(F83/D83-1&gt;0,D83&amp;" to "&amp;F83&amp;" ("&amp;TEXT((F83/D83-1)*100,"0.0")&amp;"% increase)",IF(F83/D83-1&lt;0,D83&amp;" to "&amp;F83&amp;" ("&amp;TEXT(ABS((F83/D83-1)*100),"0.0")&amp;"% decrease)",IF(F83/D83-1=0,D83&amp;" to "&amp;F83&amp;" (no change)")))</f>
        <v>#DIV/0!</v>
      </c>
      <c r="AC83" s="59" t="e">
        <f t="shared" ref="AC83:AC146" si="42">H83/G83-1</f>
        <v>#DIV/0!</v>
      </c>
      <c r="AD83" s="59" t="e">
        <f t="shared" ref="AD83:AD146" si="43">I83/H83-1</f>
        <v>#DIV/0!</v>
      </c>
      <c r="AE83" s="62">
        <f t="shared" ref="AE83:AE146" si="44">I83-G83</f>
        <v>0</v>
      </c>
      <c r="AF83" s="59" t="e">
        <f t="shared" ref="AF83:AF146" si="45">IF(I83/G83-1&gt;0,G83&amp;" to "&amp;I83&amp;" ("&amp;TEXT((I83/G83-1)*100,"0.0")&amp;"% increase)",IF(I83/G83-1&lt;0,G83&amp;" to "&amp;I83&amp;" ("&amp;TEXT(ABS((I83/G83-1)*100),"0.0")&amp;"% decrease)",IF(I83/G83-1=0,G83&amp;" to "&amp;I83&amp;" (no change)")))</f>
        <v>#DIV/0!</v>
      </c>
      <c r="AG83" s="59" t="e">
        <f t="shared" ref="AG83:AG146" si="46">K83/J83-1</f>
        <v>#DIV/0!</v>
      </c>
      <c r="AH83" s="59" t="e">
        <f t="shared" ref="AH83:AH146" si="47">L83/K83-1</f>
        <v>#DIV/0!</v>
      </c>
      <c r="AI83" s="62">
        <f t="shared" ref="AI83:AI146" si="48">L83-J83</f>
        <v>0</v>
      </c>
      <c r="AJ83" s="59" t="e">
        <f t="shared" ref="AJ83:AJ146" si="49">IF(L83/J83-1&gt;0,J83&amp;" to "&amp;L83&amp;" ("&amp;TEXT((L83/J83-1)*100,"0.0")&amp;"% increase)",IF(L83/J83-1&lt;0,J83&amp;" to "&amp;L83&amp;" ("&amp;TEXT(ABS((L83/J83-1)*100),"0.0")&amp;"% decrease)",IF(L83/J83-1=0,J83&amp;" to "&amp;L83&amp;" (no change)")))</f>
        <v>#DIV/0!</v>
      </c>
      <c r="AK83" s="59" t="e">
        <f t="shared" ref="AK83:AK146" si="50">N83/M83-1</f>
        <v>#DIV/0!</v>
      </c>
      <c r="AL83" s="59" t="e">
        <f t="shared" ref="AL83:AL146" si="51">O83/N83-1</f>
        <v>#DIV/0!</v>
      </c>
      <c r="AM83" s="62">
        <f t="shared" ref="AM83:AM146" si="52">O83-M83</f>
        <v>0</v>
      </c>
      <c r="AN83" s="59" t="e">
        <f t="shared" ref="AN83:AN146" si="53">IF(O83/M83-1&gt;0,M83&amp;" to "&amp;O83&amp;" ("&amp;TEXT((O83/M83-1)*100,"0.0")&amp;"% increase)",IF(O83/M83-1&lt;0,M83&amp;" to "&amp;O83&amp;" ("&amp;TEXT(ABS((O83/M83-1)*100),"0.0")&amp;"% decrease)",IF(O83/M83-1=0,M83&amp;" to "&amp;O83&amp;" (no change)")))</f>
        <v>#DIV/0!</v>
      </c>
      <c r="AO83" s="9"/>
      <c r="AP83" s="235"/>
      <c r="AQ83" s="236" t="str">
        <f t="shared" ref="AQ83:AQ146" si="54">IF(OR(B83="",B83="--"),"",IF(COUNTA(C83:O83, AO83:AP83)=COLUMNS(C83:O83)+COLUMNS(AO83:AP83), "Complete", "Incomplete"))</f>
        <v/>
      </c>
      <c r="AR83" s="236">
        <f t="shared" ref="AR83:AR146" si="55">IF(AQ83="Incomplete",((COUNTBLANK(C83:O83))+(COUNTBLANK(AO83:AP83))), 0)</f>
        <v>0</v>
      </c>
      <c r="AS83" s="236">
        <f t="shared" ref="AS83:AS146" si="56">IF(OR(AQ83="Complete", AQ83="Incomplete"), ((COLUMNS(C83:O83))+(COLUMNS(AO83:AP83))), 0)</f>
        <v>0</v>
      </c>
    </row>
    <row r="84" spans="1:45" x14ac:dyDescent="0.25">
      <c r="A84">
        <f t="shared" ref="A84:A147" si="57">A83+1</f>
        <v>67</v>
      </c>
      <c r="B84" s="69" t="str">
        <f>IF(ISBLANK('IV Addl - Analysis'!B78),"--",'IV Addl - Analysis'!B78)</f>
        <v>--</v>
      </c>
      <c r="C84" s="9"/>
      <c r="D84" s="9"/>
      <c r="E84" s="9"/>
      <c r="F84" s="9"/>
      <c r="G84" s="9"/>
      <c r="H84" s="9"/>
      <c r="I84" s="9"/>
      <c r="J84" s="9"/>
      <c r="K84" s="9"/>
      <c r="L84" s="9"/>
      <c r="M84" s="9"/>
      <c r="N84" s="9"/>
      <c r="O84" s="9"/>
      <c r="P84" s="125" t="e">
        <f t="shared" si="29"/>
        <v>#DIV/0!</v>
      </c>
      <c r="Q84" s="125" t="e">
        <f t="shared" si="30"/>
        <v>#DIV/0!</v>
      </c>
      <c r="R84" s="125" t="e">
        <f t="shared" si="31"/>
        <v>#DIV/0!</v>
      </c>
      <c r="S84" s="125" t="e">
        <f t="shared" si="32"/>
        <v>#DIV/0!</v>
      </c>
      <c r="T84" s="125" t="e">
        <f t="shared" si="33"/>
        <v>#DIV/0!</v>
      </c>
      <c r="U84" s="125" t="e">
        <f t="shared" si="34"/>
        <v>#DIV/0!</v>
      </c>
      <c r="V84" s="125" t="e">
        <f t="shared" si="35"/>
        <v>#DIV/0!</v>
      </c>
      <c r="W84" s="125" t="e">
        <f t="shared" si="36"/>
        <v>#DIV/0!</v>
      </c>
      <c r="X84" s="125" t="e">
        <f t="shared" si="37"/>
        <v>#DIV/0!</v>
      </c>
      <c r="Y84" s="59" t="e">
        <f t="shared" si="38"/>
        <v>#DIV/0!</v>
      </c>
      <c r="Z84" s="59" t="e">
        <f t="shared" si="39"/>
        <v>#DIV/0!</v>
      </c>
      <c r="AA84" s="62">
        <f t="shared" si="40"/>
        <v>0</v>
      </c>
      <c r="AB84" s="59" t="e">
        <f t="shared" si="41"/>
        <v>#DIV/0!</v>
      </c>
      <c r="AC84" s="59" t="e">
        <f t="shared" si="42"/>
        <v>#DIV/0!</v>
      </c>
      <c r="AD84" s="59" t="e">
        <f t="shared" si="43"/>
        <v>#DIV/0!</v>
      </c>
      <c r="AE84" s="62">
        <f t="shared" si="44"/>
        <v>0</v>
      </c>
      <c r="AF84" s="59" t="e">
        <f t="shared" si="45"/>
        <v>#DIV/0!</v>
      </c>
      <c r="AG84" s="59" t="e">
        <f t="shared" si="46"/>
        <v>#DIV/0!</v>
      </c>
      <c r="AH84" s="59" t="e">
        <f t="shared" si="47"/>
        <v>#DIV/0!</v>
      </c>
      <c r="AI84" s="62">
        <f t="shared" si="48"/>
        <v>0</v>
      </c>
      <c r="AJ84" s="59" t="e">
        <f t="shared" si="49"/>
        <v>#DIV/0!</v>
      </c>
      <c r="AK84" s="59" t="e">
        <f t="shared" si="50"/>
        <v>#DIV/0!</v>
      </c>
      <c r="AL84" s="59" t="e">
        <f t="shared" si="51"/>
        <v>#DIV/0!</v>
      </c>
      <c r="AM84" s="62">
        <f t="shared" si="52"/>
        <v>0</v>
      </c>
      <c r="AN84" s="59" t="e">
        <f t="shared" si="53"/>
        <v>#DIV/0!</v>
      </c>
      <c r="AO84" s="9"/>
      <c r="AP84" s="235"/>
      <c r="AQ84" s="236" t="str">
        <f t="shared" si="54"/>
        <v/>
      </c>
      <c r="AR84" s="236">
        <f t="shared" si="55"/>
        <v>0</v>
      </c>
      <c r="AS84" s="236">
        <f t="shared" si="56"/>
        <v>0</v>
      </c>
    </row>
    <row r="85" spans="1:45" x14ac:dyDescent="0.25">
      <c r="A85">
        <f t="shared" si="57"/>
        <v>68</v>
      </c>
      <c r="B85" s="69" t="str">
        <f>IF(ISBLANK('IV Addl - Analysis'!B79),"--",'IV Addl - Analysis'!B79)</f>
        <v>--</v>
      </c>
      <c r="C85" s="9"/>
      <c r="D85" s="9"/>
      <c r="E85" s="9"/>
      <c r="F85" s="9"/>
      <c r="G85" s="9"/>
      <c r="H85" s="9"/>
      <c r="I85" s="9"/>
      <c r="J85" s="9"/>
      <c r="K85" s="9"/>
      <c r="L85" s="9"/>
      <c r="M85" s="9"/>
      <c r="N85" s="9"/>
      <c r="O85" s="9"/>
      <c r="P85" s="125" t="e">
        <f t="shared" si="29"/>
        <v>#DIV/0!</v>
      </c>
      <c r="Q85" s="125" t="e">
        <f t="shared" si="30"/>
        <v>#DIV/0!</v>
      </c>
      <c r="R85" s="125" t="e">
        <f t="shared" si="31"/>
        <v>#DIV/0!</v>
      </c>
      <c r="S85" s="125" t="e">
        <f t="shared" si="32"/>
        <v>#DIV/0!</v>
      </c>
      <c r="T85" s="125" t="e">
        <f t="shared" si="33"/>
        <v>#DIV/0!</v>
      </c>
      <c r="U85" s="125" t="e">
        <f t="shared" si="34"/>
        <v>#DIV/0!</v>
      </c>
      <c r="V85" s="125" t="e">
        <f t="shared" si="35"/>
        <v>#DIV/0!</v>
      </c>
      <c r="W85" s="125" t="e">
        <f t="shared" si="36"/>
        <v>#DIV/0!</v>
      </c>
      <c r="X85" s="125" t="e">
        <f t="shared" si="37"/>
        <v>#DIV/0!</v>
      </c>
      <c r="Y85" s="59" t="e">
        <f t="shared" si="38"/>
        <v>#DIV/0!</v>
      </c>
      <c r="Z85" s="59" t="e">
        <f t="shared" si="39"/>
        <v>#DIV/0!</v>
      </c>
      <c r="AA85" s="62">
        <f t="shared" si="40"/>
        <v>0</v>
      </c>
      <c r="AB85" s="59" t="e">
        <f t="shared" si="41"/>
        <v>#DIV/0!</v>
      </c>
      <c r="AC85" s="59" t="e">
        <f t="shared" si="42"/>
        <v>#DIV/0!</v>
      </c>
      <c r="AD85" s="59" t="e">
        <f t="shared" si="43"/>
        <v>#DIV/0!</v>
      </c>
      <c r="AE85" s="62">
        <f t="shared" si="44"/>
        <v>0</v>
      </c>
      <c r="AF85" s="59" t="e">
        <f t="shared" si="45"/>
        <v>#DIV/0!</v>
      </c>
      <c r="AG85" s="59" t="e">
        <f t="shared" si="46"/>
        <v>#DIV/0!</v>
      </c>
      <c r="AH85" s="59" t="e">
        <f t="shared" si="47"/>
        <v>#DIV/0!</v>
      </c>
      <c r="AI85" s="62">
        <f t="shared" si="48"/>
        <v>0</v>
      </c>
      <c r="AJ85" s="59" t="e">
        <f t="shared" si="49"/>
        <v>#DIV/0!</v>
      </c>
      <c r="AK85" s="59" t="e">
        <f t="shared" si="50"/>
        <v>#DIV/0!</v>
      </c>
      <c r="AL85" s="59" t="e">
        <f t="shared" si="51"/>
        <v>#DIV/0!</v>
      </c>
      <c r="AM85" s="62">
        <f t="shared" si="52"/>
        <v>0</v>
      </c>
      <c r="AN85" s="59" t="e">
        <f t="shared" si="53"/>
        <v>#DIV/0!</v>
      </c>
      <c r="AO85" s="9"/>
      <c r="AP85" s="235"/>
      <c r="AQ85" s="236" t="str">
        <f t="shared" si="54"/>
        <v/>
      </c>
      <c r="AR85" s="236">
        <f t="shared" si="55"/>
        <v>0</v>
      </c>
      <c r="AS85" s="236">
        <f t="shared" si="56"/>
        <v>0</v>
      </c>
    </row>
    <row r="86" spans="1:45" x14ac:dyDescent="0.25">
      <c r="A86">
        <f t="shared" si="57"/>
        <v>69</v>
      </c>
      <c r="B86" s="69" t="str">
        <f>IF(ISBLANK('IV Addl - Analysis'!B80),"--",'IV Addl - Analysis'!B80)</f>
        <v>--</v>
      </c>
      <c r="C86" s="9"/>
      <c r="D86" s="9"/>
      <c r="E86" s="9"/>
      <c r="F86" s="9"/>
      <c r="G86" s="9"/>
      <c r="H86" s="9"/>
      <c r="I86" s="9"/>
      <c r="J86" s="9"/>
      <c r="K86" s="9"/>
      <c r="L86" s="9"/>
      <c r="M86" s="9"/>
      <c r="N86" s="9"/>
      <c r="O86" s="9"/>
      <c r="P86" s="125" t="e">
        <f t="shared" si="29"/>
        <v>#DIV/0!</v>
      </c>
      <c r="Q86" s="125" t="e">
        <f t="shared" si="30"/>
        <v>#DIV/0!</v>
      </c>
      <c r="R86" s="125" t="e">
        <f t="shared" si="31"/>
        <v>#DIV/0!</v>
      </c>
      <c r="S86" s="125" t="e">
        <f t="shared" si="32"/>
        <v>#DIV/0!</v>
      </c>
      <c r="T86" s="125" t="e">
        <f t="shared" si="33"/>
        <v>#DIV/0!</v>
      </c>
      <c r="U86" s="125" t="e">
        <f t="shared" si="34"/>
        <v>#DIV/0!</v>
      </c>
      <c r="V86" s="125" t="e">
        <f t="shared" si="35"/>
        <v>#DIV/0!</v>
      </c>
      <c r="W86" s="125" t="e">
        <f t="shared" si="36"/>
        <v>#DIV/0!</v>
      </c>
      <c r="X86" s="125" t="e">
        <f t="shared" si="37"/>
        <v>#DIV/0!</v>
      </c>
      <c r="Y86" s="59" t="e">
        <f t="shared" si="38"/>
        <v>#DIV/0!</v>
      </c>
      <c r="Z86" s="59" t="e">
        <f t="shared" si="39"/>
        <v>#DIV/0!</v>
      </c>
      <c r="AA86" s="62">
        <f t="shared" si="40"/>
        <v>0</v>
      </c>
      <c r="AB86" s="59" t="e">
        <f t="shared" si="41"/>
        <v>#DIV/0!</v>
      </c>
      <c r="AC86" s="59" t="e">
        <f t="shared" si="42"/>
        <v>#DIV/0!</v>
      </c>
      <c r="AD86" s="59" t="e">
        <f t="shared" si="43"/>
        <v>#DIV/0!</v>
      </c>
      <c r="AE86" s="62">
        <f t="shared" si="44"/>
        <v>0</v>
      </c>
      <c r="AF86" s="59" t="e">
        <f t="shared" si="45"/>
        <v>#DIV/0!</v>
      </c>
      <c r="AG86" s="59" t="e">
        <f t="shared" si="46"/>
        <v>#DIV/0!</v>
      </c>
      <c r="AH86" s="59" t="e">
        <f t="shared" si="47"/>
        <v>#DIV/0!</v>
      </c>
      <c r="AI86" s="62">
        <f t="shared" si="48"/>
        <v>0</v>
      </c>
      <c r="AJ86" s="59" t="e">
        <f t="shared" si="49"/>
        <v>#DIV/0!</v>
      </c>
      <c r="AK86" s="59" t="e">
        <f t="shared" si="50"/>
        <v>#DIV/0!</v>
      </c>
      <c r="AL86" s="59" t="e">
        <f t="shared" si="51"/>
        <v>#DIV/0!</v>
      </c>
      <c r="AM86" s="62">
        <f t="shared" si="52"/>
        <v>0</v>
      </c>
      <c r="AN86" s="59" t="e">
        <f t="shared" si="53"/>
        <v>#DIV/0!</v>
      </c>
      <c r="AO86" s="9"/>
      <c r="AP86" s="235"/>
      <c r="AQ86" s="236" t="str">
        <f t="shared" si="54"/>
        <v/>
      </c>
      <c r="AR86" s="236">
        <f t="shared" si="55"/>
        <v>0</v>
      </c>
      <c r="AS86" s="236">
        <f t="shared" si="56"/>
        <v>0</v>
      </c>
    </row>
    <row r="87" spans="1:45" x14ac:dyDescent="0.25">
      <c r="A87">
        <f t="shared" si="57"/>
        <v>70</v>
      </c>
      <c r="B87" s="69" t="str">
        <f>IF(ISBLANK('IV Addl - Analysis'!B81),"--",'IV Addl - Analysis'!B81)</f>
        <v>--</v>
      </c>
      <c r="C87" s="9"/>
      <c r="D87" s="9"/>
      <c r="E87" s="9"/>
      <c r="F87" s="9"/>
      <c r="G87" s="9"/>
      <c r="H87" s="9"/>
      <c r="I87" s="9"/>
      <c r="J87" s="9"/>
      <c r="K87" s="9"/>
      <c r="L87" s="9"/>
      <c r="M87" s="9"/>
      <c r="N87" s="9"/>
      <c r="O87" s="9"/>
      <c r="P87" s="125" t="e">
        <f t="shared" si="29"/>
        <v>#DIV/0!</v>
      </c>
      <c r="Q87" s="125" t="e">
        <f t="shared" si="30"/>
        <v>#DIV/0!</v>
      </c>
      <c r="R87" s="125" t="e">
        <f t="shared" si="31"/>
        <v>#DIV/0!</v>
      </c>
      <c r="S87" s="125" t="e">
        <f t="shared" si="32"/>
        <v>#DIV/0!</v>
      </c>
      <c r="T87" s="125" t="e">
        <f t="shared" si="33"/>
        <v>#DIV/0!</v>
      </c>
      <c r="U87" s="125" t="e">
        <f t="shared" si="34"/>
        <v>#DIV/0!</v>
      </c>
      <c r="V87" s="125" t="e">
        <f t="shared" si="35"/>
        <v>#DIV/0!</v>
      </c>
      <c r="W87" s="125" t="e">
        <f t="shared" si="36"/>
        <v>#DIV/0!</v>
      </c>
      <c r="X87" s="125" t="e">
        <f t="shared" si="37"/>
        <v>#DIV/0!</v>
      </c>
      <c r="Y87" s="59" t="e">
        <f t="shared" si="38"/>
        <v>#DIV/0!</v>
      </c>
      <c r="Z87" s="59" t="e">
        <f t="shared" si="39"/>
        <v>#DIV/0!</v>
      </c>
      <c r="AA87" s="62">
        <f t="shared" si="40"/>
        <v>0</v>
      </c>
      <c r="AB87" s="59" t="e">
        <f t="shared" si="41"/>
        <v>#DIV/0!</v>
      </c>
      <c r="AC87" s="59" t="e">
        <f t="shared" si="42"/>
        <v>#DIV/0!</v>
      </c>
      <c r="AD87" s="59" t="e">
        <f t="shared" si="43"/>
        <v>#DIV/0!</v>
      </c>
      <c r="AE87" s="62">
        <f t="shared" si="44"/>
        <v>0</v>
      </c>
      <c r="AF87" s="59" t="e">
        <f t="shared" si="45"/>
        <v>#DIV/0!</v>
      </c>
      <c r="AG87" s="59" t="e">
        <f t="shared" si="46"/>
        <v>#DIV/0!</v>
      </c>
      <c r="AH87" s="59" t="e">
        <f t="shared" si="47"/>
        <v>#DIV/0!</v>
      </c>
      <c r="AI87" s="62">
        <f t="shared" si="48"/>
        <v>0</v>
      </c>
      <c r="AJ87" s="59" t="e">
        <f t="shared" si="49"/>
        <v>#DIV/0!</v>
      </c>
      <c r="AK87" s="59" t="e">
        <f t="shared" si="50"/>
        <v>#DIV/0!</v>
      </c>
      <c r="AL87" s="59" t="e">
        <f t="shared" si="51"/>
        <v>#DIV/0!</v>
      </c>
      <c r="AM87" s="62">
        <f t="shared" si="52"/>
        <v>0</v>
      </c>
      <c r="AN87" s="59" t="e">
        <f t="shared" si="53"/>
        <v>#DIV/0!</v>
      </c>
      <c r="AO87" s="9"/>
      <c r="AP87" s="235"/>
      <c r="AQ87" s="236" t="str">
        <f t="shared" si="54"/>
        <v/>
      </c>
      <c r="AR87" s="236">
        <f t="shared" si="55"/>
        <v>0</v>
      </c>
      <c r="AS87" s="236">
        <f t="shared" si="56"/>
        <v>0</v>
      </c>
    </row>
    <row r="88" spans="1:45" x14ac:dyDescent="0.25">
      <c r="A88">
        <f t="shared" si="57"/>
        <v>71</v>
      </c>
      <c r="B88" s="69" t="str">
        <f>IF(ISBLANK('IV Addl - Analysis'!B82),"--",'IV Addl - Analysis'!B82)</f>
        <v>--</v>
      </c>
      <c r="C88" s="9"/>
      <c r="D88" s="9"/>
      <c r="E88" s="9"/>
      <c r="F88" s="9"/>
      <c r="G88" s="9"/>
      <c r="H88" s="9"/>
      <c r="I88" s="9"/>
      <c r="J88" s="9"/>
      <c r="K88" s="9"/>
      <c r="L88" s="9"/>
      <c r="M88" s="9"/>
      <c r="N88" s="9"/>
      <c r="O88" s="9"/>
      <c r="P88" s="125" t="e">
        <f t="shared" si="29"/>
        <v>#DIV/0!</v>
      </c>
      <c r="Q88" s="125" t="e">
        <f t="shared" si="30"/>
        <v>#DIV/0!</v>
      </c>
      <c r="R88" s="125" t="e">
        <f t="shared" si="31"/>
        <v>#DIV/0!</v>
      </c>
      <c r="S88" s="125" t="e">
        <f t="shared" si="32"/>
        <v>#DIV/0!</v>
      </c>
      <c r="T88" s="125" t="e">
        <f t="shared" si="33"/>
        <v>#DIV/0!</v>
      </c>
      <c r="U88" s="125" t="e">
        <f t="shared" si="34"/>
        <v>#DIV/0!</v>
      </c>
      <c r="V88" s="125" t="e">
        <f t="shared" si="35"/>
        <v>#DIV/0!</v>
      </c>
      <c r="W88" s="125" t="e">
        <f t="shared" si="36"/>
        <v>#DIV/0!</v>
      </c>
      <c r="X88" s="125" t="e">
        <f t="shared" si="37"/>
        <v>#DIV/0!</v>
      </c>
      <c r="Y88" s="59" t="e">
        <f t="shared" si="38"/>
        <v>#DIV/0!</v>
      </c>
      <c r="Z88" s="59" t="e">
        <f t="shared" si="39"/>
        <v>#DIV/0!</v>
      </c>
      <c r="AA88" s="62">
        <f t="shared" si="40"/>
        <v>0</v>
      </c>
      <c r="AB88" s="59" t="e">
        <f t="shared" si="41"/>
        <v>#DIV/0!</v>
      </c>
      <c r="AC88" s="59" t="e">
        <f t="shared" si="42"/>
        <v>#DIV/0!</v>
      </c>
      <c r="AD88" s="59" t="e">
        <f t="shared" si="43"/>
        <v>#DIV/0!</v>
      </c>
      <c r="AE88" s="62">
        <f t="shared" si="44"/>
        <v>0</v>
      </c>
      <c r="AF88" s="59" t="e">
        <f t="shared" si="45"/>
        <v>#DIV/0!</v>
      </c>
      <c r="AG88" s="59" t="e">
        <f t="shared" si="46"/>
        <v>#DIV/0!</v>
      </c>
      <c r="AH88" s="59" t="e">
        <f t="shared" si="47"/>
        <v>#DIV/0!</v>
      </c>
      <c r="AI88" s="62">
        <f t="shared" si="48"/>
        <v>0</v>
      </c>
      <c r="AJ88" s="59" t="e">
        <f t="shared" si="49"/>
        <v>#DIV/0!</v>
      </c>
      <c r="AK88" s="59" t="e">
        <f t="shared" si="50"/>
        <v>#DIV/0!</v>
      </c>
      <c r="AL88" s="59" t="e">
        <f t="shared" si="51"/>
        <v>#DIV/0!</v>
      </c>
      <c r="AM88" s="62">
        <f t="shared" si="52"/>
        <v>0</v>
      </c>
      <c r="AN88" s="59" t="e">
        <f t="shared" si="53"/>
        <v>#DIV/0!</v>
      </c>
      <c r="AO88" s="9"/>
      <c r="AP88" s="235"/>
      <c r="AQ88" s="236" t="str">
        <f t="shared" si="54"/>
        <v/>
      </c>
      <c r="AR88" s="236">
        <f t="shared" si="55"/>
        <v>0</v>
      </c>
      <c r="AS88" s="236">
        <f t="shared" si="56"/>
        <v>0</v>
      </c>
    </row>
    <row r="89" spans="1:45" x14ac:dyDescent="0.25">
      <c r="A89">
        <f t="shared" si="57"/>
        <v>72</v>
      </c>
      <c r="B89" s="69" t="str">
        <f>IF(ISBLANK('IV Addl - Analysis'!B83),"--",'IV Addl - Analysis'!B83)</f>
        <v>--</v>
      </c>
      <c r="C89" s="9"/>
      <c r="D89" s="9"/>
      <c r="E89" s="9"/>
      <c r="F89" s="9"/>
      <c r="G89" s="9"/>
      <c r="H89" s="9"/>
      <c r="I89" s="9"/>
      <c r="J89" s="9"/>
      <c r="K89" s="9"/>
      <c r="L89" s="9"/>
      <c r="M89" s="9"/>
      <c r="N89" s="9"/>
      <c r="O89" s="9"/>
      <c r="P89" s="125" t="e">
        <f t="shared" si="29"/>
        <v>#DIV/0!</v>
      </c>
      <c r="Q89" s="125" t="e">
        <f t="shared" si="30"/>
        <v>#DIV/0!</v>
      </c>
      <c r="R89" s="125" t="e">
        <f t="shared" si="31"/>
        <v>#DIV/0!</v>
      </c>
      <c r="S89" s="125" t="e">
        <f t="shared" si="32"/>
        <v>#DIV/0!</v>
      </c>
      <c r="T89" s="125" t="e">
        <f t="shared" si="33"/>
        <v>#DIV/0!</v>
      </c>
      <c r="U89" s="125" t="e">
        <f t="shared" si="34"/>
        <v>#DIV/0!</v>
      </c>
      <c r="V89" s="125" t="e">
        <f t="shared" si="35"/>
        <v>#DIV/0!</v>
      </c>
      <c r="W89" s="125" t="e">
        <f t="shared" si="36"/>
        <v>#DIV/0!</v>
      </c>
      <c r="X89" s="125" t="e">
        <f t="shared" si="37"/>
        <v>#DIV/0!</v>
      </c>
      <c r="Y89" s="59" t="e">
        <f t="shared" si="38"/>
        <v>#DIV/0!</v>
      </c>
      <c r="Z89" s="59" t="e">
        <f t="shared" si="39"/>
        <v>#DIV/0!</v>
      </c>
      <c r="AA89" s="62">
        <f t="shared" si="40"/>
        <v>0</v>
      </c>
      <c r="AB89" s="59" t="e">
        <f t="shared" si="41"/>
        <v>#DIV/0!</v>
      </c>
      <c r="AC89" s="59" t="e">
        <f t="shared" si="42"/>
        <v>#DIV/0!</v>
      </c>
      <c r="AD89" s="59" t="e">
        <f t="shared" si="43"/>
        <v>#DIV/0!</v>
      </c>
      <c r="AE89" s="62">
        <f t="shared" si="44"/>
        <v>0</v>
      </c>
      <c r="AF89" s="59" t="e">
        <f t="shared" si="45"/>
        <v>#DIV/0!</v>
      </c>
      <c r="AG89" s="59" t="e">
        <f t="shared" si="46"/>
        <v>#DIV/0!</v>
      </c>
      <c r="AH89" s="59" t="e">
        <f t="shared" si="47"/>
        <v>#DIV/0!</v>
      </c>
      <c r="AI89" s="62">
        <f t="shared" si="48"/>
        <v>0</v>
      </c>
      <c r="AJ89" s="59" t="e">
        <f t="shared" si="49"/>
        <v>#DIV/0!</v>
      </c>
      <c r="AK89" s="59" t="e">
        <f t="shared" si="50"/>
        <v>#DIV/0!</v>
      </c>
      <c r="AL89" s="59" t="e">
        <f t="shared" si="51"/>
        <v>#DIV/0!</v>
      </c>
      <c r="AM89" s="62">
        <f t="shared" si="52"/>
        <v>0</v>
      </c>
      <c r="AN89" s="59" t="e">
        <f t="shared" si="53"/>
        <v>#DIV/0!</v>
      </c>
      <c r="AO89" s="9"/>
      <c r="AP89" s="235"/>
      <c r="AQ89" s="236" t="str">
        <f t="shared" si="54"/>
        <v/>
      </c>
      <c r="AR89" s="236">
        <f t="shared" si="55"/>
        <v>0</v>
      </c>
      <c r="AS89" s="236">
        <f t="shared" si="56"/>
        <v>0</v>
      </c>
    </row>
    <row r="90" spans="1:45" x14ac:dyDescent="0.25">
      <c r="A90">
        <f t="shared" si="57"/>
        <v>73</v>
      </c>
      <c r="B90" s="69" t="str">
        <f>IF(ISBLANK('IV Addl - Analysis'!B84),"--",'IV Addl - Analysis'!B84)</f>
        <v>--</v>
      </c>
      <c r="C90" s="9"/>
      <c r="D90" s="9"/>
      <c r="E90" s="9"/>
      <c r="F90" s="9"/>
      <c r="G90" s="9"/>
      <c r="H90" s="9"/>
      <c r="I90" s="9"/>
      <c r="J90" s="9"/>
      <c r="K90" s="9"/>
      <c r="L90" s="9"/>
      <c r="M90" s="9"/>
      <c r="N90" s="9"/>
      <c r="O90" s="9"/>
      <c r="P90" s="125" t="e">
        <f t="shared" si="29"/>
        <v>#DIV/0!</v>
      </c>
      <c r="Q90" s="125" t="e">
        <f t="shared" si="30"/>
        <v>#DIV/0!</v>
      </c>
      <c r="R90" s="125" t="e">
        <f t="shared" si="31"/>
        <v>#DIV/0!</v>
      </c>
      <c r="S90" s="125" t="e">
        <f t="shared" si="32"/>
        <v>#DIV/0!</v>
      </c>
      <c r="T90" s="125" t="e">
        <f t="shared" si="33"/>
        <v>#DIV/0!</v>
      </c>
      <c r="U90" s="125" t="e">
        <f t="shared" si="34"/>
        <v>#DIV/0!</v>
      </c>
      <c r="V90" s="125" t="e">
        <f t="shared" si="35"/>
        <v>#DIV/0!</v>
      </c>
      <c r="W90" s="125" t="e">
        <f t="shared" si="36"/>
        <v>#DIV/0!</v>
      </c>
      <c r="X90" s="125" t="e">
        <f t="shared" si="37"/>
        <v>#DIV/0!</v>
      </c>
      <c r="Y90" s="59" t="e">
        <f t="shared" si="38"/>
        <v>#DIV/0!</v>
      </c>
      <c r="Z90" s="59" t="e">
        <f t="shared" si="39"/>
        <v>#DIV/0!</v>
      </c>
      <c r="AA90" s="62">
        <f t="shared" si="40"/>
        <v>0</v>
      </c>
      <c r="AB90" s="59" t="e">
        <f t="shared" si="41"/>
        <v>#DIV/0!</v>
      </c>
      <c r="AC90" s="59" t="e">
        <f t="shared" si="42"/>
        <v>#DIV/0!</v>
      </c>
      <c r="AD90" s="59" t="e">
        <f t="shared" si="43"/>
        <v>#DIV/0!</v>
      </c>
      <c r="AE90" s="62">
        <f t="shared" si="44"/>
        <v>0</v>
      </c>
      <c r="AF90" s="59" t="e">
        <f t="shared" si="45"/>
        <v>#DIV/0!</v>
      </c>
      <c r="AG90" s="59" t="e">
        <f t="shared" si="46"/>
        <v>#DIV/0!</v>
      </c>
      <c r="AH90" s="59" t="e">
        <f t="shared" si="47"/>
        <v>#DIV/0!</v>
      </c>
      <c r="AI90" s="62">
        <f t="shared" si="48"/>
        <v>0</v>
      </c>
      <c r="AJ90" s="59" t="e">
        <f t="shared" si="49"/>
        <v>#DIV/0!</v>
      </c>
      <c r="AK90" s="59" t="e">
        <f t="shared" si="50"/>
        <v>#DIV/0!</v>
      </c>
      <c r="AL90" s="59" t="e">
        <f t="shared" si="51"/>
        <v>#DIV/0!</v>
      </c>
      <c r="AM90" s="62">
        <f t="shared" si="52"/>
        <v>0</v>
      </c>
      <c r="AN90" s="59" t="e">
        <f t="shared" si="53"/>
        <v>#DIV/0!</v>
      </c>
      <c r="AO90" s="9"/>
      <c r="AP90" s="235"/>
      <c r="AQ90" s="236" t="str">
        <f t="shared" si="54"/>
        <v/>
      </c>
      <c r="AR90" s="236">
        <f t="shared" si="55"/>
        <v>0</v>
      </c>
      <c r="AS90" s="236">
        <f t="shared" si="56"/>
        <v>0</v>
      </c>
    </row>
    <row r="91" spans="1:45" x14ac:dyDescent="0.25">
      <c r="A91">
        <f t="shared" si="57"/>
        <v>74</v>
      </c>
      <c r="B91" s="69" t="str">
        <f>IF(ISBLANK('IV Addl - Analysis'!B85),"--",'IV Addl - Analysis'!B85)</f>
        <v>--</v>
      </c>
      <c r="C91" s="9"/>
      <c r="D91" s="9"/>
      <c r="E91" s="9"/>
      <c r="F91" s="9"/>
      <c r="G91" s="9"/>
      <c r="H91" s="9"/>
      <c r="I91" s="9"/>
      <c r="J91" s="9"/>
      <c r="K91" s="9"/>
      <c r="L91" s="9"/>
      <c r="M91" s="9"/>
      <c r="N91" s="9"/>
      <c r="O91" s="9"/>
      <c r="P91" s="125" t="e">
        <f t="shared" si="29"/>
        <v>#DIV/0!</v>
      </c>
      <c r="Q91" s="125" t="e">
        <f t="shared" si="30"/>
        <v>#DIV/0!</v>
      </c>
      <c r="R91" s="125" t="e">
        <f t="shared" si="31"/>
        <v>#DIV/0!</v>
      </c>
      <c r="S91" s="125" t="e">
        <f t="shared" si="32"/>
        <v>#DIV/0!</v>
      </c>
      <c r="T91" s="125" t="e">
        <f t="shared" si="33"/>
        <v>#DIV/0!</v>
      </c>
      <c r="U91" s="125" t="e">
        <f t="shared" si="34"/>
        <v>#DIV/0!</v>
      </c>
      <c r="V91" s="125" t="e">
        <f t="shared" si="35"/>
        <v>#DIV/0!</v>
      </c>
      <c r="W91" s="125" t="e">
        <f t="shared" si="36"/>
        <v>#DIV/0!</v>
      </c>
      <c r="X91" s="125" t="e">
        <f t="shared" si="37"/>
        <v>#DIV/0!</v>
      </c>
      <c r="Y91" s="59" t="e">
        <f t="shared" si="38"/>
        <v>#DIV/0!</v>
      </c>
      <c r="Z91" s="59" t="e">
        <f t="shared" si="39"/>
        <v>#DIV/0!</v>
      </c>
      <c r="AA91" s="62">
        <f t="shared" si="40"/>
        <v>0</v>
      </c>
      <c r="AB91" s="59" t="e">
        <f t="shared" si="41"/>
        <v>#DIV/0!</v>
      </c>
      <c r="AC91" s="59" t="e">
        <f t="shared" si="42"/>
        <v>#DIV/0!</v>
      </c>
      <c r="AD91" s="59" t="e">
        <f t="shared" si="43"/>
        <v>#DIV/0!</v>
      </c>
      <c r="AE91" s="62">
        <f t="shared" si="44"/>
        <v>0</v>
      </c>
      <c r="AF91" s="59" t="e">
        <f t="shared" si="45"/>
        <v>#DIV/0!</v>
      </c>
      <c r="AG91" s="59" t="e">
        <f t="shared" si="46"/>
        <v>#DIV/0!</v>
      </c>
      <c r="AH91" s="59" t="e">
        <f t="shared" si="47"/>
        <v>#DIV/0!</v>
      </c>
      <c r="AI91" s="62">
        <f t="shared" si="48"/>
        <v>0</v>
      </c>
      <c r="AJ91" s="59" t="e">
        <f t="shared" si="49"/>
        <v>#DIV/0!</v>
      </c>
      <c r="AK91" s="59" t="e">
        <f t="shared" si="50"/>
        <v>#DIV/0!</v>
      </c>
      <c r="AL91" s="59" t="e">
        <f t="shared" si="51"/>
        <v>#DIV/0!</v>
      </c>
      <c r="AM91" s="62">
        <f t="shared" si="52"/>
        <v>0</v>
      </c>
      <c r="AN91" s="59" t="e">
        <f t="shared" si="53"/>
        <v>#DIV/0!</v>
      </c>
      <c r="AO91" s="9"/>
      <c r="AP91" s="235"/>
      <c r="AQ91" s="236" t="str">
        <f t="shared" si="54"/>
        <v/>
      </c>
      <c r="AR91" s="236">
        <f t="shared" si="55"/>
        <v>0</v>
      </c>
      <c r="AS91" s="236">
        <f t="shared" si="56"/>
        <v>0</v>
      </c>
    </row>
    <row r="92" spans="1:45" x14ac:dyDescent="0.25">
      <c r="A92">
        <f t="shared" si="57"/>
        <v>75</v>
      </c>
      <c r="B92" s="69" t="str">
        <f>IF(ISBLANK('IV Addl - Analysis'!B86),"--",'IV Addl - Analysis'!B86)</f>
        <v>--</v>
      </c>
      <c r="C92" s="9"/>
      <c r="D92" s="9"/>
      <c r="E92" s="9"/>
      <c r="F92" s="9"/>
      <c r="G92" s="9"/>
      <c r="H92" s="9"/>
      <c r="I92" s="9"/>
      <c r="J92" s="9"/>
      <c r="K92" s="9"/>
      <c r="L92" s="9"/>
      <c r="M92" s="9"/>
      <c r="N92" s="9"/>
      <c r="O92" s="9"/>
      <c r="P92" s="125" t="e">
        <f t="shared" si="29"/>
        <v>#DIV/0!</v>
      </c>
      <c r="Q92" s="125" t="e">
        <f t="shared" si="30"/>
        <v>#DIV/0!</v>
      </c>
      <c r="R92" s="125" t="e">
        <f t="shared" si="31"/>
        <v>#DIV/0!</v>
      </c>
      <c r="S92" s="125" t="e">
        <f t="shared" si="32"/>
        <v>#DIV/0!</v>
      </c>
      <c r="T92" s="125" t="e">
        <f t="shared" si="33"/>
        <v>#DIV/0!</v>
      </c>
      <c r="U92" s="125" t="e">
        <f t="shared" si="34"/>
        <v>#DIV/0!</v>
      </c>
      <c r="V92" s="125" t="e">
        <f t="shared" si="35"/>
        <v>#DIV/0!</v>
      </c>
      <c r="W92" s="125" t="e">
        <f t="shared" si="36"/>
        <v>#DIV/0!</v>
      </c>
      <c r="X92" s="125" t="e">
        <f t="shared" si="37"/>
        <v>#DIV/0!</v>
      </c>
      <c r="Y92" s="59" t="e">
        <f t="shared" si="38"/>
        <v>#DIV/0!</v>
      </c>
      <c r="Z92" s="59" t="e">
        <f t="shared" si="39"/>
        <v>#DIV/0!</v>
      </c>
      <c r="AA92" s="62">
        <f t="shared" si="40"/>
        <v>0</v>
      </c>
      <c r="AB92" s="59" t="e">
        <f t="shared" si="41"/>
        <v>#DIV/0!</v>
      </c>
      <c r="AC92" s="59" t="e">
        <f t="shared" si="42"/>
        <v>#DIV/0!</v>
      </c>
      <c r="AD92" s="59" t="e">
        <f t="shared" si="43"/>
        <v>#DIV/0!</v>
      </c>
      <c r="AE92" s="62">
        <f t="shared" si="44"/>
        <v>0</v>
      </c>
      <c r="AF92" s="59" t="e">
        <f t="shared" si="45"/>
        <v>#DIV/0!</v>
      </c>
      <c r="AG92" s="59" t="e">
        <f t="shared" si="46"/>
        <v>#DIV/0!</v>
      </c>
      <c r="AH92" s="59" t="e">
        <f t="shared" si="47"/>
        <v>#DIV/0!</v>
      </c>
      <c r="AI92" s="62">
        <f t="shared" si="48"/>
        <v>0</v>
      </c>
      <c r="AJ92" s="59" t="e">
        <f t="shared" si="49"/>
        <v>#DIV/0!</v>
      </c>
      <c r="AK92" s="59" t="e">
        <f t="shared" si="50"/>
        <v>#DIV/0!</v>
      </c>
      <c r="AL92" s="59" t="e">
        <f t="shared" si="51"/>
        <v>#DIV/0!</v>
      </c>
      <c r="AM92" s="62">
        <f t="shared" si="52"/>
        <v>0</v>
      </c>
      <c r="AN92" s="59" t="e">
        <f t="shared" si="53"/>
        <v>#DIV/0!</v>
      </c>
      <c r="AO92" s="9"/>
      <c r="AP92" s="235"/>
      <c r="AQ92" s="236" t="str">
        <f t="shared" si="54"/>
        <v/>
      </c>
      <c r="AR92" s="236">
        <f t="shared" si="55"/>
        <v>0</v>
      </c>
      <c r="AS92" s="236">
        <f t="shared" si="56"/>
        <v>0</v>
      </c>
    </row>
    <row r="93" spans="1:45" x14ac:dyDescent="0.25">
      <c r="A93">
        <f t="shared" si="57"/>
        <v>76</v>
      </c>
      <c r="B93" s="69" t="str">
        <f>IF(ISBLANK('IV Addl - Analysis'!B87),"--",'IV Addl - Analysis'!B87)</f>
        <v>--</v>
      </c>
      <c r="C93" s="9"/>
      <c r="D93" s="9"/>
      <c r="E93" s="9"/>
      <c r="F93" s="9"/>
      <c r="G93" s="9"/>
      <c r="H93" s="9"/>
      <c r="I93" s="9"/>
      <c r="J93" s="9"/>
      <c r="K93" s="9"/>
      <c r="L93" s="9"/>
      <c r="M93" s="9"/>
      <c r="N93" s="9"/>
      <c r="O93" s="9"/>
      <c r="P93" s="125" t="e">
        <f t="shared" si="29"/>
        <v>#DIV/0!</v>
      </c>
      <c r="Q93" s="125" t="e">
        <f t="shared" si="30"/>
        <v>#DIV/0!</v>
      </c>
      <c r="R93" s="125" t="e">
        <f t="shared" si="31"/>
        <v>#DIV/0!</v>
      </c>
      <c r="S93" s="125" t="e">
        <f t="shared" si="32"/>
        <v>#DIV/0!</v>
      </c>
      <c r="T93" s="125" t="e">
        <f t="shared" si="33"/>
        <v>#DIV/0!</v>
      </c>
      <c r="U93" s="125" t="e">
        <f t="shared" si="34"/>
        <v>#DIV/0!</v>
      </c>
      <c r="V93" s="125" t="e">
        <f t="shared" si="35"/>
        <v>#DIV/0!</v>
      </c>
      <c r="W93" s="125" t="e">
        <f t="shared" si="36"/>
        <v>#DIV/0!</v>
      </c>
      <c r="X93" s="125" t="e">
        <f t="shared" si="37"/>
        <v>#DIV/0!</v>
      </c>
      <c r="Y93" s="59" t="e">
        <f t="shared" si="38"/>
        <v>#DIV/0!</v>
      </c>
      <c r="Z93" s="59" t="e">
        <f t="shared" si="39"/>
        <v>#DIV/0!</v>
      </c>
      <c r="AA93" s="62">
        <f t="shared" si="40"/>
        <v>0</v>
      </c>
      <c r="AB93" s="59" t="e">
        <f t="shared" si="41"/>
        <v>#DIV/0!</v>
      </c>
      <c r="AC93" s="59" t="e">
        <f t="shared" si="42"/>
        <v>#DIV/0!</v>
      </c>
      <c r="AD93" s="59" t="e">
        <f t="shared" si="43"/>
        <v>#DIV/0!</v>
      </c>
      <c r="AE93" s="62">
        <f t="shared" si="44"/>
        <v>0</v>
      </c>
      <c r="AF93" s="59" t="e">
        <f t="shared" si="45"/>
        <v>#DIV/0!</v>
      </c>
      <c r="AG93" s="59" t="e">
        <f t="shared" si="46"/>
        <v>#DIV/0!</v>
      </c>
      <c r="AH93" s="59" t="e">
        <f t="shared" si="47"/>
        <v>#DIV/0!</v>
      </c>
      <c r="AI93" s="62">
        <f t="shared" si="48"/>
        <v>0</v>
      </c>
      <c r="AJ93" s="59" t="e">
        <f t="shared" si="49"/>
        <v>#DIV/0!</v>
      </c>
      <c r="AK93" s="59" t="e">
        <f t="shared" si="50"/>
        <v>#DIV/0!</v>
      </c>
      <c r="AL93" s="59" t="e">
        <f t="shared" si="51"/>
        <v>#DIV/0!</v>
      </c>
      <c r="AM93" s="62">
        <f t="shared" si="52"/>
        <v>0</v>
      </c>
      <c r="AN93" s="59" t="e">
        <f t="shared" si="53"/>
        <v>#DIV/0!</v>
      </c>
      <c r="AO93" s="9"/>
      <c r="AP93" s="235"/>
      <c r="AQ93" s="236" t="str">
        <f t="shared" si="54"/>
        <v/>
      </c>
      <c r="AR93" s="236">
        <f t="shared" si="55"/>
        <v>0</v>
      </c>
      <c r="AS93" s="236">
        <f t="shared" si="56"/>
        <v>0</v>
      </c>
    </row>
    <row r="94" spans="1:45" x14ac:dyDescent="0.25">
      <c r="A94">
        <f t="shared" si="57"/>
        <v>77</v>
      </c>
      <c r="B94" s="69" t="str">
        <f>IF(ISBLANK('IV Addl - Analysis'!B88),"--",'IV Addl - Analysis'!B88)</f>
        <v>--</v>
      </c>
      <c r="C94" s="9"/>
      <c r="D94" s="9"/>
      <c r="E94" s="9"/>
      <c r="F94" s="9"/>
      <c r="G94" s="9"/>
      <c r="H94" s="9"/>
      <c r="I94" s="9"/>
      <c r="J94" s="9"/>
      <c r="K94" s="9"/>
      <c r="L94" s="9"/>
      <c r="M94" s="9"/>
      <c r="N94" s="9"/>
      <c r="O94" s="9"/>
      <c r="P94" s="125" t="e">
        <f t="shared" si="29"/>
        <v>#DIV/0!</v>
      </c>
      <c r="Q94" s="125" t="e">
        <f t="shared" si="30"/>
        <v>#DIV/0!</v>
      </c>
      <c r="R94" s="125" t="e">
        <f t="shared" si="31"/>
        <v>#DIV/0!</v>
      </c>
      <c r="S94" s="125" t="e">
        <f t="shared" si="32"/>
        <v>#DIV/0!</v>
      </c>
      <c r="T94" s="125" t="e">
        <f t="shared" si="33"/>
        <v>#DIV/0!</v>
      </c>
      <c r="U94" s="125" t="e">
        <f t="shared" si="34"/>
        <v>#DIV/0!</v>
      </c>
      <c r="V94" s="125" t="e">
        <f t="shared" si="35"/>
        <v>#DIV/0!</v>
      </c>
      <c r="W94" s="125" t="e">
        <f t="shared" si="36"/>
        <v>#DIV/0!</v>
      </c>
      <c r="X94" s="125" t="e">
        <f t="shared" si="37"/>
        <v>#DIV/0!</v>
      </c>
      <c r="Y94" s="59" t="e">
        <f t="shared" si="38"/>
        <v>#DIV/0!</v>
      </c>
      <c r="Z94" s="59" t="e">
        <f t="shared" si="39"/>
        <v>#DIV/0!</v>
      </c>
      <c r="AA94" s="62">
        <f t="shared" si="40"/>
        <v>0</v>
      </c>
      <c r="AB94" s="59" t="e">
        <f t="shared" si="41"/>
        <v>#DIV/0!</v>
      </c>
      <c r="AC94" s="59" t="e">
        <f t="shared" si="42"/>
        <v>#DIV/0!</v>
      </c>
      <c r="AD94" s="59" t="e">
        <f t="shared" si="43"/>
        <v>#DIV/0!</v>
      </c>
      <c r="AE94" s="62">
        <f t="shared" si="44"/>
        <v>0</v>
      </c>
      <c r="AF94" s="59" t="e">
        <f t="shared" si="45"/>
        <v>#DIV/0!</v>
      </c>
      <c r="AG94" s="59" t="e">
        <f t="shared" si="46"/>
        <v>#DIV/0!</v>
      </c>
      <c r="AH94" s="59" t="e">
        <f t="shared" si="47"/>
        <v>#DIV/0!</v>
      </c>
      <c r="AI94" s="62">
        <f t="shared" si="48"/>
        <v>0</v>
      </c>
      <c r="AJ94" s="59" t="e">
        <f t="shared" si="49"/>
        <v>#DIV/0!</v>
      </c>
      <c r="AK94" s="59" t="e">
        <f t="shared" si="50"/>
        <v>#DIV/0!</v>
      </c>
      <c r="AL94" s="59" t="e">
        <f t="shared" si="51"/>
        <v>#DIV/0!</v>
      </c>
      <c r="AM94" s="62">
        <f t="shared" si="52"/>
        <v>0</v>
      </c>
      <c r="AN94" s="59" t="e">
        <f t="shared" si="53"/>
        <v>#DIV/0!</v>
      </c>
      <c r="AO94" s="9"/>
      <c r="AP94" s="235"/>
      <c r="AQ94" s="236" t="str">
        <f t="shared" si="54"/>
        <v/>
      </c>
      <c r="AR94" s="236">
        <f t="shared" si="55"/>
        <v>0</v>
      </c>
      <c r="AS94" s="236">
        <f t="shared" si="56"/>
        <v>0</v>
      </c>
    </row>
    <row r="95" spans="1:45" x14ac:dyDescent="0.25">
      <c r="A95">
        <f t="shared" si="57"/>
        <v>78</v>
      </c>
      <c r="B95" s="69" t="str">
        <f>IF(ISBLANK('IV Addl - Analysis'!B89),"--",'IV Addl - Analysis'!B89)</f>
        <v>--</v>
      </c>
      <c r="C95" s="9"/>
      <c r="D95" s="9"/>
      <c r="E95" s="9"/>
      <c r="F95" s="9"/>
      <c r="G95" s="9"/>
      <c r="H95" s="9"/>
      <c r="I95" s="9"/>
      <c r="J95" s="9"/>
      <c r="K95" s="9"/>
      <c r="L95" s="9"/>
      <c r="M95" s="9"/>
      <c r="N95" s="9"/>
      <c r="O95" s="9"/>
      <c r="P95" s="125" t="e">
        <f t="shared" si="29"/>
        <v>#DIV/0!</v>
      </c>
      <c r="Q95" s="125" t="e">
        <f t="shared" si="30"/>
        <v>#DIV/0!</v>
      </c>
      <c r="R95" s="125" t="e">
        <f t="shared" si="31"/>
        <v>#DIV/0!</v>
      </c>
      <c r="S95" s="125" t="e">
        <f t="shared" si="32"/>
        <v>#DIV/0!</v>
      </c>
      <c r="T95" s="125" t="e">
        <f t="shared" si="33"/>
        <v>#DIV/0!</v>
      </c>
      <c r="U95" s="125" t="e">
        <f t="shared" si="34"/>
        <v>#DIV/0!</v>
      </c>
      <c r="V95" s="125" t="e">
        <f t="shared" si="35"/>
        <v>#DIV/0!</v>
      </c>
      <c r="W95" s="125" t="e">
        <f t="shared" si="36"/>
        <v>#DIV/0!</v>
      </c>
      <c r="X95" s="125" t="e">
        <f t="shared" si="37"/>
        <v>#DIV/0!</v>
      </c>
      <c r="Y95" s="59" t="e">
        <f t="shared" si="38"/>
        <v>#DIV/0!</v>
      </c>
      <c r="Z95" s="59" t="e">
        <f t="shared" si="39"/>
        <v>#DIV/0!</v>
      </c>
      <c r="AA95" s="62">
        <f t="shared" si="40"/>
        <v>0</v>
      </c>
      <c r="AB95" s="59" t="e">
        <f t="shared" si="41"/>
        <v>#DIV/0!</v>
      </c>
      <c r="AC95" s="59" t="e">
        <f t="shared" si="42"/>
        <v>#DIV/0!</v>
      </c>
      <c r="AD95" s="59" t="e">
        <f t="shared" si="43"/>
        <v>#DIV/0!</v>
      </c>
      <c r="AE95" s="62">
        <f t="shared" si="44"/>
        <v>0</v>
      </c>
      <c r="AF95" s="59" t="e">
        <f t="shared" si="45"/>
        <v>#DIV/0!</v>
      </c>
      <c r="AG95" s="59" t="e">
        <f t="shared" si="46"/>
        <v>#DIV/0!</v>
      </c>
      <c r="AH95" s="59" t="e">
        <f t="shared" si="47"/>
        <v>#DIV/0!</v>
      </c>
      <c r="AI95" s="62">
        <f t="shared" si="48"/>
        <v>0</v>
      </c>
      <c r="AJ95" s="59" t="e">
        <f t="shared" si="49"/>
        <v>#DIV/0!</v>
      </c>
      <c r="AK95" s="59" t="e">
        <f t="shared" si="50"/>
        <v>#DIV/0!</v>
      </c>
      <c r="AL95" s="59" t="e">
        <f t="shared" si="51"/>
        <v>#DIV/0!</v>
      </c>
      <c r="AM95" s="62">
        <f t="shared" si="52"/>
        <v>0</v>
      </c>
      <c r="AN95" s="59" t="e">
        <f t="shared" si="53"/>
        <v>#DIV/0!</v>
      </c>
      <c r="AO95" s="9"/>
      <c r="AP95" s="235"/>
      <c r="AQ95" s="236" t="str">
        <f t="shared" si="54"/>
        <v/>
      </c>
      <c r="AR95" s="236">
        <f t="shared" si="55"/>
        <v>0</v>
      </c>
      <c r="AS95" s="236">
        <f t="shared" si="56"/>
        <v>0</v>
      </c>
    </row>
    <row r="96" spans="1:45" x14ac:dyDescent="0.25">
      <c r="A96">
        <f t="shared" si="57"/>
        <v>79</v>
      </c>
      <c r="B96" s="69" t="str">
        <f>IF(ISBLANK('IV Addl - Analysis'!B90),"--",'IV Addl - Analysis'!B90)</f>
        <v>--</v>
      </c>
      <c r="C96" s="9"/>
      <c r="D96" s="9"/>
      <c r="E96" s="9"/>
      <c r="F96" s="9"/>
      <c r="G96" s="9"/>
      <c r="H96" s="9"/>
      <c r="I96" s="9"/>
      <c r="J96" s="9"/>
      <c r="K96" s="9"/>
      <c r="L96" s="9"/>
      <c r="M96" s="9"/>
      <c r="N96" s="9"/>
      <c r="O96" s="9"/>
      <c r="P96" s="125" t="e">
        <f t="shared" si="29"/>
        <v>#DIV/0!</v>
      </c>
      <c r="Q96" s="125" t="e">
        <f t="shared" si="30"/>
        <v>#DIV/0!</v>
      </c>
      <c r="R96" s="125" t="e">
        <f t="shared" si="31"/>
        <v>#DIV/0!</v>
      </c>
      <c r="S96" s="125" t="e">
        <f t="shared" si="32"/>
        <v>#DIV/0!</v>
      </c>
      <c r="T96" s="125" t="e">
        <f t="shared" si="33"/>
        <v>#DIV/0!</v>
      </c>
      <c r="U96" s="125" t="e">
        <f t="shared" si="34"/>
        <v>#DIV/0!</v>
      </c>
      <c r="V96" s="125" t="e">
        <f t="shared" si="35"/>
        <v>#DIV/0!</v>
      </c>
      <c r="W96" s="125" t="e">
        <f t="shared" si="36"/>
        <v>#DIV/0!</v>
      </c>
      <c r="X96" s="125" t="e">
        <f t="shared" si="37"/>
        <v>#DIV/0!</v>
      </c>
      <c r="Y96" s="59" t="e">
        <f t="shared" si="38"/>
        <v>#DIV/0!</v>
      </c>
      <c r="Z96" s="59" t="e">
        <f t="shared" si="39"/>
        <v>#DIV/0!</v>
      </c>
      <c r="AA96" s="62">
        <f t="shared" si="40"/>
        <v>0</v>
      </c>
      <c r="AB96" s="59" t="e">
        <f t="shared" si="41"/>
        <v>#DIV/0!</v>
      </c>
      <c r="AC96" s="59" t="e">
        <f t="shared" si="42"/>
        <v>#DIV/0!</v>
      </c>
      <c r="AD96" s="59" t="e">
        <f t="shared" si="43"/>
        <v>#DIV/0!</v>
      </c>
      <c r="AE96" s="62">
        <f t="shared" si="44"/>
        <v>0</v>
      </c>
      <c r="AF96" s="59" t="e">
        <f t="shared" si="45"/>
        <v>#DIV/0!</v>
      </c>
      <c r="AG96" s="59" t="e">
        <f t="shared" si="46"/>
        <v>#DIV/0!</v>
      </c>
      <c r="AH96" s="59" t="e">
        <f t="shared" si="47"/>
        <v>#DIV/0!</v>
      </c>
      <c r="AI96" s="62">
        <f t="shared" si="48"/>
        <v>0</v>
      </c>
      <c r="AJ96" s="59" t="e">
        <f t="shared" si="49"/>
        <v>#DIV/0!</v>
      </c>
      <c r="AK96" s="59" t="e">
        <f t="shared" si="50"/>
        <v>#DIV/0!</v>
      </c>
      <c r="AL96" s="59" t="e">
        <f t="shared" si="51"/>
        <v>#DIV/0!</v>
      </c>
      <c r="AM96" s="62">
        <f t="shared" si="52"/>
        <v>0</v>
      </c>
      <c r="AN96" s="59" t="e">
        <f t="shared" si="53"/>
        <v>#DIV/0!</v>
      </c>
      <c r="AO96" s="9"/>
      <c r="AP96" s="235"/>
      <c r="AQ96" s="236" t="str">
        <f t="shared" si="54"/>
        <v/>
      </c>
      <c r="AR96" s="236">
        <f t="shared" si="55"/>
        <v>0</v>
      </c>
      <c r="AS96" s="236">
        <f t="shared" si="56"/>
        <v>0</v>
      </c>
    </row>
    <row r="97" spans="1:45" x14ac:dyDescent="0.25">
      <c r="A97">
        <f t="shared" si="57"/>
        <v>80</v>
      </c>
      <c r="B97" s="69" t="str">
        <f>IF(ISBLANK('IV Addl - Analysis'!B91),"--",'IV Addl - Analysis'!B91)</f>
        <v>--</v>
      </c>
      <c r="C97" s="9"/>
      <c r="D97" s="9"/>
      <c r="E97" s="9"/>
      <c r="F97" s="9"/>
      <c r="G97" s="9"/>
      <c r="H97" s="9"/>
      <c r="I97" s="9"/>
      <c r="J97" s="9"/>
      <c r="K97" s="9"/>
      <c r="L97" s="9"/>
      <c r="M97" s="9"/>
      <c r="N97" s="9"/>
      <c r="O97" s="9"/>
      <c r="P97" s="125" t="e">
        <f t="shared" si="29"/>
        <v>#DIV/0!</v>
      </c>
      <c r="Q97" s="125" t="e">
        <f t="shared" si="30"/>
        <v>#DIV/0!</v>
      </c>
      <c r="R97" s="125" t="e">
        <f t="shared" si="31"/>
        <v>#DIV/0!</v>
      </c>
      <c r="S97" s="125" t="e">
        <f t="shared" si="32"/>
        <v>#DIV/0!</v>
      </c>
      <c r="T97" s="125" t="e">
        <f t="shared" si="33"/>
        <v>#DIV/0!</v>
      </c>
      <c r="U97" s="125" t="e">
        <f t="shared" si="34"/>
        <v>#DIV/0!</v>
      </c>
      <c r="V97" s="125" t="e">
        <f t="shared" si="35"/>
        <v>#DIV/0!</v>
      </c>
      <c r="W97" s="125" t="e">
        <f t="shared" si="36"/>
        <v>#DIV/0!</v>
      </c>
      <c r="X97" s="125" t="e">
        <f t="shared" si="37"/>
        <v>#DIV/0!</v>
      </c>
      <c r="Y97" s="59" t="e">
        <f t="shared" si="38"/>
        <v>#DIV/0!</v>
      </c>
      <c r="Z97" s="59" t="e">
        <f t="shared" si="39"/>
        <v>#DIV/0!</v>
      </c>
      <c r="AA97" s="62">
        <f t="shared" si="40"/>
        <v>0</v>
      </c>
      <c r="AB97" s="59" t="e">
        <f t="shared" si="41"/>
        <v>#DIV/0!</v>
      </c>
      <c r="AC97" s="59" t="e">
        <f t="shared" si="42"/>
        <v>#DIV/0!</v>
      </c>
      <c r="AD97" s="59" t="e">
        <f t="shared" si="43"/>
        <v>#DIV/0!</v>
      </c>
      <c r="AE97" s="62">
        <f t="shared" si="44"/>
        <v>0</v>
      </c>
      <c r="AF97" s="59" t="e">
        <f t="shared" si="45"/>
        <v>#DIV/0!</v>
      </c>
      <c r="AG97" s="59" t="e">
        <f t="shared" si="46"/>
        <v>#DIV/0!</v>
      </c>
      <c r="AH97" s="59" t="e">
        <f t="shared" si="47"/>
        <v>#DIV/0!</v>
      </c>
      <c r="AI97" s="62">
        <f t="shared" si="48"/>
        <v>0</v>
      </c>
      <c r="AJ97" s="59" t="e">
        <f t="shared" si="49"/>
        <v>#DIV/0!</v>
      </c>
      <c r="AK97" s="59" t="e">
        <f t="shared" si="50"/>
        <v>#DIV/0!</v>
      </c>
      <c r="AL97" s="59" t="e">
        <f t="shared" si="51"/>
        <v>#DIV/0!</v>
      </c>
      <c r="AM97" s="62">
        <f t="shared" si="52"/>
        <v>0</v>
      </c>
      <c r="AN97" s="59" t="e">
        <f t="shared" si="53"/>
        <v>#DIV/0!</v>
      </c>
      <c r="AO97" s="9"/>
      <c r="AP97" s="235"/>
      <c r="AQ97" s="236" t="str">
        <f t="shared" si="54"/>
        <v/>
      </c>
      <c r="AR97" s="236">
        <f t="shared" si="55"/>
        <v>0</v>
      </c>
      <c r="AS97" s="236">
        <f t="shared" si="56"/>
        <v>0</v>
      </c>
    </row>
    <row r="98" spans="1:45" x14ac:dyDescent="0.25">
      <c r="A98">
        <f t="shared" si="57"/>
        <v>81</v>
      </c>
      <c r="B98" s="69" t="str">
        <f>IF(ISBLANK('IV Addl - Analysis'!B92),"--",'IV Addl - Analysis'!B92)</f>
        <v>--</v>
      </c>
      <c r="C98" s="9"/>
      <c r="D98" s="9"/>
      <c r="E98" s="9"/>
      <c r="F98" s="9"/>
      <c r="G98" s="9"/>
      <c r="H98" s="9"/>
      <c r="I98" s="9"/>
      <c r="J98" s="9"/>
      <c r="K98" s="9"/>
      <c r="L98" s="9"/>
      <c r="M98" s="9"/>
      <c r="N98" s="9"/>
      <c r="O98" s="9"/>
      <c r="P98" s="125" t="e">
        <f t="shared" si="29"/>
        <v>#DIV/0!</v>
      </c>
      <c r="Q98" s="125" t="e">
        <f t="shared" si="30"/>
        <v>#DIV/0!</v>
      </c>
      <c r="R98" s="125" t="e">
        <f t="shared" si="31"/>
        <v>#DIV/0!</v>
      </c>
      <c r="S98" s="125" t="e">
        <f t="shared" si="32"/>
        <v>#DIV/0!</v>
      </c>
      <c r="T98" s="125" t="e">
        <f t="shared" si="33"/>
        <v>#DIV/0!</v>
      </c>
      <c r="U98" s="125" t="e">
        <f t="shared" si="34"/>
        <v>#DIV/0!</v>
      </c>
      <c r="V98" s="125" t="e">
        <f t="shared" si="35"/>
        <v>#DIV/0!</v>
      </c>
      <c r="W98" s="125" t="e">
        <f t="shared" si="36"/>
        <v>#DIV/0!</v>
      </c>
      <c r="X98" s="125" t="e">
        <f t="shared" si="37"/>
        <v>#DIV/0!</v>
      </c>
      <c r="Y98" s="59" t="e">
        <f t="shared" si="38"/>
        <v>#DIV/0!</v>
      </c>
      <c r="Z98" s="59" t="e">
        <f t="shared" si="39"/>
        <v>#DIV/0!</v>
      </c>
      <c r="AA98" s="62">
        <f t="shared" si="40"/>
        <v>0</v>
      </c>
      <c r="AB98" s="59" t="e">
        <f t="shared" si="41"/>
        <v>#DIV/0!</v>
      </c>
      <c r="AC98" s="59" t="e">
        <f t="shared" si="42"/>
        <v>#DIV/0!</v>
      </c>
      <c r="AD98" s="59" t="e">
        <f t="shared" si="43"/>
        <v>#DIV/0!</v>
      </c>
      <c r="AE98" s="62">
        <f t="shared" si="44"/>
        <v>0</v>
      </c>
      <c r="AF98" s="59" t="e">
        <f t="shared" si="45"/>
        <v>#DIV/0!</v>
      </c>
      <c r="AG98" s="59" t="e">
        <f t="shared" si="46"/>
        <v>#DIV/0!</v>
      </c>
      <c r="AH98" s="59" t="e">
        <f t="shared" si="47"/>
        <v>#DIV/0!</v>
      </c>
      <c r="AI98" s="62">
        <f t="shared" si="48"/>
        <v>0</v>
      </c>
      <c r="AJ98" s="59" t="e">
        <f t="shared" si="49"/>
        <v>#DIV/0!</v>
      </c>
      <c r="AK98" s="59" t="e">
        <f t="shared" si="50"/>
        <v>#DIV/0!</v>
      </c>
      <c r="AL98" s="59" t="e">
        <f t="shared" si="51"/>
        <v>#DIV/0!</v>
      </c>
      <c r="AM98" s="62">
        <f t="shared" si="52"/>
        <v>0</v>
      </c>
      <c r="AN98" s="59" t="e">
        <f t="shared" si="53"/>
        <v>#DIV/0!</v>
      </c>
      <c r="AO98" s="9"/>
      <c r="AP98" s="235"/>
      <c r="AQ98" s="236" t="str">
        <f t="shared" si="54"/>
        <v/>
      </c>
      <c r="AR98" s="236">
        <f t="shared" si="55"/>
        <v>0</v>
      </c>
      <c r="AS98" s="236">
        <f t="shared" si="56"/>
        <v>0</v>
      </c>
    </row>
    <row r="99" spans="1:45" x14ac:dyDescent="0.25">
      <c r="A99">
        <f t="shared" si="57"/>
        <v>82</v>
      </c>
      <c r="B99" s="69" t="str">
        <f>IF(ISBLANK('IV Addl - Analysis'!B93),"--",'IV Addl - Analysis'!B93)</f>
        <v>--</v>
      </c>
      <c r="C99" s="9"/>
      <c r="D99" s="9"/>
      <c r="E99" s="9"/>
      <c r="F99" s="9"/>
      <c r="G99" s="9"/>
      <c r="H99" s="9"/>
      <c r="I99" s="9"/>
      <c r="J99" s="9"/>
      <c r="K99" s="9"/>
      <c r="L99" s="9"/>
      <c r="M99" s="9"/>
      <c r="N99" s="9"/>
      <c r="O99" s="9"/>
      <c r="P99" s="125" t="e">
        <f t="shared" si="29"/>
        <v>#DIV/0!</v>
      </c>
      <c r="Q99" s="125" t="e">
        <f t="shared" si="30"/>
        <v>#DIV/0!</v>
      </c>
      <c r="R99" s="125" t="e">
        <f t="shared" si="31"/>
        <v>#DIV/0!</v>
      </c>
      <c r="S99" s="125" t="e">
        <f t="shared" si="32"/>
        <v>#DIV/0!</v>
      </c>
      <c r="T99" s="125" t="e">
        <f t="shared" si="33"/>
        <v>#DIV/0!</v>
      </c>
      <c r="U99" s="125" t="e">
        <f t="shared" si="34"/>
        <v>#DIV/0!</v>
      </c>
      <c r="V99" s="125" t="e">
        <f t="shared" si="35"/>
        <v>#DIV/0!</v>
      </c>
      <c r="W99" s="125" t="e">
        <f t="shared" si="36"/>
        <v>#DIV/0!</v>
      </c>
      <c r="X99" s="125" t="e">
        <f t="shared" si="37"/>
        <v>#DIV/0!</v>
      </c>
      <c r="Y99" s="59" t="e">
        <f t="shared" si="38"/>
        <v>#DIV/0!</v>
      </c>
      <c r="Z99" s="59" t="e">
        <f t="shared" si="39"/>
        <v>#DIV/0!</v>
      </c>
      <c r="AA99" s="62">
        <f t="shared" si="40"/>
        <v>0</v>
      </c>
      <c r="AB99" s="59" t="e">
        <f t="shared" si="41"/>
        <v>#DIV/0!</v>
      </c>
      <c r="AC99" s="59" t="e">
        <f t="shared" si="42"/>
        <v>#DIV/0!</v>
      </c>
      <c r="AD99" s="59" t="e">
        <f t="shared" si="43"/>
        <v>#DIV/0!</v>
      </c>
      <c r="AE99" s="62">
        <f t="shared" si="44"/>
        <v>0</v>
      </c>
      <c r="AF99" s="59" t="e">
        <f t="shared" si="45"/>
        <v>#DIV/0!</v>
      </c>
      <c r="AG99" s="59" t="e">
        <f t="shared" si="46"/>
        <v>#DIV/0!</v>
      </c>
      <c r="AH99" s="59" t="e">
        <f t="shared" si="47"/>
        <v>#DIV/0!</v>
      </c>
      <c r="AI99" s="62">
        <f t="shared" si="48"/>
        <v>0</v>
      </c>
      <c r="AJ99" s="59" t="e">
        <f t="shared" si="49"/>
        <v>#DIV/0!</v>
      </c>
      <c r="AK99" s="59" t="e">
        <f t="shared" si="50"/>
        <v>#DIV/0!</v>
      </c>
      <c r="AL99" s="59" t="e">
        <f t="shared" si="51"/>
        <v>#DIV/0!</v>
      </c>
      <c r="AM99" s="62">
        <f t="shared" si="52"/>
        <v>0</v>
      </c>
      <c r="AN99" s="59" t="e">
        <f t="shared" si="53"/>
        <v>#DIV/0!</v>
      </c>
      <c r="AO99" s="9"/>
      <c r="AP99" s="235"/>
      <c r="AQ99" s="236" t="str">
        <f t="shared" si="54"/>
        <v/>
      </c>
      <c r="AR99" s="236">
        <f t="shared" si="55"/>
        <v>0</v>
      </c>
      <c r="AS99" s="236">
        <f t="shared" si="56"/>
        <v>0</v>
      </c>
    </row>
    <row r="100" spans="1:45" x14ac:dyDescent="0.25">
      <c r="A100">
        <f t="shared" si="57"/>
        <v>83</v>
      </c>
      <c r="B100" s="69" t="str">
        <f>IF(ISBLANK('IV Addl - Analysis'!B94),"--",'IV Addl - Analysis'!B94)</f>
        <v>--</v>
      </c>
      <c r="C100" s="9"/>
      <c r="D100" s="9"/>
      <c r="E100" s="9"/>
      <c r="F100" s="9"/>
      <c r="G100" s="9"/>
      <c r="H100" s="9"/>
      <c r="I100" s="9"/>
      <c r="J100" s="9"/>
      <c r="K100" s="9"/>
      <c r="L100" s="9"/>
      <c r="M100" s="9"/>
      <c r="N100" s="9"/>
      <c r="O100" s="9"/>
      <c r="P100" s="125" t="e">
        <f t="shared" si="29"/>
        <v>#DIV/0!</v>
      </c>
      <c r="Q100" s="125" t="e">
        <f t="shared" si="30"/>
        <v>#DIV/0!</v>
      </c>
      <c r="R100" s="125" t="e">
        <f t="shared" si="31"/>
        <v>#DIV/0!</v>
      </c>
      <c r="S100" s="125" t="e">
        <f t="shared" si="32"/>
        <v>#DIV/0!</v>
      </c>
      <c r="T100" s="125" t="e">
        <f t="shared" si="33"/>
        <v>#DIV/0!</v>
      </c>
      <c r="U100" s="125" t="e">
        <f t="shared" si="34"/>
        <v>#DIV/0!</v>
      </c>
      <c r="V100" s="125" t="e">
        <f t="shared" si="35"/>
        <v>#DIV/0!</v>
      </c>
      <c r="W100" s="125" t="e">
        <f t="shared" si="36"/>
        <v>#DIV/0!</v>
      </c>
      <c r="X100" s="125" t="e">
        <f t="shared" si="37"/>
        <v>#DIV/0!</v>
      </c>
      <c r="Y100" s="59" t="e">
        <f t="shared" si="38"/>
        <v>#DIV/0!</v>
      </c>
      <c r="Z100" s="59" t="e">
        <f t="shared" si="39"/>
        <v>#DIV/0!</v>
      </c>
      <c r="AA100" s="62">
        <f t="shared" si="40"/>
        <v>0</v>
      </c>
      <c r="AB100" s="59" t="e">
        <f t="shared" si="41"/>
        <v>#DIV/0!</v>
      </c>
      <c r="AC100" s="59" t="e">
        <f t="shared" si="42"/>
        <v>#DIV/0!</v>
      </c>
      <c r="AD100" s="59" t="e">
        <f t="shared" si="43"/>
        <v>#DIV/0!</v>
      </c>
      <c r="AE100" s="62">
        <f t="shared" si="44"/>
        <v>0</v>
      </c>
      <c r="AF100" s="59" t="e">
        <f t="shared" si="45"/>
        <v>#DIV/0!</v>
      </c>
      <c r="AG100" s="59" t="e">
        <f t="shared" si="46"/>
        <v>#DIV/0!</v>
      </c>
      <c r="AH100" s="59" t="e">
        <f t="shared" si="47"/>
        <v>#DIV/0!</v>
      </c>
      <c r="AI100" s="62">
        <f t="shared" si="48"/>
        <v>0</v>
      </c>
      <c r="AJ100" s="59" t="e">
        <f t="shared" si="49"/>
        <v>#DIV/0!</v>
      </c>
      <c r="AK100" s="59" t="e">
        <f t="shared" si="50"/>
        <v>#DIV/0!</v>
      </c>
      <c r="AL100" s="59" t="e">
        <f t="shared" si="51"/>
        <v>#DIV/0!</v>
      </c>
      <c r="AM100" s="62">
        <f t="shared" si="52"/>
        <v>0</v>
      </c>
      <c r="AN100" s="59" t="e">
        <f t="shared" si="53"/>
        <v>#DIV/0!</v>
      </c>
      <c r="AO100" s="9"/>
      <c r="AP100" s="235"/>
      <c r="AQ100" s="236" t="str">
        <f t="shared" si="54"/>
        <v/>
      </c>
      <c r="AR100" s="236">
        <f t="shared" si="55"/>
        <v>0</v>
      </c>
      <c r="AS100" s="236">
        <f t="shared" si="56"/>
        <v>0</v>
      </c>
    </row>
    <row r="101" spans="1:45" x14ac:dyDescent="0.25">
      <c r="A101">
        <f t="shared" si="57"/>
        <v>84</v>
      </c>
      <c r="B101" s="69" t="str">
        <f>IF(ISBLANK('IV Addl - Analysis'!B95),"--",'IV Addl - Analysis'!B95)</f>
        <v>--</v>
      </c>
      <c r="C101" s="9"/>
      <c r="D101" s="9"/>
      <c r="E101" s="9"/>
      <c r="F101" s="9"/>
      <c r="G101" s="9"/>
      <c r="H101" s="9"/>
      <c r="I101" s="9"/>
      <c r="J101" s="9"/>
      <c r="K101" s="9"/>
      <c r="L101" s="9"/>
      <c r="M101" s="9"/>
      <c r="N101" s="9"/>
      <c r="O101" s="9"/>
      <c r="P101" s="125" t="e">
        <f t="shared" si="29"/>
        <v>#DIV/0!</v>
      </c>
      <c r="Q101" s="125" t="e">
        <f t="shared" si="30"/>
        <v>#DIV/0!</v>
      </c>
      <c r="R101" s="125" t="e">
        <f t="shared" si="31"/>
        <v>#DIV/0!</v>
      </c>
      <c r="S101" s="125" t="e">
        <f t="shared" si="32"/>
        <v>#DIV/0!</v>
      </c>
      <c r="T101" s="125" t="e">
        <f t="shared" si="33"/>
        <v>#DIV/0!</v>
      </c>
      <c r="U101" s="125" t="e">
        <f t="shared" si="34"/>
        <v>#DIV/0!</v>
      </c>
      <c r="V101" s="125" t="e">
        <f t="shared" si="35"/>
        <v>#DIV/0!</v>
      </c>
      <c r="W101" s="125" t="e">
        <f t="shared" si="36"/>
        <v>#DIV/0!</v>
      </c>
      <c r="X101" s="125" t="e">
        <f t="shared" si="37"/>
        <v>#DIV/0!</v>
      </c>
      <c r="Y101" s="59" t="e">
        <f t="shared" si="38"/>
        <v>#DIV/0!</v>
      </c>
      <c r="Z101" s="59" t="e">
        <f t="shared" si="39"/>
        <v>#DIV/0!</v>
      </c>
      <c r="AA101" s="62">
        <f t="shared" si="40"/>
        <v>0</v>
      </c>
      <c r="AB101" s="59" t="e">
        <f t="shared" si="41"/>
        <v>#DIV/0!</v>
      </c>
      <c r="AC101" s="59" t="e">
        <f t="shared" si="42"/>
        <v>#DIV/0!</v>
      </c>
      <c r="AD101" s="59" t="e">
        <f t="shared" si="43"/>
        <v>#DIV/0!</v>
      </c>
      <c r="AE101" s="62">
        <f t="shared" si="44"/>
        <v>0</v>
      </c>
      <c r="AF101" s="59" t="e">
        <f t="shared" si="45"/>
        <v>#DIV/0!</v>
      </c>
      <c r="AG101" s="59" t="e">
        <f t="shared" si="46"/>
        <v>#DIV/0!</v>
      </c>
      <c r="AH101" s="59" t="e">
        <f t="shared" si="47"/>
        <v>#DIV/0!</v>
      </c>
      <c r="AI101" s="62">
        <f t="shared" si="48"/>
        <v>0</v>
      </c>
      <c r="AJ101" s="59" t="e">
        <f t="shared" si="49"/>
        <v>#DIV/0!</v>
      </c>
      <c r="AK101" s="59" t="e">
        <f t="shared" si="50"/>
        <v>#DIV/0!</v>
      </c>
      <c r="AL101" s="59" t="e">
        <f t="shared" si="51"/>
        <v>#DIV/0!</v>
      </c>
      <c r="AM101" s="62">
        <f t="shared" si="52"/>
        <v>0</v>
      </c>
      <c r="AN101" s="59" t="e">
        <f t="shared" si="53"/>
        <v>#DIV/0!</v>
      </c>
      <c r="AO101" s="9"/>
      <c r="AP101" s="235"/>
      <c r="AQ101" s="236" t="str">
        <f t="shared" si="54"/>
        <v/>
      </c>
      <c r="AR101" s="236">
        <f t="shared" si="55"/>
        <v>0</v>
      </c>
      <c r="AS101" s="236">
        <f t="shared" si="56"/>
        <v>0</v>
      </c>
    </row>
    <row r="102" spans="1:45" x14ac:dyDescent="0.25">
      <c r="A102">
        <f t="shared" si="57"/>
        <v>85</v>
      </c>
      <c r="B102" s="69" t="str">
        <f>IF(ISBLANK('IV Addl - Analysis'!B96),"--",'IV Addl - Analysis'!B96)</f>
        <v>--</v>
      </c>
      <c r="C102" s="9"/>
      <c r="D102" s="9"/>
      <c r="E102" s="9"/>
      <c r="F102" s="9"/>
      <c r="G102" s="9"/>
      <c r="H102" s="9"/>
      <c r="I102" s="9"/>
      <c r="J102" s="9"/>
      <c r="K102" s="9"/>
      <c r="L102" s="9"/>
      <c r="M102" s="9"/>
      <c r="N102" s="9"/>
      <c r="O102" s="9"/>
      <c r="P102" s="125" t="e">
        <f t="shared" si="29"/>
        <v>#DIV/0!</v>
      </c>
      <c r="Q102" s="125" t="e">
        <f t="shared" si="30"/>
        <v>#DIV/0!</v>
      </c>
      <c r="R102" s="125" t="e">
        <f t="shared" si="31"/>
        <v>#DIV/0!</v>
      </c>
      <c r="S102" s="125" t="e">
        <f t="shared" si="32"/>
        <v>#DIV/0!</v>
      </c>
      <c r="T102" s="125" t="e">
        <f t="shared" si="33"/>
        <v>#DIV/0!</v>
      </c>
      <c r="U102" s="125" t="e">
        <f t="shared" si="34"/>
        <v>#DIV/0!</v>
      </c>
      <c r="V102" s="125" t="e">
        <f t="shared" si="35"/>
        <v>#DIV/0!</v>
      </c>
      <c r="W102" s="125" t="e">
        <f t="shared" si="36"/>
        <v>#DIV/0!</v>
      </c>
      <c r="X102" s="125" t="e">
        <f t="shared" si="37"/>
        <v>#DIV/0!</v>
      </c>
      <c r="Y102" s="59" t="e">
        <f t="shared" si="38"/>
        <v>#DIV/0!</v>
      </c>
      <c r="Z102" s="59" t="e">
        <f t="shared" si="39"/>
        <v>#DIV/0!</v>
      </c>
      <c r="AA102" s="62">
        <f t="shared" si="40"/>
        <v>0</v>
      </c>
      <c r="AB102" s="59" t="e">
        <f t="shared" si="41"/>
        <v>#DIV/0!</v>
      </c>
      <c r="AC102" s="59" t="e">
        <f t="shared" si="42"/>
        <v>#DIV/0!</v>
      </c>
      <c r="AD102" s="59" t="e">
        <f t="shared" si="43"/>
        <v>#DIV/0!</v>
      </c>
      <c r="AE102" s="62">
        <f t="shared" si="44"/>
        <v>0</v>
      </c>
      <c r="AF102" s="59" t="e">
        <f t="shared" si="45"/>
        <v>#DIV/0!</v>
      </c>
      <c r="AG102" s="59" t="e">
        <f t="shared" si="46"/>
        <v>#DIV/0!</v>
      </c>
      <c r="AH102" s="59" t="e">
        <f t="shared" si="47"/>
        <v>#DIV/0!</v>
      </c>
      <c r="AI102" s="62">
        <f t="shared" si="48"/>
        <v>0</v>
      </c>
      <c r="AJ102" s="59" t="e">
        <f t="shared" si="49"/>
        <v>#DIV/0!</v>
      </c>
      <c r="AK102" s="59" t="e">
        <f t="shared" si="50"/>
        <v>#DIV/0!</v>
      </c>
      <c r="AL102" s="59" t="e">
        <f t="shared" si="51"/>
        <v>#DIV/0!</v>
      </c>
      <c r="AM102" s="62">
        <f t="shared" si="52"/>
        <v>0</v>
      </c>
      <c r="AN102" s="59" t="e">
        <f t="shared" si="53"/>
        <v>#DIV/0!</v>
      </c>
      <c r="AO102" s="9"/>
      <c r="AP102" s="235"/>
      <c r="AQ102" s="236" t="str">
        <f t="shared" si="54"/>
        <v/>
      </c>
      <c r="AR102" s="236">
        <f t="shared" si="55"/>
        <v>0</v>
      </c>
      <c r="AS102" s="236">
        <f t="shared" si="56"/>
        <v>0</v>
      </c>
    </row>
    <row r="103" spans="1:45" x14ac:dyDescent="0.25">
      <c r="A103">
        <f t="shared" si="57"/>
        <v>86</v>
      </c>
      <c r="B103" s="69" t="str">
        <f>IF(ISBLANK('IV Addl - Analysis'!B97),"--",'IV Addl - Analysis'!B97)</f>
        <v>--</v>
      </c>
      <c r="C103" s="9"/>
      <c r="D103" s="9"/>
      <c r="E103" s="9"/>
      <c r="F103" s="9"/>
      <c r="G103" s="9"/>
      <c r="H103" s="9"/>
      <c r="I103" s="9"/>
      <c r="J103" s="9"/>
      <c r="K103" s="9"/>
      <c r="L103" s="9"/>
      <c r="M103" s="9"/>
      <c r="N103" s="9"/>
      <c r="O103" s="9"/>
      <c r="P103" s="125" t="e">
        <f t="shared" si="29"/>
        <v>#DIV/0!</v>
      </c>
      <c r="Q103" s="125" t="e">
        <f t="shared" si="30"/>
        <v>#DIV/0!</v>
      </c>
      <c r="R103" s="125" t="e">
        <f t="shared" si="31"/>
        <v>#DIV/0!</v>
      </c>
      <c r="S103" s="125" t="e">
        <f t="shared" si="32"/>
        <v>#DIV/0!</v>
      </c>
      <c r="T103" s="125" t="e">
        <f t="shared" si="33"/>
        <v>#DIV/0!</v>
      </c>
      <c r="U103" s="125" t="e">
        <f t="shared" si="34"/>
        <v>#DIV/0!</v>
      </c>
      <c r="V103" s="125" t="e">
        <f t="shared" si="35"/>
        <v>#DIV/0!</v>
      </c>
      <c r="W103" s="125" t="e">
        <f t="shared" si="36"/>
        <v>#DIV/0!</v>
      </c>
      <c r="X103" s="125" t="e">
        <f t="shared" si="37"/>
        <v>#DIV/0!</v>
      </c>
      <c r="Y103" s="59" t="e">
        <f t="shared" si="38"/>
        <v>#DIV/0!</v>
      </c>
      <c r="Z103" s="59" t="e">
        <f t="shared" si="39"/>
        <v>#DIV/0!</v>
      </c>
      <c r="AA103" s="62">
        <f t="shared" si="40"/>
        <v>0</v>
      </c>
      <c r="AB103" s="59" t="e">
        <f t="shared" si="41"/>
        <v>#DIV/0!</v>
      </c>
      <c r="AC103" s="59" t="e">
        <f t="shared" si="42"/>
        <v>#DIV/0!</v>
      </c>
      <c r="AD103" s="59" t="e">
        <f t="shared" si="43"/>
        <v>#DIV/0!</v>
      </c>
      <c r="AE103" s="62">
        <f t="shared" si="44"/>
        <v>0</v>
      </c>
      <c r="AF103" s="59" t="e">
        <f t="shared" si="45"/>
        <v>#DIV/0!</v>
      </c>
      <c r="AG103" s="59" t="e">
        <f t="shared" si="46"/>
        <v>#DIV/0!</v>
      </c>
      <c r="AH103" s="59" t="e">
        <f t="shared" si="47"/>
        <v>#DIV/0!</v>
      </c>
      <c r="AI103" s="62">
        <f t="shared" si="48"/>
        <v>0</v>
      </c>
      <c r="AJ103" s="59" t="e">
        <f t="shared" si="49"/>
        <v>#DIV/0!</v>
      </c>
      <c r="AK103" s="59" t="e">
        <f t="shared" si="50"/>
        <v>#DIV/0!</v>
      </c>
      <c r="AL103" s="59" t="e">
        <f t="shared" si="51"/>
        <v>#DIV/0!</v>
      </c>
      <c r="AM103" s="62">
        <f t="shared" si="52"/>
        <v>0</v>
      </c>
      <c r="AN103" s="59" t="e">
        <f t="shared" si="53"/>
        <v>#DIV/0!</v>
      </c>
      <c r="AO103" s="9"/>
      <c r="AP103" s="235"/>
      <c r="AQ103" s="236" t="str">
        <f t="shared" si="54"/>
        <v/>
      </c>
      <c r="AR103" s="236">
        <f t="shared" si="55"/>
        <v>0</v>
      </c>
      <c r="AS103" s="236">
        <f t="shared" si="56"/>
        <v>0</v>
      </c>
    </row>
    <row r="104" spans="1:45" x14ac:dyDescent="0.25">
      <c r="A104">
        <f t="shared" si="57"/>
        <v>87</v>
      </c>
      <c r="B104" s="69" t="str">
        <f>IF(ISBLANK('IV Addl - Analysis'!B98),"--",'IV Addl - Analysis'!B98)</f>
        <v>--</v>
      </c>
      <c r="C104" s="9"/>
      <c r="D104" s="9"/>
      <c r="E104" s="9"/>
      <c r="F104" s="9"/>
      <c r="G104" s="9"/>
      <c r="H104" s="9"/>
      <c r="I104" s="9"/>
      <c r="J104" s="9"/>
      <c r="K104" s="9"/>
      <c r="L104" s="9"/>
      <c r="M104" s="9"/>
      <c r="N104" s="9"/>
      <c r="O104" s="9"/>
      <c r="P104" s="125" t="e">
        <f t="shared" si="29"/>
        <v>#DIV/0!</v>
      </c>
      <c r="Q104" s="125" t="e">
        <f t="shared" si="30"/>
        <v>#DIV/0!</v>
      </c>
      <c r="R104" s="125" t="e">
        <f t="shared" si="31"/>
        <v>#DIV/0!</v>
      </c>
      <c r="S104" s="125" t="e">
        <f t="shared" si="32"/>
        <v>#DIV/0!</v>
      </c>
      <c r="T104" s="125" t="e">
        <f t="shared" si="33"/>
        <v>#DIV/0!</v>
      </c>
      <c r="U104" s="125" t="e">
        <f t="shared" si="34"/>
        <v>#DIV/0!</v>
      </c>
      <c r="V104" s="125" t="e">
        <f t="shared" si="35"/>
        <v>#DIV/0!</v>
      </c>
      <c r="W104" s="125" t="e">
        <f t="shared" si="36"/>
        <v>#DIV/0!</v>
      </c>
      <c r="X104" s="125" t="e">
        <f t="shared" si="37"/>
        <v>#DIV/0!</v>
      </c>
      <c r="Y104" s="59" t="e">
        <f t="shared" si="38"/>
        <v>#DIV/0!</v>
      </c>
      <c r="Z104" s="59" t="e">
        <f t="shared" si="39"/>
        <v>#DIV/0!</v>
      </c>
      <c r="AA104" s="62">
        <f t="shared" si="40"/>
        <v>0</v>
      </c>
      <c r="AB104" s="59" t="e">
        <f t="shared" si="41"/>
        <v>#DIV/0!</v>
      </c>
      <c r="AC104" s="59" t="e">
        <f t="shared" si="42"/>
        <v>#DIV/0!</v>
      </c>
      <c r="AD104" s="59" t="e">
        <f t="shared" si="43"/>
        <v>#DIV/0!</v>
      </c>
      <c r="AE104" s="62">
        <f t="shared" si="44"/>
        <v>0</v>
      </c>
      <c r="AF104" s="59" t="e">
        <f t="shared" si="45"/>
        <v>#DIV/0!</v>
      </c>
      <c r="AG104" s="59" t="e">
        <f t="shared" si="46"/>
        <v>#DIV/0!</v>
      </c>
      <c r="AH104" s="59" t="e">
        <f t="shared" si="47"/>
        <v>#DIV/0!</v>
      </c>
      <c r="AI104" s="62">
        <f t="shared" si="48"/>
        <v>0</v>
      </c>
      <c r="AJ104" s="59" t="e">
        <f t="shared" si="49"/>
        <v>#DIV/0!</v>
      </c>
      <c r="AK104" s="59" t="e">
        <f t="shared" si="50"/>
        <v>#DIV/0!</v>
      </c>
      <c r="AL104" s="59" t="e">
        <f t="shared" si="51"/>
        <v>#DIV/0!</v>
      </c>
      <c r="AM104" s="62">
        <f t="shared" si="52"/>
        <v>0</v>
      </c>
      <c r="AN104" s="59" t="e">
        <f t="shared" si="53"/>
        <v>#DIV/0!</v>
      </c>
      <c r="AO104" s="9"/>
      <c r="AP104" s="235"/>
      <c r="AQ104" s="236" t="str">
        <f t="shared" si="54"/>
        <v/>
      </c>
      <c r="AR104" s="236">
        <f t="shared" si="55"/>
        <v>0</v>
      </c>
      <c r="AS104" s="236">
        <f t="shared" si="56"/>
        <v>0</v>
      </c>
    </row>
    <row r="105" spans="1:45" x14ac:dyDescent="0.25">
      <c r="A105">
        <f t="shared" si="57"/>
        <v>88</v>
      </c>
      <c r="B105" s="69" t="str">
        <f>IF(ISBLANK('IV Addl - Analysis'!B99),"--",'IV Addl - Analysis'!B99)</f>
        <v>--</v>
      </c>
      <c r="C105" s="9"/>
      <c r="D105" s="9"/>
      <c r="E105" s="9"/>
      <c r="F105" s="9"/>
      <c r="G105" s="9"/>
      <c r="H105" s="9"/>
      <c r="I105" s="9"/>
      <c r="J105" s="9"/>
      <c r="K105" s="9"/>
      <c r="L105" s="9"/>
      <c r="M105" s="9"/>
      <c r="N105" s="9"/>
      <c r="O105" s="9"/>
      <c r="P105" s="125" t="e">
        <f t="shared" si="29"/>
        <v>#DIV/0!</v>
      </c>
      <c r="Q105" s="125" t="e">
        <f t="shared" si="30"/>
        <v>#DIV/0!</v>
      </c>
      <c r="R105" s="125" t="e">
        <f t="shared" si="31"/>
        <v>#DIV/0!</v>
      </c>
      <c r="S105" s="125" t="e">
        <f t="shared" si="32"/>
        <v>#DIV/0!</v>
      </c>
      <c r="T105" s="125" t="e">
        <f t="shared" si="33"/>
        <v>#DIV/0!</v>
      </c>
      <c r="U105" s="125" t="e">
        <f t="shared" si="34"/>
        <v>#DIV/0!</v>
      </c>
      <c r="V105" s="125" t="e">
        <f t="shared" si="35"/>
        <v>#DIV/0!</v>
      </c>
      <c r="W105" s="125" t="e">
        <f t="shared" si="36"/>
        <v>#DIV/0!</v>
      </c>
      <c r="X105" s="125" t="e">
        <f t="shared" si="37"/>
        <v>#DIV/0!</v>
      </c>
      <c r="Y105" s="59" t="e">
        <f t="shared" si="38"/>
        <v>#DIV/0!</v>
      </c>
      <c r="Z105" s="59" t="e">
        <f t="shared" si="39"/>
        <v>#DIV/0!</v>
      </c>
      <c r="AA105" s="62">
        <f t="shared" si="40"/>
        <v>0</v>
      </c>
      <c r="AB105" s="59" t="e">
        <f t="shared" si="41"/>
        <v>#DIV/0!</v>
      </c>
      <c r="AC105" s="59" t="e">
        <f t="shared" si="42"/>
        <v>#DIV/0!</v>
      </c>
      <c r="AD105" s="59" t="e">
        <f t="shared" si="43"/>
        <v>#DIV/0!</v>
      </c>
      <c r="AE105" s="62">
        <f t="shared" si="44"/>
        <v>0</v>
      </c>
      <c r="AF105" s="59" t="e">
        <f t="shared" si="45"/>
        <v>#DIV/0!</v>
      </c>
      <c r="AG105" s="59" t="e">
        <f t="shared" si="46"/>
        <v>#DIV/0!</v>
      </c>
      <c r="AH105" s="59" t="e">
        <f t="shared" si="47"/>
        <v>#DIV/0!</v>
      </c>
      <c r="AI105" s="62">
        <f t="shared" si="48"/>
        <v>0</v>
      </c>
      <c r="AJ105" s="59" t="e">
        <f t="shared" si="49"/>
        <v>#DIV/0!</v>
      </c>
      <c r="AK105" s="59" t="e">
        <f t="shared" si="50"/>
        <v>#DIV/0!</v>
      </c>
      <c r="AL105" s="59" t="e">
        <f t="shared" si="51"/>
        <v>#DIV/0!</v>
      </c>
      <c r="AM105" s="62">
        <f t="shared" si="52"/>
        <v>0</v>
      </c>
      <c r="AN105" s="59" t="e">
        <f t="shared" si="53"/>
        <v>#DIV/0!</v>
      </c>
      <c r="AO105" s="9"/>
      <c r="AP105" s="235"/>
      <c r="AQ105" s="236" t="str">
        <f t="shared" si="54"/>
        <v/>
      </c>
      <c r="AR105" s="236">
        <f t="shared" si="55"/>
        <v>0</v>
      </c>
      <c r="AS105" s="236">
        <f t="shared" si="56"/>
        <v>0</v>
      </c>
    </row>
    <row r="106" spans="1:45" x14ac:dyDescent="0.25">
      <c r="A106">
        <f t="shared" si="57"/>
        <v>89</v>
      </c>
      <c r="B106" s="69" t="str">
        <f>IF(ISBLANK('IV Addl - Analysis'!B100),"--",'IV Addl - Analysis'!B100)</f>
        <v>--</v>
      </c>
      <c r="C106" s="9"/>
      <c r="D106" s="9"/>
      <c r="E106" s="9"/>
      <c r="F106" s="9"/>
      <c r="G106" s="9"/>
      <c r="H106" s="9"/>
      <c r="I106" s="9"/>
      <c r="J106" s="9"/>
      <c r="K106" s="9"/>
      <c r="L106" s="9"/>
      <c r="M106" s="9"/>
      <c r="N106" s="9"/>
      <c r="O106" s="9"/>
      <c r="P106" s="125" t="e">
        <f t="shared" si="29"/>
        <v>#DIV/0!</v>
      </c>
      <c r="Q106" s="125" t="e">
        <f t="shared" si="30"/>
        <v>#DIV/0!</v>
      </c>
      <c r="R106" s="125" t="e">
        <f t="shared" si="31"/>
        <v>#DIV/0!</v>
      </c>
      <c r="S106" s="125" t="e">
        <f t="shared" si="32"/>
        <v>#DIV/0!</v>
      </c>
      <c r="T106" s="125" t="e">
        <f t="shared" si="33"/>
        <v>#DIV/0!</v>
      </c>
      <c r="U106" s="125" t="e">
        <f t="shared" si="34"/>
        <v>#DIV/0!</v>
      </c>
      <c r="V106" s="125" t="e">
        <f t="shared" si="35"/>
        <v>#DIV/0!</v>
      </c>
      <c r="W106" s="125" t="e">
        <f t="shared" si="36"/>
        <v>#DIV/0!</v>
      </c>
      <c r="X106" s="125" t="e">
        <f t="shared" si="37"/>
        <v>#DIV/0!</v>
      </c>
      <c r="Y106" s="59" t="e">
        <f t="shared" si="38"/>
        <v>#DIV/0!</v>
      </c>
      <c r="Z106" s="59" t="e">
        <f t="shared" si="39"/>
        <v>#DIV/0!</v>
      </c>
      <c r="AA106" s="62">
        <f t="shared" si="40"/>
        <v>0</v>
      </c>
      <c r="AB106" s="59" t="e">
        <f t="shared" si="41"/>
        <v>#DIV/0!</v>
      </c>
      <c r="AC106" s="59" t="e">
        <f t="shared" si="42"/>
        <v>#DIV/0!</v>
      </c>
      <c r="AD106" s="59" t="e">
        <f t="shared" si="43"/>
        <v>#DIV/0!</v>
      </c>
      <c r="AE106" s="62">
        <f t="shared" si="44"/>
        <v>0</v>
      </c>
      <c r="AF106" s="59" t="e">
        <f t="shared" si="45"/>
        <v>#DIV/0!</v>
      </c>
      <c r="AG106" s="59" t="e">
        <f t="shared" si="46"/>
        <v>#DIV/0!</v>
      </c>
      <c r="AH106" s="59" t="e">
        <f t="shared" si="47"/>
        <v>#DIV/0!</v>
      </c>
      <c r="AI106" s="62">
        <f t="shared" si="48"/>
        <v>0</v>
      </c>
      <c r="AJ106" s="59" t="e">
        <f t="shared" si="49"/>
        <v>#DIV/0!</v>
      </c>
      <c r="AK106" s="59" t="e">
        <f t="shared" si="50"/>
        <v>#DIV/0!</v>
      </c>
      <c r="AL106" s="59" t="e">
        <f t="shared" si="51"/>
        <v>#DIV/0!</v>
      </c>
      <c r="AM106" s="62">
        <f t="shared" si="52"/>
        <v>0</v>
      </c>
      <c r="AN106" s="59" t="e">
        <f t="shared" si="53"/>
        <v>#DIV/0!</v>
      </c>
      <c r="AO106" s="9"/>
      <c r="AP106" s="235"/>
      <c r="AQ106" s="236" t="str">
        <f t="shared" si="54"/>
        <v/>
      </c>
      <c r="AR106" s="236">
        <f t="shared" si="55"/>
        <v>0</v>
      </c>
      <c r="AS106" s="236">
        <f t="shared" si="56"/>
        <v>0</v>
      </c>
    </row>
    <row r="107" spans="1:45" x14ac:dyDescent="0.25">
      <c r="A107">
        <f t="shared" si="57"/>
        <v>90</v>
      </c>
      <c r="B107" s="69" t="str">
        <f>IF(ISBLANK('IV Addl - Analysis'!B101),"--",'IV Addl - Analysis'!B101)</f>
        <v>--</v>
      </c>
      <c r="C107" s="9"/>
      <c r="D107" s="9"/>
      <c r="E107" s="9"/>
      <c r="F107" s="9"/>
      <c r="G107" s="9"/>
      <c r="H107" s="9"/>
      <c r="I107" s="9"/>
      <c r="J107" s="9"/>
      <c r="K107" s="9"/>
      <c r="L107" s="9"/>
      <c r="M107" s="9"/>
      <c r="N107" s="9"/>
      <c r="O107" s="9"/>
      <c r="P107" s="125" t="e">
        <f t="shared" si="29"/>
        <v>#DIV/0!</v>
      </c>
      <c r="Q107" s="125" t="e">
        <f t="shared" si="30"/>
        <v>#DIV/0!</v>
      </c>
      <c r="R107" s="125" t="e">
        <f t="shared" si="31"/>
        <v>#DIV/0!</v>
      </c>
      <c r="S107" s="125" t="e">
        <f t="shared" si="32"/>
        <v>#DIV/0!</v>
      </c>
      <c r="T107" s="125" t="e">
        <f t="shared" si="33"/>
        <v>#DIV/0!</v>
      </c>
      <c r="U107" s="125" t="e">
        <f t="shared" si="34"/>
        <v>#DIV/0!</v>
      </c>
      <c r="V107" s="125" t="e">
        <f t="shared" si="35"/>
        <v>#DIV/0!</v>
      </c>
      <c r="W107" s="125" t="e">
        <f t="shared" si="36"/>
        <v>#DIV/0!</v>
      </c>
      <c r="X107" s="125" t="e">
        <f t="shared" si="37"/>
        <v>#DIV/0!</v>
      </c>
      <c r="Y107" s="59" t="e">
        <f t="shared" si="38"/>
        <v>#DIV/0!</v>
      </c>
      <c r="Z107" s="59" t="e">
        <f t="shared" si="39"/>
        <v>#DIV/0!</v>
      </c>
      <c r="AA107" s="62">
        <f t="shared" si="40"/>
        <v>0</v>
      </c>
      <c r="AB107" s="59" t="e">
        <f t="shared" si="41"/>
        <v>#DIV/0!</v>
      </c>
      <c r="AC107" s="59" t="e">
        <f t="shared" si="42"/>
        <v>#DIV/0!</v>
      </c>
      <c r="AD107" s="59" t="e">
        <f t="shared" si="43"/>
        <v>#DIV/0!</v>
      </c>
      <c r="AE107" s="62">
        <f t="shared" si="44"/>
        <v>0</v>
      </c>
      <c r="AF107" s="59" t="e">
        <f t="shared" si="45"/>
        <v>#DIV/0!</v>
      </c>
      <c r="AG107" s="59" t="e">
        <f t="shared" si="46"/>
        <v>#DIV/0!</v>
      </c>
      <c r="AH107" s="59" t="e">
        <f t="shared" si="47"/>
        <v>#DIV/0!</v>
      </c>
      <c r="AI107" s="62">
        <f t="shared" si="48"/>
        <v>0</v>
      </c>
      <c r="AJ107" s="59" t="e">
        <f t="shared" si="49"/>
        <v>#DIV/0!</v>
      </c>
      <c r="AK107" s="59" t="e">
        <f t="shared" si="50"/>
        <v>#DIV/0!</v>
      </c>
      <c r="AL107" s="59" t="e">
        <f t="shared" si="51"/>
        <v>#DIV/0!</v>
      </c>
      <c r="AM107" s="62">
        <f t="shared" si="52"/>
        <v>0</v>
      </c>
      <c r="AN107" s="59" t="e">
        <f t="shared" si="53"/>
        <v>#DIV/0!</v>
      </c>
      <c r="AO107" s="9"/>
      <c r="AP107" s="235"/>
      <c r="AQ107" s="236" t="str">
        <f t="shared" si="54"/>
        <v/>
      </c>
      <c r="AR107" s="236">
        <f t="shared" si="55"/>
        <v>0</v>
      </c>
      <c r="AS107" s="236">
        <f t="shared" si="56"/>
        <v>0</v>
      </c>
    </row>
    <row r="108" spans="1:45" x14ac:dyDescent="0.25">
      <c r="A108">
        <f t="shared" si="57"/>
        <v>91</v>
      </c>
      <c r="B108" s="69" t="str">
        <f>IF(ISBLANK('IV Addl - Analysis'!B102),"--",'IV Addl - Analysis'!B102)</f>
        <v>--</v>
      </c>
      <c r="C108" s="9"/>
      <c r="D108" s="9"/>
      <c r="E108" s="9"/>
      <c r="F108" s="9"/>
      <c r="G108" s="9"/>
      <c r="H108" s="9"/>
      <c r="I108" s="9"/>
      <c r="J108" s="9"/>
      <c r="K108" s="9"/>
      <c r="L108" s="9"/>
      <c r="M108" s="9"/>
      <c r="N108" s="9"/>
      <c r="O108" s="9"/>
      <c r="P108" s="125" t="e">
        <f t="shared" si="29"/>
        <v>#DIV/0!</v>
      </c>
      <c r="Q108" s="125" t="e">
        <f t="shared" si="30"/>
        <v>#DIV/0!</v>
      </c>
      <c r="R108" s="125" t="e">
        <f t="shared" si="31"/>
        <v>#DIV/0!</v>
      </c>
      <c r="S108" s="125" t="e">
        <f t="shared" si="32"/>
        <v>#DIV/0!</v>
      </c>
      <c r="T108" s="125" t="e">
        <f t="shared" si="33"/>
        <v>#DIV/0!</v>
      </c>
      <c r="U108" s="125" t="e">
        <f t="shared" si="34"/>
        <v>#DIV/0!</v>
      </c>
      <c r="V108" s="125" t="e">
        <f t="shared" si="35"/>
        <v>#DIV/0!</v>
      </c>
      <c r="W108" s="125" t="e">
        <f t="shared" si="36"/>
        <v>#DIV/0!</v>
      </c>
      <c r="X108" s="125" t="e">
        <f t="shared" si="37"/>
        <v>#DIV/0!</v>
      </c>
      <c r="Y108" s="59" t="e">
        <f t="shared" si="38"/>
        <v>#DIV/0!</v>
      </c>
      <c r="Z108" s="59" t="e">
        <f t="shared" si="39"/>
        <v>#DIV/0!</v>
      </c>
      <c r="AA108" s="62">
        <f t="shared" si="40"/>
        <v>0</v>
      </c>
      <c r="AB108" s="59" t="e">
        <f t="shared" si="41"/>
        <v>#DIV/0!</v>
      </c>
      <c r="AC108" s="59" t="e">
        <f t="shared" si="42"/>
        <v>#DIV/0!</v>
      </c>
      <c r="AD108" s="59" t="e">
        <f t="shared" si="43"/>
        <v>#DIV/0!</v>
      </c>
      <c r="AE108" s="62">
        <f t="shared" si="44"/>
        <v>0</v>
      </c>
      <c r="AF108" s="59" t="e">
        <f t="shared" si="45"/>
        <v>#DIV/0!</v>
      </c>
      <c r="AG108" s="59" t="e">
        <f t="shared" si="46"/>
        <v>#DIV/0!</v>
      </c>
      <c r="AH108" s="59" t="e">
        <f t="shared" si="47"/>
        <v>#DIV/0!</v>
      </c>
      <c r="AI108" s="62">
        <f t="shared" si="48"/>
        <v>0</v>
      </c>
      <c r="AJ108" s="59" t="e">
        <f t="shared" si="49"/>
        <v>#DIV/0!</v>
      </c>
      <c r="AK108" s="59" t="e">
        <f t="shared" si="50"/>
        <v>#DIV/0!</v>
      </c>
      <c r="AL108" s="59" t="e">
        <f t="shared" si="51"/>
        <v>#DIV/0!</v>
      </c>
      <c r="AM108" s="62">
        <f t="shared" si="52"/>
        <v>0</v>
      </c>
      <c r="AN108" s="59" t="e">
        <f t="shared" si="53"/>
        <v>#DIV/0!</v>
      </c>
      <c r="AO108" s="9"/>
      <c r="AP108" s="235"/>
      <c r="AQ108" s="236" t="str">
        <f t="shared" si="54"/>
        <v/>
      </c>
      <c r="AR108" s="236">
        <f t="shared" si="55"/>
        <v>0</v>
      </c>
      <c r="AS108" s="236">
        <f t="shared" si="56"/>
        <v>0</v>
      </c>
    </row>
    <row r="109" spans="1:45" x14ac:dyDescent="0.25">
      <c r="A109">
        <f t="shared" si="57"/>
        <v>92</v>
      </c>
      <c r="B109" s="69" t="str">
        <f>IF(ISBLANK('IV Addl - Analysis'!B103),"--",'IV Addl - Analysis'!B103)</f>
        <v>--</v>
      </c>
      <c r="C109" s="9"/>
      <c r="D109" s="9"/>
      <c r="E109" s="9"/>
      <c r="F109" s="9"/>
      <c r="G109" s="9"/>
      <c r="H109" s="9"/>
      <c r="I109" s="9"/>
      <c r="J109" s="9"/>
      <c r="K109" s="9"/>
      <c r="L109" s="9"/>
      <c r="M109" s="9"/>
      <c r="N109" s="9"/>
      <c r="O109" s="9"/>
      <c r="P109" s="125" t="e">
        <f t="shared" si="29"/>
        <v>#DIV/0!</v>
      </c>
      <c r="Q109" s="125" t="e">
        <f t="shared" si="30"/>
        <v>#DIV/0!</v>
      </c>
      <c r="R109" s="125" t="e">
        <f t="shared" si="31"/>
        <v>#DIV/0!</v>
      </c>
      <c r="S109" s="125" t="e">
        <f t="shared" si="32"/>
        <v>#DIV/0!</v>
      </c>
      <c r="T109" s="125" t="e">
        <f t="shared" si="33"/>
        <v>#DIV/0!</v>
      </c>
      <c r="U109" s="125" t="e">
        <f t="shared" si="34"/>
        <v>#DIV/0!</v>
      </c>
      <c r="V109" s="125" t="e">
        <f t="shared" si="35"/>
        <v>#DIV/0!</v>
      </c>
      <c r="W109" s="125" t="e">
        <f t="shared" si="36"/>
        <v>#DIV/0!</v>
      </c>
      <c r="X109" s="125" t="e">
        <f t="shared" si="37"/>
        <v>#DIV/0!</v>
      </c>
      <c r="Y109" s="59" t="e">
        <f t="shared" si="38"/>
        <v>#DIV/0!</v>
      </c>
      <c r="Z109" s="59" t="e">
        <f t="shared" si="39"/>
        <v>#DIV/0!</v>
      </c>
      <c r="AA109" s="62">
        <f t="shared" si="40"/>
        <v>0</v>
      </c>
      <c r="AB109" s="59" t="e">
        <f t="shared" si="41"/>
        <v>#DIV/0!</v>
      </c>
      <c r="AC109" s="59" t="e">
        <f t="shared" si="42"/>
        <v>#DIV/0!</v>
      </c>
      <c r="AD109" s="59" t="e">
        <f t="shared" si="43"/>
        <v>#DIV/0!</v>
      </c>
      <c r="AE109" s="62">
        <f t="shared" si="44"/>
        <v>0</v>
      </c>
      <c r="AF109" s="59" t="e">
        <f t="shared" si="45"/>
        <v>#DIV/0!</v>
      </c>
      <c r="AG109" s="59" t="e">
        <f t="shared" si="46"/>
        <v>#DIV/0!</v>
      </c>
      <c r="AH109" s="59" t="e">
        <f t="shared" si="47"/>
        <v>#DIV/0!</v>
      </c>
      <c r="AI109" s="62">
        <f t="shared" si="48"/>
        <v>0</v>
      </c>
      <c r="AJ109" s="59" t="e">
        <f t="shared" si="49"/>
        <v>#DIV/0!</v>
      </c>
      <c r="AK109" s="59" t="e">
        <f t="shared" si="50"/>
        <v>#DIV/0!</v>
      </c>
      <c r="AL109" s="59" t="e">
        <f t="shared" si="51"/>
        <v>#DIV/0!</v>
      </c>
      <c r="AM109" s="62">
        <f t="shared" si="52"/>
        <v>0</v>
      </c>
      <c r="AN109" s="59" t="e">
        <f t="shared" si="53"/>
        <v>#DIV/0!</v>
      </c>
      <c r="AO109" s="9"/>
      <c r="AP109" s="235"/>
      <c r="AQ109" s="236" t="str">
        <f t="shared" si="54"/>
        <v/>
      </c>
      <c r="AR109" s="236">
        <f t="shared" si="55"/>
        <v>0</v>
      </c>
      <c r="AS109" s="236">
        <f t="shared" si="56"/>
        <v>0</v>
      </c>
    </row>
    <row r="110" spans="1:45" x14ac:dyDescent="0.25">
      <c r="A110">
        <f t="shared" si="57"/>
        <v>93</v>
      </c>
      <c r="B110" s="69" t="str">
        <f>IF(ISBLANK('IV Addl - Analysis'!B104),"--",'IV Addl - Analysis'!B104)</f>
        <v>--</v>
      </c>
      <c r="C110" s="9"/>
      <c r="D110" s="9"/>
      <c r="E110" s="9"/>
      <c r="F110" s="9"/>
      <c r="G110" s="9"/>
      <c r="H110" s="9"/>
      <c r="I110" s="9"/>
      <c r="J110" s="9"/>
      <c r="K110" s="9"/>
      <c r="L110" s="9"/>
      <c r="M110" s="9"/>
      <c r="N110" s="9"/>
      <c r="O110" s="9"/>
      <c r="P110" s="125" t="e">
        <f t="shared" si="29"/>
        <v>#DIV/0!</v>
      </c>
      <c r="Q110" s="125" t="e">
        <f t="shared" si="30"/>
        <v>#DIV/0!</v>
      </c>
      <c r="R110" s="125" t="e">
        <f t="shared" si="31"/>
        <v>#DIV/0!</v>
      </c>
      <c r="S110" s="125" t="e">
        <f t="shared" si="32"/>
        <v>#DIV/0!</v>
      </c>
      <c r="T110" s="125" t="e">
        <f t="shared" si="33"/>
        <v>#DIV/0!</v>
      </c>
      <c r="U110" s="125" t="e">
        <f t="shared" si="34"/>
        <v>#DIV/0!</v>
      </c>
      <c r="V110" s="125" t="e">
        <f t="shared" si="35"/>
        <v>#DIV/0!</v>
      </c>
      <c r="W110" s="125" t="e">
        <f t="shared" si="36"/>
        <v>#DIV/0!</v>
      </c>
      <c r="X110" s="125" t="e">
        <f t="shared" si="37"/>
        <v>#DIV/0!</v>
      </c>
      <c r="Y110" s="59" t="e">
        <f t="shared" si="38"/>
        <v>#DIV/0!</v>
      </c>
      <c r="Z110" s="59" t="e">
        <f t="shared" si="39"/>
        <v>#DIV/0!</v>
      </c>
      <c r="AA110" s="62">
        <f t="shared" si="40"/>
        <v>0</v>
      </c>
      <c r="AB110" s="59" t="e">
        <f t="shared" si="41"/>
        <v>#DIV/0!</v>
      </c>
      <c r="AC110" s="59" t="e">
        <f t="shared" si="42"/>
        <v>#DIV/0!</v>
      </c>
      <c r="AD110" s="59" t="e">
        <f t="shared" si="43"/>
        <v>#DIV/0!</v>
      </c>
      <c r="AE110" s="62">
        <f t="shared" si="44"/>
        <v>0</v>
      </c>
      <c r="AF110" s="59" t="e">
        <f t="shared" si="45"/>
        <v>#DIV/0!</v>
      </c>
      <c r="AG110" s="59" t="e">
        <f t="shared" si="46"/>
        <v>#DIV/0!</v>
      </c>
      <c r="AH110" s="59" t="e">
        <f t="shared" si="47"/>
        <v>#DIV/0!</v>
      </c>
      <c r="AI110" s="62">
        <f t="shared" si="48"/>
        <v>0</v>
      </c>
      <c r="AJ110" s="59" t="e">
        <f t="shared" si="49"/>
        <v>#DIV/0!</v>
      </c>
      <c r="AK110" s="59" t="e">
        <f t="shared" si="50"/>
        <v>#DIV/0!</v>
      </c>
      <c r="AL110" s="59" t="e">
        <f t="shared" si="51"/>
        <v>#DIV/0!</v>
      </c>
      <c r="AM110" s="62">
        <f t="shared" si="52"/>
        <v>0</v>
      </c>
      <c r="AN110" s="59" t="e">
        <f t="shared" si="53"/>
        <v>#DIV/0!</v>
      </c>
      <c r="AO110" s="9"/>
      <c r="AP110" s="235"/>
      <c r="AQ110" s="236" t="str">
        <f t="shared" si="54"/>
        <v/>
      </c>
      <c r="AR110" s="236">
        <f t="shared" si="55"/>
        <v>0</v>
      </c>
      <c r="AS110" s="236">
        <f t="shared" si="56"/>
        <v>0</v>
      </c>
    </row>
    <row r="111" spans="1:45" x14ac:dyDescent="0.25">
      <c r="A111">
        <f t="shared" si="57"/>
        <v>94</v>
      </c>
      <c r="B111" s="69" t="str">
        <f>IF(ISBLANK('IV Addl - Analysis'!B105),"--",'IV Addl - Analysis'!B105)</f>
        <v>--</v>
      </c>
      <c r="C111" s="9"/>
      <c r="D111" s="9"/>
      <c r="E111" s="9"/>
      <c r="F111" s="9"/>
      <c r="G111" s="9"/>
      <c r="H111" s="9"/>
      <c r="I111" s="9"/>
      <c r="J111" s="9"/>
      <c r="K111" s="9"/>
      <c r="L111" s="9"/>
      <c r="M111" s="9"/>
      <c r="N111" s="9"/>
      <c r="O111" s="9"/>
      <c r="P111" s="125" t="e">
        <f t="shared" si="29"/>
        <v>#DIV/0!</v>
      </c>
      <c r="Q111" s="125" t="e">
        <f t="shared" si="30"/>
        <v>#DIV/0!</v>
      </c>
      <c r="R111" s="125" t="e">
        <f t="shared" si="31"/>
        <v>#DIV/0!</v>
      </c>
      <c r="S111" s="125" t="e">
        <f t="shared" si="32"/>
        <v>#DIV/0!</v>
      </c>
      <c r="T111" s="125" t="e">
        <f t="shared" si="33"/>
        <v>#DIV/0!</v>
      </c>
      <c r="U111" s="125" t="e">
        <f t="shared" si="34"/>
        <v>#DIV/0!</v>
      </c>
      <c r="V111" s="125" t="e">
        <f t="shared" si="35"/>
        <v>#DIV/0!</v>
      </c>
      <c r="W111" s="125" t="e">
        <f t="shared" si="36"/>
        <v>#DIV/0!</v>
      </c>
      <c r="X111" s="125" t="e">
        <f t="shared" si="37"/>
        <v>#DIV/0!</v>
      </c>
      <c r="Y111" s="59" t="e">
        <f t="shared" si="38"/>
        <v>#DIV/0!</v>
      </c>
      <c r="Z111" s="59" t="e">
        <f t="shared" si="39"/>
        <v>#DIV/0!</v>
      </c>
      <c r="AA111" s="62">
        <f t="shared" si="40"/>
        <v>0</v>
      </c>
      <c r="AB111" s="59" t="e">
        <f t="shared" si="41"/>
        <v>#DIV/0!</v>
      </c>
      <c r="AC111" s="59" t="e">
        <f t="shared" si="42"/>
        <v>#DIV/0!</v>
      </c>
      <c r="AD111" s="59" t="e">
        <f t="shared" si="43"/>
        <v>#DIV/0!</v>
      </c>
      <c r="AE111" s="62">
        <f t="shared" si="44"/>
        <v>0</v>
      </c>
      <c r="AF111" s="59" t="e">
        <f t="shared" si="45"/>
        <v>#DIV/0!</v>
      </c>
      <c r="AG111" s="59" t="e">
        <f t="shared" si="46"/>
        <v>#DIV/0!</v>
      </c>
      <c r="AH111" s="59" t="e">
        <f t="shared" si="47"/>
        <v>#DIV/0!</v>
      </c>
      <c r="AI111" s="62">
        <f t="shared" si="48"/>
        <v>0</v>
      </c>
      <c r="AJ111" s="59" t="e">
        <f t="shared" si="49"/>
        <v>#DIV/0!</v>
      </c>
      <c r="AK111" s="59" t="e">
        <f t="shared" si="50"/>
        <v>#DIV/0!</v>
      </c>
      <c r="AL111" s="59" t="e">
        <f t="shared" si="51"/>
        <v>#DIV/0!</v>
      </c>
      <c r="AM111" s="62">
        <f t="shared" si="52"/>
        <v>0</v>
      </c>
      <c r="AN111" s="59" t="e">
        <f t="shared" si="53"/>
        <v>#DIV/0!</v>
      </c>
      <c r="AO111" s="9"/>
      <c r="AP111" s="235"/>
      <c r="AQ111" s="236" t="str">
        <f t="shared" si="54"/>
        <v/>
      </c>
      <c r="AR111" s="236">
        <f t="shared" si="55"/>
        <v>0</v>
      </c>
      <c r="AS111" s="236">
        <f t="shared" si="56"/>
        <v>0</v>
      </c>
    </row>
    <row r="112" spans="1:45" x14ac:dyDescent="0.25">
      <c r="A112">
        <f t="shared" si="57"/>
        <v>95</v>
      </c>
      <c r="B112" s="69" t="str">
        <f>IF(ISBLANK('IV Addl - Analysis'!B106),"--",'IV Addl - Analysis'!B106)</f>
        <v>--</v>
      </c>
      <c r="C112" s="9"/>
      <c r="D112" s="9"/>
      <c r="E112" s="9"/>
      <c r="F112" s="9"/>
      <c r="G112" s="9"/>
      <c r="H112" s="9"/>
      <c r="I112" s="9"/>
      <c r="J112" s="9"/>
      <c r="K112" s="9"/>
      <c r="L112" s="9"/>
      <c r="M112" s="9"/>
      <c r="N112" s="9"/>
      <c r="O112" s="9"/>
      <c r="P112" s="125" t="e">
        <f t="shared" si="29"/>
        <v>#DIV/0!</v>
      </c>
      <c r="Q112" s="125" t="e">
        <f t="shared" si="30"/>
        <v>#DIV/0!</v>
      </c>
      <c r="R112" s="125" t="e">
        <f t="shared" si="31"/>
        <v>#DIV/0!</v>
      </c>
      <c r="S112" s="125" t="e">
        <f t="shared" si="32"/>
        <v>#DIV/0!</v>
      </c>
      <c r="T112" s="125" t="e">
        <f t="shared" si="33"/>
        <v>#DIV/0!</v>
      </c>
      <c r="U112" s="125" t="e">
        <f t="shared" si="34"/>
        <v>#DIV/0!</v>
      </c>
      <c r="V112" s="125" t="e">
        <f t="shared" si="35"/>
        <v>#DIV/0!</v>
      </c>
      <c r="W112" s="125" t="e">
        <f t="shared" si="36"/>
        <v>#DIV/0!</v>
      </c>
      <c r="X112" s="125" t="e">
        <f t="shared" si="37"/>
        <v>#DIV/0!</v>
      </c>
      <c r="Y112" s="59" t="e">
        <f t="shared" si="38"/>
        <v>#DIV/0!</v>
      </c>
      <c r="Z112" s="59" t="e">
        <f t="shared" si="39"/>
        <v>#DIV/0!</v>
      </c>
      <c r="AA112" s="62">
        <f t="shared" si="40"/>
        <v>0</v>
      </c>
      <c r="AB112" s="59" t="e">
        <f t="shared" si="41"/>
        <v>#DIV/0!</v>
      </c>
      <c r="AC112" s="59" t="e">
        <f t="shared" si="42"/>
        <v>#DIV/0!</v>
      </c>
      <c r="AD112" s="59" t="e">
        <f t="shared" si="43"/>
        <v>#DIV/0!</v>
      </c>
      <c r="AE112" s="62">
        <f t="shared" si="44"/>
        <v>0</v>
      </c>
      <c r="AF112" s="59" t="e">
        <f t="shared" si="45"/>
        <v>#DIV/0!</v>
      </c>
      <c r="AG112" s="59" t="e">
        <f t="shared" si="46"/>
        <v>#DIV/0!</v>
      </c>
      <c r="AH112" s="59" t="e">
        <f t="shared" si="47"/>
        <v>#DIV/0!</v>
      </c>
      <c r="AI112" s="62">
        <f t="shared" si="48"/>
        <v>0</v>
      </c>
      <c r="AJ112" s="59" t="e">
        <f t="shared" si="49"/>
        <v>#DIV/0!</v>
      </c>
      <c r="AK112" s="59" t="e">
        <f t="shared" si="50"/>
        <v>#DIV/0!</v>
      </c>
      <c r="AL112" s="59" t="e">
        <f t="shared" si="51"/>
        <v>#DIV/0!</v>
      </c>
      <c r="AM112" s="62">
        <f t="shared" si="52"/>
        <v>0</v>
      </c>
      <c r="AN112" s="59" t="e">
        <f t="shared" si="53"/>
        <v>#DIV/0!</v>
      </c>
      <c r="AO112" s="9"/>
      <c r="AP112" s="235"/>
      <c r="AQ112" s="236" t="str">
        <f t="shared" si="54"/>
        <v/>
      </c>
      <c r="AR112" s="236">
        <f t="shared" si="55"/>
        <v>0</v>
      </c>
      <c r="AS112" s="236">
        <f t="shared" si="56"/>
        <v>0</v>
      </c>
    </row>
    <row r="113" spans="1:45" x14ac:dyDescent="0.25">
      <c r="A113">
        <f t="shared" si="57"/>
        <v>96</v>
      </c>
      <c r="B113" s="69" t="str">
        <f>IF(ISBLANK('IV Addl - Analysis'!B107),"--",'IV Addl - Analysis'!B107)</f>
        <v>--</v>
      </c>
      <c r="C113" s="9"/>
      <c r="D113" s="9"/>
      <c r="E113" s="9"/>
      <c r="F113" s="9"/>
      <c r="G113" s="9"/>
      <c r="H113" s="9"/>
      <c r="I113" s="9"/>
      <c r="J113" s="9"/>
      <c r="K113" s="9"/>
      <c r="L113" s="9"/>
      <c r="M113" s="9"/>
      <c r="N113" s="9"/>
      <c r="O113" s="9"/>
      <c r="P113" s="125" t="e">
        <f t="shared" si="29"/>
        <v>#DIV/0!</v>
      </c>
      <c r="Q113" s="125" t="e">
        <f t="shared" si="30"/>
        <v>#DIV/0!</v>
      </c>
      <c r="R113" s="125" t="e">
        <f t="shared" si="31"/>
        <v>#DIV/0!</v>
      </c>
      <c r="S113" s="125" t="e">
        <f t="shared" si="32"/>
        <v>#DIV/0!</v>
      </c>
      <c r="T113" s="125" t="e">
        <f t="shared" si="33"/>
        <v>#DIV/0!</v>
      </c>
      <c r="U113" s="125" t="e">
        <f t="shared" si="34"/>
        <v>#DIV/0!</v>
      </c>
      <c r="V113" s="125" t="e">
        <f t="shared" si="35"/>
        <v>#DIV/0!</v>
      </c>
      <c r="W113" s="125" t="e">
        <f t="shared" si="36"/>
        <v>#DIV/0!</v>
      </c>
      <c r="X113" s="125" t="e">
        <f t="shared" si="37"/>
        <v>#DIV/0!</v>
      </c>
      <c r="Y113" s="59" t="e">
        <f t="shared" si="38"/>
        <v>#DIV/0!</v>
      </c>
      <c r="Z113" s="59" t="e">
        <f t="shared" si="39"/>
        <v>#DIV/0!</v>
      </c>
      <c r="AA113" s="62">
        <f t="shared" si="40"/>
        <v>0</v>
      </c>
      <c r="AB113" s="59" t="e">
        <f t="shared" si="41"/>
        <v>#DIV/0!</v>
      </c>
      <c r="AC113" s="59" t="e">
        <f t="shared" si="42"/>
        <v>#DIV/0!</v>
      </c>
      <c r="AD113" s="59" t="e">
        <f t="shared" si="43"/>
        <v>#DIV/0!</v>
      </c>
      <c r="AE113" s="62">
        <f t="shared" si="44"/>
        <v>0</v>
      </c>
      <c r="AF113" s="59" t="e">
        <f t="shared" si="45"/>
        <v>#DIV/0!</v>
      </c>
      <c r="AG113" s="59" t="e">
        <f t="shared" si="46"/>
        <v>#DIV/0!</v>
      </c>
      <c r="AH113" s="59" t="e">
        <f t="shared" si="47"/>
        <v>#DIV/0!</v>
      </c>
      <c r="AI113" s="62">
        <f t="shared" si="48"/>
        <v>0</v>
      </c>
      <c r="AJ113" s="59" t="e">
        <f t="shared" si="49"/>
        <v>#DIV/0!</v>
      </c>
      <c r="AK113" s="59" t="e">
        <f t="shared" si="50"/>
        <v>#DIV/0!</v>
      </c>
      <c r="AL113" s="59" t="e">
        <f t="shared" si="51"/>
        <v>#DIV/0!</v>
      </c>
      <c r="AM113" s="62">
        <f t="shared" si="52"/>
        <v>0</v>
      </c>
      <c r="AN113" s="59" t="e">
        <f t="shared" si="53"/>
        <v>#DIV/0!</v>
      </c>
      <c r="AO113" s="9"/>
      <c r="AP113" s="235"/>
      <c r="AQ113" s="236" t="str">
        <f t="shared" si="54"/>
        <v/>
      </c>
      <c r="AR113" s="236">
        <f t="shared" si="55"/>
        <v>0</v>
      </c>
      <c r="AS113" s="236">
        <f t="shared" si="56"/>
        <v>0</v>
      </c>
    </row>
    <row r="114" spans="1:45" x14ac:dyDescent="0.25">
      <c r="A114">
        <f t="shared" si="57"/>
        <v>97</v>
      </c>
      <c r="B114" s="69" t="str">
        <f>IF(ISBLANK('IV Addl - Analysis'!B108),"--",'IV Addl - Analysis'!B108)</f>
        <v>--</v>
      </c>
      <c r="C114" s="9"/>
      <c r="D114" s="9"/>
      <c r="E114" s="9"/>
      <c r="F114" s="9"/>
      <c r="G114" s="9"/>
      <c r="H114" s="9"/>
      <c r="I114" s="9"/>
      <c r="J114" s="9"/>
      <c r="K114" s="9"/>
      <c r="L114" s="9"/>
      <c r="M114" s="9"/>
      <c r="N114" s="9"/>
      <c r="O114" s="9"/>
      <c r="P114" s="125" t="e">
        <f t="shared" si="29"/>
        <v>#DIV/0!</v>
      </c>
      <c r="Q114" s="125" t="e">
        <f t="shared" si="30"/>
        <v>#DIV/0!</v>
      </c>
      <c r="R114" s="125" t="e">
        <f t="shared" si="31"/>
        <v>#DIV/0!</v>
      </c>
      <c r="S114" s="125" t="e">
        <f t="shared" si="32"/>
        <v>#DIV/0!</v>
      </c>
      <c r="T114" s="125" t="e">
        <f t="shared" si="33"/>
        <v>#DIV/0!</v>
      </c>
      <c r="U114" s="125" t="e">
        <f t="shared" si="34"/>
        <v>#DIV/0!</v>
      </c>
      <c r="V114" s="125" t="e">
        <f t="shared" si="35"/>
        <v>#DIV/0!</v>
      </c>
      <c r="W114" s="125" t="e">
        <f t="shared" si="36"/>
        <v>#DIV/0!</v>
      </c>
      <c r="X114" s="125" t="e">
        <f t="shared" si="37"/>
        <v>#DIV/0!</v>
      </c>
      <c r="Y114" s="59" t="e">
        <f t="shared" si="38"/>
        <v>#DIV/0!</v>
      </c>
      <c r="Z114" s="59" t="e">
        <f t="shared" si="39"/>
        <v>#DIV/0!</v>
      </c>
      <c r="AA114" s="62">
        <f t="shared" si="40"/>
        <v>0</v>
      </c>
      <c r="AB114" s="59" t="e">
        <f t="shared" si="41"/>
        <v>#DIV/0!</v>
      </c>
      <c r="AC114" s="59" t="e">
        <f t="shared" si="42"/>
        <v>#DIV/0!</v>
      </c>
      <c r="AD114" s="59" t="e">
        <f t="shared" si="43"/>
        <v>#DIV/0!</v>
      </c>
      <c r="AE114" s="62">
        <f t="shared" si="44"/>
        <v>0</v>
      </c>
      <c r="AF114" s="59" t="e">
        <f t="shared" si="45"/>
        <v>#DIV/0!</v>
      </c>
      <c r="AG114" s="59" t="e">
        <f t="shared" si="46"/>
        <v>#DIV/0!</v>
      </c>
      <c r="AH114" s="59" t="e">
        <f t="shared" si="47"/>
        <v>#DIV/0!</v>
      </c>
      <c r="AI114" s="62">
        <f t="shared" si="48"/>
        <v>0</v>
      </c>
      <c r="AJ114" s="59" t="e">
        <f t="shared" si="49"/>
        <v>#DIV/0!</v>
      </c>
      <c r="AK114" s="59" t="e">
        <f t="shared" si="50"/>
        <v>#DIV/0!</v>
      </c>
      <c r="AL114" s="59" t="e">
        <f t="shared" si="51"/>
        <v>#DIV/0!</v>
      </c>
      <c r="AM114" s="62">
        <f t="shared" si="52"/>
        <v>0</v>
      </c>
      <c r="AN114" s="59" t="e">
        <f t="shared" si="53"/>
        <v>#DIV/0!</v>
      </c>
      <c r="AO114" s="9"/>
      <c r="AP114" s="235"/>
      <c r="AQ114" s="236" t="str">
        <f t="shared" si="54"/>
        <v/>
      </c>
      <c r="AR114" s="236">
        <f t="shared" si="55"/>
        <v>0</v>
      </c>
      <c r="AS114" s="236">
        <f t="shared" si="56"/>
        <v>0</v>
      </c>
    </row>
    <row r="115" spans="1:45" x14ac:dyDescent="0.25">
      <c r="A115">
        <f t="shared" si="57"/>
        <v>98</v>
      </c>
      <c r="B115" s="69" t="str">
        <f>IF(ISBLANK('IV Addl - Analysis'!B109),"--",'IV Addl - Analysis'!B109)</f>
        <v>--</v>
      </c>
      <c r="C115" s="9"/>
      <c r="D115" s="9"/>
      <c r="E115" s="9"/>
      <c r="F115" s="9"/>
      <c r="G115" s="9"/>
      <c r="H115" s="9"/>
      <c r="I115" s="9"/>
      <c r="J115" s="9"/>
      <c r="K115" s="9"/>
      <c r="L115" s="9"/>
      <c r="M115" s="9"/>
      <c r="N115" s="9"/>
      <c r="O115" s="9"/>
      <c r="P115" s="125" t="e">
        <f t="shared" si="29"/>
        <v>#DIV/0!</v>
      </c>
      <c r="Q115" s="125" t="e">
        <f t="shared" si="30"/>
        <v>#DIV/0!</v>
      </c>
      <c r="R115" s="125" t="e">
        <f t="shared" si="31"/>
        <v>#DIV/0!</v>
      </c>
      <c r="S115" s="125" t="e">
        <f t="shared" si="32"/>
        <v>#DIV/0!</v>
      </c>
      <c r="T115" s="125" t="e">
        <f t="shared" si="33"/>
        <v>#DIV/0!</v>
      </c>
      <c r="U115" s="125" t="e">
        <f t="shared" si="34"/>
        <v>#DIV/0!</v>
      </c>
      <c r="V115" s="125" t="e">
        <f t="shared" si="35"/>
        <v>#DIV/0!</v>
      </c>
      <c r="W115" s="125" t="e">
        <f t="shared" si="36"/>
        <v>#DIV/0!</v>
      </c>
      <c r="X115" s="125" t="e">
        <f t="shared" si="37"/>
        <v>#DIV/0!</v>
      </c>
      <c r="Y115" s="59" t="e">
        <f t="shared" si="38"/>
        <v>#DIV/0!</v>
      </c>
      <c r="Z115" s="59" t="e">
        <f t="shared" si="39"/>
        <v>#DIV/0!</v>
      </c>
      <c r="AA115" s="62">
        <f t="shared" si="40"/>
        <v>0</v>
      </c>
      <c r="AB115" s="59" t="e">
        <f t="shared" si="41"/>
        <v>#DIV/0!</v>
      </c>
      <c r="AC115" s="59" t="e">
        <f t="shared" si="42"/>
        <v>#DIV/0!</v>
      </c>
      <c r="AD115" s="59" t="e">
        <f t="shared" si="43"/>
        <v>#DIV/0!</v>
      </c>
      <c r="AE115" s="62">
        <f t="shared" si="44"/>
        <v>0</v>
      </c>
      <c r="AF115" s="59" t="e">
        <f t="shared" si="45"/>
        <v>#DIV/0!</v>
      </c>
      <c r="AG115" s="59" t="e">
        <f t="shared" si="46"/>
        <v>#DIV/0!</v>
      </c>
      <c r="AH115" s="59" t="e">
        <f t="shared" si="47"/>
        <v>#DIV/0!</v>
      </c>
      <c r="AI115" s="62">
        <f t="shared" si="48"/>
        <v>0</v>
      </c>
      <c r="AJ115" s="59" t="e">
        <f t="shared" si="49"/>
        <v>#DIV/0!</v>
      </c>
      <c r="AK115" s="59" t="e">
        <f t="shared" si="50"/>
        <v>#DIV/0!</v>
      </c>
      <c r="AL115" s="59" t="e">
        <f t="shared" si="51"/>
        <v>#DIV/0!</v>
      </c>
      <c r="AM115" s="62">
        <f t="shared" si="52"/>
        <v>0</v>
      </c>
      <c r="AN115" s="59" t="e">
        <f t="shared" si="53"/>
        <v>#DIV/0!</v>
      </c>
      <c r="AO115" s="9"/>
      <c r="AP115" s="235"/>
      <c r="AQ115" s="236" t="str">
        <f t="shared" si="54"/>
        <v/>
      </c>
      <c r="AR115" s="236">
        <f t="shared" si="55"/>
        <v>0</v>
      </c>
      <c r="AS115" s="236">
        <f t="shared" si="56"/>
        <v>0</v>
      </c>
    </row>
    <row r="116" spans="1:45" x14ac:dyDescent="0.25">
      <c r="A116">
        <f t="shared" si="57"/>
        <v>99</v>
      </c>
      <c r="B116" s="69" t="str">
        <f>IF(ISBLANK('IV Addl - Analysis'!B110),"--",'IV Addl - Analysis'!B110)</f>
        <v>--</v>
      </c>
      <c r="C116" s="9"/>
      <c r="D116" s="9"/>
      <c r="E116" s="9"/>
      <c r="F116" s="9"/>
      <c r="G116" s="9"/>
      <c r="H116" s="9"/>
      <c r="I116" s="9"/>
      <c r="J116" s="9"/>
      <c r="K116" s="9"/>
      <c r="L116" s="9"/>
      <c r="M116" s="9"/>
      <c r="N116" s="9"/>
      <c r="O116" s="9"/>
      <c r="P116" s="125" t="e">
        <f t="shared" si="29"/>
        <v>#DIV/0!</v>
      </c>
      <c r="Q116" s="125" t="e">
        <f t="shared" si="30"/>
        <v>#DIV/0!</v>
      </c>
      <c r="R116" s="125" t="e">
        <f t="shared" si="31"/>
        <v>#DIV/0!</v>
      </c>
      <c r="S116" s="125" t="e">
        <f t="shared" si="32"/>
        <v>#DIV/0!</v>
      </c>
      <c r="T116" s="125" t="e">
        <f t="shared" si="33"/>
        <v>#DIV/0!</v>
      </c>
      <c r="U116" s="125" t="e">
        <f t="shared" si="34"/>
        <v>#DIV/0!</v>
      </c>
      <c r="V116" s="125" t="e">
        <f t="shared" si="35"/>
        <v>#DIV/0!</v>
      </c>
      <c r="W116" s="125" t="e">
        <f t="shared" si="36"/>
        <v>#DIV/0!</v>
      </c>
      <c r="X116" s="125" t="e">
        <f t="shared" si="37"/>
        <v>#DIV/0!</v>
      </c>
      <c r="Y116" s="59" t="e">
        <f t="shared" si="38"/>
        <v>#DIV/0!</v>
      </c>
      <c r="Z116" s="59" t="e">
        <f t="shared" si="39"/>
        <v>#DIV/0!</v>
      </c>
      <c r="AA116" s="62">
        <f t="shared" si="40"/>
        <v>0</v>
      </c>
      <c r="AB116" s="59" t="e">
        <f t="shared" si="41"/>
        <v>#DIV/0!</v>
      </c>
      <c r="AC116" s="59" t="e">
        <f t="shared" si="42"/>
        <v>#DIV/0!</v>
      </c>
      <c r="AD116" s="59" t="e">
        <f t="shared" si="43"/>
        <v>#DIV/0!</v>
      </c>
      <c r="AE116" s="62">
        <f t="shared" si="44"/>
        <v>0</v>
      </c>
      <c r="AF116" s="59" t="e">
        <f t="shared" si="45"/>
        <v>#DIV/0!</v>
      </c>
      <c r="AG116" s="59" t="e">
        <f t="shared" si="46"/>
        <v>#DIV/0!</v>
      </c>
      <c r="AH116" s="59" t="e">
        <f t="shared" si="47"/>
        <v>#DIV/0!</v>
      </c>
      <c r="AI116" s="62">
        <f t="shared" si="48"/>
        <v>0</v>
      </c>
      <c r="AJ116" s="59" t="e">
        <f t="shared" si="49"/>
        <v>#DIV/0!</v>
      </c>
      <c r="AK116" s="59" t="e">
        <f t="shared" si="50"/>
        <v>#DIV/0!</v>
      </c>
      <c r="AL116" s="59" t="e">
        <f t="shared" si="51"/>
        <v>#DIV/0!</v>
      </c>
      <c r="AM116" s="62">
        <f t="shared" si="52"/>
        <v>0</v>
      </c>
      <c r="AN116" s="59" t="e">
        <f t="shared" si="53"/>
        <v>#DIV/0!</v>
      </c>
      <c r="AO116" s="9"/>
      <c r="AP116" s="235"/>
      <c r="AQ116" s="236" t="str">
        <f t="shared" si="54"/>
        <v/>
      </c>
      <c r="AR116" s="236">
        <f t="shared" si="55"/>
        <v>0</v>
      </c>
      <c r="AS116" s="236">
        <f t="shared" si="56"/>
        <v>0</v>
      </c>
    </row>
    <row r="117" spans="1:45" x14ac:dyDescent="0.25">
      <c r="A117">
        <f t="shared" si="57"/>
        <v>100</v>
      </c>
      <c r="B117" s="69" t="str">
        <f>IF(ISBLANK('IV Addl - Analysis'!B111),"--",'IV Addl - Analysis'!B111)</f>
        <v>--</v>
      </c>
      <c r="C117" s="9"/>
      <c r="D117" s="9"/>
      <c r="E117" s="9"/>
      <c r="F117" s="9"/>
      <c r="G117" s="9"/>
      <c r="H117" s="9"/>
      <c r="I117" s="9"/>
      <c r="J117" s="9"/>
      <c r="K117" s="9"/>
      <c r="L117" s="9"/>
      <c r="M117" s="9"/>
      <c r="N117" s="9"/>
      <c r="O117" s="9"/>
      <c r="P117" s="125" t="e">
        <f t="shared" si="29"/>
        <v>#DIV/0!</v>
      </c>
      <c r="Q117" s="125" t="e">
        <f t="shared" si="30"/>
        <v>#DIV/0!</v>
      </c>
      <c r="R117" s="125" t="e">
        <f t="shared" si="31"/>
        <v>#DIV/0!</v>
      </c>
      <c r="S117" s="125" t="e">
        <f t="shared" si="32"/>
        <v>#DIV/0!</v>
      </c>
      <c r="T117" s="125" t="e">
        <f t="shared" si="33"/>
        <v>#DIV/0!</v>
      </c>
      <c r="U117" s="125" t="e">
        <f t="shared" si="34"/>
        <v>#DIV/0!</v>
      </c>
      <c r="V117" s="125" t="e">
        <f t="shared" si="35"/>
        <v>#DIV/0!</v>
      </c>
      <c r="W117" s="125" t="e">
        <f t="shared" si="36"/>
        <v>#DIV/0!</v>
      </c>
      <c r="X117" s="125" t="e">
        <f t="shared" si="37"/>
        <v>#DIV/0!</v>
      </c>
      <c r="Y117" s="59" t="e">
        <f t="shared" si="38"/>
        <v>#DIV/0!</v>
      </c>
      <c r="Z117" s="59" t="e">
        <f t="shared" si="39"/>
        <v>#DIV/0!</v>
      </c>
      <c r="AA117" s="62">
        <f t="shared" si="40"/>
        <v>0</v>
      </c>
      <c r="AB117" s="59" t="e">
        <f t="shared" si="41"/>
        <v>#DIV/0!</v>
      </c>
      <c r="AC117" s="59" t="e">
        <f t="shared" si="42"/>
        <v>#DIV/0!</v>
      </c>
      <c r="AD117" s="59" t="e">
        <f t="shared" si="43"/>
        <v>#DIV/0!</v>
      </c>
      <c r="AE117" s="62">
        <f t="shared" si="44"/>
        <v>0</v>
      </c>
      <c r="AF117" s="59" t="e">
        <f t="shared" si="45"/>
        <v>#DIV/0!</v>
      </c>
      <c r="AG117" s="59" t="e">
        <f t="shared" si="46"/>
        <v>#DIV/0!</v>
      </c>
      <c r="AH117" s="59" t="e">
        <f t="shared" si="47"/>
        <v>#DIV/0!</v>
      </c>
      <c r="AI117" s="62">
        <f t="shared" si="48"/>
        <v>0</v>
      </c>
      <c r="AJ117" s="59" t="e">
        <f t="shared" si="49"/>
        <v>#DIV/0!</v>
      </c>
      <c r="AK117" s="59" t="e">
        <f t="shared" si="50"/>
        <v>#DIV/0!</v>
      </c>
      <c r="AL117" s="59" t="e">
        <f t="shared" si="51"/>
        <v>#DIV/0!</v>
      </c>
      <c r="AM117" s="62">
        <f t="shared" si="52"/>
        <v>0</v>
      </c>
      <c r="AN117" s="59" t="e">
        <f t="shared" si="53"/>
        <v>#DIV/0!</v>
      </c>
      <c r="AO117" s="9"/>
      <c r="AP117" s="235"/>
      <c r="AQ117" s="236" t="str">
        <f t="shared" si="54"/>
        <v/>
      </c>
      <c r="AR117" s="236">
        <f t="shared" si="55"/>
        <v>0</v>
      </c>
      <c r="AS117" s="236">
        <f t="shared" si="56"/>
        <v>0</v>
      </c>
    </row>
    <row r="118" spans="1:45" x14ac:dyDescent="0.25">
      <c r="A118">
        <f t="shared" si="57"/>
        <v>101</v>
      </c>
      <c r="B118" s="69" t="str">
        <f>IF(ISBLANK('IV Addl - Analysis'!B112),"--",'IV Addl - Analysis'!B112)</f>
        <v>--</v>
      </c>
      <c r="C118" s="9"/>
      <c r="D118" s="9"/>
      <c r="E118" s="9"/>
      <c r="F118" s="9"/>
      <c r="G118" s="9"/>
      <c r="H118" s="9"/>
      <c r="I118" s="9"/>
      <c r="J118" s="9"/>
      <c r="K118" s="9"/>
      <c r="L118" s="9"/>
      <c r="M118" s="9"/>
      <c r="N118" s="9"/>
      <c r="O118" s="9"/>
      <c r="P118" s="125" t="e">
        <f t="shared" si="29"/>
        <v>#DIV/0!</v>
      </c>
      <c r="Q118" s="125" t="e">
        <f t="shared" si="30"/>
        <v>#DIV/0!</v>
      </c>
      <c r="R118" s="125" t="e">
        <f t="shared" si="31"/>
        <v>#DIV/0!</v>
      </c>
      <c r="S118" s="125" t="e">
        <f t="shared" si="32"/>
        <v>#DIV/0!</v>
      </c>
      <c r="T118" s="125" t="e">
        <f t="shared" si="33"/>
        <v>#DIV/0!</v>
      </c>
      <c r="U118" s="125" t="e">
        <f t="shared" si="34"/>
        <v>#DIV/0!</v>
      </c>
      <c r="V118" s="125" t="e">
        <f t="shared" si="35"/>
        <v>#DIV/0!</v>
      </c>
      <c r="W118" s="125" t="e">
        <f t="shared" si="36"/>
        <v>#DIV/0!</v>
      </c>
      <c r="X118" s="125" t="e">
        <f t="shared" si="37"/>
        <v>#DIV/0!</v>
      </c>
      <c r="Y118" s="59" t="e">
        <f t="shared" si="38"/>
        <v>#DIV/0!</v>
      </c>
      <c r="Z118" s="59" t="e">
        <f t="shared" si="39"/>
        <v>#DIV/0!</v>
      </c>
      <c r="AA118" s="62">
        <f t="shared" si="40"/>
        <v>0</v>
      </c>
      <c r="AB118" s="59" t="e">
        <f t="shared" si="41"/>
        <v>#DIV/0!</v>
      </c>
      <c r="AC118" s="59" t="e">
        <f t="shared" si="42"/>
        <v>#DIV/0!</v>
      </c>
      <c r="AD118" s="59" t="e">
        <f t="shared" si="43"/>
        <v>#DIV/0!</v>
      </c>
      <c r="AE118" s="62">
        <f t="shared" si="44"/>
        <v>0</v>
      </c>
      <c r="AF118" s="59" t="e">
        <f t="shared" si="45"/>
        <v>#DIV/0!</v>
      </c>
      <c r="AG118" s="59" t="e">
        <f t="shared" si="46"/>
        <v>#DIV/0!</v>
      </c>
      <c r="AH118" s="59" t="e">
        <f t="shared" si="47"/>
        <v>#DIV/0!</v>
      </c>
      <c r="AI118" s="62">
        <f t="shared" si="48"/>
        <v>0</v>
      </c>
      <c r="AJ118" s="59" t="e">
        <f t="shared" si="49"/>
        <v>#DIV/0!</v>
      </c>
      <c r="AK118" s="59" t="e">
        <f t="shared" si="50"/>
        <v>#DIV/0!</v>
      </c>
      <c r="AL118" s="59" t="e">
        <f t="shared" si="51"/>
        <v>#DIV/0!</v>
      </c>
      <c r="AM118" s="62">
        <f t="shared" si="52"/>
        <v>0</v>
      </c>
      <c r="AN118" s="59" t="e">
        <f t="shared" si="53"/>
        <v>#DIV/0!</v>
      </c>
      <c r="AO118" s="9"/>
      <c r="AP118" s="235"/>
      <c r="AQ118" s="236" t="str">
        <f t="shared" si="54"/>
        <v/>
      </c>
      <c r="AR118" s="236">
        <f t="shared" si="55"/>
        <v>0</v>
      </c>
      <c r="AS118" s="236">
        <f t="shared" si="56"/>
        <v>0</v>
      </c>
    </row>
    <row r="119" spans="1:45" x14ac:dyDescent="0.25">
      <c r="A119">
        <f t="shared" si="57"/>
        <v>102</v>
      </c>
      <c r="B119" s="69" t="str">
        <f>IF(ISBLANK('IV Addl - Analysis'!B113),"--",'IV Addl - Analysis'!B113)</f>
        <v>--</v>
      </c>
      <c r="C119" s="9"/>
      <c r="D119" s="9"/>
      <c r="E119" s="9"/>
      <c r="F119" s="9"/>
      <c r="G119" s="9"/>
      <c r="H119" s="9"/>
      <c r="I119" s="9"/>
      <c r="J119" s="9"/>
      <c r="K119" s="9"/>
      <c r="L119" s="9"/>
      <c r="M119" s="9"/>
      <c r="N119" s="9"/>
      <c r="O119" s="9"/>
      <c r="P119" s="125" t="e">
        <f t="shared" si="29"/>
        <v>#DIV/0!</v>
      </c>
      <c r="Q119" s="125" t="e">
        <f t="shared" si="30"/>
        <v>#DIV/0!</v>
      </c>
      <c r="R119" s="125" t="e">
        <f t="shared" si="31"/>
        <v>#DIV/0!</v>
      </c>
      <c r="S119" s="125" t="e">
        <f t="shared" si="32"/>
        <v>#DIV/0!</v>
      </c>
      <c r="T119" s="125" t="e">
        <f t="shared" si="33"/>
        <v>#DIV/0!</v>
      </c>
      <c r="U119" s="125" t="e">
        <f t="shared" si="34"/>
        <v>#DIV/0!</v>
      </c>
      <c r="V119" s="125" t="e">
        <f t="shared" si="35"/>
        <v>#DIV/0!</v>
      </c>
      <c r="W119" s="125" t="e">
        <f t="shared" si="36"/>
        <v>#DIV/0!</v>
      </c>
      <c r="X119" s="125" t="e">
        <f t="shared" si="37"/>
        <v>#DIV/0!</v>
      </c>
      <c r="Y119" s="59" t="e">
        <f t="shared" si="38"/>
        <v>#DIV/0!</v>
      </c>
      <c r="Z119" s="59" t="e">
        <f t="shared" si="39"/>
        <v>#DIV/0!</v>
      </c>
      <c r="AA119" s="62">
        <f t="shared" si="40"/>
        <v>0</v>
      </c>
      <c r="AB119" s="59" t="e">
        <f t="shared" si="41"/>
        <v>#DIV/0!</v>
      </c>
      <c r="AC119" s="59" t="e">
        <f t="shared" si="42"/>
        <v>#DIV/0!</v>
      </c>
      <c r="AD119" s="59" t="e">
        <f t="shared" si="43"/>
        <v>#DIV/0!</v>
      </c>
      <c r="AE119" s="62">
        <f t="shared" si="44"/>
        <v>0</v>
      </c>
      <c r="AF119" s="59" t="e">
        <f t="shared" si="45"/>
        <v>#DIV/0!</v>
      </c>
      <c r="AG119" s="59" t="e">
        <f t="shared" si="46"/>
        <v>#DIV/0!</v>
      </c>
      <c r="AH119" s="59" t="e">
        <f t="shared" si="47"/>
        <v>#DIV/0!</v>
      </c>
      <c r="AI119" s="62">
        <f t="shared" si="48"/>
        <v>0</v>
      </c>
      <c r="AJ119" s="59" t="e">
        <f t="shared" si="49"/>
        <v>#DIV/0!</v>
      </c>
      <c r="AK119" s="59" t="e">
        <f t="shared" si="50"/>
        <v>#DIV/0!</v>
      </c>
      <c r="AL119" s="59" t="e">
        <f t="shared" si="51"/>
        <v>#DIV/0!</v>
      </c>
      <c r="AM119" s="62">
        <f t="shared" si="52"/>
        <v>0</v>
      </c>
      <c r="AN119" s="59" t="e">
        <f t="shared" si="53"/>
        <v>#DIV/0!</v>
      </c>
      <c r="AO119" s="9"/>
      <c r="AP119" s="235"/>
      <c r="AQ119" s="236" t="str">
        <f t="shared" si="54"/>
        <v/>
      </c>
      <c r="AR119" s="236">
        <f t="shared" si="55"/>
        <v>0</v>
      </c>
      <c r="AS119" s="236">
        <f t="shared" si="56"/>
        <v>0</v>
      </c>
    </row>
    <row r="120" spans="1:45" x14ac:dyDescent="0.25">
      <c r="A120">
        <f t="shared" si="57"/>
        <v>103</v>
      </c>
      <c r="B120" s="69" t="str">
        <f>IF(ISBLANK('IV Addl - Analysis'!B114),"--",'IV Addl - Analysis'!B114)</f>
        <v>--</v>
      </c>
      <c r="C120" s="9"/>
      <c r="D120" s="9"/>
      <c r="E120" s="9"/>
      <c r="F120" s="9"/>
      <c r="G120" s="9"/>
      <c r="H120" s="9"/>
      <c r="I120" s="9"/>
      <c r="J120" s="9"/>
      <c r="K120" s="9"/>
      <c r="L120" s="9"/>
      <c r="M120" s="9"/>
      <c r="N120" s="9"/>
      <c r="O120" s="9"/>
      <c r="P120" s="125" t="e">
        <f t="shared" si="29"/>
        <v>#DIV/0!</v>
      </c>
      <c r="Q120" s="125" t="e">
        <f t="shared" si="30"/>
        <v>#DIV/0!</v>
      </c>
      <c r="R120" s="125" t="e">
        <f t="shared" si="31"/>
        <v>#DIV/0!</v>
      </c>
      <c r="S120" s="125" t="e">
        <f t="shared" si="32"/>
        <v>#DIV/0!</v>
      </c>
      <c r="T120" s="125" t="e">
        <f t="shared" si="33"/>
        <v>#DIV/0!</v>
      </c>
      <c r="U120" s="125" t="e">
        <f t="shared" si="34"/>
        <v>#DIV/0!</v>
      </c>
      <c r="V120" s="125" t="e">
        <f t="shared" si="35"/>
        <v>#DIV/0!</v>
      </c>
      <c r="W120" s="125" t="e">
        <f t="shared" si="36"/>
        <v>#DIV/0!</v>
      </c>
      <c r="X120" s="125" t="e">
        <f t="shared" si="37"/>
        <v>#DIV/0!</v>
      </c>
      <c r="Y120" s="59" t="e">
        <f t="shared" si="38"/>
        <v>#DIV/0!</v>
      </c>
      <c r="Z120" s="59" t="e">
        <f t="shared" si="39"/>
        <v>#DIV/0!</v>
      </c>
      <c r="AA120" s="62">
        <f t="shared" si="40"/>
        <v>0</v>
      </c>
      <c r="AB120" s="59" t="e">
        <f t="shared" si="41"/>
        <v>#DIV/0!</v>
      </c>
      <c r="AC120" s="59" t="e">
        <f t="shared" si="42"/>
        <v>#DIV/0!</v>
      </c>
      <c r="AD120" s="59" t="e">
        <f t="shared" si="43"/>
        <v>#DIV/0!</v>
      </c>
      <c r="AE120" s="62">
        <f t="shared" si="44"/>
        <v>0</v>
      </c>
      <c r="AF120" s="59" t="e">
        <f t="shared" si="45"/>
        <v>#DIV/0!</v>
      </c>
      <c r="AG120" s="59" t="e">
        <f t="shared" si="46"/>
        <v>#DIV/0!</v>
      </c>
      <c r="AH120" s="59" t="e">
        <f t="shared" si="47"/>
        <v>#DIV/0!</v>
      </c>
      <c r="AI120" s="62">
        <f t="shared" si="48"/>
        <v>0</v>
      </c>
      <c r="AJ120" s="59" t="e">
        <f t="shared" si="49"/>
        <v>#DIV/0!</v>
      </c>
      <c r="AK120" s="59" t="e">
        <f t="shared" si="50"/>
        <v>#DIV/0!</v>
      </c>
      <c r="AL120" s="59" t="e">
        <f t="shared" si="51"/>
        <v>#DIV/0!</v>
      </c>
      <c r="AM120" s="62">
        <f t="shared" si="52"/>
        <v>0</v>
      </c>
      <c r="AN120" s="59" t="e">
        <f t="shared" si="53"/>
        <v>#DIV/0!</v>
      </c>
      <c r="AO120" s="9"/>
      <c r="AP120" s="235"/>
      <c r="AQ120" s="236" t="str">
        <f t="shared" si="54"/>
        <v/>
      </c>
      <c r="AR120" s="236">
        <f t="shared" si="55"/>
        <v>0</v>
      </c>
      <c r="AS120" s="236">
        <f t="shared" si="56"/>
        <v>0</v>
      </c>
    </row>
    <row r="121" spans="1:45" x14ac:dyDescent="0.25">
      <c r="A121">
        <f t="shared" si="57"/>
        <v>104</v>
      </c>
      <c r="B121" s="69" t="str">
        <f>IF(ISBLANK('IV Addl - Analysis'!B115),"--",'IV Addl - Analysis'!B115)</f>
        <v>--</v>
      </c>
      <c r="C121" s="9"/>
      <c r="D121" s="9"/>
      <c r="E121" s="9"/>
      <c r="F121" s="9"/>
      <c r="G121" s="9"/>
      <c r="H121" s="9"/>
      <c r="I121" s="9"/>
      <c r="J121" s="9"/>
      <c r="K121" s="9"/>
      <c r="L121" s="9"/>
      <c r="M121" s="9"/>
      <c r="N121" s="9"/>
      <c r="O121" s="9"/>
      <c r="P121" s="125" t="e">
        <f t="shared" si="29"/>
        <v>#DIV/0!</v>
      </c>
      <c r="Q121" s="125" t="e">
        <f t="shared" si="30"/>
        <v>#DIV/0!</v>
      </c>
      <c r="R121" s="125" t="e">
        <f t="shared" si="31"/>
        <v>#DIV/0!</v>
      </c>
      <c r="S121" s="125" t="e">
        <f t="shared" si="32"/>
        <v>#DIV/0!</v>
      </c>
      <c r="T121" s="125" t="e">
        <f t="shared" si="33"/>
        <v>#DIV/0!</v>
      </c>
      <c r="U121" s="125" t="e">
        <f t="shared" si="34"/>
        <v>#DIV/0!</v>
      </c>
      <c r="V121" s="125" t="e">
        <f t="shared" si="35"/>
        <v>#DIV/0!</v>
      </c>
      <c r="W121" s="125" t="e">
        <f t="shared" si="36"/>
        <v>#DIV/0!</v>
      </c>
      <c r="X121" s="125" t="e">
        <f t="shared" si="37"/>
        <v>#DIV/0!</v>
      </c>
      <c r="Y121" s="59" t="e">
        <f t="shared" si="38"/>
        <v>#DIV/0!</v>
      </c>
      <c r="Z121" s="59" t="e">
        <f t="shared" si="39"/>
        <v>#DIV/0!</v>
      </c>
      <c r="AA121" s="62">
        <f t="shared" si="40"/>
        <v>0</v>
      </c>
      <c r="AB121" s="59" t="e">
        <f t="shared" si="41"/>
        <v>#DIV/0!</v>
      </c>
      <c r="AC121" s="59" t="e">
        <f t="shared" si="42"/>
        <v>#DIV/0!</v>
      </c>
      <c r="AD121" s="59" t="e">
        <f t="shared" si="43"/>
        <v>#DIV/0!</v>
      </c>
      <c r="AE121" s="62">
        <f t="shared" si="44"/>
        <v>0</v>
      </c>
      <c r="AF121" s="59" t="e">
        <f t="shared" si="45"/>
        <v>#DIV/0!</v>
      </c>
      <c r="AG121" s="59" t="e">
        <f t="shared" si="46"/>
        <v>#DIV/0!</v>
      </c>
      <c r="AH121" s="59" t="e">
        <f t="shared" si="47"/>
        <v>#DIV/0!</v>
      </c>
      <c r="AI121" s="62">
        <f t="shared" si="48"/>
        <v>0</v>
      </c>
      <c r="AJ121" s="59" t="e">
        <f t="shared" si="49"/>
        <v>#DIV/0!</v>
      </c>
      <c r="AK121" s="59" t="e">
        <f t="shared" si="50"/>
        <v>#DIV/0!</v>
      </c>
      <c r="AL121" s="59" t="e">
        <f t="shared" si="51"/>
        <v>#DIV/0!</v>
      </c>
      <c r="AM121" s="62">
        <f t="shared" si="52"/>
        <v>0</v>
      </c>
      <c r="AN121" s="59" t="e">
        <f t="shared" si="53"/>
        <v>#DIV/0!</v>
      </c>
      <c r="AO121" s="9"/>
      <c r="AP121" s="235"/>
      <c r="AQ121" s="236" t="str">
        <f t="shared" si="54"/>
        <v/>
      </c>
      <c r="AR121" s="236">
        <f t="shared" si="55"/>
        <v>0</v>
      </c>
      <c r="AS121" s="236">
        <f t="shared" si="56"/>
        <v>0</v>
      </c>
    </row>
    <row r="122" spans="1:45" x14ac:dyDescent="0.25">
      <c r="A122">
        <f t="shared" si="57"/>
        <v>105</v>
      </c>
      <c r="B122" s="69" t="str">
        <f>IF(ISBLANK('IV Addl - Analysis'!B116),"--",'IV Addl - Analysis'!B116)</f>
        <v>--</v>
      </c>
      <c r="C122" s="9"/>
      <c r="D122" s="9"/>
      <c r="E122" s="9"/>
      <c r="F122" s="9"/>
      <c r="G122" s="9"/>
      <c r="H122" s="9"/>
      <c r="I122" s="9"/>
      <c r="J122" s="9"/>
      <c r="K122" s="9"/>
      <c r="L122" s="9"/>
      <c r="M122" s="9"/>
      <c r="N122" s="9"/>
      <c r="O122" s="9"/>
      <c r="P122" s="125" t="e">
        <f t="shared" si="29"/>
        <v>#DIV/0!</v>
      </c>
      <c r="Q122" s="125" t="e">
        <f t="shared" si="30"/>
        <v>#DIV/0!</v>
      </c>
      <c r="R122" s="125" t="e">
        <f t="shared" si="31"/>
        <v>#DIV/0!</v>
      </c>
      <c r="S122" s="125" t="e">
        <f t="shared" si="32"/>
        <v>#DIV/0!</v>
      </c>
      <c r="T122" s="125" t="e">
        <f t="shared" si="33"/>
        <v>#DIV/0!</v>
      </c>
      <c r="U122" s="125" t="e">
        <f t="shared" si="34"/>
        <v>#DIV/0!</v>
      </c>
      <c r="V122" s="125" t="e">
        <f t="shared" si="35"/>
        <v>#DIV/0!</v>
      </c>
      <c r="W122" s="125" t="e">
        <f t="shared" si="36"/>
        <v>#DIV/0!</v>
      </c>
      <c r="X122" s="125" t="e">
        <f t="shared" si="37"/>
        <v>#DIV/0!</v>
      </c>
      <c r="Y122" s="59" t="e">
        <f t="shared" si="38"/>
        <v>#DIV/0!</v>
      </c>
      <c r="Z122" s="59" t="e">
        <f t="shared" si="39"/>
        <v>#DIV/0!</v>
      </c>
      <c r="AA122" s="62">
        <f t="shared" si="40"/>
        <v>0</v>
      </c>
      <c r="AB122" s="59" t="e">
        <f t="shared" si="41"/>
        <v>#DIV/0!</v>
      </c>
      <c r="AC122" s="59" t="e">
        <f t="shared" si="42"/>
        <v>#DIV/0!</v>
      </c>
      <c r="AD122" s="59" t="e">
        <f t="shared" si="43"/>
        <v>#DIV/0!</v>
      </c>
      <c r="AE122" s="62">
        <f t="shared" si="44"/>
        <v>0</v>
      </c>
      <c r="AF122" s="59" t="e">
        <f t="shared" si="45"/>
        <v>#DIV/0!</v>
      </c>
      <c r="AG122" s="59" t="e">
        <f t="shared" si="46"/>
        <v>#DIV/0!</v>
      </c>
      <c r="AH122" s="59" t="e">
        <f t="shared" si="47"/>
        <v>#DIV/0!</v>
      </c>
      <c r="AI122" s="62">
        <f t="shared" si="48"/>
        <v>0</v>
      </c>
      <c r="AJ122" s="59" t="e">
        <f t="shared" si="49"/>
        <v>#DIV/0!</v>
      </c>
      <c r="AK122" s="59" t="e">
        <f t="shared" si="50"/>
        <v>#DIV/0!</v>
      </c>
      <c r="AL122" s="59" t="e">
        <f t="shared" si="51"/>
        <v>#DIV/0!</v>
      </c>
      <c r="AM122" s="62">
        <f t="shared" si="52"/>
        <v>0</v>
      </c>
      <c r="AN122" s="59" t="e">
        <f t="shared" si="53"/>
        <v>#DIV/0!</v>
      </c>
      <c r="AO122" s="9"/>
      <c r="AP122" s="235"/>
      <c r="AQ122" s="236" t="str">
        <f t="shared" si="54"/>
        <v/>
      </c>
      <c r="AR122" s="236">
        <f t="shared" si="55"/>
        <v>0</v>
      </c>
      <c r="AS122" s="236">
        <f t="shared" si="56"/>
        <v>0</v>
      </c>
    </row>
    <row r="123" spans="1:45" x14ac:dyDescent="0.25">
      <c r="A123">
        <f t="shared" si="57"/>
        <v>106</v>
      </c>
      <c r="B123" s="69" t="str">
        <f>IF(ISBLANK('IV Addl - Analysis'!B117),"--",'IV Addl - Analysis'!B117)</f>
        <v>--</v>
      </c>
      <c r="C123" s="9"/>
      <c r="D123" s="9"/>
      <c r="E123" s="9"/>
      <c r="F123" s="9"/>
      <c r="G123" s="9"/>
      <c r="H123" s="9"/>
      <c r="I123" s="9"/>
      <c r="J123" s="9"/>
      <c r="K123" s="9"/>
      <c r="L123" s="9"/>
      <c r="M123" s="9"/>
      <c r="N123" s="9"/>
      <c r="O123" s="9"/>
      <c r="P123" s="125" t="e">
        <f t="shared" si="29"/>
        <v>#DIV/0!</v>
      </c>
      <c r="Q123" s="125" t="e">
        <f t="shared" si="30"/>
        <v>#DIV/0!</v>
      </c>
      <c r="R123" s="125" t="e">
        <f t="shared" si="31"/>
        <v>#DIV/0!</v>
      </c>
      <c r="S123" s="125" t="e">
        <f t="shared" si="32"/>
        <v>#DIV/0!</v>
      </c>
      <c r="T123" s="125" t="e">
        <f t="shared" si="33"/>
        <v>#DIV/0!</v>
      </c>
      <c r="U123" s="125" t="e">
        <f t="shared" si="34"/>
        <v>#DIV/0!</v>
      </c>
      <c r="V123" s="125" t="e">
        <f t="shared" si="35"/>
        <v>#DIV/0!</v>
      </c>
      <c r="W123" s="125" t="e">
        <f t="shared" si="36"/>
        <v>#DIV/0!</v>
      </c>
      <c r="X123" s="125" t="e">
        <f t="shared" si="37"/>
        <v>#DIV/0!</v>
      </c>
      <c r="Y123" s="59" t="e">
        <f t="shared" si="38"/>
        <v>#DIV/0!</v>
      </c>
      <c r="Z123" s="59" t="e">
        <f t="shared" si="39"/>
        <v>#DIV/0!</v>
      </c>
      <c r="AA123" s="62">
        <f t="shared" si="40"/>
        <v>0</v>
      </c>
      <c r="AB123" s="59" t="e">
        <f t="shared" si="41"/>
        <v>#DIV/0!</v>
      </c>
      <c r="AC123" s="59" t="e">
        <f t="shared" si="42"/>
        <v>#DIV/0!</v>
      </c>
      <c r="AD123" s="59" t="e">
        <f t="shared" si="43"/>
        <v>#DIV/0!</v>
      </c>
      <c r="AE123" s="62">
        <f t="shared" si="44"/>
        <v>0</v>
      </c>
      <c r="AF123" s="59" t="e">
        <f t="shared" si="45"/>
        <v>#DIV/0!</v>
      </c>
      <c r="AG123" s="59" t="e">
        <f t="shared" si="46"/>
        <v>#DIV/0!</v>
      </c>
      <c r="AH123" s="59" t="e">
        <f t="shared" si="47"/>
        <v>#DIV/0!</v>
      </c>
      <c r="AI123" s="62">
        <f t="shared" si="48"/>
        <v>0</v>
      </c>
      <c r="AJ123" s="59" t="e">
        <f t="shared" si="49"/>
        <v>#DIV/0!</v>
      </c>
      <c r="AK123" s="59" t="e">
        <f t="shared" si="50"/>
        <v>#DIV/0!</v>
      </c>
      <c r="AL123" s="59" t="e">
        <f t="shared" si="51"/>
        <v>#DIV/0!</v>
      </c>
      <c r="AM123" s="62">
        <f t="shared" si="52"/>
        <v>0</v>
      </c>
      <c r="AN123" s="59" t="e">
        <f t="shared" si="53"/>
        <v>#DIV/0!</v>
      </c>
      <c r="AO123" s="9"/>
      <c r="AP123" s="235"/>
      <c r="AQ123" s="236" t="str">
        <f t="shared" si="54"/>
        <v/>
      </c>
      <c r="AR123" s="236">
        <f t="shared" si="55"/>
        <v>0</v>
      </c>
      <c r="AS123" s="236">
        <f t="shared" si="56"/>
        <v>0</v>
      </c>
    </row>
    <row r="124" spans="1:45" x14ac:dyDescent="0.25">
      <c r="A124">
        <f t="shared" si="57"/>
        <v>107</v>
      </c>
      <c r="B124" s="69" t="str">
        <f>IF(ISBLANK('IV Addl - Analysis'!B118),"--",'IV Addl - Analysis'!B118)</f>
        <v>--</v>
      </c>
      <c r="C124" s="9"/>
      <c r="D124" s="9"/>
      <c r="E124" s="9"/>
      <c r="F124" s="9"/>
      <c r="G124" s="9"/>
      <c r="H124" s="9"/>
      <c r="I124" s="9"/>
      <c r="J124" s="9"/>
      <c r="K124" s="9"/>
      <c r="L124" s="9"/>
      <c r="M124" s="9"/>
      <c r="N124" s="9"/>
      <c r="O124" s="9"/>
      <c r="P124" s="125" t="e">
        <f t="shared" si="29"/>
        <v>#DIV/0!</v>
      </c>
      <c r="Q124" s="125" t="e">
        <f t="shared" si="30"/>
        <v>#DIV/0!</v>
      </c>
      <c r="R124" s="125" t="e">
        <f t="shared" si="31"/>
        <v>#DIV/0!</v>
      </c>
      <c r="S124" s="125" t="e">
        <f t="shared" si="32"/>
        <v>#DIV/0!</v>
      </c>
      <c r="T124" s="125" t="e">
        <f t="shared" si="33"/>
        <v>#DIV/0!</v>
      </c>
      <c r="U124" s="125" t="e">
        <f t="shared" si="34"/>
        <v>#DIV/0!</v>
      </c>
      <c r="V124" s="125" t="e">
        <f t="shared" si="35"/>
        <v>#DIV/0!</v>
      </c>
      <c r="W124" s="125" t="e">
        <f t="shared" si="36"/>
        <v>#DIV/0!</v>
      </c>
      <c r="X124" s="125" t="e">
        <f t="shared" si="37"/>
        <v>#DIV/0!</v>
      </c>
      <c r="Y124" s="59" t="e">
        <f t="shared" si="38"/>
        <v>#DIV/0!</v>
      </c>
      <c r="Z124" s="59" t="e">
        <f t="shared" si="39"/>
        <v>#DIV/0!</v>
      </c>
      <c r="AA124" s="62">
        <f t="shared" si="40"/>
        <v>0</v>
      </c>
      <c r="AB124" s="59" t="e">
        <f t="shared" si="41"/>
        <v>#DIV/0!</v>
      </c>
      <c r="AC124" s="59" t="e">
        <f t="shared" si="42"/>
        <v>#DIV/0!</v>
      </c>
      <c r="AD124" s="59" t="e">
        <f t="shared" si="43"/>
        <v>#DIV/0!</v>
      </c>
      <c r="AE124" s="62">
        <f t="shared" si="44"/>
        <v>0</v>
      </c>
      <c r="AF124" s="59" t="e">
        <f t="shared" si="45"/>
        <v>#DIV/0!</v>
      </c>
      <c r="AG124" s="59" t="e">
        <f t="shared" si="46"/>
        <v>#DIV/0!</v>
      </c>
      <c r="AH124" s="59" t="e">
        <f t="shared" si="47"/>
        <v>#DIV/0!</v>
      </c>
      <c r="AI124" s="62">
        <f t="shared" si="48"/>
        <v>0</v>
      </c>
      <c r="AJ124" s="59" t="e">
        <f t="shared" si="49"/>
        <v>#DIV/0!</v>
      </c>
      <c r="AK124" s="59" t="e">
        <f t="shared" si="50"/>
        <v>#DIV/0!</v>
      </c>
      <c r="AL124" s="59" t="e">
        <f t="shared" si="51"/>
        <v>#DIV/0!</v>
      </c>
      <c r="AM124" s="62">
        <f t="shared" si="52"/>
        <v>0</v>
      </c>
      <c r="AN124" s="59" t="e">
        <f t="shared" si="53"/>
        <v>#DIV/0!</v>
      </c>
      <c r="AO124" s="9"/>
      <c r="AP124" s="235"/>
      <c r="AQ124" s="236" t="str">
        <f t="shared" si="54"/>
        <v/>
      </c>
      <c r="AR124" s="236">
        <f t="shared" si="55"/>
        <v>0</v>
      </c>
      <c r="AS124" s="236">
        <f t="shared" si="56"/>
        <v>0</v>
      </c>
    </row>
    <row r="125" spans="1:45" x14ac:dyDescent="0.25">
      <c r="A125">
        <f t="shared" si="57"/>
        <v>108</v>
      </c>
      <c r="B125" s="69" t="str">
        <f>IF(ISBLANK('IV Addl - Analysis'!B119),"--",'IV Addl - Analysis'!B119)</f>
        <v>--</v>
      </c>
      <c r="C125" s="9"/>
      <c r="D125" s="9"/>
      <c r="E125" s="9"/>
      <c r="F125" s="9"/>
      <c r="G125" s="9"/>
      <c r="H125" s="9"/>
      <c r="I125" s="9"/>
      <c r="J125" s="9"/>
      <c r="K125" s="9"/>
      <c r="L125" s="9"/>
      <c r="M125" s="9"/>
      <c r="N125" s="9"/>
      <c r="O125" s="9"/>
      <c r="P125" s="125" t="e">
        <f t="shared" si="29"/>
        <v>#DIV/0!</v>
      </c>
      <c r="Q125" s="125" t="e">
        <f t="shared" si="30"/>
        <v>#DIV/0!</v>
      </c>
      <c r="R125" s="125" t="e">
        <f t="shared" si="31"/>
        <v>#DIV/0!</v>
      </c>
      <c r="S125" s="125" t="e">
        <f t="shared" si="32"/>
        <v>#DIV/0!</v>
      </c>
      <c r="T125" s="125" t="e">
        <f t="shared" si="33"/>
        <v>#DIV/0!</v>
      </c>
      <c r="U125" s="125" t="e">
        <f t="shared" si="34"/>
        <v>#DIV/0!</v>
      </c>
      <c r="V125" s="125" t="e">
        <f t="shared" si="35"/>
        <v>#DIV/0!</v>
      </c>
      <c r="W125" s="125" t="e">
        <f t="shared" si="36"/>
        <v>#DIV/0!</v>
      </c>
      <c r="X125" s="125" t="e">
        <f t="shared" si="37"/>
        <v>#DIV/0!</v>
      </c>
      <c r="Y125" s="59" t="e">
        <f t="shared" si="38"/>
        <v>#DIV/0!</v>
      </c>
      <c r="Z125" s="59" t="e">
        <f t="shared" si="39"/>
        <v>#DIV/0!</v>
      </c>
      <c r="AA125" s="62">
        <f t="shared" si="40"/>
        <v>0</v>
      </c>
      <c r="AB125" s="59" t="e">
        <f t="shared" si="41"/>
        <v>#DIV/0!</v>
      </c>
      <c r="AC125" s="59" t="e">
        <f t="shared" si="42"/>
        <v>#DIV/0!</v>
      </c>
      <c r="AD125" s="59" t="e">
        <f t="shared" si="43"/>
        <v>#DIV/0!</v>
      </c>
      <c r="AE125" s="62">
        <f t="shared" si="44"/>
        <v>0</v>
      </c>
      <c r="AF125" s="59" t="e">
        <f t="shared" si="45"/>
        <v>#DIV/0!</v>
      </c>
      <c r="AG125" s="59" t="e">
        <f t="shared" si="46"/>
        <v>#DIV/0!</v>
      </c>
      <c r="AH125" s="59" t="e">
        <f t="shared" si="47"/>
        <v>#DIV/0!</v>
      </c>
      <c r="AI125" s="62">
        <f t="shared" si="48"/>
        <v>0</v>
      </c>
      <c r="AJ125" s="59" t="e">
        <f t="shared" si="49"/>
        <v>#DIV/0!</v>
      </c>
      <c r="AK125" s="59" t="e">
        <f t="shared" si="50"/>
        <v>#DIV/0!</v>
      </c>
      <c r="AL125" s="59" t="e">
        <f t="shared" si="51"/>
        <v>#DIV/0!</v>
      </c>
      <c r="AM125" s="62">
        <f t="shared" si="52"/>
        <v>0</v>
      </c>
      <c r="AN125" s="59" t="e">
        <f t="shared" si="53"/>
        <v>#DIV/0!</v>
      </c>
      <c r="AO125" s="9"/>
      <c r="AP125" s="235"/>
      <c r="AQ125" s="236" t="str">
        <f t="shared" si="54"/>
        <v/>
      </c>
      <c r="AR125" s="236">
        <f t="shared" si="55"/>
        <v>0</v>
      </c>
      <c r="AS125" s="236">
        <f t="shared" si="56"/>
        <v>0</v>
      </c>
    </row>
    <row r="126" spans="1:45" x14ac:dyDescent="0.25">
      <c r="A126">
        <f t="shared" si="57"/>
        <v>109</v>
      </c>
      <c r="B126" s="69" t="str">
        <f>IF(ISBLANK('IV Addl - Analysis'!B120),"--",'IV Addl - Analysis'!B120)</f>
        <v>--</v>
      </c>
      <c r="C126" s="9"/>
      <c r="D126" s="9"/>
      <c r="E126" s="9"/>
      <c r="F126" s="9"/>
      <c r="G126" s="9"/>
      <c r="H126" s="9"/>
      <c r="I126" s="9"/>
      <c r="J126" s="9"/>
      <c r="K126" s="9"/>
      <c r="L126" s="9"/>
      <c r="M126" s="9"/>
      <c r="N126" s="9"/>
      <c r="O126" s="9"/>
      <c r="P126" s="125" t="e">
        <f t="shared" si="29"/>
        <v>#DIV/0!</v>
      </c>
      <c r="Q126" s="125" t="e">
        <f t="shared" si="30"/>
        <v>#DIV/0!</v>
      </c>
      <c r="R126" s="125" t="e">
        <f t="shared" si="31"/>
        <v>#DIV/0!</v>
      </c>
      <c r="S126" s="125" t="e">
        <f t="shared" si="32"/>
        <v>#DIV/0!</v>
      </c>
      <c r="T126" s="125" t="e">
        <f t="shared" si="33"/>
        <v>#DIV/0!</v>
      </c>
      <c r="U126" s="125" t="e">
        <f t="shared" si="34"/>
        <v>#DIV/0!</v>
      </c>
      <c r="V126" s="125" t="e">
        <f t="shared" si="35"/>
        <v>#DIV/0!</v>
      </c>
      <c r="W126" s="125" t="e">
        <f t="shared" si="36"/>
        <v>#DIV/0!</v>
      </c>
      <c r="X126" s="125" t="e">
        <f t="shared" si="37"/>
        <v>#DIV/0!</v>
      </c>
      <c r="Y126" s="59" t="e">
        <f t="shared" si="38"/>
        <v>#DIV/0!</v>
      </c>
      <c r="Z126" s="59" t="e">
        <f t="shared" si="39"/>
        <v>#DIV/0!</v>
      </c>
      <c r="AA126" s="62">
        <f t="shared" si="40"/>
        <v>0</v>
      </c>
      <c r="AB126" s="59" t="e">
        <f t="shared" si="41"/>
        <v>#DIV/0!</v>
      </c>
      <c r="AC126" s="59" t="e">
        <f t="shared" si="42"/>
        <v>#DIV/0!</v>
      </c>
      <c r="AD126" s="59" t="e">
        <f t="shared" si="43"/>
        <v>#DIV/0!</v>
      </c>
      <c r="AE126" s="62">
        <f t="shared" si="44"/>
        <v>0</v>
      </c>
      <c r="AF126" s="59" t="e">
        <f t="shared" si="45"/>
        <v>#DIV/0!</v>
      </c>
      <c r="AG126" s="59" t="e">
        <f t="shared" si="46"/>
        <v>#DIV/0!</v>
      </c>
      <c r="AH126" s="59" t="e">
        <f t="shared" si="47"/>
        <v>#DIV/0!</v>
      </c>
      <c r="AI126" s="62">
        <f t="shared" si="48"/>
        <v>0</v>
      </c>
      <c r="AJ126" s="59" t="e">
        <f t="shared" si="49"/>
        <v>#DIV/0!</v>
      </c>
      <c r="AK126" s="59" t="e">
        <f t="shared" si="50"/>
        <v>#DIV/0!</v>
      </c>
      <c r="AL126" s="59" t="e">
        <f t="shared" si="51"/>
        <v>#DIV/0!</v>
      </c>
      <c r="AM126" s="62">
        <f t="shared" si="52"/>
        <v>0</v>
      </c>
      <c r="AN126" s="59" t="e">
        <f t="shared" si="53"/>
        <v>#DIV/0!</v>
      </c>
      <c r="AO126" s="9"/>
      <c r="AP126" s="235"/>
      <c r="AQ126" s="236" t="str">
        <f t="shared" si="54"/>
        <v/>
      </c>
      <c r="AR126" s="236">
        <f t="shared" si="55"/>
        <v>0</v>
      </c>
      <c r="AS126" s="236">
        <f t="shared" si="56"/>
        <v>0</v>
      </c>
    </row>
    <row r="127" spans="1:45" x14ac:dyDescent="0.25">
      <c r="A127">
        <f t="shared" si="57"/>
        <v>110</v>
      </c>
      <c r="B127" s="69" t="str">
        <f>IF(ISBLANK('IV Addl - Analysis'!B121),"--",'IV Addl - Analysis'!B121)</f>
        <v>--</v>
      </c>
      <c r="C127" s="9"/>
      <c r="D127" s="9"/>
      <c r="E127" s="9"/>
      <c r="F127" s="9"/>
      <c r="G127" s="9"/>
      <c r="H127" s="9"/>
      <c r="I127" s="9"/>
      <c r="J127" s="9"/>
      <c r="K127" s="9"/>
      <c r="L127" s="9"/>
      <c r="M127" s="9"/>
      <c r="N127" s="9"/>
      <c r="O127" s="9"/>
      <c r="P127" s="125" t="e">
        <f t="shared" si="29"/>
        <v>#DIV/0!</v>
      </c>
      <c r="Q127" s="125" t="e">
        <f t="shared" si="30"/>
        <v>#DIV/0!</v>
      </c>
      <c r="R127" s="125" t="e">
        <f t="shared" si="31"/>
        <v>#DIV/0!</v>
      </c>
      <c r="S127" s="125" t="e">
        <f t="shared" si="32"/>
        <v>#DIV/0!</v>
      </c>
      <c r="T127" s="125" t="e">
        <f t="shared" si="33"/>
        <v>#DIV/0!</v>
      </c>
      <c r="U127" s="125" t="e">
        <f t="shared" si="34"/>
        <v>#DIV/0!</v>
      </c>
      <c r="V127" s="125" t="e">
        <f t="shared" si="35"/>
        <v>#DIV/0!</v>
      </c>
      <c r="W127" s="125" t="e">
        <f t="shared" si="36"/>
        <v>#DIV/0!</v>
      </c>
      <c r="X127" s="125" t="e">
        <f t="shared" si="37"/>
        <v>#DIV/0!</v>
      </c>
      <c r="Y127" s="59" t="e">
        <f t="shared" si="38"/>
        <v>#DIV/0!</v>
      </c>
      <c r="Z127" s="59" t="e">
        <f t="shared" si="39"/>
        <v>#DIV/0!</v>
      </c>
      <c r="AA127" s="62">
        <f t="shared" si="40"/>
        <v>0</v>
      </c>
      <c r="AB127" s="59" t="e">
        <f t="shared" si="41"/>
        <v>#DIV/0!</v>
      </c>
      <c r="AC127" s="59" t="e">
        <f t="shared" si="42"/>
        <v>#DIV/0!</v>
      </c>
      <c r="AD127" s="59" t="e">
        <f t="shared" si="43"/>
        <v>#DIV/0!</v>
      </c>
      <c r="AE127" s="62">
        <f t="shared" si="44"/>
        <v>0</v>
      </c>
      <c r="AF127" s="59" t="e">
        <f t="shared" si="45"/>
        <v>#DIV/0!</v>
      </c>
      <c r="AG127" s="59" t="e">
        <f t="shared" si="46"/>
        <v>#DIV/0!</v>
      </c>
      <c r="AH127" s="59" t="e">
        <f t="shared" si="47"/>
        <v>#DIV/0!</v>
      </c>
      <c r="AI127" s="62">
        <f t="shared" si="48"/>
        <v>0</v>
      </c>
      <c r="AJ127" s="59" t="e">
        <f t="shared" si="49"/>
        <v>#DIV/0!</v>
      </c>
      <c r="AK127" s="59" t="e">
        <f t="shared" si="50"/>
        <v>#DIV/0!</v>
      </c>
      <c r="AL127" s="59" t="e">
        <f t="shared" si="51"/>
        <v>#DIV/0!</v>
      </c>
      <c r="AM127" s="62">
        <f t="shared" si="52"/>
        <v>0</v>
      </c>
      <c r="AN127" s="59" t="e">
        <f t="shared" si="53"/>
        <v>#DIV/0!</v>
      </c>
      <c r="AO127" s="9"/>
      <c r="AP127" s="235"/>
      <c r="AQ127" s="236" t="str">
        <f t="shared" si="54"/>
        <v/>
      </c>
      <c r="AR127" s="236">
        <f t="shared" si="55"/>
        <v>0</v>
      </c>
      <c r="AS127" s="236">
        <f t="shared" si="56"/>
        <v>0</v>
      </c>
    </row>
    <row r="128" spans="1:45" x14ac:dyDescent="0.25">
      <c r="A128">
        <f t="shared" si="57"/>
        <v>111</v>
      </c>
      <c r="B128" s="69" t="str">
        <f>IF(ISBLANK('IV Addl - Analysis'!B122),"--",'IV Addl - Analysis'!B122)</f>
        <v>--</v>
      </c>
      <c r="C128" s="9"/>
      <c r="D128" s="9"/>
      <c r="E128" s="9"/>
      <c r="F128" s="9"/>
      <c r="G128" s="9"/>
      <c r="H128" s="9"/>
      <c r="I128" s="9"/>
      <c r="J128" s="9"/>
      <c r="K128" s="9"/>
      <c r="L128" s="9"/>
      <c r="M128" s="9"/>
      <c r="N128" s="9"/>
      <c r="O128" s="9"/>
      <c r="P128" s="125" t="e">
        <f t="shared" si="29"/>
        <v>#DIV/0!</v>
      </c>
      <c r="Q128" s="125" t="e">
        <f t="shared" si="30"/>
        <v>#DIV/0!</v>
      </c>
      <c r="R128" s="125" t="e">
        <f t="shared" si="31"/>
        <v>#DIV/0!</v>
      </c>
      <c r="S128" s="125" t="e">
        <f t="shared" si="32"/>
        <v>#DIV/0!</v>
      </c>
      <c r="T128" s="125" t="e">
        <f t="shared" si="33"/>
        <v>#DIV/0!</v>
      </c>
      <c r="U128" s="125" t="e">
        <f t="shared" si="34"/>
        <v>#DIV/0!</v>
      </c>
      <c r="V128" s="125" t="e">
        <f t="shared" si="35"/>
        <v>#DIV/0!</v>
      </c>
      <c r="W128" s="125" t="e">
        <f t="shared" si="36"/>
        <v>#DIV/0!</v>
      </c>
      <c r="X128" s="125" t="e">
        <f t="shared" si="37"/>
        <v>#DIV/0!</v>
      </c>
      <c r="Y128" s="59" t="e">
        <f t="shared" si="38"/>
        <v>#DIV/0!</v>
      </c>
      <c r="Z128" s="59" t="e">
        <f t="shared" si="39"/>
        <v>#DIV/0!</v>
      </c>
      <c r="AA128" s="62">
        <f t="shared" si="40"/>
        <v>0</v>
      </c>
      <c r="AB128" s="59" t="e">
        <f t="shared" si="41"/>
        <v>#DIV/0!</v>
      </c>
      <c r="AC128" s="59" t="e">
        <f t="shared" si="42"/>
        <v>#DIV/0!</v>
      </c>
      <c r="AD128" s="59" t="e">
        <f t="shared" si="43"/>
        <v>#DIV/0!</v>
      </c>
      <c r="AE128" s="62">
        <f t="shared" si="44"/>
        <v>0</v>
      </c>
      <c r="AF128" s="59" t="e">
        <f t="shared" si="45"/>
        <v>#DIV/0!</v>
      </c>
      <c r="AG128" s="59" t="e">
        <f t="shared" si="46"/>
        <v>#DIV/0!</v>
      </c>
      <c r="AH128" s="59" t="e">
        <f t="shared" si="47"/>
        <v>#DIV/0!</v>
      </c>
      <c r="AI128" s="62">
        <f t="shared" si="48"/>
        <v>0</v>
      </c>
      <c r="AJ128" s="59" t="e">
        <f t="shared" si="49"/>
        <v>#DIV/0!</v>
      </c>
      <c r="AK128" s="59" t="e">
        <f t="shared" si="50"/>
        <v>#DIV/0!</v>
      </c>
      <c r="AL128" s="59" t="e">
        <f t="shared" si="51"/>
        <v>#DIV/0!</v>
      </c>
      <c r="AM128" s="62">
        <f t="shared" si="52"/>
        <v>0</v>
      </c>
      <c r="AN128" s="59" t="e">
        <f t="shared" si="53"/>
        <v>#DIV/0!</v>
      </c>
      <c r="AO128" s="9"/>
      <c r="AP128" s="235"/>
      <c r="AQ128" s="236" t="str">
        <f t="shared" si="54"/>
        <v/>
      </c>
      <c r="AR128" s="236">
        <f t="shared" si="55"/>
        <v>0</v>
      </c>
      <c r="AS128" s="236">
        <f t="shared" si="56"/>
        <v>0</v>
      </c>
    </row>
    <row r="129" spans="1:45" x14ac:dyDescent="0.25">
      <c r="A129">
        <f t="shared" si="57"/>
        <v>112</v>
      </c>
      <c r="B129" s="69" t="str">
        <f>IF(ISBLANK('IV Addl - Analysis'!B123),"--",'IV Addl - Analysis'!B123)</f>
        <v>--</v>
      </c>
      <c r="C129" s="9"/>
      <c r="D129" s="9"/>
      <c r="E129" s="9"/>
      <c r="F129" s="9"/>
      <c r="G129" s="9"/>
      <c r="H129" s="9"/>
      <c r="I129" s="9"/>
      <c r="J129" s="9"/>
      <c r="K129" s="9"/>
      <c r="L129" s="9"/>
      <c r="M129" s="9"/>
      <c r="N129" s="9"/>
      <c r="O129" s="9"/>
      <c r="P129" s="125" t="e">
        <f t="shared" si="29"/>
        <v>#DIV/0!</v>
      </c>
      <c r="Q129" s="125" t="e">
        <f t="shared" si="30"/>
        <v>#DIV/0!</v>
      </c>
      <c r="R129" s="125" t="e">
        <f t="shared" si="31"/>
        <v>#DIV/0!</v>
      </c>
      <c r="S129" s="125" t="e">
        <f t="shared" si="32"/>
        <v>#DIV/0!</v>
      </c>
      <c r="T129" s="125" t="e">
        <f t="shared" si="33"/>
        <v>#DIV/0!</v>
      </c>
      <c r="U129" s="125" t="e">
        <f t="shared" si="34"/>
        <v>#DIV/0!</v>
      </c>
      <c r="V129" s="125" t="e">
        <f t="shared" si="35"/>
        <v>#DIV/0!</v>
      </c>
      <c r="W129" s="125" t="e">
        <f t="shared" si="36"/>
        <v>#DIV/0!</v>
      </c>
      <c r="X129" s="125" t="e">
        <f t="shared" si="37"/>
        <v>#DIV/0!</v>
      </c>
      <c r="Y129" s="59" t="e">
        <f t="shared" si="38"/>
        <v>#DIV/0!</v>
      </c>
      <c r="Z129" s="59" t="e">
        <f t="shared" si="39"/>
        <v>#DIV/0!</v>
      </c>
      <c r="AA129" s="62">
        <f t="shared" si="40"/>
        <v>0</v>
      </c>
      <c r="AB129" s="59" t="e">
        <f t="shared" si="41"/>
        <v>#DIV/0!</v>
      </c>
      <c r="AC129" s="59" t="e">
        <f t="shared" si="42"/>
        <v>#DIV/0!</v>
      </c>
      <c r="AD129" s="59" t="e">
        <f t="shared" si="43"/>
        <v>#DIV/0!</v>
      </c>
      <c r="AE129" s="62">
        <f t="shared" si="44"/>
        <v>0</v>
      </c>
      <c r="AF129" s="59" t="e">
        <f t="shared" si="45"/>
        <v>#DIV/0!</v>
      </c>
      <c r="AG129" s="59" t="e">
        <f t="shared" si="46"/>
        <v>#DIV/0!</v>
      </c>
      <c r="AH129" s="59" t="e">
        <f t="shared" si="47"/>
        <v>#DIV/0!</v>
      </c>
      <c r="AI129" s="62">
        <f t="shared" si="48"/>
        <v>0</v>
      </c>
      <c r="AJ129" s="59" t="e">
        <f t="shared" si="49"/>
        <v>#DIV/0!</v>
      </c>
      <c r="AK129" s="59" t="e">
        <f t="shared" si="50"/>
        <v>#DIV/0!</v>
      </c>
      <c r="AL129" s="59" t="e">
        <f t="shared" si="51"/>
        <v>#DIV/0!</v>
      </c>
      <c r="AM129" s="62">
        <f t="shared" si="52"/>
        <v>0</v>
      </c>
      <c r="AN129" s="59" t="e">
        <f t="shared" si="53"/>
        <v>#DIV/0!</v>
      </c>
      <c r="AO129" s="9"/>
      <c r="AP129" s="235"/>
      <c r="AQ129" s="236" t="str">
        <f t="shared" si="54"/>
        <v/>
      </c>
      <c r="AR129" s="236">
        <f t="shared" si="55"/>
        <v>0</v>
      </c>
      <c r="AS129" s="236">
        <f t="shared" si="56"/>
        <v>0</v>
      </c>
    </row>
    <row r="130" spans="1:45" x14ac:dyDescent="0.25">
      <c r="A130">
        <f t="shared" si="57"/>
        <v>113</v>
      </c>
      <c r="B130" s="69" t="str">
        <f>IF(ISBLANK('IV Addl - Analysis'!B124),"--",'IV Addl - Analysis'!B124)</f>
        <v>--</v>
      </c>
      <c r="C130" s="9"/>
      <c r="D130" s="9"/>
      <c r="E130" s="9"/>
      <c r="F130" s="9"/>
      <c r="G130" s="9"/>
      <c r="H130" s="9"/>
      <c r="I130" s="9"/>
      <c r="J130" s="9"/>
      <c r="K130" s="9"/>
      <c r="L130" s="9"/>
      <c r="M130" s="9"/>
      <c r="N130" s="9"/>
      <c r="O130" s="9"/>
      <c r="P130" s="125" t="e">
        <f t="shared" si="29"/>
        <v>#DIV/0!</v>
      </c>
      <c r="Q130" s="125" t="e">
        <f t="shared" si="30"/>
        <v>#DIV/0!</v>
      </c>
      <c r="R130" s="125" t="e">
        <f t="shared" si="31"/>
        <v>#DIV/0!</v>
      </c>
      <c r="S130" s="125" t="e">
        <f t="shared" si="32"/>
        <v>#DIV/0!</v>
      </c>
      <c r="T130" s="125" t="e">
        <f t="shared" si="33"/>
        <v>#DIV/0!</v>
      </c>
      <c r="U130" s="125" t="e">
        <f t="shared" si="34"/>
        <v>#DIV/0!</v>
      </c>
      <c r="V130" s="125" t="e">
        <f t="shared" si="35"/>
        <v>#DIV/0!</v>
      </c>
      <c r="W130" s="125" t="e">
        <f t="shared" si="36"/>
        <v>#DIV/0!</v>
      </c>
      <c r="X130" s="125" t="e">
        <f t="shared" si="37"/>
        <v>#DIV/0!</v>
      </c>
      <c r="Y130" s="59" t="e">
        <f t="shared" si="38"/>
        <v>#DIV/0!</v>
      </c>
      <c r="Z130" s="59" t="e">
        <f t="shared" si="39"/>
        <v>#DIV/0!</v>
      </c>
      <c r="AA130" s="62">
        <f t="shared" si="40"/>
        <v>0</v>
      </c>
      <c r="AB130" s="59" t="e">
        <f t="shared" si="41"/>
        <v>#DIV/0!</v>
      </c>
      <c r="AC130" s="59" t="e">
        <f t="shared" si="42"/>
        <v>#DIV/0!</v>
      </c>
      <c r="AD130" s="59" t="e">
        <f t="shared" si="43"/>
        <v>#DIV/0!</v>
      </c>
      <c r="AE130" s="62">
        <f t="shared" si="44"/>
        <v>0</v>
      </c>
      <c r="AF130" s="59" t="e">
        <f t="shared" si="45"/>
        <v>#DIV/0!</v>
      </c>
      <c r="AG130" s="59" t="e">
        <f t="shared" si="46"/>
        <v>#DIV/0!</v>
      </c>
      <c r="AH130" s="59" t="e">
        <f t="shared" si="47"/>
        <v>#DIV/0!</v>
      </c>
      <c r="AI130" s="62">
        <f t="shared" si="48"/>
        <v>0</v>
      </c>
      <c r="AJ130" s="59" t="e">
        <f t="shared" si="49"/>
        <v>#DIV/0!</v>
      </c>
      <c r="AK130" s="59" t="e">
        <f t="shared" si="50"/>
        <v>#DIV/0!</v>
      </c>
      <c r="AL130" s="59" t="e">
        <f t="shared" si="51"/>
        <v>#DIV/0!</v>
      </c>
      <c r="AM130" s="62">
        <f t="shared" si="52"/>
        <v>0</v>
      </c>
      <c r="AN130" s="59" t="e">
        <f t="shared" si="53"/>
        <v>#DIV/0!</v>
      </c>
      <c r="AO130" s="9"/>
      <c r="AP130" s="235"/>
      <c r="AQ130" s="236" t="str">
        <f t="shared" si="54"/>
        <v/>
      </c>
      <c r="AR130" s="236">
        <f t="shared" si="55"/>
        <v>0</v>
      </c>
      <c r="AS130" s="236">
        <f t="shared" si="56"/>
        <v>0</v>
      </c>
    </row>
    <row r="131" spans="1:45" x14ac:dyDescent="0.25">
      <c r="A131">
        <f t="shared" si="57"/>
        <v>114</v>
      </c>
      <c r="B131" s="69" t="str">
        <f>IF(ISBLANK('IV Addl - Analysis'!B125),"--",'IV Addl - Analysis'!B125)</f>
        <v>--</v>
      </c>
      <c r="C131" s="9"/>
      <c r="D131" s="9"/>
      <c r="E131" s="9"/>
      <c r="F131" s="9"/>
      <c r="G131" s="9"/>
      <c r="H131" s="9"/>
      <c r="I131" s="9"/>
      <c r="J131" s="9"/>
      <c r="K131" s="9"/>
      <c r="L131" s="9"/>
      <c r="M131" s="9"/>
      <c r="N131" s="9"/>
      <c r="O131" s="9"/>
      <c r="P131" s="125" t="e">
        <f t="shared" si="29"/>
        <v>#DIV/0!</v>
      </c>
      <c r="Q131" s="125" t="e">
        <f t="shared" si="30"/>
        <v>#DIV/0!</v>
      </c>
      <c r="R131" s="125" t="e">
        <f t="shared" si="31"/>
        <v>#DIV/0!</v>
      </c>
      <c r="S131" s="125" t="e">
        <f t="shared" si="32"/>
        <v>#DIV/0!</v>
      </c>
      <c r="T131" s="125" t="e">
        <f t="shared" si="33"/>
        <v>#DIV/0!</v>
      </c>
      <c r="U131" s="125" t="e">
        <f t="shared" si="34"/>
        <v>#DIV/0!</v>
      </c>
      <c r="V131" s="125" t="e">
        <f t="shared" si="35"/>
        <v>#DIV/0!</v>
      </c>
      <c r="W131" s="125" t="e">
        <f t="shared" si="36"/>
        <v>#DIV/0!</v>
      </c>
      <c r="X131" s="125" t="e">
        <f t="shared" si="37"/>
        <v>#DIV/0!</v>
      </c>
      <c r="Y131" s="59" t="e">
        <f t="shared" si="38"/>
        <v>#DIV/0!</v>
      </c>
      <c r="Z131" s="59" t="e">
        <f t="shared" si="39"/>
        <v>#DIV/0!</v>
      </c>
      <c r="AA131" s="62">
        <f t="shared" si="40"/>
        <v>0</v>
      </c>
      <c r="AB131" s="59" t="e">
        <f t="shared" si="41"/>
        <v>#DIV/0!</v>
      </c>
      <c r="AC131" s="59" t="e">
        <f t="shared" si="42"/>
        <v>#DIV/0!</v>
      </c>
      <c r="AD131" s="59" t="e">
        <f t="shared" si="43"/>
        <v>#DIV/0!</v>
      </c>
      <c r="AE131" s="62">
        <f t="shared" si="44"/>
        <v>0</v>
      </c>
      <c r="AF131" s="59" t="e">
        <f t="shared" si="45"/>
        <v>#DIV/0!</v>
      </c>
      <c r="AG131" s="59" t="e">
        <f t="shared" si="46"/>
        <v>#DIV/0!</v>
      </c>
      <c r="AH131" s="59" t="e">
        <f t="shared" si="47"/>
        <v>#DIV/0!</v>
      </c>
      <c r="AI131" s="62">
        <f t="shared" si="48"/>
        <v>0</v>
      </c>
      <c r="AJ131" s="59" t="e">
        <f t="shared" si="49"/>
        <v>#DIV/0!</v>
      </c>
      <c r="AK131" s="59" t="e">
        <f t="shared" si="50"/>
        <v>#DIV/0!</v>
      </c>
      <c r="AL131" s="59" t="e">
        <f t="shared" si="51"/>
        <v>#DIV/0!</v>
      </c>
      <c r="AM131" s="62">
        <f t="shared" si="52"/>
        <v>0</v>
      </c>
      <c r="AN131" s="59" t="e">
        <f t="shared" si="53"/>
        <v>#DIV/0!</v>
      </c>
      <c r="AO131" s="9"/>
      <c r="AP131" s="235"/>
      <c r="AQ131" s="236" t="str">
        <f t="shared" si="54"/>
        <v/>
      </c>
      <c r="AR131" s="236">
        <f t="shared" si="55"/>
        <v>0</v>
      </c>
      <c r="AS131" s="236">
        <f t="shared" si="56"/>
        <v>0</v>
      </c>
    </row>
    <row r="132" spans="1:45" x14ac:dyDescent="0.25">
      <c r="A132">
        <f t="shared" si="57"/>
        <v>115</v>
      </c>
      <c r="B132" s="69" t="str">
        <f>IF(ISBLANK('IV Addl - Analysis'!B126),"--",'IV Addl - Analysis'!B126)</f>
        <v>--</v>
      </c>
      <c r="C132" s="9"/>
      <c r="D132" s="9"/>
      <c r="E132" s="9"/>
      <c r="F132" s="9"/>
      <c r="G132" s="9"/>
      <c r="H132" s="9"/>
      <c r="I132" s="9"/>
      <c r="J132" s="9"/>
      <c r="K132" s="9"/>
      <c r="L132" s="9"/>
      <c r="M132" s="9"/>
      <c r="N132" s="9"/>
      <c r="O132" s="9"/>
      <c r="P132" s="125" t="e">
        <f t="shared" si="29"/>
        <v>#DIV/0!</v>
      </c>
      <c r="Q132" s="125" t="e">
        <f t="shared" si="30"/>
        <v>#DIV/0!</v>
      </c>
      <c r="R132" s="125" t="e">
        <f t="shared" si="31"/>
        <v>#DIV/0!</v>
      </c>
      <c r="S132" s="125" t="e">
        <f t="shared" si="32"/>
        <v>#DIV/0!</v>
      </c>
      <c r="T132" s="125" t="e">
        <f t="shared" si="33"/>
        <v>#DIV/0!</v>
      </c>
      <c r="U132" s="125" t="e">
        <f t="shared" si="34"/>
        <v>#DIV/0!</v>
      </c>
      <c r="V132" s="125" t="e">
        <f t="shared" si="35"/>
        <v>#DIV/0!</v>
      </c>
      <c r="W132" s="125" t="e">
        <f t="shared" si="36"/>
        <v>#DIV/0!</v>
      </c>
      <c r="X132" s="125" t="e">
        <f t="shared" si="37"/>
        <v>#DIV/0!</v>
      </c>
      <c r="Y132" s="59" t="e">
        <f t="shared" si="38"/>
        <v>#DIV/0!</v>
      </c>
      <c r="Z132" s="59" t="e">
        <f t="shared" si="39"/>
        <v>#DIV/0!</v>
      </c>
      <c r="AA132" s="62">
        <f t="shared" si="40"/>
        <v>0</v>
      </c>
      <c r="AB132" s="59" t="e">
        <f t="shared" si="41"/>
        <v>#DIV/0!</v>
      </c>
      <c r="AC132" s="59" t="e">
        <f t="shared" si="42"/>
        <v>#DIV/0!</v>
      </c>
      <c r="AD132" s="59" t="e">
        <f t="shared" si="43"/>
        <v>#DIV/0!</v>
      </c>
      <c r="AE132" s="62">
        <f t="shared" si="44"/>
        <v>0</v>
      </c>
      <c r="AF132" s="59" t="e">
        <f t="shared" si="45"/>
        <v>#DIV/0!</v>
      </c>
      <c r="AG132" s="59" t="e">
        <f t="shared" si="46"/>
        <v>#DIV/0!</v>
      </c>
      <c r="AH132" s="59" t="e">
        <f t="shared" si="47"/>
        <v>#DIV/0!</v>
      </c>
      <c r="AI132" s="62">
        <f t="shared" si="48"/>
        <v>0</v>
      </c>
      <c r="AJ132" s="59" t="e">
        <f t="shared" si="49"/>
        <v>#DIV/0!</v>
      </c>
      <c r="AK132" s="59" t="e">
        <f t="shared" si="50"/>
        <v>#DIV/0!</v>
      </c>
      <c r="AL132" s="59" t="e">
        <f t="shared" si="51"/>
        <v>#DIV/0!</v>
      </c>
      <c r="AM132" s="62">
        <f t="shared" si="52"/>
        <v>0</v>
      </c>
      <c r="AN132" s="59" t="e">
        <f t="shared" si="53"/>
        <v>#DIV/0!</v>
      </c>
      <c r="AO132" s="9"/>
      <c r="AP132" s="235"/>
      <c r="AQ132" s="236" t="str">
        <f t="shared" si="54"/>
        <v/>
      </c>
      <c r="AR132" s="236">
        <f t="shared" si="55"/>
        <v>0</v>
      </c>
      <c r="AS132" s="236">
        <f t="shared" si="56"/>
        <v>0</v>
      </c>
    </row>
    <row r="133" spans="1:45" x14ac:dyDescent="0.25">
      <c r="A133">
        <f t="shared" si="57"/>
        <v>116</v>
      </c>
      <c r="B133" s="69" t="str">
        <f>IF(ISBLANK('IV Addl - Analysis'!B127),"--",'IV Addl - Analysis'!B127)</f>
        <v>--</v>
      </c>
      <c r="C133" s="9"/>
      <c r="D133" s="9"/>
      <c r="E133" s="9"/>
      <c r="F133" s="9"/>
      <c r="G133" s="9"/>
      <c r="H133" s="9"/>
      <c r="I133" s="9"/>
      <c r="J133" s="9"/>
      <c r="K133" s="9"/>
      <c r="L133" s="9"/>
      <c r="M133" s="9"/>
      <c r="N133" s="9"/>
      <c r="O133" s="9"/>
      <c r="P133" s="125" t="e">
        <f t="shared" si="29"/>
        <v>#DIV/0!</v>
      </c>
      <c r="Q133" s="125" t="e">
        <f t="shared" si="30"/>
        <v>#DIV/0!</v>
      </c>
      <c r="R133" s="125" t="e">
        <f t="shared" si="31"/>
        <v>#DIV/0!</v>
      </c>
      <c r="S133" s="125" t="e">
        <f t="shared" si="32"/>
        <v>#DIV/0!</v>
      </c>
      <c r="T133" s="125" t="e">
        <f t="shared" si="33"/>
        <v>#DIV/0!</v>
      </c>
      <c r="U133" s="125" t="e">
        <f t="shared" si="34"/>
        <v>#DIV/0!</v>
      </c>
      <c r="V133" s="125" t="e">
        <f t="shared" si="35"/>
        <v>#DIV/0!</v>
      </c>
      <c r="W133" s="125" t="e">
        <f t="shared" si="36"/>
        <v>#DIV/0!</v>
      </c>
      <c r="X133" s="125" t="e">
        <f t="shared" si="37"/>
        <v>#DIV/0!</v>
      </c>
      <c r="Y133" s="59" t="e">
        <f t="shared" si="38"/>
        <v>#DIV/0!</v>
      </c>
      <c r="Z133" s="59" t="e">
        <f t="shared" si="39"/>
        <v>#DIV/0!</v>
      </c>
      <c r="AA133" s="62">
        <f t="shared" si="40"/>
        <v>0</v>
      </c>
      <c r="AB133" s="59" t="e">
        <f t="shared" si="41"/>
        <v>#DIV/0!</v>
      </c>
      <c r="AC133" s="59" t="e">
        <f t="shared" si="42"/>
        <v>#DIV/0!</v>
      </c>
      <c r="AD133" s="59" t="e">
        <f t="shared" si="43"/>
        <v>#DIV/0!</v>
      </c>
      <c r="AE133" s="62">
        <f t="shared" si="44"/>
        <v>0</v>
      </c>
      <c r="AF133" s="59" t="e">
        <f t="shared" si="45"/>
        <v>#DIV/0!</v>
      </c>
      <c r="AG133" s="59" t="e">
        <f t="shared" si="46"/>
        <v>#DIV/0!</v>
      </c>
      <c r="AH133" s="59" t="e">
        <f t="shared" si="47"/>
        <v>#DIV/0!</v>
      </c>
      <c r="AI133" s="62">
        <f t="shared" si="48"/>
        <v>0</v>
      </c>
      <c r="AJ133" s="59" t="e">
        <f t="shared" si="49"/>
        <v>#DIV/0!</v>
      </c>
      <c r="AK133" s="59" t="e">
        <f t="shared" si="50"/>
        <v>#DIV/0!</v>
      </c>
      <c r="AL133" s="59" t="e">
        <f t="shared" si="51"/>
        <v>#DIV/0!</v>
      </c>
      <c r="AM133" s="62">
        <f t="shared" si="52"/>
        <v>0</v>
      </c>
      <c r="AN133" s="59" t="e">
        <f t="shared" si="53"/>
        <v>#DIV/0!</v>
      </c>
      <c r="AO133" s="9"/>
      <c r="AP133" s="235"/>
      <c r="AQ133" s="236" t="str">
        <f t="shared" si="54"/>
        <v/>
      </c>
      <c r="AR133" s="236">
        <f t="shared" si="55"/>
        <v>0</v>
      </c>
      <c r="AS133" s="236">
        <f t="shared" si="56"/>
        <v>0</v>
      </c>
    </row>
    <row r="134" spans="1:45" x14ac:dyDescent="0.25">
      <c r="A134">
        <f t="shared" si="57"/>
        <v>117</v>
      </c>
      <c r="B134" s="69" t="str">
        <f>IF(ISBLANK('IV Addl - Analysis'!B128),"--",'IV Addl - Analysis'!B128)</f>
        <v>--</v>
      </c>
      <c r="C134" s="9"/>
      <c r="D134" s="9"/>
      <c r="E134" s="9"/>
      <c r="F134" s="9"/>
      <c r="G134" s="9"/>
      <c r="H134" s="9"/>
      <c r="I134" s="9"/>
      <c r="J134" s="9"/>
      <c r="K134" s="9"/>
      <c r="L134" s="9"/>
      <c r="M134" s="9"/>
      <c r="N134" s="9"/>
      <c r="O134" s="9"/>
      <c r="P134" s="125" t="e">
        <f t="shared" si="29"/>
        <v>#DIV/0!</v>
      </c>
      <c r="Q134" s="125" t="e">
        <f t="shared" si="30"/>
        <v>#DIV/0!</v>
      </c>
      <c r="R134" s="125" t="e">
        <f t="shared" si="31"/>
        <v>#DIV/0!</v>
      </c>
      <c r="S134" s="125" t="e">
        <f t="shared" si="32"/>
        <v>#DIV/0!</v>
      </c>
      <c r="T134" s="125" t="e">
        <f t="shared" si="33"/>
        <v>#DIV/0!</v>
      </c>
      <c r="U134" s="125" t="e">
        <f t="shared" si="34"/>
        <v>#DIV/0!</v>
      </c>
      <c r="V134" s="125" t="e">
        <f t="shared" si="35"/>
        <v>#DIV/0!</v>
      </c>
      <c r="W134" s="125" t="e">
        <f t="shared" si="36"/>
        <v>#DIV/0!</v>
      </c>
      <c r="X134" s="125" t="e">
        <f t="shared" si="37"/>
        <v>#DIV/0!</v>
      </c>
      <c r="Y134" s="59" t="e">
        <f t="shared" si="38"/>
        <v>#DIV/0!</v>
      </c>
      <c r="Z134" s="59" t="e">
        <f t="shared" si="39"/>
        <v>#DIV/0!</v>
      </c>
      <c r="AA134" s="62">
        <f t="shared" si="40"/>
        <v>0</v>
      </c>
      <c r="AB134" s="59" t="e">
        <f t="shared" si="41"/>
        <v>#DIV/0!</v>
      </c>
      <c r="AC134" s="59" t="e">
        <f t="shared" si="42"/>
        <v>#DIV/0!</v>
      </c>
      <c r="AD134" s="59" t="e">
        <f t="shared" si="43"/>
        <v>#DIV/0!</v>
      </c>
      <c r="AE134" s="62">
        <f t="shared" si="44"/>
        <v>0</v>
      </c>
      <c r="AF134" s="59" t="e">
        <f t="shared" si="45"/>
        <v>#DIV/0!</v>
      </c>
      <c r="AG134" s="59" t="e">
        <f t="shared" si="46"/>
        <v>#DIV/0!</v>
      </c>
      <c r="AH134" s="59" t="e">
        <f t="shared" si="47"/>
        <v>#DIV/0!</v>
      </c>
      <c r="AI134" s="62">
        <f t="shared" si="48"/>
        <v>0</v>
      </c>
      <c r="AJ134" s="59" t="e">
        <f t="shared" si="49"/>
        <v>#DIV/0!</v>
      </c>
      <c r="AK134" s="59" t="e">
        <f t="shared" si="50"/>
        <v>#DIV/0!</v>
      </c>
      <c r="AL134" s="59" t="e">
        <f t="shared" si="51"/>
        <v>#DIV/0!</v>
      </c>
      <c r="AM134" s="62">
        <f t="shared" si="52"/>
        <v>0</v>
      </c>
      <c r="AN134" s="59" t="e">
        <f t="shared" si="53"/>
        <v>#DIV/0!</v>
      </c>
      <c r="AO134" s="9"/>
      <c r="AP134" s="235"/>
      <c r="AQ134" s="236" t="str">
        <f t="shared" si="54"/>
        <v/>
      </c>
      <c r="AR134" s="236">
        <f t="shared" si="55"/>
        <v>0</v>
      </c>
      <c r="AS134" s="236">
        <f t="shared" si="56"/>
        <v>0</v>
      </c>
    </row>
    <row r="135" spans="1:45" x14ac:dyDescent="0.25">
      <c r="A135">
        <f t="shared" si="57"/>
        <v>118</v>
      </c>
      <c r="B135" s="69" t="str">
        <f>IF(ISBLANK('IV Addl - Analysis'!B129),"--",'IV Addl - Analysis'!B129)</f>
        <v>--</v>
      </c>
      <c r="C135" s="9"/>
      <c r="D135" s="9"/>
      <c r="E135" s="9"/>
      <c r="F135" s="9"/>
      <c r="G135" s="9"/>
      <c r="H135" s="9"/>
      <c r="I135" s="9"/>
      <c r="J135" s="9"/>
      <c r="K135" s="9"/>
      <c r="L135" s="9"/>
      <c r="M135" s="9"/>
      <c r="N135" s="9"/>
      <c r="O135" s="9"/>
      <c r="P135" s="125" t="e">
        <f t="shared" si="29"/>
        <v>#DIV/0!</v>
      </c>
      <c r="Q135" s="125" t="e">
        <f t="shared" si="30"/>
        <v>#DIV/0!</v>
      </c>
      <c r="R135" s="125" t="e">
        <f t="shared" si="31"/>
        <v>#DIV/0!</v>
      </c>
      <c r="S135" s="125" t="e">
        <f t="shared" si="32"/>
        <v>#DIV/0!</v>
      </c>
      <c r="T135" s="125" t="e">
        <f t="shared" si="33"/>
        <v>#DIV/0!</v>
      </c>
      <c r="U135" s="125" t="e">
        <f t="shared" si="34"/>
        <v>#DIV/0!</v>
      </c>
      <c r="V135" s="125" t="e">
        <f t="shared" si="35"/>
        <v>#DIV/0!</v>
      </c>
      <c r="W135" s="125" t="e">
        <f t="shared" si="36"/>
        <v>#DIV/0!</v>
      </c>
      <c r="X135" s="125" t="e">
        <f t="shared" si="37"/>
        <v>#DIV/0!</v>
      </c>
      <c r="Y135" s="59" t="e">
        <f t="shared" si="38"/>
        <v>#DIV/0!</v>
      </c>
      <c r="Z135" s="59" t="e">
        <f t="shared" si="39"/>
        <v>#DIV/0!</v>
      </c>
      <c r="AA135" s="62">
        <f t="shared" si="40"/>
        <v>0</v>
      </c>
      <c r="AB135" s="59" t="e">
        <f t="shared" si="41"/>
        <v>#DIV/0!</v>
      </c>
      <c r="AC135" s="59" t="e">
        <f t="shared" si="42"/>
        <v>#DIV/0!</v>
      </c>
      <c r="AD135" s="59" t="e">
        <f t="shared" si="43"/>
        <v>#DIV/0!</v>
      </c>
      <c r="AE135" s="62">
        <f t="shared" si="44"/>
        <v>0</v>
      </c>
      <c r="AF135" s="59" t="e">
        <f t="shared" si="45"/>
        <v>#DIV/0!</v>
      </c>
      <c r="AG135" s="59" t="e">
        <f t="shared" si="46"/>
        <v>#DIV/0!</v>
      </c>
      <c r="AH135" s="59" t="e">
        <f t="shared" si="47"/>
        <v>#DIV/0!</v>
      </c>
      <c r="AI135" s="62">
        <f t="shared" si="48"/>
        <v>0</v>
      </c>
      <c r="AJ135" s="59" t="e">
        <f t="shared" si="49"/>
        <v>#DIV/0!</v>
      </c>
      <c r="AK135" s="59" t="e">
        <f t="shared" si="50"/>
        <v>#DIV/0!</v>
      </c>
      <c r="AL135" s="59" t="e">
        <f t="shared" si="51"/>
        <v>#DIV/0!</v>
      </c>
      <c r="AM135" s="62">
        <f t="shared" si="52"/>
        <v>0</v>
      </c>
      <c r="AN135" s="59" t="e">
        <f t="shared" si="53"/>
        <v>#DIV/0!</v>
      </c>
      <c r="AO135" s="9"/>
      <c r="AP135" s="235"/>
      <c r="AQ135" s="236" t="str">
        <f t="shared" si="54"/>
        <v/>
      </c>
      <c r="AR135" s="236">
        <f t="shared" si="55"/>
        <v>0</v>
      </c>
      <c r="AS135" s="236">
        <f t="shared" si="56"/>
        <v>0</v>
      </c>
    </row>
    <row r="136" spans="1:45" x14ac:dyDescent="0.25">
      <c r="A136">
        <f t="shared" si="57"/>
        <v>119</v>
      </c>
      <c r="B136" s="69" t="str">
        <f>IF(ISBLANK('IV Addl - Analysis'!B130),"--",'IV Addl - Analysis'!B130)</f>
        <v>--</v>
      </c>
      <c r="C136" s="9"/>
      <c r="D136" s="9"/>
      <c r="E136" s="9"/>
      <c r="F136" s="9"/>
      <c r="G136" s="9"/>
      <c r="H136" s="9"/>
      <c r="I136" s="9"/>
      <c r="J136" s="9"/>
      <c r="K136" s="9"/>
      <c r="L136" s="9"/>
      <c r="M136" s="9"/>
      <c r="N136" s="9"/>
      <c r="O136" s="9"/>
      <c r="P136" s="125" t="e">
        <f t="shared" si="29"/>
        <v>#DIV/0!</v>
      </c>
      <c r="Q136" s="125" t="e">
        <f t="shared" si="30"/>
        <v>#DIV/0!</v>
      </c>
      <c r="R136" s="125" t="e">
        <f t="shared" si="31"/>
        <v>#DIV/0!</v>
      </c>
      <c r="S136" s="125" t="e">
        <f t="shared" si="32"/>
        <v>#DIV/0!</v>
      </c>
      <c r="T136" s="125" t="e">
        <f t="shared" si="33"/>
        <v>#DIV/0!</v>
      </c>
      <c r="U136" s="125" t="e">
        <f t="shared" si="34"/>
        <v>#DIV/0!</v>
      </c>
      <c r="V136" s="125" t="e">
        <f t="shared" si="35"/>
        <v>#DIV/0!</v>
      </c>
      <c r="W136" s="125" t="e">
        <f t="shared" si="36"/>
        <v>#DIV/0!</v>
      </c>
      <c r="X136" s="125" t="e">
        <f t="shared" si="37"/>
        <v>#DIV/0!</v>
      </c>
      <c r="Y136" s="59" t="e">
        <f t="shared" si="38"/>
        <v>#DIV/0!</v>
      </c>
      <c r="Z136" s="59" t="e">
        <f t="shared" si="39"/>
        <v>#DIV/0!</v>
      </c>
      <c r="AA136" s="62">
        <f t="shared" si="40"/>
        <v>0</v>
      </c>
      <c r="AB136" s="59" t="e">
        <f t="shared" si="41"/>
        <v>#DIV/0!</v>
      </c>
      <c r="AC136" s="59" t="e">
        <f t="shared" si="42"/>
        <v>#DIV/0!</v>
      </c>
      <c r="AD136" s="59" t="e">
        <f t="shared" si="43"/>
        <v>#DIV/0!</v>
      </c>
      <c r="AE136" s="62">
        <f t="shared" si="44"/>
        <v>0</v>
      </c>
      <c r="AF136" s="59" t="e">
        <f t="shared" si="45"/>
        <v>#DIV/0!</v>
      </c>
      <c r="AG136" s="59" t="e">
        <f t="shared" si="46"/>
        <v>#DIV/0!</v>
      </c>
      <c r="AH136" s="59" t="e">
        <f t="shared" si="47"/>
        <v>#DIV/0!</v>
      </c>
      <c r="AI136" s="62">
        <f t="shared" si="48"/>
        <v>0</v>
      </c>
      <c r="AJ136" s="59" t="e">
        <f t="shared" si="49"/>
        <v>#DIV/0!</v>
      </c>
      <c r="AK136" s="59" t="e">
        <f t="shared" si="50"/>
        <v>#DIV/0!</v>
      </c>
      <c r="AL136" s="59" t="e">
        <f t="shared" si="51"/>
        <v>#DIV/0!</v>
      </c>
      <c r="AM136" s="62">
        <f t="shared" si="52"/>
        <v>0</v>
      </c>
      <c r="AN136" s="59" t="e">
        <f t="shared" si="53"/>
        <v>#DIV/0!</v>
      </c>
      <c r="AO136" s="9"/>
      <c r="AP136" s="235"/>
      <c r="AQ136" s="236" t="str">
        <f t="shared" si="54"/>
        <v/>
      </c>
      <c r="AR136" s="236">
        <f t="shared" si="55"/>
        <v>0</v>
      </c>
      <c r="AS136" s="236">
        <f t="shared" si="56"/>
        <v>0</v>
      </c>
    </row>
    <row r="137" spans="1:45" x14ac:dyDescent="0.25">
      <c r="A137">
        <f t="shared" si="57"/>
        <v>120</v>
      </c>
      <c r="B137" s="69" t="str">
        <f>IF(ISBLANK('IV Addl - Analysis'!B131),"--",'IV Addl - Analysis'!B131)</f>
        <v>--</v>
      </c>
      <c r="C137" s="9"/>
      <c r="D137" s="9"/>
      <c r="E137" s="9"/>
      <c r="F137" s="9"/>
      <c r="G137" s="9"/>
      <c r="H137" s="9"/>
      <c r="I137" s="9"/>
      <c r="J137" s="9"/>
      <c r="K137" s="9"/>
      <c r="L137" s="9"/>
      <c r="M137" s="9"/>
      <c r="N137" s="9"/>
      <c r="O137" s="9"/>
      <c r="P137" s="125" t="e">
        <f t="shared" si="29"/>
        <v>#DIV/0!</v>
      </c>
      <c r="Q137" s="125" t="e">
        <f t="shared" si="30"/>
        <v>#DIV/0!</v>
      </c>
      <c r="R137" s="125" t="e">
        <f t="shared" si="31"/>
        <v>#DIV/0!</v>
      </c>
      <c r="S137" s="125" t="e">
        <f t="shared" si="32"/>
        <v>#DIV/0!</v>
      </c>
      <c r="T137" s="125" t="e">
        <f t="shared" si="33"/>
        <v>#DIV/0!</v>
      </c>
      <c r="U137" s="125" t="e">
        <f t="shared" si="34"/>
        <v>#DIV/0!</v>
      </c>
      <c r="V137" s="125" t="e">
        <f t="shared" si="35"/>
        <v>#DIV/0!</v>
      </c>
      <c r="W137" s="125" t="e">
        <f t="shared" si="36"/>
        <v>#DIV/0!</v>
      </c>
      <c r="X137" s="125" t="e">
        <f t="shared" si="37"/>
        <v>#DIV/0!</v>
      </c>
      <c r="Y137" s="59" t="e">
        <f t="shared" si="38"/>
        <v>#DIV/0!</v>
      </c>
      <c r="Z137" s="59" t="e">
        <f t="shared" si="39"/>
        <v>#DIV/0!</v>
      </c>
      <c r="AA137" s="62">
        <f t="shared" si="40"/>
        <v>0</v>
      </c>
      <c r="AB137" s="59" t="e">
        <f t="shared" si="41"/>
        <v>#DIV/0!</v>
      </c>
      <c r="AC137" s="59" t="e">
        <f t="shared" si="42"/>
        <v>#DIV/0!</v>
      </c>
      <c r="AD137" s="59" t="e">
        <f t="shared" si="43"/>
        <v>#DIV/0!</v>
      </c>
      <c r="AE137" s="62">
        <f t="shared" si="44"/>
        <v>0</v>
      </c>
      <c r="AF137" s="59" t="e">
        <f t="shared" si="45"/>
        <v>#DIV/0!</v>
      </c>
      <c r="AG137" s="59" t="e">
        <f t="shared" si="46"/>
        <v>#DIV/0!</v>
      </c>
      <c r="AH137" s="59" t="e">
        <f t="shared" si="47"/>
        <v>#DIV/0!</v>
      </c>
      <c r="AI137" s="62">
        <f t="shared" si="48"/>
        <v>0</v>
      </c>
      <c r="AJ137" s="59" t="e">
        <f t="shared" si="49"/>
        <v>#DIV/0!</v>
      </c>
      <c r="AK137" s="59" t="e">
        <f t="shared" si="50"/>
        <v>#DIV/0!</v>
      </c>
      <c r="AL137" s="59" t="e">
        <f t="shared" si="51"/>
        <v>#DIV/0!</v>
      </c>
      <c r="AM137" s="62">
        <f t="shared" si="52"/>
        <v>0</v>
      </c>
      <c r="AN137" s="59" t="e">
        <f t="shared" si="53"/>
        <v>#DIV/0!</v>
      </c>
      <c r="AO137" s="9"/>
      <c r="AP137" s="235"/>
      <c r="AQ137" s="236" t="str">
        <f t="shared" si="54"/>
        <v/>
      </c>
      <c r="AR137" s="236">
        <f t="shared" si="55"/>
        <v>0</v>
      </c>
      <c r="AS137" s="236">
        <f t="shared" si="56"/>
        <v>0</v>
      </c>
    </row>
    <row r="138" spans="1:45" x14ac:dyDescent="0.25">
      <c r="A138">
        <f t="shared" si="57"/>
        <v>121</v>
      </c>
      <c r="B138" s="69" t="str">
        <f>IF(ISBLANK('IV Addl - Analysis'!B132),"--",'IV Addl - Analysis'!B132)</f>
        <v>--</v>
      </c>
      <c r="C138" s="9"/>
      <c r="D138" s="9"/>
      <c r="E138" s="9"/>
      <c r="F138" s="9"/>
      <c r="G138" s="9"/>
      <c r="H138" s="9"/>
      <c r="I138" s="9"/>
      <c r="J138" s="9"/>
      <c r="K138" s="9"/>
      <c r="L138" s="9"/>
      <c r="M138" s="9"/>
      <c r="N138" s="9"/>
      <c r="O138" s="9"/>
      <c r="P138" s="125" t="e">
        <f t="shared" si="29"/>
        <v>#DIV/0!</v>
      </c>
      <c r="Q138" s="125" t="e">
        <f t="shared" si="30"/>
        <v>#DIV/0!</v>
      </c>
      <c r="R138" s="125" t="e">
        <f t="shared" si="31"/>
        <v>#DIV/0!</v>
      </c>
      <c r="S138" s="125" t="e">
        <f t="shared" si="32"/>
        <v>#DIV/0!</v>
      </c>
      <c r="T138" s="125" t="e">
        <f t="shared" si="33"/>
        <v>#DIV/0!</v>
      </c>
      <c r="U138" s="125" t="e">
        <f t="shared" si="34"/>
        <v>#DIV/0!</v>
      </c>
      <c r="V138" s="125" t="e">
        <f t="shared" si="35"/>
        <v>#DIV/0!</v>
      </c>
      <c r="W138" s="125" t="e">
        <f t="shared" si="36"/>
        <v>#DIV/0!</v>
      </c>
      <c r="X138" s="125" t="e">
        <f t="shared" si="37"/>
        <v>#DIV/0!</v>
      </c>
      <c r="Y138" s="59" t="e">
        <f t="shared" si="38"/>
        <v>#DIV/0!</v>
      </c>
      <c r="Z138" s="59" t="e">
        <f t="shared" si="39"/>
        <v>#DIV/0!</v>
      </c>
      <c r="AA138" s="62">
        <f t="shared" si="40"/>
        <v>0</v>
      </c>
      <c r="AB138" s="59" t="e">
        <f t="shared" si="41"/>
        <v>#DIV/0!</v>
      </c>
      <c r="AC138" s="59" t="e">
        <f t="shared" si="42"/>
        <v>#DIV/0!</v>
      </c>
      <c r="AD138" s="59" t="e">
        <f t="shared" si="43"/>
        <v>#DIV/0!</v>
      </c>
      <c r="AE138" s="62">
        <f t="shared" si="44"/>
        <v>0</v>
      </c>
      <c r="AF138" s="59" t="e">
        <f t="shared" si="45"/>
        <v>#DIV/0!</v>
      </c>
      <c r="AG138" s="59" t="e">
        <f t="shared" si="46"/>
        <v>#DIV/0!</v>
      </c>
      <c r="AH138" s="59" t="e">
        <f t="shared" si="47"/>
        <v>#DIV/0!</v>
      </c>
      <c r="AI138" s="62">
        <f t="shared" si="48"/>
        <v>0</v>
      </c>
      <c r="AJ138" s="59" t="e">
        <f t="shared" si="49"/>
        <v>#DIV/0!</v>
      </c>
      <c r="AK138" s="59" t="e">
        <f t="shared" si="50"/>
        <v>#DIV/0!</v>
      </c>
      <c r="AL138" s="59" t="e">
        <f t="shared" si="51"/>
        <v>#DIV/0!</v>
      </c>
      <c r="AM138" s="62">
        <f t="shared" si="52"/>
        <v>0</v>
      </c>
      <c r="AN138" s="59" t="e">
        <f t="shared" si="53"/>
        <v>#DIV/0!</v>
      </c>
      <c r="AO138" s="9"/>
      <c r="AP138" s="235"/>
      <c r="AQ138" s="236" t="str">
        <f t="shared" si="54"/>
        <v/>
      </c>
      <c r="AR138" s="236">
        <f t="shared" si="55"/>
        <v>0</v>
      </c>
      <c r="AS138" s="236">
        <f t="shared" si="56"/>
        <v>0</v>
      </c>
    </row>
    <row r="139" spans="1:45" x14ac:dyDescent="0.25">
      <c r="A139">
        <f t="shared" si="57"/>
        <v>122</v>
      </c>
      <c r="B139" s="69" t="str">
        <f>IF(ISBLANK('IV Addl - Analysis'!B133),"--",'IV Addl - Analysis'!B133)</f>
        <v>--</v>
      </c>
      <c r="C139" s="9"/>
      <c r="D139" s="9"/>
      <c r="E139" s="9"/>
      <c r="F139" s="9"/>
      <c r="G139" s="9"/>
      <c r="H139" s="9"/>
      <c r="I139" s="9"/>
      <c r="J139" s="9"/>
      <c r="K139" s="9"/>
      <c r="L139" s="9"/>
      <c r="M139" s="9"/>
      <c r="N139" s="9"/>
      <c r="O139" s="9"/>
      <c r="P139" s="125" t="e">
        <f t="shared" si="29"/>
        <v>#DIV/0!</v>
      </c>
      <c r="Q139" s="125" t="e">
        <f t="shared" si="30"/>
        <v>#DIV/0!</v>
      </c>
      <c r="R139" s="125" t="e">
        <f t="shared" si="31"/>
        <v>#DIV/0!</v>
      </c>
      <c r="S139" s="125" t="e">
        <f t="shared" si="32"/>
        <v>#DIV/0!</v>
      </c>
      <c r="T139" s="125" t="e">
        <f t="shared" si="33"/>
        <v>#DIV/0!</v>
      </c>
      <c r="U139" s="125" t="e">
        <f t="shared" si="34"/>
        <v>#DIV/0!</v>
      </c>
      <c r="V139" s="125" t="e">
        <f t="shared" si="35"/>
        <v>#DIV/0!</v>
      </c>
      <c r="W139" s="125" t="e">
        <f t="shared" si="36"/>
        <v>#DIV/0!</v>
      </c>
      <c r="X139" s="125" t="e">
        <f t="shared" si="37"/>
        <v>#DIV/0!</v>
      </c>
      <c r="Y139" s="59" t="e">
        <f t="shared" si="38"/>
        <v>#DIV/0!</v>
      </c>
      <c r="Z139" s="59" t="e">
        <f t="shared" si="39"/>
        <v>#DIV/0!</v>
      </c>
      <c r="AA139" s="62">
        <f t="shared" si="40"/>
        <v>0</v>
      </c>
      <c r="AB139" s="59" t="e">
        <f t="shared" si="41"/>
        <v>#DIV/0!</v>
      </c>
      <c r="AC139" s="59" t="e">
        <f t="shared" si="42"/>
        <v>#DIV/0!</v>
      </c>
      <c r="AD139" s="59" t="e">
        <f t="shared" si="43"/>
        <v>#DIV/0!</v>
      </c>
      <c r="AE139" s="62">
        <f t="shared" si="44"/>
        <v>0</v>
      </c>
      <c r="AF139" s="59" t="e">
        <f t="shared" si="45"/>
        <v>#DIV/0!</v>
      </c>
      <c r="AG139" s="59" t="e">
        <f t="shared" si="46"/>
        <v>#DIV/0!</v>
      </c>
      <c r="AH139" s="59" t="e">
        <f t="shared" si="47"/>
        <v>#DIV/0!</v>
      </c>
      <c r="AI139" s="62">
        <f t="shared" si="48"/>
        <v>0</v>
      </c>
      <c r="AJ139" s="59" t="e">
        <f t="shared" si="49"/>
        <v>#DIV/0!</v>
      </c>
      <c r="AK139" s="59" t="e">
        <f t="shared" si="50"/>
        <v>#DIV/0!</v>
      </c>
      <c r="AL139" s="59" t="e">
        <f t="shared" si="51"/>
        <v>#DIV/0!</v>
      </c>
      <c r="AM139" s="62">
        <f t="shared" si="52"/>
        <v>0</v>
      </c>
      <c r="AN139" s="59" t="e">
        <f t="shared" si="53"/>
        <v>#DIV/0!</v>
      </c>
      <c r="AO139" s="9"/>
      <c r="AP139" s="235"/>
      <c r="AQ139" s="236" t="str">
        <f t="shared" si="54"/>
        <v/>
      </c>
      <c r="AR139" s="236">
        <f t="shared" si="55"/>
        <v>0</v>
      </c>
      <c r="AS139" s="236">
        <f t="shared" si="56"/>
        <v>0</v>
      </c>
    </row>
    <row r="140" spans="1:45" x14ac:dyDescent="0.25">
      <c r="A140">
        <f t="shared" si="57"/>
        <v>123</v>
      </c>
      <c r="B140" s="69" t="str">
        <f>IF(ISBLANK('IV Addl - Analysis'!B134),"--",'IV Addl - Analysis'!B134)</f>
        <v>--</v>
      </c>
      <c r="C140" s="9"/>
      <c r="D140" s="9"/>
      <c r="E140" s="9"/>
      <c r="F140" s="9"/>
      <c r="G140" s="9"/>
      <c r="H140" s="9"/>
      <c r="I140" s="9"/>
      <c r="J140" s="9"/>
      <c r="K140" s="9"/>
      <c r="L140" s="9"/>
      <c r="M140" s="9"/>
      <c r="N140" s="9"/>
      <c r="O140" s="9"/>
      <c r="P140" s="125" t="e">
        <f t="shared" si="29"/>
        <v>#DIV/0!</v>
      </c>
      <c r="Q140" s="125" t="e">
        <f t="shared" si="30"/>
        <v>#DIV/0!</v>
      </c>
      <c r="R140" s="125" t="e">
        <f t="shared" si="31"/>
        <v>#DIV/0!</v>
      </c>
      <c r="S140" s="125" t="e">
        <f t="shared" si="32"/>
        <v>#DIV/0!</v>
      </c>
      <c r="T140" s="125" t="e">
        <f t="shared" si="33"/>
        <v>#DIV/0!</v>
      </c>
      <c r="U140" s="125" t="e">
        <f t="shared" si="34"/>
        <v>#DIV/0!</v>
      </c>
      <c r="V140" s="125" t="e">
        <f t="shared" si="35"/>
        <v>#DIV/0!</v>
      </c>
      <c r="W140" s="125" t="e">
        <f t="shared" si="36"/>
        <v>#DIV/0!</v>
      </c>
      <c r="X140" s="125" t="e">
        <f t="shared" si="37"/>
        <v>#DIV/0!</v>
      </c>
      <c r="Y140" s="59" t="e">
        <f t="shared" si="38"/>
        <v>#DIV/0!</v>
      </c>
      <c r="Z140" s="59" t="e">
        <f t="shared" si="39"/>
        <v>#DIV/0!</v>
      </c>
      <c r="AA140" s="62">
        <f t="shared" si="40"/>
        <v>0</v>
      </c>
      <c r="AB140" s="59" t="e">
        <f t="shared" si="41"/>
        <v>#DIV/0!</v>
      </c>
      <c r="AC140" s="59" t="e">
        <f t="shared" si="42"/>
        <v>#DIV/0!</v>
      </c>
      <c r="AD140" s="59" t="e">
        <f t="shared" si="43"/>
        <v>#DIV/0!</v>
      </c>
      <c r="AE140" s="62">
        <f t="shared" si="44"/>
        <v>0</v>
      </c>
      <c r="AF140" s="59" t="e">
        <f t="shared" si="45"/>
        <v>#DIV/0!</v>
      </c>
      <c r="AG140" s="59" t="e">
        <f t="shared" si="46"/>
        <v>#DIV/0!</v>
      </c>
      <c r="AH140" s="59" t="e">
        <f t="shared" si="47"/>
        <v>#DIV/0!</v>
      </c>
      <c r="AI140" s="62">
        <f t="shared" si="48"/>
        <v>0</v>
      </c>
      <c r="AJ140" s="59" t="e">
        <f t="shared" si="49"/>
        <v>#DIV/0!</v>
      </c>
      <c r="AK140" s="59" t="e">
        <f t="shared" si="50"/>
        <v>#DIV/0!</v>
      </c>
      <c r="AL140" s="59" t="e">
        <f t="shared" si="51"/>
        <v>#DIV/0!</v>
      </c>
      <c r="AM140" s="62">
        <f t="shared" si="52"/>
        <v>0</v>
      </c>
      <c r="AN140" s="59" t="e">
        <f t="shared" si="53"/>
        <v>#DIV/0!</v>
      </c>
      <c r="AO140" s="9"/>
      <c r="AP140" s="235"/>
      <c r="AQ140" s="236" t="str">
        <f t="shared" si="54"/>
        <v/>
      </c>
      <c r="AR140" s="236">
        <f t="shared" si="55"/>
        <v>0</v>
      </c>
      <c r="AS140" s="236">
        <f t="shared" si="56"/>
        <v>0</v>
      </c>
    </row>
    <row r="141" spans="1:45" x14ac:dyDescent="0.25">
      <c r="A141">
        <f t="shared" si="57"/>
        <v>124</v>
      </c>
      <c r="B141" s="69" t="str">
        <f>IF(ISBLANK('IV Addl - Analysis'!B135),"--",'IV Addl - Analysis'!B135)</f>
        <v>--</v>
      </c>
      <c r="C141" s="9"/>
      <c r="D141" s="9"/>
      <c r="E141" s="9"/>
      <c r="F141" s="9"/>
      <c r="G141" s="9"/>
      <c r="H141" s="9"/>
      <c r="I141" s="9"/>
      <c r="J141" s="9"/>
      <c r="K141" s="9"/>
      <c r="L141" s="9"/>
      <c r="M141" s="9"/>
      <c r="N141" s="9"/>
      <c r="O141" s="9"/>
      <c r="P141" s="125" t="e">
        <f t="shared" si="29"/>
        <v>#DIV/0!</v>
      </c>
      <c r="Q141" s="125" t="e">
        <f t="shared" si="30"/>
        <v>#DIV/0!</v>
      </c>
      <c r="R141" s="125" t="e">
        <f t="shared" si="31"/>
        <v>#DIV/0!</v>
      </c>
      <c r="S141" s="125" t="e">
        <f t="shared" si="32"/>
        <v>#DIV/0!</v>
      </c>
      <c r="T141" s="125" t="e">
        <f t="shared" si="33"/>
        <v>#DIV/0!</v>
      </c>
      <c r="U141" s="125" t="e">
        <f t="shared" si="34"/>
        <v>#DIV/0!</v>
      </c>
      <c r="V141" s="125" t="e">
        <f t="shared" si="35"/>
        <v>#DIV/0!</v>
      </c>
      <c r="W141" s="125" t="e">
        <f t="shared" si="36"/>
        <v>#DIV/0!</v>
      </c>
      <c r="X141" s="125" t="e">
        <f t="shared" si="37"/>
        <v>#DIV/0!</v>
      </c>
      <c r="Y141" s="59" t="e">
        <f t="shared" si="38"/>
        <v>#DIV/0!</v>
      </c>
      <c r="Z141" s="59" t="e">
        <f t="shared" si="39"/>
        <v>#DIV/0!</v>
      </c>
      <c r="AA141" s="62">
        <f t="shared" si="40"/>
        <v>0</v>
      </c>
      <c r="AB141" s="59" t="e">
        <f t="shared" si="41"/>
        <v>#DIV/0!</v>
      </c>
      <c r="AC141" s="59" t="e">
        <f t="shared" si="42"/>
        <v>#DIV/0!</v>
      </c>
      <c r="AD141" s="59" t="e">
        <f t="shared" si="43"/>
        <v>#DIV/0!</v>
      </c>
      <c r="AE141" s="62">
        <f t="shared" si="44"/>
        <v>0</v>
      </c>
      <c r="AF141" s="59" t="e">
        <f t="shared" si="45"/>
        <v>#DIV/0!</v>
      </c>
      <c r="AG141" s="59" t="e">
        <f t="shared" si="46"/>
        <v>#DIV/0!</v>
      </c>
      <c r="AH141" s="59" t="e">
        <f t="shared" si="47"/>
        <v>#DIV/0!</v>
      </c>
      <c r="AI141" s="62">
        <f t="shared" si="48"/>
        <v>0</v>
      </c>
      <c r="AJ141" s="59" t="e">
        <f t="shared" si="49"/>
        <v>#DIV/0!</v>
      </c>
      <c r="AK141" s="59" t="e">
        <f t="shared" si="50"/>
        <v>#DIV/0!</v>
      </c>
      <c r="AL141" s="59" t="e">
        <f t="shared" si="51"/>
        <v>#DIV/0!</v>
      </c>
      <c r="AM141" s="62">
        <f t="shared" si="52"/>
        <v>0</v>
      </c>
      <c r="AN141" s="59" t="e">
        <f t="shared" si="53"/>
        <v>#DIV/0!</v>
      </c>
      <c r="AO141" s="9"/>
      <c r="AP141" s="235"/>
      <c r="AQ141" s="236" t="str">
        <f t="shared" si="54"/>
        <v/>
      </c>
      <c r="AR141" s="236">
        <f t="shared" si="55"/>
        <v>0</v>
      </c>
      <c r="AS141" s="236">
        <f t="shared" si="56"/>
        <v>0</v>
      </c>
    </row>
    <row r="142" spans="1:45" x14ac:dyDescent="0.25">
      <c r="A142">
        <f t="shared" si="57"/>
        <v>125</v>
      </c>
      <c r="B142" s="69" t="str">
        <f>IF(ISBLANK('IV Addl - Analysis'!B136),"--",'IV Addl - Analysis'!B136)</f>
        <v>--</v>
      </c>
      <c r="C142" s="9"/>
      <c r="D142" s="9"/>
      <c r="E142" s="9"/>
      <c r="F142" s="9"/>
      <c r="G142" s="9"/>
      <c r="H142" s="9"/>
      <c r="I142" s="9"/>
      <c r="J142" s="9"/>
      <c r="K142" s="9"/>
      <c r="L142" s="9"/>
      <c r="M142" s="9"/>
      <c r="N142" s="9"/>
      <c r="O142" s="9"/>
      <c r="P142" s="125" t="e">
        <f t="shared" si="29"/>
        <v>#DIV/0!</v>
      </c>
      <c r="Q142" s="125" t="e">
        <f t="shared" si="30"/>
        <v>#DIV/0!</v>
      </c>
      <c r="R142" s="125" t="e">
        <f t="shared" si="31"/>
        <v>#DIV/0!</v>
      </c>
      <c r="S142" s="125" t="e">
        <f t="shared" si="32"/>
        <v>#DIV/0!</v>
      </c>
      <c r="T142" s="125" t="e">
        <f t="shared" si="33"/>
        <v>#DIV/0!</v>
      </c>
      <c r="U142" s="125" t="e">
        <f t="shared" si="34"/>
        <v>#DIV/0!</v>
      </c>
      <c r="V142" s="125" t="e">
        <f t="shared" si="35"/>
        <v>#DIV/0!</v>
      </c>
      <c r="W142" s="125" t="e">
        <f t="shared" si="36"/>
        <v>#DIV/0!</v>
      </c>
      <c r="X142" s="125" t="e">
        <f t="shared" si="37"/>
        <v>#DIV/0!</v>
      </c>
      <c r="Y142" s="59" t="e">
        <f t="shared" si="38"/>
        <v>#DIV/0!</v>
      </c>
      <c r="Z142" s="59" t="e">
        <f t="shared" si="39"/>
        <v>#DIV/0!</v>
      </c>
      <c r="AA142" s="62">
        <f t="shared" si="40"/>
        <v>0</v>
      </c>
      <c r="AB142" s="59" t="e">
        <f t="shared" si="41"/>
        <v>#DIV/0!</v>
      </c>
      <c r="AC142" s="59" t="e">
        <f t="shared" si="42"/>
        <v>#DIV/0!</v>
      </c>
      <c r="AD142" s="59" t="e">
        <f t="shared" si="43"/>
        <v>#DIV/0!</v>
      </c>
      <c r="AE142" s="62">
        <f t="shared" si="44"/>
        <v>0</v>
      </c>
      <c r="AF142" s="59" t="e">
        <f t="shared" si="45"/>
        <v>#DIV/0!</v>
      </c>
      <c r="AG142" s="59" t="e">
        <f t="shared" si="46"/>
        <v>#DIV/0!</v>
      </c>
      <c r="AH142" s="59" t="e">
        <f t="shared" si="47"/>
        <v>#DIV/0!</v>
      </c>
      <c r="AI142" s="62">
        <f t="shared" si="48"/>
        <v>0</v>
      </c>
      <c r="AJ142" s="59" t="e">
        <f t="shared" si="49"/>
        <v>#DIV/0!</v>
      </c>
      <c r="AK142" s="59" t="e">
        <f t="shared" si="50"/>
        <v>#DIV/0!</v>
      </c>
      <c r="AL142" s="59" t="e">
        <f t="shared" si="51"/>
        <v>#DIV/0!</v>
      </c>
      <c r="AM142" s="62">
        <f t="shared" si="52"/>
        <v>0</v>
      </c>
      <c r="AN142" s="59" t="e">
        <f t="shared" si="53"/>
        <v>#DIV/0!</v>
      </c>
      <c r="AO142" s="9"/>
      <c r="AP142" s="235"/>
      <c r="AQ142" s="236" t="str">
        <f t="shared" si="54"/>
        <v/>
      </c>
      <c r="AR142" s="236">
        <f t="shared" si="55"/>
        <v>0</v>
      </c>
      <c r="AS142" s="236">
        <f t="shared" si="56"/>
        <v>0</v>
      </c>
    </row>
    <row r="143" spans="1:45" x14ac:dyDescent="0.25">
      <c r="A143">
        <f t="shared" si="57"/>
        <v>126</v>
      </c>
      <c r="B143" s="69" t="str">
        <f>IF(ISBLANK('IV Addl - Analysis'!B137),"--",'IV Addl - Analysis'!B137)</f>
        <v>--</v>
      </c>
      <c r="C143" s="9"/>
      <c r="D143" s="9"/>
      <c r="E143" s="9"/>
      <c r="F143" s="9"/>
      <c r="G143" s="9"/>
      <c r="H143" s="9"/>
      <c r="I143" s="9"/>
      <c r="J143" s="9"/>
      <c r="K143" s="9"/>
      <c r="L143" s="9"/>
      <c r="M143" s="9"/>
      <c r="N143" s="9"/>
      <c r="O143" s="9"/>
      <c r="P143" s="125" t="e">
        <f t="shared" si="29"/>
        <v>#DIV/0!</v>
      </c>
      <c r="Q143" s="125" t="e">
        <f t="shared" si="30"/>
        <v>#DIV/0!</v>
      </c>
      <c r="R143" s="125" t="e">
        <f t="shared" si="31"/>
        <v>#DIV/0!</v>
      </c>
      <c r="S143" s="125" t="e">
        <f t="shared" si="32"/>
        <v>#DIV/0!</v>
      </c>
      <c r="T143" s="125" t="e">
        <f t="shared" si="33"/>
        <v>#DIV/0!</v>
      </c>
      <c r="U143" s="125" t="e">
        <f t="shared" si="34"/>
        <v>#DIV/0!</v>
      </c>
      <c r="V143" s="125" t="e">
        <f t="shared" si="35"/>
        <v>#DIV/0!</v>
      </c>
      <c r="W143" s="125" t="e">
        <f t="shared" si="36"/>
        <v>#DIV/0!</v>
      </c>
      <c r="X143" s="125" t="e">
        <f t="shared" si="37"/>
        <v>#DIV/0!</v>
      </c>
      <c r="Y143" s="59" t="e">
        <f t="shared" si="38"/>
        <v>#DIV/0!</v>
      </c>
      <c r="Z143" s="59" t="e">
        <f t="shared" si="39"/>
        <v>#DIV/0!</v>
      </c>
      <c r="AA143" s="62">
        <f t="shared" si="40"/>
        <v>0</v>
      </c>
      <c r="AB143" s="59" t="e">
        <f t="shared" si="41"/>
        <v>#DIV/0!</v>
      </c>
      <c r="AC143" s="59" t="e">
        <f t="shared" si="42"/>
        <v>#DIV/0!</v>
      </c>
      <c r="AD143" s="59" t="e">
        <f t="shared" si="43"/>
        <v>#DIV/0!</v>
      </c>
      <c r="AE143" s="62">
        <f t="shared" si="44"/>
        <v>0</v>
      </c>
      <c r="AF143" s="59" t="e">
        <f t="shared" si="45"/>
        <v>#DIV/0!</v>
      </c>
      <c r="AG143" s="59" t="e">
        <f t="shared" si="46"/>
        <v>#DIV/0!</v>
      </c>
      <c r="AH143" s="59" t="e">
        <f t="shared" si="47"/>
        <v>#DIV/0!</v>
      </c>
      <c r="AI143" s="62">
        <f t="shared" si="48"/>
        <v>0</v>
      </c>
      <c r="AJ143" s="59" t="e">
        <f t="shared" si="49"/>
        <v>#DIV/0!</v>
      </c>
      <c r="AK143" s="59" t="e">
        <f t="shared" si="50"/>
        <v>#DIV/0!</v>
      </c>
      <c r="AL143" s="59" t="e">
        <f t="shared" si="51"/>
        <v>#DIV/0!</v>
      </c>
      <c r="AM143" s="62">
        <f t="shared" si="52"/>
        <v>0</v>
      </c>
      <c r="AN143" s="59" t="e">
        <f t="shared" si="53"/>
        <v>#DIV/0!</v>
      </c>
      <c r="AO143" s="9"/>
      <c r="AP143" s="235"/>
      <c r="AQ143" s="236" t="str">
        <f t="shared" si="54"/>
        <v/>
      </c>
      <c r="AR143" s="236">
        <f t="shared" si="55"/>
        <v>0</v>
      </c>
      <c r="AS143" s="236">
        <f t="shared" si="56"/>
        <v>0</v>
      </c>
    </row>
    <row r="144" spans="1:45" x14ac:dyDescent="0.25">
      <c r="A144">
        <f t="shared" si="57"/>
        <v>127</v>
      </c>
      <c r="B144" s="69" t="str">
        <f>IF(ISBLANK('IV Addl - Analysis'!B138),"--",'IV Addl - Analysis'!B138)</f>
        <v>--</v>
      </c>
      <c r="C144" s="9"/>
      <c r="D144" s="9"/>
      <c r="E144" s="9"/>
      <c r="F144" s="9"/>
      <c r="G144" s="9"/>
      <c r="H144" s="9"/>
      <c r="I144" s="9"/>
      <c r="J144" s="9"/>
      <c r="K144" s="9"/>
      <c r="L144" s="9"/>
      <c r="M144" s="9"/>
      <c r="N144" s="9"/>
      <c r="O144" s="9"/>
      <c r="P144" s="125" t="e">
        <f t="shared" si="29"/>
        <v>#DIV/0!</v>
      </c>
      <c r="Q144" s="125" t="e">
        <f t="shared" si="30"/>
        <v>#DIV/0!</v>
      </c>
      <c r="R144" s="125" t="e">
        <f t="shared" si="31"/>
        <v>#DIV/0!</v>
      </c>
      <c r="S144" s="125" t="e">
        <f t="shared" si="32"/>
        <v>#DIV/0!</v>
      </c>
      <c r="T144" s="125" t="e">
        <f t="shared" si="33"/>
        <v>#DIV/0!</v>
      </c>
      <c r="U144" s="125" t="e">
        <f t="shared" si="34"/>
        <v>#DIV/0!</v>
      </c>
      <c r="V144" s="125" t="e">
        <f t="shared" si="35"/>
        <v>#DIV/0!</v>
      </c>
      <c r="W144" s="125" t="e">
        <f t="shared" si="36"/>
        <v>#DIV/0!</v>
      </c>
      <c r="X144" s="125" t="e">
        <f t="shared" si="37"/>
        <v>#DIV/0!</v>
      </c>
      <c r="Y144" s="59" t="e">
        <f t="shared" si="38"/>
        <v>#DIV/0!</v>
      </c>
      <c r="Z144" s="59" t="e">
        <f t="shared" si="39"/>
        <v>#DIV/0!</v>
      </c>
      <c r="AA144" s="62">
        <f t="shared" si="40"/>
        <v>0</v>
      </c>
      <c r="AB144" s="59" t="e">
        <f t="shared" si="41"/>
        <v>#DIV/0!</v>
      </c>
      <c r="AC144" s="59" t="e">
        <f t="shared" si="42"/>
        <v>#DIV/0!</v>
      </c>
      <c r="AD144" s="59" t="e">
        <f t="shared" si="43"/>
        <v>#DIV/0!</v>
      </c>
      <c r="AE144" s="62">
        <f t="shared" si="44"/>
        <v>0</v>
      </c>
      <c r="AF144" s="59" t="e">
        <f t="shared" si="45"/>
        <v>#DIV/0!</v>
      </c>
      <c r="AG144" s="59" t="e">
        <f t="shared" si="46"/>
        <v>#DIV/0!</v>
      </c>
      <c r="AH144" s="59" t="e">
        <f t="shared" si="47"/>
        <v>#DIV/0!</v>
      </c>
      <c r="AI144" s="62">
        <f t="shared" si="48"/>
        <v>0</v>
      </c>
      <c r="AJ144" s="59" t="e">
        <f t="shared" si="49"/>
        <v>#DIV/0!</v>
      </c>
      <c r="AK144" s="59" t="e">
        <f t="shared" si="50"/>
        <v>#DIV/0!</v>
      </c>
      <c r="AL144" s="59" t="e">
        <f t="shared" si="51"/>
        <v>#DIV/0!</v>
      </c>
      <c r="AM144" s="62">
        <f t="shared" si="52"/>
        <v>0</v>
      </c>
      <c r="AN144" s="59" t="e">
        <f t="shared" si="53"/>
        <v>#DIV/0!</v>
      </c>
      <c r="AO144" s="9"/>
      <c r="AP144" s="235"/>
      <c r="AQ144" s="236" t="str">
        <f t="shared" si="54"/>
        <v/>
      </c>
      <c r="AR144" s="236">
        <f t="shared" si="55"/>
        <v>0</v>
      </c>
      <c r="AS144" s="236">
        <f t="shared" si="56"/>
        <v>0</v>
      </c>
    </row>
    <row r="145" spans="1:45" x14ac:dyDescent="0.25">
      <c r="A145">
        <f t="shared" si="57"/>
        <v>128</v>
      </c>
      <c r="B145" s="69" t="str">
        <f>IF(ISBLANK('IV Addl - Analysis'!B139),"--",'IV Addl - Analysis'!B139)</f>
        <v>--</v>
      </c>
      <c r="C145" s="9"/>
      <c r="D145" s="9"/>
      <c r="E145" s="9"/>
      <c r="F145" s="9"/>
      <c r="G145" s="9"/>
      <c r="H145" s="9"/>
      <c r="I145" s="9"/>
      <c r="J145" s="9"/>
      <c r="K145" s="9"/>
      <c r="L145" s="9"/>
      <c r="M145" s="9"/>
      <c r="N145" s="9"/>
      <c r="O145" s="9"/>
      <c r="P145" s="125" t="e">
        <f t="shared" si="29"/>
        <v>#DIV/0!</v>
      </c>
      <c r="Q145" s="125" t="e">
        <f t="shared" si="30"/>
        <v>#DIV/0!</v>
      </c>
      <c r="R145" s="125" t="e">
        <f t="shared" si="31"/>
        <v>#DIV/0!</v>
      </c>
      <c r="S145" s="125" t="e">
        <f t="shared" si="32"/>
        <v>#DIV/0!</v>
      </c>
      <c r="T145" s="125" t="e">
        <f t="shared" si="33"/>
        <v>#DIV/0!</v>
      </c>
      <c r="U145" s="125" t="e">
        <f t="shared" si="34"/>
        <v>#DIV/0!</v>
      </c>
      <c r="V145" s="125" t="e">
        <f t="shared" si="35"/>
        <v>#DIV/0!</v>
      </c>
      <c r="W145" s="125" t="e">
        <f t="shared" si="36"/>
        <v>#DIV/0!</v>
      </c>
      <c r="X145" s="125" t="e">
        <f t="shared" si="37"/>
        <v>#DIV/0!</v>
      </c>
      <c r="Y145" s="59" t="e">
        <f t="shared" si="38"/>
        <v>#DIV/0!</v>
      </c>
      <c r="Z145" s="59" t="e">
        <f t="shared" si="39"/>
        <v>#DIV/0!</v>
      </c>
      <c r="AA145" s="62">
        <f t="shared" si="40"/>
        <v>0</v>
      </c>
      <c r="AB145" s="59" t="e">
        <f t="shared" si="41"/>
        <v>#DIV/0!</v>
      </c>
      <c r="AC145" s="59" t="e">
        <f t="shared" si="42"/>
        <v>#DIV/0!</v>
      </c>
      <c r="AD145" s="59" t="e">
        <f t="shared" si="43"/>
        <v>#DIV/0!</v>
      </c>
      <c r="AE145" s="62">
        <f t="shared" si="44"/>
        <v>0</v>
      </c>
      <c r="AF145" s="59" t="e">
        <f t="shared" si="45"/>
        <v>#DIV/0!</v>
      </c>
      <c r="AG145" s="59" t="e">
        <f t="shared" si="46"/>
        <v>#DIV/0!</v>
      </c>
      <c r="AH145" s="59" t="e">
        <f t="shared" si="47"/>
        <v>#DIV/0!</v>
      </c>
      <c r="AI145" s="62">
        <f t="shared" si="48"/>
        <v>0</v>
      </c>
      <c r="AJ145" s="59" t="e">
        <f t="shared" si="49"/>
        <v>#DIV/0!</v>
      </c>
      <c r="AK145" s="59" t="e">
        <f t="shared" si="50"/>
        <v>#DIV/0!</v>
      </c>
      <c r="AL145" s="59" t="e">
        <f t="shared" si="51"/>
        <v>#DIV/0!</v>
      </c>
      <c r="AM145" s="62">
        <f t="shared" si="52"/>
        <v>0</v>
      </c>
      <c r="AN145" s="59" t="e">
        <f t="shared" si="53"/>
        <v>#DIV/0!</v>
      </c>
      <c r="AO145" s="9"/>
      <c r="AP145" s="235"/>
      <c r="AQ145" s="236" t="str">
        <f t="shared" si="54"/>
        <v/>
      </c>
      <c r="AR145" s="236">
        <f t="shared" si="55"/>
        <v>0</v>
      </c>
      <c r="AS145" s="236">
        <f t="shared" si="56"/>
        <v>0</v>
      </c>
    </row>
    <row r="146" spans="1:45" x14ac:dyDescent="0.25">
      <c r="A146">
        <f t="shared" si="57"/>
        <v>129</v>
      </c>
      <c r="B146" s="69" t="str">
        <f>IF(ISBLANK('IV Addl - Analysis'!B140),"--",'IV Addl - Analysis'!B140)</f>
        <v>--</v>
      </c>
      <c r="C146" s="9"/>
      <c r="D146" s="9"/>
      <c r="E146" s="9"/>
      <c r="F146" s="9"/>
      <c r="G146" s="9"/>
      <c r="H146" s="9"/>
      <c r="I146" s="9"/>
      <c r="J146" s="9"/>
      <c r="K146" s="9"/>
      <c r="L146" s="9"/>
      <c r="M146" s="9"/>
      <c r="N146" s="9"/>
      <c r="O146" s="9"/>
      <c r="P146" s="125" t="e">
        <f t="shared" si="29"/>
        <v>#DIV/0!</v>
      </c>
      <c r="Q146" s="125" t="e">
        <f t="shared" si="30"/>
        <v>#DIV/0!</v>
      </c>
      <c r="R146" s="125" t="e">
        <f t="shared" si="31"/>
        <v>#DIV/0!</v>
      </c>
      <c r="S146" s="125" t="e">
        <f t="shared" si="32"/>
        <v>#DIV/0!</v>
      </c>
      <c r="T146" s="125" t="e">
        <f t="shared" si="33"/>
        <v>#DIV/0!</v>
      </c>
      <c r="U146" s="125" t="e">
        <f t="shared" si="34"/>
        <v>#DIV/0!</v>
      </c>
      <c r="V146" s="125" t="e">
        <f t="shared" si="35"/>
        <v>#DIV/0!</v>
      </c>
      <c r="W146" s="125" t="e">
        <f t="shared" si="36"/>
        <v>#DIV/0!</v>
      </c>
      <c r="X146" s="125" t="e">
        <f t="shared" si="37"/>
        <v>#DIV/0!</v>
      </c>
      <c r="Y146" s="59" t="e">
        <f t="shared" si="38"/>
        <v>#DIV/0!</v>
      </c>
      <c r="Z146" s="59" t="e">
        <f t="shared" si="39"/>
        <v>#DIV/0!</v>
      </c>
      <c r="AA146" s="62">
        <f t="shared" si="40"/>
        <v>0</v>
      </c>
      <c r="AB146" s="59" t="e">
        <f t="shared" si="41"/>
        <v>#DIV/0!</v>
      </c>
      <c r="AC146" s="59" t="e">
        <f t="shared" si="42"/>
        <v>#DIV/0!</v>
      </c>
      <c r="AD146" s="59" t="e">
        <f t="shared" si="43"/>
        <v>#DIV/0!</v>
      </c>
      <c r="AE146" s="62">
        <f t="shared" si="44"/>
        <v>0</v>
      </c>
      <c r="AF146" s="59" t="e">
        <f t="shared" si="45"/>
        <v>#DIV/0!</v>
      </c>
      <c r="AG146" s="59" t="e">
        <f t="shared" si="46"/>
        <v>#DIV/0!</v>
      </c>
      <c r="AH146" s="59" t="e">
        <f t="shared" si="47"/>
        <v>#DIV/0!</v>
      </c>
      <c r="AI146" s="62">
        <f t="shared" si="48"/>
        <v>0</v>
      </c>
      <c r="AJ146" s="59" t="e">
        <f t="shared" si="49"/>
        <v>#DIV/0!</v>
      </c>
      <c r="AK146" s="59" t="e">
        <f t="shared" si="50"/>
        <v>#DIV/0!</v>
      </c>
      <c r="AL146" s="59" t="e">
        <f t="shared" si="51"/>
        <v>#DIV/0!</v>
      </c>
      <c r="AM146" s="62">
        <f t="shared" si="52"/>
        <v>0</v>
      </c>
      <c r="AN146" s="59" t="e">
        <f t="shared" si="53"/>
        <v>#DIV/0!</v>
      </c>
      <c r="AO146" s="9"/>
      <c r="AP146" s="235"/>
      <c r="AQ146" s="236" t="str">
        <f t="shared" si="54"/>
        <v/>
      </c>
      <c r="AR146" s="236">
        <f t="shared" si="55"/>
        <v>0</v>
      </c>
      <c r="AS146" s="236">
        <f t="shared" si="56"/>
        <v>0</v>
      </c>
    </row>
    <row r="147" spans="1:45" x14ac:dyDescent="0.25">
      <c r="A147">
        <f t="shared" si="57"/>
        <v>130</v>
      </c>
      <c r="B147" s="69" t="str">
        <f>IF(ISBLANK('IV Addl - Analysis'!B141),"--",'IV Addl - Analysis'!B141)</f>
        <v>--</v>
      </c>
      <c r="C147" s="9"/>
      <c r="D147" s="9"/>
      <c r="E147" s="9"/>
      <c r="F147" s="9"/>
      <c r="G147" s="9"/>
      <c r="H147" s="9"/>
      <c r="I147" s="9"/>
      <c r="J147" s="9"/>
      <c r="K147" s="9"/>
      <c r="L147" s="9"/>
      <c r="M147" s="9"/>
      <c r="N147" s="9"/>
      <c r="O147" s="9"/>
      <c r="P147" s="125" t="e">
        <f t="shared" ref="P147:P210" si="58">ROUND(G147/$D147,2)</f>
        <v>#DIV/0!</v>
      </c>
      <c r="Q147" s="125" t="e">
        <f t="shared" ref="Q147:Q210" si="59">ROUND(H147/$E147,2)</f>
        <v>#DIV/0!</v>
      </c>
      <c r="R147" s="125" t="e">
        <f t="shared" ref="R147:R210" si="60">ROUND(I147/$F147,2)</f>
        <v>#DIV/0!</v>
      </c>
      <c r="S147" s="125" t="e">
        <f t="shared" ref="S147:S210" si="61">ROUND(J147/$D147,2)</f>
        <v>#DIV/0!</v>
      </c>
      <c r="T147" s="125" t="e">
        <f t="shared" ref="T147:T210" si="62">ROUND(K147/$E147,2)</f>
        <v>#DIV/0!</v>
      </c>
      <c r="U147" s="125" t="e">
        <f t="shared" ref="U147:U210" si="63">ROUND(L147/$F147,2)</f>
        <v>#DIV/0!</v>
      </c>
      <c r="V147" s="125" t="e">
        <f t="shared" ref="V147:V210" si="64">ROUND(M147/$D147,2)</f>
        <v>#DIV/0!</v>
      </c>
      <c r="W147" s="125" t="e">
        <f t="shared" ref="W147:W210" si="65">ROUND(N147/$E147,2)</f>
        <v>#DIV/0!</v>
      </c>
      <c r="X147" s="125" t="e">
        <f t="shared" ref="X147:X210" si="66">ROUND(O147/$F147,2)</f>
        <v>#DIV/0!</v>
      </c>
      <c r="Y147" s="59" t="e">
        <f t="shared" ref="Y147:Y210" si="67">E147/D147-1</f>
        <v>#DIV/0!</v>
      </c>
      <c r="Z147" s="59" t="e">
        <f t="shared" ref="Z147:Z210" si="68">F147/E147-1</f>
        <v>#DIV/0!</v>
      </c>
      <c r="AA147" s="62">
        <f t="shared" ref="AA147:AA210" si="69">F147-D147</f>
        <v>0</v>
      </c>
      <c r="AB147" s="59" t="e">
        <f t="shared" ref="AB147:AB210" si="70">IF(F147/D147-1&gt;0,D147&amp;" to "&amp;F147&amp;" ("&amp;TEXT((F147/D147-1)*100,"0.0")&amp;"% increase)",IF(F147/D147-1&lt;0,D147&amp;" to "&amp;F147&amp;" ("&amp;TEXT(ABS((F147/D147-1)*100),"0.0")&amp;"% decrease)",IF(F147/D147-1=0,D147&amp;" to "&amp;F147&amp;" (no change)")))</f>
        <v>#DIV/0!</v>
      </c>
      <c r="AC147" s="59" t="e">
        <f t="shared" ref="AC147:AC210" si="71">H147/G147-1</f>
        <v>#DIV/0!</v>
      </c>
      <c r="AD147" s="59" t="e">
        <f t="shared" ref="AD147:AD210" si="72">I147/H147-1</f>
        <v>#DIV/0!</v>
      </c>
      <c r="AE147" s="62">
        <f t="shared" ref="AE147:AE210" si="73">I147-G147</f>
        <v>0</v>
      </c>
      <c r="AF147" s="59" t="e">
        <f t="shared" ref="AF147:AF210" si="74">IF(I147/G147-1&gt;0,G147&amp;" to "&amp;I147&amp;" ("&amp;TEXT((I147/G147-1)*100,"0.0")&amp;"% increase)",IF(I147/G147-1&lt;0,G147&amp;" to "&amp;I147&amp;" ("&amp;TEXT(ABS((I147/G147-1)*100),"0.0")&amp;"% decrease)",IF(I147/G147-1=0,G147&amp;" to "&amp;I147&amp;" (no change)")))</f>
        <v>#DIV/0!</v>
      </c>
      <c r="AG147" s="59" t="e">
        <f t="shared" ref="AG147:AG210" si="75">K147/J147-1</f>
        <v>#DIV/0!</v>
      </c>
      <c r="AH147" s="59" t="e">
        <f t="shared" ref="AH147:AH210" si="76">L147/K147-1</f>
        <v>#DIV/0!</v>
      </c>
      <c r="AI147" s="62">
        <f t="shared" ref="AI147:AI210" si="77">L147-J147</f>
        <v>0</v>
      </c>
      <c r="AJ147" s="59" t="e">
        <f t="shared" ref="AJ147:AJ210" si="78">IF(L147/J147-1&gt;0,J147&amp;" to "&amp;L147&amp;" ("&amp;TEXT((L147/J147-1)*100,"0.0")&amp;"% increase)",IF(L147/J147-1&lt;0,J147&amp;" to "&amp;L147&amp;" ("&amp;TEXT(ABS((L147/J147-1)*100),"0.0")&amp;"% decrease)",IF(L147/J147-1=0,J147&amp;" to "&amp;L147&amp;" (no change)")))</f>
        <v>#DIV/0!</v>
      </c>
      <c r="AK147" s="59" t="e">
        <f t="shared" ref="AK147:AK210" si="79">N147/M147-1</f>
        <v>#DIV/0!</v>
      </c>
      <c r="AL147" s="59" t="e">
        <f t="shared" ref="AL147:AL210" si="80">O147/N147-1</f>
        <v>#DIV/0!</v>
      </c>
      <c r="AM147" s="62">
        <f t="shared" ref="AM147:AM210" si="81">O147-M147</f>
        <v>0</v>
      </c>
      <c r="AN147" s="59" t="e">
        <f t="shared" ref="AN147:AN210" si="82">IF(O147/M147-1&gt;0,M147&amp;" to "&amp;O147&amp;" ("&amp;TEXT((O147/M147-1)*100,"0.0")&amp;"% increase)",IF(O147/M147-1&lt;0,M147&amp;" to "&amp;O147&amp;" ("&amp;TEXT(ABS((O147/M147-1)*100),"0.0")&amp;"% decrease)",IF(O147/M147-1=0,M147&amp;" to "&amp;O147&amp;" (no change)")))</f>
        <v>#DIV/0!</v>
      </c>
      <c r="AO147" s="9"/>
      <c r="AP147" s="235"/>
      <c r="AQ147" s="236" t="str">
        <f t="shared" ref="AQ147:AQ210" si="83">IF(OR(B147="",B147="--"),"",IF(COUNTA(C147:O147, AO147:AP147)=COLUMNS(C147:O147)+COLUMNS(AO147:AP147), "Complete", "Incomplete"))</f>
        <v/>
      </c>
      <c r="AR147" s="236">
        <f t="shared" ref="AR147:AR210" si="84">IF(AQ147="Incomplete",((COUNTBLANK(C147:O147))+(COUNTBLANK(AO147:AP147))), 0)</f>
        <v>0</v>
      </c>
      <c r="AS147" s="236">
        <f t="shared" ref="AS147:AS210" si="85">IF(OR(AQ147="Complete", AQ147="Incomplete"), ((COLUMNS(C147:O147))+(COLUMNS(AO147:AP147))), 0)</f>
        <v>0</v>
      </c>
    </row>
    <row r="148" spans="1:45" x14ac:dyDescent="0.25">
      <c r="A148">
        <f t="shared" ref="A148:A211" si="86">A147+1</f>
        <v>131</v>
      </c>
      <c r="B148" s="69" t="str">
        <f>IF(ISBLANK('IV Addl - Analysis'!B142),"--",'IV Addl - Analysis'!B142)</f>
        <v>--</v>
      </c>
      <c r="C148" s="9"/>
      <c r="D148" s="9"/>
      <c r="E148" s="9"/>
      <c r="F148" s="9"/>
      <c r="G148" s="9"/>
      <c r="H148" s="9"/>
      <c r="I148" s="9"/>
      <c r="J148" s="9"/>
      <c r="K148" s="9"/>
      <c r="L148" s="9"/>
      <c r="M148" s="9"/>
      <c r="N148" s="9"/>
      <c r="O148" s="9"/>
      <c r="P148" s="125" t="e">
        <f t="shared" si="58"/>
        <v>#DIV/0!</v>
      </c>
      <c r="Q148" s="125" t="e">
        <f t="shared" si="59"/>
        <v>#DIV/0!</v>
      </c>
      <c r="R148" s="125" t="e">
        <f t="shared" si="60"/>
        <v>#DIV/0!</v>
      </c>
      <c r="S148" s="125" t="e">
        <f t="shared" si="61"/>
        <v>#DIV/0!</v>
      </c>
      <c r="T148" s="125" t="e">
        <f t="shared" si="62"/>
        <v>#DIV/0!</v>
      </c>
      <c r="U148" s="125" t="e">
        <f t="shared" si="63"/>
        <v>#DIV/0!</v>
      </c>
      <c r="V148" s="125" t="e">
        <f t="shared" si="64"/>
        <v>#DIV/0!</v>
      </c>
      <c r="W148" s="125" t="e">
        <f t="shared" si="65"/>
        <v>#DIV/0!</v>
      </c>
      <c r="X148" s="125" t="e">
        <f t="shared" si="66"/>
        <v>#DIV/0!</v>
      </c>
      <c r="Y148" s="59" t="e">
        <f t="shared" si="67"/>
        <v>#DIV/0!</v>
      </c>
      <c r="Z148" s="59" t="e">
        <f t="shared" si="68"/>
        <v>#DIV/0!</v>
      </c>
      <c r="AA148" s="62">
        <f t="shared" si="69"/>
        <v>0</v>
      </c>
      <c r="AB148" s="59" t="e">
        <f t="shared" si="70"/>
        <v>#DIV/0!</v>
      </c>
      <c r="AC148" s="59" t="e">
        <f t="shared" si="71"/>
        <v>#DIV/0!</v>
      </c>
      <c r="AD148" s="59" t="e">
        <f t="shared" si="72"/>
        <v>#DIV/0!</v>
      </c>
      <c r="AE148" s="62">
        <f t="shared" si="73"/>
        <v>0</v>
      </c>
      <c r="AF148" s="59" t="e">
        <f t="shared" si="74"/>
        <v>#DIV/0!</v>
      </c>
      <c r="AG148" s="59" t="e">
        <f t="shared" si="75"/>
        <v>#DIV/0!</v>
      </c>
      <c r="AH148" s="59" t="e">
        <f t="shared" si="76"/>
        <v>#DIV/0!</v>
      </c>
      <c r="AI148" s="62">
        <f t="shared" si="77"/>
        <v>0</v>
      </c>
      <c r="AJ148" s="59" t="e">
        <f t="shared" si="78"/>
        <v>#DIV/0!</v>
      </c>
      <c r="AK148" s="59" t="e">
        <f t="shared" si="79"/>
        <v>#DIV/0!</v>
      </c>
      <c r="AL148" s="59" t="e">
        <f t="shared" si="80"/>
        <v>#DIV/0!</v>
      </c>
      <c r="AM148" s="62">
        <f t="shared" si="81"/>
        <v>0</v>
      </c>
      <c r="AN148" s="59" t="e">
        <f t="shared" si="82"/>
        <v>#DIV/0!</v>
      </c>
      <c r="AO148" s="9"/>
      <c r="AP148" s="235"/>
      <c r="AQ148" s="236" t="str">
        <f t="shared" si="83"/>
        <v/>
      </c>
      <c r="AR148" s="236">
        <f t="shared" si="84"/>
        <v>0</v>
      </c>
      <c r="AS148" s="236">
        <f t="shared" si="85"/>
        <v>0</v>
      </c>
    </row>
    <row r="149" spans="1:45" x14ac:dyDescent="0.25">
      <c r="A149">
        <f t="shared" si="86"/>
        <v>132</v>
      </c>
      <c r="B149" s="69" t="str">
        <f>IF(ISBLANK('IV Addl - Analysis'!B143),"--",'IV Addl - Analysis'!B143)</f>
        <v>--</v>
      </c>
      <c r="C149" s="9"/>
      <c r="D149" s="9"/>
      <c r="E149" s="9"/>
      <c r="F149" s="9"/>
      <c r="G149" s="9"/>
      <c r="H149" s="9"/>
      <c r="I149" s="9"/>
      <c r="J149" s="9"/>
      <c r="K149" s="9"/>
      <c r="L149" s="9"/>
      <c r="M149" s="9"/>
      <c r="N149" s="9"/>
      <c r="O149" s="9"/>
      <c r="P149" s="125" t="e">
        <f t="shared" si="58"/>
        <v>#DIV/0!</v>
      </c>
      <c r="Q149" s="125" t="e">
        <f t="shared" si="59"/>
        <v>#DIV/0!</v>
      </c>
      <c r="R149" s="125" t="e">
        <f t="shared" si="60"/>
        <v>#DIV/0!</v>
      </c>
      <c r="S149" s="125" t="e">
        <f t="shared" si="61"/>
        <v>#DIV/0!</v>
      </c>
      <c r="T149" s="125" t="e">
        <f t="shared" si="62"/>
        <v>#DIV/0!</v>
      </c>
      <c r="U149" s="125" t="e">
        <f t="shared" si="63"/>
        <v>#DIV/0!</v>
      </c>
      <c r="V149" s="125" t="e">
        <f t="shared" si="64"/>
        <v>#DIV/0!</v>
      </c>
      <c r="W149" s="125" t="e">
        <f t="shared" si="65"/>
        <v>#DIV/0!</v>
      </c>
      <c r="X149" s="125" t="e">
        <f t="shared" si="66"/>
        <v>#DIV/0!</v>
      </c>
      <c r="Y149" s="59" t="e">
        <f t="shared" si="67"/>
        <v>#DIV/0!</v>
      </c>
      <c r="Z149" s="59" t="e">
        <f t="shared" si="68"/>
        <v>#DIV/0!</v>
      </c>
      <c r="AA149" s="62">
        <f t="shared" si="69"/>
        <v>0</v>
      </c>
      <c r="AB149" s="59" t="e">
        <f t="shared" si="70"/>
        <v>#DIV/0!</v>
      </c>
      <c r="AC149" s="59" t="e">
        <f t="shared" si="71"/>
        <v>#DIV/0!</v>
      </c>
      <c r="AD149" s="59" t="e">
        <f t="shared" si="72"/>
        <v>#DIV/0!</v>
      </c>
      <c r="AE149" s="62">
        <f t="shared" si="73"/>
        <v>0</v>
      </c>
      <c r="AF149" s="59" t="e">
        <f t="shared" si="74"/>
        <v>#DIV/0!</v>
      </c>
      <c r="AG149" s="59" t="e">
        <f t="shared" si="75"/>
        <v>#DIV/0!</v>
      </c>
      <c r="AH149" s="59" t="e">
        <f t="shared" si="76"/>
        <v>#DIV/0!</v>
      </c>
      <c r="AI149" s="62">
        <f t="shared" si="77"/>
        <v>0</v>
      </c>
      <c r="AJ149" s="59" t="e">
        <f t="shared" si="78"/>
        <v>#DIV/0!</v>
      </c>
      <c r="AK149" s="59" t="e">
        <f t="shared" si="79"/>
        <v>#DIV/0!</v>
      </c>
      <c r="AL149" s="59" t="e">
        <f t="shared" si="80"/>
        <v>#DIV/0!</v>
      </c>
      <c r="AM149" s="62">
        <f t="shared" si="81"/>
        <v>0</v>
      </c>
      <c r="AN149" s="59" t="e">
        <f t="shared" si="82"/>
        <v>#DIV/0!</v>
      </c>
      <c r="AO149" s="9"/>
      <c r="AP149" s="235"/>
      <c r="AQ149" s="236" t="str">
        <f t="shared" si="83"/>
        <v/>
      </c>
      <c r="AR149" s="236">
        <f t="shared" si="84"/>
        <v>0</v>
      </c>
      <c r="AS149" s="236">
        <f t="shared" si="85"/>
        <v>0</v>
      </c>
    </row>
    <row r="150" spans="1:45" x14ac:dyDescent="0.25">
      <c r="A150">
        <f t="shared" si="86"/>
        <v>133</v>
      </c>
      <c r="B150" s="69" t="str">
        <f>IF(ISBLANK('IV Addl - Analysis'!B144),"--",'IV Addl - Analysis'!B144)</f>
        <v>--</v>
      </c>
      <c r="C150" s="9"/>
      <c r="D150" s="9"/>
      <c r="E150" s="9"/>
      <c r="F150" s="9"/>
      <c r="G150" s="9"/>
      <c r="H150" s="9"/>
      <c r="I150" s="9"/>
      <c r="J150" s="9"/>
      <c r="K150" s="9"/>
      <c r="L150" s="9"/>
      <c r="M150" s="9"/>
      <c r="N150" s="9"/>
      <c r="O150" s="9"/>
      <c r="P150" s="125" t="e">
        <f t="shared" si="58"/>
        <v>#DIV/0!</v>
      </c>
      <c r="Q150" s="125" t="e">
        <f t="shared" si="59"/>
        <v>#DIV/0!</v>
      </c>
      <c r="R150" s="125" t="e">
        <f t="shared" si="60"/>
        <v>#DIV/0!</v>
      </c>
      <c r="S150" s="125" t="e">
        <f t="shared" si="61"/>
        <v>#DIV/0!</v>
      </c>
      <c r="T150" s="125" t="e">
        <f t="shared" si="62"/>
        <v>#DIV/0!</v>
      </c>
      <c r="U150" s="125" t="e">
        <f t="shared" si="63"/>
        <v>#DIV/0!</v>
      </c>
      <c r="V150" s="125" t="e">
        <f t="shared" si="64"/>
        <v>#DIV/0!</v>
      </c>
      <c r="W150" s="125" t="e">
        <f t="shared" si="65"/>
        <v>#DIV/0!</v>
      </c>
      <c r="X150" s="125" t="e">
        <f t="shared" si="66"/>
        <v>#DIV/0!</v>
      </c>
      <c r="Y150" s="59" t="e">
        <f t="shared" si="67"/>
        <v>#DIV/0!</v>
      </c>
      <c r="Z150" s="59" t="e">
        <f t="shared" si="68"/>
        <v>#DIV/0!</v>
      </c>
      <c r="AA150" s="62">
        <f t="shared" si="69"/>
        <v>0</v>
      </c>
      <c r="AB150" s="59" t="e">
        <f t="shared" si="70"/>
        <v>#DIV/0!</v>
      </c>
      <c r="AC150" s="59" t="e">
        <f t="shared" si="71"/>
        <v>#DIV/0!</v>
      </c>
      <c r="AD150" s="59" t="e">
        <f t="shared" si="72"/>
        <v>#DIV/0!</v>
      </c>
      <c r="AE150" s="62">
        <f t="shared" si="73"/>
        <v>0</v>
      </c>
      <c r="AF150" s="59" t="e">
        <f t="shared" si="74"/>
        <v>#DIV/0!</v>
      </c>
      <c r="AG150" s="59" t="e">
        <f t="shared" si="75"/>
        <v>#DIV/0!</v>
      </c>
      <c r="AH150" s="59" t="e">
        <f t="shared" si="76"/>
        <v>#DIV/0!</v>
      </c>
      <c r="AI150" s="62">
        <f t="shared" si="77"/>
        <v>0</v>
      </c>
      <c r="AJ150" s="59" t="e">
        <f t="shared" si="78"/>
        <v>#DIV/0!</v>
      </c>
      <c r="AK150" s="59" t="e">
        <f t="shared" si="79"/>
        <v>#DIV/0!</v>
      </c>
      <c r="AL150" s="59" t="e">
        <f t="shared" si="80"/>
        <v>#DIV/0!</v>
      </c>
      <c r="AM150" s="62">
        <f t="shared" si="81"/>
        <v>0</v>
      </c>
      <c r="AN150" s="59" t="e">
        <f t="shared" si="82"/>
        <v>#DIV/0!</v>
      </c>
      <c r="AO150" s="9"/>
      <c r="AP150" s="235"/>
      <c r="AQ150" s="236" t="str">
        <f t="shared" si="83"/>
        <v/>
      </c>
      <c r="AR150" s="236">
        <f t="shared" si="84"/>
        <v>0</v>
      </c>
      <c r="AS150" s="236">
        <f t="shared" si="85"/>
        <v>0</v>
      </c>
    </row>
    <row r="151" spans="1:45" x14ac:dyDescent="0.25">
      <c r="A151">
        <f t="shared" si="86"/>
        <v>134</v>
      </c>
      <c r="B151" s="69" t="str">
        <f>IF(ISBLANK('IV Addl - Analysis'!B145),"--",'IV Addl - Analysis'!B145)</f>
        <v>--</v>
      </c>
      <c r="C151" s="9"/>
      <c r="D151" s="9"/>
      <c r="E151" s="9"/>
      <c r="F151" s="9"/>
      <c r="G151" s="9"/>
      <c r="H151" s="9"/>
      <c r="I151" s="9"/>
      <c r="J151" s="9"/>
      <c r="K151" s="9"/>
      <c r="L151" s="9"/>
      <c r="M151" s="9"/>
      <c r="N151" s="9"/>
      <c r="O151" s="9"/>
      <c r="P151" s="125" t="e">
        <f t="shared" si="58"/>
        <v>#DIV/0!</v>
      </c>
      <c r="Q151" s="125" t="e">
        <f t="shared" si="59"/>
        <v>#DIV/0!</v>
      </c>
      <c r="R151" s="125" t="e">
        <f t="shared" si="60"/>
        <v>#DIV/0!</v>
      </c>
      <c r="S151" s="125" t="e">
        <f t="shared" si="61"/>
        <v>#DIV/0!</v>
      </c>
      <c r="T151" s="125" t="e">
        <f t="shared" si="62"/>
        <v>#DIV/0!</v>
      </c>
      <c r="U151" s="125" t="e">
        <f t="shared" si="63"/>
        <v>#DIV/0!</v>
      </c>
      <c r="V151" s="125" t="e">
        <f t="shared" si="64"/>
        <v>#DIV/0!</v>
      </c>
      <c r="W151" s="125" t="e">
        <f t="shared" si="65"/>
        <v>#DIV/0!</v>
      </c>
      <c r="X151" s="125" t="e">
        <f t="shared" si="66"/>
        <v>#DIV/0!</v>
      </c>
      <c r="Y151" s="59" t="e">
        <f t="shared" si="67"/>
        <v>#DIV/0!</v>
      </c>
      <c r="Z151" s="59" t="e">
        <f t="shared" si="68"/>
        <v>#DIV/0!</v>
      </c>
      <c r="AA151" s="62">
        <f t="shared" si="69"/>
        <v>0</v>
      </c>
      <c r="AB151" s="59" t="e">
        <f t="shared" si="70"/>
        <v>#DIV/0!</v>
      </c>
      <c r="AC151" s="59" t="e">
        <f t="shared" si="71"/>
        <v>#DIV/0!</v>
      </c>
      <c r="AD151" s="59" t="e">
        <f t="shared" si="72"/>
        <v>#DIV/0!</v>
      </c>
      <c r="AE151" s="62">
        <f t="shared" si="73"/>
        <v>0</v>
      </c>
      <c r="AF151" s="59" t="e">
        <f t="shared" si="74"/>
        <v>#DIV/0!</v>
      </c>
      <c r="AG151" s="59" t="e">
        <f t="shared" si="75"/>
        <v>#DIV/0!</v>
      </c>
      <c r="AH151" s="59" t="e">
        <f t="shared" si="76"/>
        <v>#DIV/0!</v>
      </c>
      <c r="AI151" s="62">
        <f t="shared" si="77"/>
        <v>0</v>
      </c>
      <c r="AJ151" s="59" t="e">
        <f t="shared" si="78"/>
        <v>#DIV/0!</v>
      </c>
      <c r="AK151" s="59" t="e">
        <f t="shared" si="79"/>
        <v>#DIV/0!</v>
      </c>
      <c r="AL151" s="59" t="e">
        <f t="shared" si="80"/>
        <v>#DIV/0!</v>
      </c>
      <c r="AM151" s="62">
        <f t="shared" si="81"/>
        <v>0</v>
      </c>
      <c r="AN151" s="59" t="e">
        <f t="shared" si="82"/>
        <v>#DIV/0!</v>
      </c>
      <c r="AO151" s="9"/>
      <c r="AP151" s="235"/>
      <c r="AQ151" s="236" t="str">
        <f t="shared" si="83"/>
        <v/>
      </c>
      <c r="AR151" s="236">
        <f t="shared" si="84"/>
        <v>0</v>
      </c>
      <c r="AS151" s="236">
        <f t="shared" si="85"/>
        <v>0</v>
      </c>
    </row>
    <row r="152" spans="1:45" x14ac:dyDescent="0.25">
      <c r="A152">
        <f t="shared" si="86"/>
        <v>135</v>
      </c>
      <c r="B152" s="69" t="str">
        <f>IF(ISBLANK('IV Addl - Analysis'!B146),"--",'IV Addl - Analysis'!B146)</f>
        <v>--</v>
      </c>
      <c r="C152" s="9"/>
      <c r="D152" s="9"/>
      <c r="E152" s="9"/>
      <c r="F152" s="9"/>
      <c r="G152" s="9"/>
      <c r="H152" s="9"/>
      <c r="I152" s="9"/>
      <c r="J152" s="9"/>
      <c r="K152" s="9"/>
      <c r="L152" s="9"/>
      <c r="M152" s="9"/>
      <c r="N152" s="9"/>
      <c r="O152" s="9"/>
      <c r="P152" s="125" t="e">
        <f t="shared" si="58"/>
        <v>#DIV/0!</v>
      </c>
      <c r="Q152" s="125" t="e">
        <f t="shared" si="59"/>
        <v>#DIV/0!</v>
      </c>
      <c r="R152" s="125" t="e">
        <f t="shared" si="60"/>
        <v>#DIV/0!</v>
      </c>
      <c r="S152" s="125" t="e">
        <f t="shared" si="61"/>
        <v>#DIV/0!</v>
      </c>
      <c r="T152" s="125" t="e">
        <f t="shared" si="62"/>
        <v>#DIV/0!</v>
      </c>
      <c r="U152" s="125" t="e">
        <f t="shared" si="63"/>
        <v>#DIV/0!</v>
      </c>
      <c r="V152" s="125" t="e">
        <f t="shared" si="64"/>
        <v>#DIV/0!</v>
      </c>
      <c r="W152" s="125" t="e">
        <f t="shared" si="65"/>
        <v>#DIV/0!</v>
      </c>
      <c r="X152" s="125" t="e">
        <f t="shared" si="66"/>
        <v>#DIV/0!</v>
      </c>
      <c r="Y152" s="59" t="e">
        <f t="shared" si="67"/>
        <v>#DIV/0!</v>
      </c>
      <c r="Z152" s="59" t="e">
        <f t="shared" si="68"/>
        <v>#DIV/0!</v>
      </c>
      <c r="AA152" s="62">
        <f t="shared" si="69"/>
        <v>0</v>
      </c>
      <c r="AB152" s="59" t="e">
        <f t="shared" si="70"/>
        <v>#DIV/0!</v>
      </c>
      <c r="AC152" s="59" t="e">
        <f t="shared" si="71"/>
        <v>#DIV/0!</v>
      </c>
      <c r="AD152" s="59" t="e">
        <f t="shared" si="72"/>
        <v>#DIV/0!</v>
      </c>
      <c r="AE152" s="62">
        <f t="shared" si="73"/>
        <v>0</v>
      </c>
      <c r="AF152" s="59" t="e">
        <f t="shared" si="74"/>
        <v>#DIV/0!</v>
      </c>
      <c r="AG152" s="59" t="e">
        <f t="shared" si="75"/>
        <v>#DIV/0!</v>
      </c>
      <c r="AH152" s="59" t="e">
        <f t="shared" si="76"/>
        <v>#DIV/0!</v>
      </c>
      <c r="AI152" s="62">
        <f t="shared" si="77"/>
        <v>0</v>
      </c>
      <c r="AJ152" s="59" t="e">
        <f t="shared" si="78"/>
        <v>#DIV/0!</v>
      </c>
      <c r="AK152" s="59" t="e">
        <f t="shared" si="79"/>
        <v>#DIV/0!</v>
      </c>
      <c r="AL152" s="59" t="e">
        <f t="shared" si="80"/>
        <v>#DIV/0!</v>
      </c>
      <c r="AM152" s="62">
        <f t="shared" si="81"/>
        <v>0</v>
      </c>
      <c r="AN152" s="59" t="e">
        <f t="shared" si="82"/>
        <v>#DIV/0!</v>
      </c>
      <c r="AO152" s="9"/>
      <c r="AP152" s="235"/>
      <c r="AQ152" s="236" t="str">
        <f t="shared" si="83"/>
        <v/>
      </c>
      <c r="AR152" s="236">
        <f t="shared" si="84"/>
        <v>0</v>
      </c>
      <c r="AS152" s="236">
        <f t="shared" si="85"/>
        <v>0</v>
      </c>
    </row>
    <row r="153" spans="1:45" x14ac:dyDescent="0.25">
      <c r="A153">
        <f t="shared" si="86"/>
        <v>136</v>
      </c>
      <c r="B153" s="69" t="str">
        <f>IF(ISBLANK('IV Addl - Analysis'!B147),"--",'IV Addl - Analysis'!B147)</f>
        <v>--</v>
      </c>
      <c r="C153" s="9"/>
      <c r="D153" s="9"/>
      <c r="E153" s="9"/>
      <c r="F153" s="9"/>
      <c r="G153" s="9"/>
      <c r="H153" s="9"/>
      <c r="I153" s="9"/>
      <c r="J153" s="9"/>
      <c r="K153" s="9"/>
      <c r="L153" s="9"/>
      <c r="M153" s="9"/>
      <c r="N153" s="9"/>
      <c r="O153" s="9"/>
      <c r="P153" s="125" t="e">
        <f t="shared" si="58"/>
        <v>#DIV/0!</v>
      </c>
      <c r="Q153" s="125" t="e">
        <f t="shared" si="59"/>
        <v>#DIV/0!</v>
      </c>
      <c r="R153" s="125" t="e">
        <f t="shared" si="60"/>
        <v>#DIV/0!</v>
      </c>
      <c r="S153" s="125" t="e">
        <f t="shared" si="61"/>
        <v>#DIV/0!</v>
      </c>
      <c r="T153" s="125" t="e">
        <f t="shared" si="62"/>
        <v>#DIV/0!</v>
      </c>
      <c r="U153" s="125" t="e">
        <f t="shared" si="63"/>
        <v>#DIV/0!</v>
      </c>
      <c r="V153" s="125" t="e">
        <f t="shared" si="64"/>
        <v>#DIV/0!</v>
      </c>
      <c r="W153" s="125" t="e">
        <f t="shared" si="65"/>
        <v>#DIV/0!</v>
      </c>
      <c r="X153" s="125" t="e">
        <f t="shared" si="66"/>
        <v>#DIV/0!</v>
      </c>
      <c r="Y153" s="59" t="e">
        <f t="shared" si="67"/>
        <v>#DIV/0!</v>
      </c>
      <c r="Z153" s="59" t="e">
        <f t="shared" si="68"/>
        <v>#DIV/0!</v>
      </c>
      <c r="AA153" s="62">
        <f t="shared" si="69"/>
        <v>0</v>
      </c>
      <c r="AB153" s="59" t="e">
        <f t="shared" si="70"/>
        <v>#DIV/0!</v>
      </c>
      <c r="AC153" s="59" t="e">
        <f t="shared" si="71"/>
        <v>#DIV/0!</v>
      </c>
      <c r="AD153" s="59" t="e">
        <f t="shared" si="72"/>
        <v>#DIV/0!</v>
      </c>
      <c r="AE153" s="62">
        <f t="shared" si="73"/>
        <v>0</v>
      </c>
      <c r="AF153" s="59" t="e">
        <f t="shared" si="74"/>
        <v>#DIV/0!</v>
      </c>
      <c r="AG153" s="59" t="e">
        <f t="shared" si="75"/>
        <v>#DIV/0!</v>
      </c>
      <c r="AH153" s="59" t="e">
        <f t="shared" si="76"/>
        <v>#DIV/0!</v>
      </c>
      <c r="AI153" s="62">
        <f t="shared" si="77"/>
        <v>0</v>
      </c>
      <c r="AJ153" s="59" t="e">
        <f t="shared" si="78"/>
        <v>#DIV/0!</v>
      </c>
      <c r="AK153" s="59" t="e">
        <f t="shared" si="79"/>
        <v>#DIV/0!</v>
      </c>
      <c r="AL153" s="59" t="e">
        <f t="shared" si="80"/>
        <v>#DIV/0!</v>
      </c>
      <c r="AM153" s="62">
        <f t="shared" si="81"/>
        <v>0</v>
      </c>
      <c r="AN153" s="59" t="e">
        <f t="shared" si="82"/>
        <v>#DIV/0!</v>
      </c>
      <c r="AO153" s="9"/>
      <c r="AP153" s="235"/>
      <c r="AQ153" s="236" t="str">
        <f t="shared" si="83"/>
        <v/>
      </c>
      <c r="AR153" s="236">
        <f t="shared" si="84"/>
        <v>0</v>
      </c>
      <c r="AS153" s="236">
        <f t="shared" si="85"/>
        <v>0</v>
      </c>
    </row>
    <row r="154" spans="1:45" x14ac:dyDescent="0.25">
      <c r="A154">
        <f t="shared" si="86"/>
        <v>137</v>
      </c>
      <c r="B154" s="69" t="str">
        <f>IF(ISBLANK('IV Addl - Analysis'!B148),"--",'IV Addl - Analysis'!B148)</f>
        <v>--</v>
      </c>
      <c r="C154" s="9"/>
      <c r="D154" s="9"/>
      <c r="E154" s="9"/>
      <c r="F154" s="9"/>
      <c r="G154" s="9"/>
      <c r="H154" s="9"/>
      <c r="I154" s="9"/>
      <c r="J154" s="9"/>
      <c r="K154" s="9"/>
      <c r="L154" s="9"/>
      <c r="M154" s="9"/>
      <c r="N154" s="9"/>
      <c r="O154" s="9"/>
      <c r="P154" s="125" t="e">
        <f t="shared" si="58"/>
        <v>#DIV/0!</v>
      </c>
      <c r="Q154" s="125" t="e">
        <f t="shared" si="59"/>
        <v>#DIV/0!</v>
      </c>
      <c r="R154" s="125" t="e">
        <f t="shared" si="60"/>
        <v>#DIV/0!</v>
      </c>
      <c r="S154" s="125" t="e">
        <f t="shared" si="61"/>
        <v>#DIV/0!</v>
      </c>
      <c r="T154" s="125" t="e">
        <f t="shared" si="62"/>
        <v>#DIV/0!</v>
      </c>
      <c r="U154" s="125" t="e">
        <f t="shared" si="63"/>
        <v>#DIV/0!</v>
      </c>
      <c r="V154" s="125" t="e">
        <f t="shared" si="64"/>
        <v>#DIV/0!</v>
      </c>
      <c r="W154" s="125" t="e">
        <f t="shared" si="65"/>
        <v>#DIV/0!</v>
      </c>
      <c r="X154" s="125" t="e">
        <f t="shared" si="66"/>
        <v>#DIV/0!</v>
      </c>
      <c r="Y154" s="59" t="e">
        <f t="shared" si="67"/>
        <v>#DIV/0!</v>
      </c>
      <c r="Z154" s="59" t="e">
        <f t="shared" si="68"/>
        <v>#DIV/0!</v>
      </c>
      <c r="AA154" s="62">
        <f t="shared" si="69"/>
        <v>0</v>
      </c>
      <c r="AB154" s="59" t="e">
        <f t="shared" si="70"/>
        <v>#DIV/0!</v>
      </c>
      <c r="AC154" s="59" t="e">
        <f t="shared" si="71"/>
        <v>#DIV/0!</v>
      </c>
      <c r="AD154" s="59" t="e">
        <f t="shared" si="72"/>
        <v>#DIV/0!</v>
      </c>
      <c r="AE154" s="62">
        <f t="shared" si="73"/>
        <v>0</v>
      </c>
      <c r="AF154" s="59" t="e">
        <f t="shared" si="74"/>
        <v>#DIV/0!</v>
      </c>
      <c r="AG154" s="59" t="e">
        <f t="shared" si="75"/>
        <v>#DIV/0!</v>
      </c>
      <c r="AH154" s="59" t="e">
        <f t="shared" si="76"/>
        <v>#DIV/0!</v>
      </c>
      <c r="AI154" s="62">
        <f t="shared" si="77"/>
        <v>0</v>
      </c>
      <c r="AJ154" s="59" t="e">
        <f t="shared" si="78"/>
        <v>#DIV/0!</v>
      </c>
      <c r="AK154" s="59" t="e">
        <f t="shared" si="79"/>
        <v>#DIV/0!</v>
      </c>
      <c r="AL154" s="59" t="e">
        <f t="shared" si="80"/>
        <v>#DIV/0!</v>
      </c>
      <c r="AM154" s="62">
        <f t="shared" si="81"/>
        <v>0</v>
      </c>
      <c r="AN154" s="59" t="e">
        <f t="shared" si="82"/>
        <v>#DIV/0!</v>
      </c>
      <c r="AO154" s="9"/>
      <c r="AP154" s="235"/>
      <c r="AQ154" s="236" t="str">
        <f t="shared" si="83"/>
        <v/>
      </c>
      <c r="AR154" s="236">
        <f t="shared" si="84"/>
        <v>0</v>
      </c>
      <c r="AS154" s="236">
        <f t="shared" si="85"/>
        <v>0</v>
      </c>
    </row>
    <row r="155" spans="1:45" x14ac:dyDescent="0.25">
      <c r="A155">
        <f t="shared" si="86"/>
        <v>138</v>
      </c>
      <c r="B155" s="69" t="str">
        <f>IF(ISBLANK('IV Addl - Analysis'!B149),"--",'IV Addl - Analysis'!B149)</f>
        <v>--</v>
      </c>
      <c r="C155" s="9"/>
      <c r="D155" s="9"/>
      <c r="E155" s="9"/>
      <c r="F155" s="9"/>
      <c r="G155" s="9"/>
      <c r="H155" s="9"/>
      <c r="I155" s="9"/>
      <c r="J155" s="9"/>
      <c r="K155" s="9"/>
      <c r="L155" s="9"/>
      <c r="M155" s="9"/>
      <c r="N155" s="9"/>
      <c r="O155" s="9"/>
      <c r="P155" s="125" t="e">
        <f t="shared" si="58"/>
        <v>#DIV/0!</v>
      </c>
      <c r="Q155" s="125" t="e">
        <f t="shared" si="59"/>
        <v>#DIV/0!</v>
      </c>
      <c r="R155" s="125" t="e">
        <f t="shared" si="60"/>
        <v>#DIV/0!</v>
      </c>
      <c r="S155" s="125" t="e">
        <f t="shared" si="61"/>
        <v>#DIV/0!</v>
      </c>
      <c r="T155" s="125" t="e">
        <f t="shared" si="62"/>
        <v>#DIV/0!</v>
      </c>
      <c r="U155" s="125" t="e">
        <f t="shared" si="63"/>
        <v>#DIV/0!</v>
      </c>
      <c r="V155" s="125" t="e">
        <f t="shared" si="64"/>
        <v>#DIV/0!</v>
      </c>
      <c r="W155" s="125" t="e">
        <f t="shared" si="65"/>
        <v>#DIV/0!</v>
      </c>
      <c r="X155" s="125" t="e">
        <f t="shared" si="66"/>
        <v>#DIV/0!</v>
      </c>
      <c r="Y155" s="59" t="e">
        <f t="shared" si="67"/>
        <v>#DIV/0!</v>
      </c>
      <c r="Z155" s="59" t="e">
        <f t="shared" si="68"/>
        <v>#DIV/0!</v>
      </c>
      <c r="AA155" s="62">
        <f t="shared" si="69"/>
        <v>0</v>
      </c>
      <c r="AB155" s="59" t="e">
        <f t="shared" si="70"/>
        <v>#DIV/0!</v>
      </c>
      <c r="AC155" s="59" t="e">
        <f t="shared" si="71"/>
        <v>#DIV/0!</v>
      </c>
      <c r="AD155" s="59" t="e">
        <f t="shared" si="72"/>
        <v>#DIV/0!</v>
      </c>
      <c r="AE155" s="62">
        <f t="shared" si="73"/>
        <v>0</v>
      </c>
      <c r="AF155" s="59" t="e">
        <f t="shared" si="74"/>
        <v>#DIV/0!</v>
      </c>
      <c r="AG155" s="59" t="e">
        <f t="shared" si="75"/>
        <v>#DIV/0!</v>
      </c>
      <c r="AH155" s="59" t="e">
        <f t="shared" si="76"/>
        <v>#DIV/0!</v>
      </c>
      <c r="AI155" s="62">
        <f t="shared" si="77"/>
        <v>0</v>
      </c>
      <c r="AJ155" s="59" t="e">
        <f t="shared" si="78"/>
        <v>#DIV/0!</v>
      </c>
      <c r="AK155" s="59" t="e">
        <f t="shared" si="79"/>
        <v>#DIV/0!</v>
      </c>
      <c r="AL155" s="59" t="e">
        <f t="shared" si="80"/>
        <v>#DIV/0!</v>
      </c>
      <c r="AM155" s="62">
        <f t="shared" si="81"/>
        <v>0</v>
      </c>
      <c r="AN155" s="59" t="e">
        <f t="shared" si="82"/>
        <v>#DIV/0!</v>
      </c>
      <c r="AO155" s="9"/>
      <c r="AP155" s="235"/>
      <c r="AQ155" s="236" t="str">
        <f t="shared" si="83"/>
        <v/>
      </c>
      <c r="AR155" s="236">
        <f t="shared" si="84"/>
        <v>0</v>
      </c>
      <c r="AS155" s="236">
        <f t="shared" si="85"/>
        <v>0</v>
      </c>
    </row>
    <row r="156" spans="1:45" x14ac:dyDescent="0.25">
      <c r="A156">
        <f t="shared" si="86"/>
        <v>139</v>
      </c>
      <c r="B156" s="69" t="str">
        <f>IF(ISBLANK('IV Addl - Analysis'!B150),"--",'IV Addl - Analysis'!B150)</f>
        <v>--</v>
      </c>
      <c r="C156" s="9"/>
      <c r="D156" s="9"/>
      <c r="E156" s="9"/>
      <c r="F156" s="9"/>
      <c r="G156" s="9"/>
      <c r="H156" s="9"/>
      <c r="I156" s="9"/>
      <c r="J156" s="9"/>
      <c r="K156" s="9"/>
      <c r="L156" s="9"/>
      <c r="M156" s="9"/>
      <c r="N156" s="9"/>
      <c r="O156" s="9"/>
      <c r="P156" s="125" t="e">
        <f t="shared" si="58"/>
        <v>#DIV/0!</v>
      </c>
      <c r="Q156" s="125" t="e">
        <f t="shared" si="59"/>
        <v>#DIV/0!</v>
      </c>
      <c r="R156" s="125" t="e">
        <f t="shared" si="60"/>
        <v>#DIV/0!</v>
      </c>
      <c r="S156" s="125" t="e">
        <f t="shared" si="61"/>
        <v>#DIV/0!</v>
      </c>
      <c r="T156" s="125" t="e">
        <f t="shared" si="62"/>
        <v>#DIV/0!</v>
      </c>
      <c r="U156" s="125" t="e">
        <f t="shared" si="63"/>
        <v>#DIV/0!</v>
      </c>
      <c r="V156" s="125" t="e">
        <f t="shared" si="64"/>
        <v>#DIV/0!</v>
      </c>
      <c r="W156" s="125" t="e">
        <f t="shared" si="65"/>
        <v>#DIV/0!</v>
      </c>
      <c r="X156" s="125" t="e">
        <f t="shared" si="66"/>
        <v>#DIV/0!</v>
      </c>
      <c r="Y156" s="59" t="e">
        <f t="shared" si="67"/>
        <v>#DIV/0!</v>
      </c>
      <c r="Z156" s="59" t="e">
        <f t="shared" si="68"/>
        <v>#DIV/0!</v>
      </c>
      <c r="AA156" s="62">
        <f t="shared" si="69"/>
        <v>0</v>
      </c>
      <c r="AB156" s="59" t="e">
        <f t="shared" si="70"/>
        <v>#DIV/0!</v>
      </c>
      <c r="AC156" s="59" t="e">
        <f t="shared" si="71"/>
        <v>#DIV/0!</v>
      </c>
      <c r="AD156" s="59" t="e">
        <f t="shared" si="72"/>
        <v>#DIV/0!</v>
      </c>
      <c r="AE156" s="62">
        <f t="shared" si="73"/>
        <v>0</v>
      </c>
      <c r="AF156" s="59" t="e">
        <f t="shared" si="74"/>
        <v>#DIV/0!</v>
      </c>
      <c r="AG156" s="59" t="e">
        <f t="shared" si="75"/>
        <v>#DIV/0!</v>
      </c>
      <c r="AH156" s="59" t="e">
        <f t="shared" si="76"/>
        <v>#DIV/0!</v>
      </c>
      <c r="AI156" s="62">
        <f t="shared" si="77"/>
        <v>0</v>
      </c>
      <c r="AJ156" s="59" t="e">
        <f t="shared" si="78"/>
        <v>#DIV/0!</v>
      </c>
      <c r="AK156" s="59" t="e">
        <f t="shared" si="79"/>
        <v>#DIV/0!</v>
      </c>
      <c r="AL156" s="59" t="e">
        <f t="shared" si="80"/>
        <v>#DIV/0!</v>
      </c>
      <c r="AM156" s="62">
        <f t="shared" si="81"/>
        <v>0</v>
      </c>
      <c r="AN156" s="59" t="e">
        <f t="shared" si="82"/>
        <v>#DIV/0!</v>
      </c>
      <c r="AO156" s="9"/>
      <c r="AP156" s="235"/>
      <c r="AQ156" s="236" t="str">
        <f t="shared" si="83"/>
        <v/>
      </c>
      <c r="AR156" s="236">
        <f t="shared" si="84"/>
        <v>0</v>
      </c>
      <c r="AS156" s="236">
        <f t="shared" si="85"/>
        <v>0</v>
      </c>
    </row>
    <row r="157" spans="1:45" x14ac:dyDescent="0.25">
      <c r="A157">
        <f t="shared" si="86"/>
        <v>140</v>
      </c>
      <c r="B157" s="69" t="str">
        <f>IF(ISBLANK('IV Addl - Analysis'!B151),"--",'IV Addl - Analysis'!B151)</f>
        <v>--</v>
      </c>
      <c r="C157" s="9"/>
      <c r="D157" s="9"/>
      <c r="E157" s="9"/>
      <c r="F157" s="9"/>
      <c r="G157" s="9"/>
      <c r="H157" s="9"/>
      <c r="I157" s="9"/>
      <c r="J157" s="9"/>
      <c r="K157" s="9"/>
      <c r="L157" s="9"/>
      <c r="M157" s="9"/>
      <c r="N157" s="9"/>
      <c r="O157" s="9"/>
      <c r="P157" s="125" t="e">
        <f t="shared" si="58"/>
        <v>#DIV/0!</v>
      </c>
      <c r="Q157" s="125" t="e">
        <f t="shared" si="59"/>
        <v>#DIV/0!</v>
      </c>
      <c r="R157" s="125" t="e">
        <f t="shared" si="60"/>
        <v>#DIV/0!</v>
      </c>
      <c r="S157" s="125" t="e">
        <f t="shared" si="61"/>
        <v>#DIV/0!</v>
      </c>
      <c r="T157" s="125" t="e">
        <f t="shared" si="62"/>
        <v>#DIV/0!</v>
      </c>
      <c r="U157" s="125" t="e">
        <f t="shared" si="63"/>
        <v>#DIV/0!</v>
      </c>
      <c r="V157" s="125" t="e">
        <f t="shared" si="64"/>
        <v>#DIV/0!</v>
      </c>
      <c r="W157" s="125" t="e">
        <f t="shared" si="65"/>
        <v>#DIV/0!</v>
      </c>
      <c r="X157" s="125" t="e">
        <f t="shared" si="66"/>
        <v>#DIV/0!</v>
      </c>
      <c r="Y157" s="59" t="e">
        <f t="shared" si="67"/>
        <v>#DIV/0!</v>
      </c>
      <c r="Z157" s="59" t="e">
        <f t="shared" si="68"/>
        <v>#DIV/0!</v>
      </c>
      <c r="AA157" s="62">
        <f t="shared" si="69"/>
        <v>0</v>
      </c>
      <c r="AB157" s="59" t="e">
        <f t="shared" si="70"/>
        <v>#DIV/0!</v>
      </c>
      <c r="AC157" s="59" t="e">
        <f t="shared" si="71"/>
        <v>#DIV/0!</v>
      </c>
      <c r="AD157" s="59" t="e">
        <f t="shared" si="72"/>
        <v>#DIV/0!</v>
      </c>
      <c r="AE157" s="62">
        <f t="shared" si="73"/>
        <v>0</v>
      </c>
      <c r="AF157" s="59" t="e">
        <f t="shared" si="74"/>
        <v>#DIV/0!</v>
      </c>
      <c r="AG157" s="59" t="e">
        <f t="shared" si="75"/>
        <v>#DIV/0!</v>
      </c>
      <c r="AH157" s="59" t="e">
        <f t="shared" si="76"/>
        <v>#DIV/0!</v>
      </c>
      <c r="AI157" s="62">
        <f t="shared" si="77"/>
        <v>0</v>
      </c>
      <c r="AJ157" s="59" t="e">
        <f t="shared" si="78"/>
        <v>#DIV/0!</v>
      </c>
      <c r="AK157" s="59" t="e">
        <f t="shared" si="79"/>
        <v>#DIV/0!</v>
      </c>
      <c r="AL157" s="59" t="e">
        <f t="shared" si="80"/>
        <v>#DIV/0!</v>
      </c>
      <c r="AM157" s="62">
        <f t="shared" si="81"/>
        <v>0</v>
      </c>
      <c r="AN157" s="59" t="e">
        <f t="shared" si="82"/>
        <v>#DIV/0!</v>
      </c>
      <c r="AO157" s="9"/>
      <c r="AP157" s="235"/>
      <c r="AQ157" s="236" t="str">
        <f t="shared" si="83"/>
        <v/>
      </c>
      <c r="AR157" s="236">
        <f t="shared" si="84"/>
        <v>0</v>
      </c>
      <c r="AS157" s="236">
        <f t="shared" si="85"/>
        <v>0</v>
      </c>
    </row>
    <row r="158" spans="1:45" x14ac:dyDescent="0.25">
      <c r="A158">
        <f t="shared" si="86"/>
        <v>141</v>
      </c>
      <c r="B158" s="69" t="str">
        <f>IF(ISBLANK('IV Addl - Analysis'!B152),"--",'IV Addl - Analysis'!B152)</f>
        <v>--</v>
      </c>
      <c r="C158" s="9"/>
      <c r="D158" s="9"/>
      <c r="E158" s="9"/>
      <c r="F158" s="9"/>
      <c r="G158" s="9"/>
      <c r="H158" s="9"/>
      <c r="I158" s="9"/>
      <c r="J158" s="9"/>
      <c r="K158" s="9"/>
      <c r="L158" s="9"/>
      <c r="M158" s="9"/>
      <c r="N158" s="9"/>
      <c r="O158" s="9"/>
      <c r="P158" s="125" t="e">
        <f t="shared" si="58"/>
        <v>#DIV/0!</v>
      </c>
      <c r="Q158" s="125" t="e">
        <f t="shared" si="59"/>
        <v>#DIV/0!</v>
      </c>
      <c r="R158" s="125" t="e">
        <f t="shared" si="60"/>
        <v>#DIV/0!</v>
      </c>
      <c r="S158" s="125" t="e">
        <f t="shared" si="61"/>
        <v>#DIV/0!</v>
      </c>
      <c r="T158" s="125" t="e">
        <f t="shared" si="62"/>
        <v>#DIV/0!</v>
      </c>
      <c r="U158" s="125" t="e">
        <f t="shared" si="63"/>
        <v>#DIV/0!</v>
      </c>
      <c r="V158" s="125" t="e">
        <f t="shared" si="64"/>
        <v>#DIV/0!</v>
      </c>
      <c r="W158" s="125" t="e">
        <f t="shared" si="65"/>
        <v>#DIV/0!</v>
      </c>
      <c r="X158" s="125" t="e">
        <f t="shared" si="66"/>
        <v>#DIV/0!</v>
      </c>
      <c r="Y158" s="59" t="e">
        <f t="shared" si="67"/>
        <v>#DIV/0!</v>
      </c>
      <c r="Z158" s="59" t="e">
        <f t="shared" si="68"/>
        <v>#DIV/0!</v>
      </c>
      <c r="AA158" s="62">
        <f t="shared" si="69"/>
        <v>0</v>
      </c>
      <c r="AB158" s="59" t="e">
        <f t="shared" si="70"/>
        <v>#DIV/0!</v>
      </c>
      <c r="AC158" s="59" t="e">
        <f t="shared" si="71"/>
        <v>#DIV/0!</v>
      </c>
      <c r="AD158" s="59" t="e">
        <f t="shared" si="72"/>
        <v>#DIV/0!</v>
      </c>
      <c r="AE158" s="62">
        <f t="shared" si="73"/>
        <v>0</v>
      </c>
      <c r="AF158" s="59" t="e">
        <f t="shared" si="74"/>
        <v>#DIV/0!</v>
      </c>
      <c r="AG158" s="59" t="e">
        <f t="shared" si="75"/>
        <v>#DIV/0!</v>
      </c>
      <c r="AH158" s="59" t="e">
        <f t="shared" si="76"/>
        <v>#DIV/0!</v>
      </c>
      <c r="AI158" s="62">
        <f t="shared" si="77"/>
        <v>0</v>
      </c>
      <c r="AJ158" s="59" t="e">
        <f t="shared" si="78"/>
        <v>#DIV/0!</v>
      </c>
      <c r="AK158" s="59" t="e">
        <f t="shared" si="79"/>
        <v>#DIV/0!</v>
      </c>
      <c r="AL158" s="59" t="e">
        <f t="shared" si="80"/>
        <v>#DIV/0!</v>
      </c>
      <c r="AM158" s="62">
        <f t="shared" si="81"/>
        <v>0</v>
      </c>
      <c r="AN158" s="59" t="e">
        <f t="shared" si="82"/>
        <v>#DIV/0!</v>
      </c>
      <c r="AO158" s="9"/>
      <c r="AP158" s="235"/>
      <c r="AQ158" s="236" t="str">
        <f t="shared" si="83"/>
        <v/>
      </c>
      <c r="AR158" s="236">
        <f t="shared" si="84"/>
        <v>0</v>
      </c>
      <c r="AS158" s="236">
        <f t="shared" si="85"/>
        <v>0</v>
      </c>
    </row>
    <row r="159" spans="1:45" x14ac:dyDescent="0.25">
      <c r="A159">
        <f t="shared" si="86"/>
        <v>142</v>
      </c>
      <c r="B159" s="69" t="str">
        <f>IF(ISBLANK('IV Addl - Analysis'!B153),"--",'IV Addl - Analysis'!B153)</f>
        <v>--</v>
      </c>
      <c r="C159" s="9"/>
      <c r="D159" s="9"/>
      <c r="E159" s="9"/>
      <c r="F159" s="9"/>
      <c r="G159" s="9"/>
      <c r="H159" s="9"/>
      <c r="I159" s="9"/>
      <c r="J159" s="9"/>
      <c r="K159" s="9"/>
      <c r="L159" s="9"/>
      <c r="M159" s="9"/>
      <c r="N159" s="9"/>
      <c r="O159" s="9"/>
      <c r="P159" s="125" t="e">
        <f t="shared" si="58"/>
        <v>#DIV/0!</v>
      </c>
      <c r="Q159" s="125" t="e">
        <f t="shared" si="59"/>
        <v>#DIV/0!</v>
      </c>
      <c r="R159" s="125" t="e">
        <f t="shared" si="60"/>
        <v>#DIV/0!</v>
      </c>
      <c r="S159" s="125" t="e">
        <f t="shared" si="61"/>
        <v>#DIV/0!</v>
      </c>
      <c r="T159" s="125" t="e">
        <f t="shared" si="62"/>
        <v>#DIV/0!</v>
      </c>
      <c r="U159" s="125" t="e">
        <f t="shared" si="63"/>
        <v>#DIV/0!</v>
      </c>
      <c r="V159" s="125" t="e">
        <f t="shared" si="64"/>
        <v>#DIV/0!</v>
      </c>
      <c r="W159" s="125" t="e">
        <f t="shared" si="65"/>
        <v>#DIV/0!</v>
      </c>
      <c r="X159" s="125" t="e">
        <f t="shared" si="66"/>
        <v>#DIV/0!</v>
      </c>
      <c r="Y159" s="59" t="e">
        <f t="shared" si="67"/>
        <v>#DIV/0!</v>
      </c>
      <c r="Z159" s="59" t="e">
        <f t="shared" si="68"/>
        <v>#DIV/0!</v>
      </c>
      <c r="AA159" s="62">
        <f t="shared" si="69"/>
        <v>0</v>
      </c>
      <c r="AB159" s="59" t="e">
        <f t="shared" si="70"/>
        <v>#DIV/0!</v>
      </c>
      <c r="AC159" s="59" t="e">
        <f t="shared" si="71"/>
        <v>#DIV/0!</v>
      </c>
      <c r="AD159" s="59" t="e">
        <f t="shared" si="72"/>
        <v>#DIV/0!</v>
      </c>
      <c r="AE159" s="62">
        <f t="shared" si="73"/>
        <v>0</v>
      </c>
      <c r="AF159" s="59" t="e">
        <f t="shared" si="74"/>
        <v>#DIV/0!</v>
      </c>
      <c r="AG159" s="59" t="e">
        <f t="shared" si="75"/>
        <v>#DIV/0!</v>
      </c>
      <c r="AH159" s="59" t="e">
        <f t="shared" si="76"/>
        <v>#DIV/0!</v>
      </c>
      <c r="AI159" s="62">
        <f t="shared" si="77"/>
        <v>0</v>
      </c>
      <c r="AJ159" s="59" t="e">
        <f t="shared" si="78"/>
        <v>#DIV/0!</v>
      </c>
      <c r="AK159" s="59" t="e">
        <f t="shared" si="79"/>
        <v>#DIV/0!</v>
      </c>
      <c r="AL159" s="59" t="e">
        <f t="shared" si="80"/>
        <v>#DIV/0!</v>
      </c>
      <c r="AM159" s="62">
        <f t="shared" si="81"/>
        <v>0</v>
      </c>
      <c r="AN159" s="59" t="e">
        <f t="shared" si="82"/>
        <v>#DIV/0!</v>
      </c>
      <c r="AO159" s="9"/>
      <c r="AP159" s="235"/>
      <c r="AQ159" s="236" t="str">
        <f t="shared" si="83"/>
        <v/>
      </c>
      <c r="AR159" s="236">
        <f t="shared" si="84"/>
        <v>0</v>
      </c>
      <c r="AS159" s="236">
        <f t="shared" si="85"/>
        <v>0</v>
      </c>
    </row>
    <row r="160" spans="1:45" x14ac:dyDescent="0.25">
      <c r="A160">
        <f t="shared" si="86"/>
        <v>143</v>
      </c>
      <c r="B160" s="69" t="str">
        <f>IF(ISBLANK('IV Addl - Analysis'!B154),"--",'IV Addl - Analysis'!B154)</f>
        <v>--</v>
      </c>
      <c r="C160" s="9"/>
      <c r="D160" s="9"/>
      <c r="E160" s="9"/>
      <c r="F160" s="9"/>
      <c r="G160" s="9"/>
      <c r="H160" s="9"/>
      <c r="I160" s="9"/>
      <c r="J160" s="9"/>
      <c r="K160" s="9"/>
      <c r="L160" s="9"/>
      <c r="M160" s="9"/>
      <c r="N160" s="9"/>
      <c r="O160" s="9"/>
      <c r="P160" s="125" t="e">
        <f t="shared" si="58"/>
        <v>#DIV/0!</v>
      </c>
      <c r="Q160" s="125" t="e">
        <f t="shared" si="59"/>
        <v>#DIV/0!</v>
      </c>
      <c r="R160" s="125" t="e">
        <f t="shared" si="60"/>
        <v>#DIV/0!</v>
      </c>
      <c r="S160" s="125" t="e">
        <f t="shared" si="61"/>
        <v>#DIV/0!</v>
      </c>
      <c r="T160" s="125" t="e">
        <f t="shared" si="62"/>
        <v>#DIV/0!</v>
      </c>
      <c r="U160" s="125" t="e">
        <f t="shared" si="63"/>
        <v>#DIV/0!</v>
      </c>
      <c r="V160" s="125" t="e">
        <f t="shared" si="64"/>
        <v>#DIV/0!</v>
      </c>
      <c r="W160" s="125" t="e">
        <f t="shared" si="65"/>
        <v>#DIV/0!</v>
      </c>
      <c r="X160" s="125" t="e">
        <f t="shared" si="66"/>
        <v>#DIV/0!</v>
      </c>
      <c r="Y160" s="59" t="e">
        <f t="shared" si="67"/>
        <v>#DIV/0!</v>
      </c>
      <c r="Z160" s="59" t="e">
        <f t="shared" si="68"/>
        <v>#DIV/0!</v>
      </c>
      <c r="AA160" s="62">
        <f t="shared" si="69"/>
        <v>0</v>
      </c>
      <c r="AB160" s="59" t="e">
        <f t="shared" si="70"/>
        <v>#DIV/0!</v>
      </c>
      <c r="AC160" s="59" t="e">
        <f t="shared" si="71"/>
        <v>#DIV/0!</v>
      </c>
      <c r="AD160" s="59" t="e">
        <f t="shared" si="72"/>
        <v>#DIV/0!</v>
      </c>
      <c r="AE160" s="62">
        <f t="shared" si="73"/>
        <v>0</v>
      </c>
      <c r="AF160" s="59" t="e">
        <f t="shared" si="74"/>
        <v>#DIV/0!</v>
      </c>
      <c r="AG160" s="59" t="e">
        <f t="shared" si="75"/>
        <v>#DIV/0!</v>
      </c>
      <c r="AH160" s="59" t="e">
        <f t="shared" si="76"/>
        <v>#DIV/0!</v>
      </c>
      <c r="AI160" s="62">
        <f t="shared" si="77"/>
        <v>0</v>
      </c>
      <c r="AJ160" s="59" t="e">
        <f t="shared" si="78"/>
        <v>#DIV/0!</v>
      </c>
      <c r="AK160" s="59" t="e">
        <f t="shared" si="79"/>
        <v>#DIV/0!</v>
      </c>
      <c r="AL160" s="59" t="e">
        <f t="shared" si="80"/>
        <v>#DIV/0!</v>
      </c>
      <c r="AM160" s="62">
        <f t="shared" si="81"/>
        <v>0</v>
      </c>
      <c r="AN160" s="59" t="e">
        <f t="shared" si="82"/>
        <v>#DIV/0!</v>
      </c>
      <c r="AO160" s="9"/>
      <c r="AP160" s="235"/>
      <c r="AQ160" s="236" t="str">
        <f t="shared" si="83"/>
        <v/>
      </c>
      <c r="AR160" s="236">
        <f t="shared" si="84"/>
        <v>0</v>
      </c>
      <c r="AS160" s="236">
        <f t="shared" si="85"/>
        <v>0</v>
      </c>
    </row>
    <row r="161" spans="1:45" x14ac:dyDescent="0.25">
      <c r="A161">
        <f t="shared" si="86"/>
        <v>144</v>
      </c>
      <c r="B161" s="69" t="str">
        <f>IF(ISBLANK('IV Addl - Analysis'!B155),"--",'IV Addl - Analysis'!B155)</f>
        <v>--</v>
      </c>
      <c r="C161" s="9"/>
      <c r="D161" s="9"/>
      <c r="E161" s="9"/>
      <c r="F161" s="9"/>
      <c r="G161" s="9"/>
      <c r="H161" s="9"/>
      <c r="I161" s="9"/>
      <c r="J161" s="9"/>
      <c r="K161" s="9"/>
      <c r="L161" s="9"/>
      <c r="M161" s="9"/>
      <c r="N161" s="9"/>
      <c r="O161" s="9"/>
      <c r="P161" s="125" t="e">
        <f t="shared" si="58"/>
        <v>#DIV/0!</v>
      </c>
      <c r="Q161" s="125" t="e">
        <f t="shared" si="59"/>
        <v>#DIV/0!</v>
      </c>
      <c r="R161" s="125" t="e">
        <f t="shared" si="60"/>
        <v>#DIV/0!</v>
      </c>
      <c r="S161" s="125" t="e">
        <f t="shared" si="61"/>
        <v>#DIV/0!</v>
      </c>
      <c r="T161" s="125" t="e">
        <f t="shared" si="62"/>
        <v>#DIV/0!</v>
      </c>
      <c r="U161" s="125" t="e">
        <f t="shared" si="63"/>
        <v>#DIV/0!</v>
      </c>
      <c r="V161" s="125" t="e">
        <f t="shared" si="64"/>
        <v>#DIV/0!</v>
      </c>
      <c r="W161" s="125" t="e">
        <f t="shared" si="65"/>
        <v>#DIV/0!</v>
      </c>
      <c r="X161" s="125" t="e">
        <f t="shared" si="66"/>
        <v>#DIV/0!</v>
      </c>
      <c r="Y161" s="59" t="e">
        <f t="shared" si="67"/>
        <v>#DIV/0!</v>
      </c>
      <c r="Z161" s="59" t="e">
        <f t="shared" si="68"/>
        <v>#DIV/0!</v>
      </c>
      <c r="AA161" s="62">
        <f t="shared" si="69"/>
        <v>0</v>
      </c>
      <c r="AB161" s="59" t="e">
        <f t="shared" si="70"/>
        <v>#DIV/0!</v>
      </c>
      <c r="AC161" s="59" t="e">
        <f t="shared" si="71"/>
        <v>#DIV/0!</v>
      </c>
      <c r="AD161" s="59" t="e">
        <f t="shared" si="72"/>
        <v>#DIV/0!</v>
      </c>
      <c r="AE161" s="62">
        <f t="shared" si="73"/>
        <v>0</v>
      </c>
      <c r="AF161" s="59" t="e">
        <f t="shared" si="74"/>
        <v>#DIV/0!</v>
      </c>
      <c r="AG161" s="59" t="e">
        <f t="shared" si="75"/>
        <v>#DIV/0!</v>
      </c>
      <c r="AH161" s="59" t="e">
        <f t="shared" si="76"/>
        <v>#DIV/0!</v>
      </c>
      <c r="AI161" s="62">
        <f t="shared" si="77"/>
        <v>0</v>
      </c>
      <c r="AJ161" s="59" t="e">
        <f t="shared" si="78"/>
        <v>#DIV/0!</v>
      </c>
      <c r="AK161" s="59" t="e">
        <f t="shared" si="79"/>
        <v>#DIV/0!</v>
      </c>
      <c r="AL161" s="59" t="e">
        <f t="shared" si="80"/>
        <v>#DIV/0!</v>
      </c>
      <c r="AM161" s="62">
        <f t="shared" si="81"/>
        <v>0</v>
      </c>
      <c r="AN161" s="59" t="e">
        <f t="shared" si="82"/>
        <v>#DIV/0!</v>
      </c>
      <c r="AO161" s="9"/>
      <c r="AP161" s="235"/>
      <c r="AQ161" s="236" t="str">
        <f t="shared" si="83"/>
        <v/>
      </c>
      <c r="AR161" s="236">
        <f t="shared" si="84"/>
        <v>0</v>
      </c>
      <c r="AS161" s="236">
        <f t="shared" si="85"/>
        <v>0</v>
      </c>
    </row>
    <row r="162" spans="1:45" x14ac:dyDescent="0.25">
      <c r="A162">
        <f t="shared" si="86"/>
        <v>145</v>
      </c>
      <c r="B162" s="69" t="str">
        <f>IF(ISBLANK('IV Addl - Analysis'!B156),"--",'IV Addl - Analysis'!B156)</f>
        <v>--</v>
      </c>
      <c r="C162" s="9"/>
      <c r="D162" s="9"/>
      <c r="E162" s="9"/>
      <c r="F162" s="9"/>
      <c r="G162" s="9"/>
      <c r="H162" s="9"/>
      <c r="I162" s="9"/>
      <c r="J162" s="9"/>
      <c r="K162" s="9"/>
      <c r="L162" s="9"/>
      <c r="M162" s="9"/>
      <c r="N162" s="9"/>
      <c r="O162" s="9"/>
      <c r="P162" s="125" t="e">
        <f t="shared" si="58"/>
        <v>#DIV/0!</v>
      </c>
      <c r="Q162" s="125" t="e">
        <f t="shared" si="59"/>
        <v>#DIV/0!</v>
      </c>
      <c r="R162" s="125" t="e">
        <f t="shared" si="60"/>
        <v>#DIV/0!</v>
      </c>
      <c r="S162" s="125" t="e">
        <f t="shared" si="61"/>
        <v>#DIV/0!</v>
      </c>
      <c r="T162" s="125" t="e">
        <f t="shared" si="62"/>
        <v>#DIV/0!</v>
      </c>
      <c r="U162" s="125" t="e">
        <f t="shared" si="63"/>
        <v>#DIV/0!</v>
      </c>
      <c r="V162" s="125" t="e">
        <f t="shared" si="64"/>
        <v>#DIV/0!</v>
      </c>
      <c r="W162" s="125" t="e">
        <f t="shared" si="65"/>
        <v>#DIV/0!</v>
      </c>
      <c r="X162" s="125" t="e">
        <f t="shared" si="66"/>
        <v>#DIV/0!</v>
      </c>
      <c r="Y162" s="59" t="e">
        <f t="shared" si="67"/>
        <v>#DIV/0!</v>
      </c>
      <c r="Z162" s="59" t="e">
        <f t="shared" si="68"/>
        <v>#DIV/0!</v>
      </c>
      <c r="AA162" s="62">
        <f t="shared" si="69"/>
        <v>0</v>
      </c>
      <c r="AB162" s="59" t="e">
        <f t="shared" si="70"/>
        <v>#DIV/0!</v>
      </c>
      <c r="AC162" s="59" t="e">
        <f t="shared" si="71"/>
        <v>#DIV/0!</v>
      </c>
      <c r="AD162" s="59" t="e">
        <f t="shared" si="72"/>
        <v>#DIV/0!</v>
      </c>
      <c r="AE162" s="62">
        <f t="shared" si="73"/>
        <v>0</v>
      </c>
      <c r="AF162" s="59" t="e">
        <f t="shared" si="74"/>
        <v>#DIV/0!</v>
      </c>
      <c r="AG162" s="59" t="e">
        <f t="shared" si="75"/>
        <v>#DIV/0!</v>
      </c>
      <c r="AH162" s="59" t="e">
        <f t="shared" si="76"/>
        <v>#DIV/0!</v>
      </c>
      <c r="AI162" s="62">
        <f t="shared" si="77"/>
        <v>0</v>
      </c>
      <c r="AJ162" s="59" t="e">
        <f t="shared" si="78"/>
        <v>#DIV/0!</v>
      </c>
      <c r="AK162" s="59" t="e">
        <f t="shared" si="79"/>
        <v>#DIV/0!</v>
      </c>
      <c r="AL162" s="59" t="e">
        <f t="shared" si="80"/>
        <v>#DIV/0!</v>
      </c>
      <c r="AM162" s="62">
        <f t="shared" si="81"/>
        <v>0</v>
      </c>
      <c r="AN162" s="59" t="e">
        <f t="shared" si="82"/>
        <v>#DIV/0!</v>
      </c>
      <c r="AO162" s="9"/>
      <c r="AP162" s="235"/>
      <c r="AQ162" s="236" t="str">
        <f t="shared" si="83"/>
        <v/>
      </c>
      <c r="AR162" s="236">
        <f t="shared" si="84"/>
        <v>0</v>
      </c>
      <c r="AS162" s="236">
        <f t="shared" si="85"/>
        <v>0</v>
      </c>
    </row>
    <row r="163" spans="1:45" x14ac:dyDescent="0.25">
      <c r="A163">
        <f t="shared" si="86"/>
        <v>146</v>
      </c>
      <c r="B163" s="69" t="str">
        <f>IF(ISBLANK('IV Addl - Analysis'!B157),"--",'IV Addl - Analysis'!B157)</f>
        <v>--</v>
      </c>
      <c r="C163" s="9"/>
      <c r="D163" s="9"/>
      <c r="E163" s="9"/>
      <c r="F163" s="9"/>
      <c r="G163" s="9"/>
      <c r="H163" s="9"/>
      <c r="I163" s="9"/>
      <c r="J163" s="9"/>
      <c r="K163" s="9"/>
      <c r="L163" s="9"/>
      <c r="M163" s="9"/>
      <c r="N163" s="9"/>
      <c r="O163" s="9"/>
      <c r="P163" s="125" t="e">
        <f t="shared" si="58"/>
        <v>#DIV/0!</v>
      </c>
      <c r="Q163" s="125" t="e">
        <f t="shared" si="59"/>
        <v>#DIV/0!</v>
      </c>
      <c r="R163" s="125" t="e">
        <f t="shared" si="60"/>
        <v>#DIV/0!</v>
      </c>
      <c r="S163" s="125" t="e">
        <f t="shared" si="61"/>
        <v>#DIV/0!</v>
      </c>
      <c r="T163" s="125" t="e">
        <f t="shared" si="62"/>
        <v>#DIV/0!</v>
      </c>
      <c r="U163" s="125" t="e">
        <f t="shared" si="63"/>
        <v>#DIV/0!</v>
      </c>
      <c r="V163" s="125" t="e">
        <f t="shared" si="64"/>
        <v>#DIV/0!</v>
      </c>
      <c r="W163" s="125" t="e">
        <f t="shared" si="65"/>
        <v>#DIV/0!</v>
      </c>
      <c r="X163" s="125" t="e">
        <f t="shared" si="66"/>
        <v>#DIV/0!</v>
      </c>
      <c r="Y163" s="59" t="e">
        <f t="shared" si="67"/>
        <v>#DIV/0!</v>
      </c>
      <c r="Z163" s="59" t="e">
        <f t="shared" si="68"/>
        <v>#DIV/0!</v>
      </c>
      <c r="AA163" s="62">
        <f t="shared" si="69"/>
        <v>0</v>
      </c>
      <c r="AB163" s="59" t="e">
        <f t="shared" si="70"/>
        <v>#DIV/0!</v>
      </c>
      <c r="AC163" s="59" t="e">
        <f t="shared" si="71"/>
        <v>#DIV/0!</v>
      </c>
      <c r="AD163" s="59" t="e">
        <f t="shared" si="72"/>
        <v>#DIV/0!</v>
      </c>
      <c r="AE163" s="62">
        <f t="shared" si="73"/>
        <v>0</v>
      </c>
      <c r="AF163" s="59" t="e">
        <f t="shared" si="74"/>
        <v>#DIV/0!</v>
      </c>
      <c r="AG163" s="59" t="e">
        <f t="shared" si="75"/>
        <v>#DIV/0!</v>
      </c>
      <c r="AH163" s="59" t="e">
        <f t="shared" si="76"/>
        <v>#DIV/0!</v>
      </c>
      <c r="AI163" s="62">
        <f t="shared" si="77"/>
        <v>0</v>
      </c>
      <c r="AJ163" s="59" t="e">
        <f t="shared" si="78"/>
        <v>#DIV/0!</v>
      </c>
      <c r="AK163" s="59" t="e">
        <f t="shared" si="79"/>
        <v>#DIV/0!</v>
      </c>
      <c r="AL163" s="59" t="e">
        <f t="shared" si="80"/>
        <v>#DIV/0!</v>
      </c>
      <c r="AM163" s="62">
        <f t="shared" si="81"/>
        <v>0</v>
      </c>
      <c r="AN163" s="59" t="e">
        <f t="shared" si="82"/>
        <v>#DIV/0!</v>
      </c>
      <c r="AO163" s="9"/>
      <c r="AP163" s="235"/>
      <c r="AQ163" s="236" t="str">
        <f t="shared" si="83"/>
        <v/>
      </c>
      <c r="AR163" s="236">
        <f t="shared" si="84"/>
        <v>0</v>
      </c>
      <c r="AS163" s="236">
        <f t="shared" si="85"/>
        <v>0</v>
      </c>
    </row>
    <row r="164" spans="1:45" x14ac:dyDescent="0.25">
      <c r="A164">
        <f t="shared" si="86"/>
        <v>147</v>
      </c>
      <c r="B164" s="69" t="str">
        <f>IF(ISBLANK('IV Addl - Analysis'!B158),"--",'IV Addl - Analysis'!B158)</f>
        <v>--</v>
      </c>
      <c r="C164" s="9"/>
      <c r="D164" s="9"/>
      <c r="E164" s="9"/>
      <c r="F164" s="9"/>
      <c r="G164" s="9"/>
      <c r="H164" s="9"/>
      <c r="I164" s="9"/>
      <c r="J164" s="9"/>
      <c r="K164" s="9"/>
      <c r="L164" s="9"/>
      <c r="M164" s="9"/>
      <c r="N164" s="9"/>
      <c r="O164" s="9"/>
      <c r="P164" s="125" t="e">
        <f t="shared" si="58"/>
        <v>#DIV/0!</v>
      </c>
      <c r="Q164" s="125" t="e">
        <f t="shared" si="59"/>
        <v>#DIV/0!</v>
      </c>
      <c r="R164" s="125" t="e">
        <f t="shared" si="60"/>
        <v>#DIV/0!</v>
      </c>
      <c r="S164" s="125" t="e">
        <f t="shared" si="61"/>
        <v>#DIV/0!</v>
      </c>
      <c r="T164" s="125" t="e">
        <f t="shared" si="62"/>
        <v>#DIV/0!</v>
      </c>
      <c r="U164" s="125" t="e">
        <f t="shared" si="63"/>
        <v>#DIV/0!</v>
      </c>
      <c r="V164" s="125" t="e">
        <f t="shared" si="64"/>
        <v>#DIV/0!</v>
      </c>
      <c r="W164" s="125" t="e">
        <f t="shared" si="65"/>
        <v>#DIV/0!</v>
      </c>
      <c r="X164" s="125" t="e">
        <f t="shared" si="66"/>
        <v>#DIV/0!</v>
      </c>
      <c r="Y164" s="59" t="e">
        <f t="shared" si="67"/>
        <v>#DIV/0!</v>
      </c>
      <c r="Z164" s="59" t="e">
        <f t="shared" si="68"/>
        <v>#DIV/0!</v>
      </c>
      <c r="AA164" s="62">
        <f t="shared" si="69"/>
        <v>0</v>
      </c>
      <c r="AB164" s="59" t="e">
        <f t="shared" si="70"/>
        <v>#DIV/0!</v>
      </c>
      <c r="AC164" s="59" t="e">
        <f t="shared" si="71"/>
        <v>#DIV/0!</v>
      </c>
      <c r="AD164" s="59" t="e">
        <f t="shared" si="72"/>
        <v>#DIV/0!</v>
      </c>
      <c r="AE164" s="62">
        <f t="shared" si="73"/>
        <v>0</v>
      </c>
      <c r="AF164" s="59" t="e">
        <f t="shared" si="74"/>
        <v>#DIV/0!</v>
      </c>
      <c r="AG164" s="59" t="e">
        <f t="shared" si="75"/>
        <v>#DIV/0!</v>
      </c>
      <c r="AH164" s="59" t="e">
        <f t="shared" si="76"/>
        <v>#DIV/0!</v>
      </c>
      <c r="AI164" s="62">
        <f t="shared" si="77"/>
        <v>0</v>
      </c>
      <c r="AJ164" s="59" t="e">
        <f t="shared" si="78"/>
        <v>#DIV/0!</v>
      </c>
      <c r="AK164" s="59" t="e">
        <f t="shared" si="79"/>
        <v>#DIV/0!</v>
      </c>
      <c r="AL164" s="59" t="e">
        <f t="shared" si="80"/>
        <v>#DIV/0!</v>
      </c>
      <c r="AM164" s="62">
        <f t="shared" si="81"/>
        <v>0</v>
      </c>
      <c r="AN164" s="59" t="e">
        <f t="shared" si="82"/>
        <v>#DIV/0!</v>
      </c>
      <c r="AO164" s="9"/>
      <c r="AP164" s="235"/>
      <c r="AQ164" s="236" t="str">
        <f t="shared" si="83"/>
        <v/>
      </c>
      <c r="AR164" s="236">
        <f t="shared" si="84"/>
        <v>0</v>
      </c>
      <c r="AS164" s="236">
        <f t="shared" si="85"/>
        <v>0</v>
      </c>
    </row>
    <row r="165" spans="1:45" x14ac:dyDescent="0.25">
      <c r="A165">
        <f t="shared" si="86"/>
        <v>148</v>
      </c>
      <c r="B165" s="69" t="str">
        <f>IF(ISBLANK('IV Addl - Analysis'!B159),"--",'IV Addl - Analysis'!B159)</f>
        <v>--</v>
      </c>
      <c r="C165" s="9"/>
      <c r="D165" s="9"/>
      <c r="E165" s="9"/>
      <c r="F165" s="9"/>
      <c r="G165" s="9"/>
      <c r="H165" s="9"/>
      <c r="I165" s="9"/>
      <c r="J165" s="9"/>
      <c r="K165" s="9"/>
      <c r="L165" s="9"/>
      <c r="M165" s="9"/>
      <c r="N165" s="9"/>
      <c r="O165" s="9"/>
      <c r="P165" s="125" t="e">
        <f t="shared" si="58"/>
        <v>#DIV/0!</v>
      </c>
      <c r="Q165" s="125" t="e">
        <f t="shared" si="59"/>
        <v>#DIV/0!</v>
      </c>
      <c r="R165" s="125" t="e">
        <f t="shared" si="60"/>
        <v>#DIV/0!</v>
      </c>
      <c r="S165" s="125" t="e">
        <f t="shared" si="61"/>
        <v>#DIV/0!</v>
      </c>
      <c r="T165" s="125" t="e">
        <f t="shared" si="62"/>
        <v>#DIV/0!</v>
      </c>
      <c r="U165" s="125" t="e">
        <f t="shared" si="63"/>
        <v>#DIV/0!</v>
      </c>
      <c r="V165" s="125" t="e">
        <f t="shared" si="64"/>
        <v>#DIV/0!</v>
      </c>
      <c r="W165" s="125" t="e">
        <f t="shared" si="65"/>
        <v>#DIV/0!</v>
      </c>
      <c r="X165" s="125" t="e">
        <f t="shared" si="66"/>
        <v>#DIV/0!</v>
      </c>
      <c r="Y165" s="59" t="e">
        <f t="shared" si="67"/>
        <v>#DIV/0!</v>
      </c>
      <c r="Z165" s="59" t="e">
        <f t="shared" si="68"/>
        <v>#DIV/0!</v>
      </c>
      <c r="AA165" s="62">
        <f t="shared" si="69"/>
        <v>0</v>
      </c>
      <c r="AB165" s="59" t="e">
        <f t="shared" si="70"/>
        <v>#DIV/0!</v>
      </c>
      <c r="AC165" s="59" t="e">
        <f t="shared" si="71"/>
        <v>#DIV/0!</v>
      </c>
      <c r="AD165" s="59" t="e">
        <f t="shared" si="72"/>
        <v>#DIV/0!</v>
      </c>
      <c r="AE165" s="62">
        <f t="shared" si="73"/>
        <v>0</v>
      </c>
      <c r="AF165" s="59" t="e">
        <f t="shared" si="74"/>
        <v>#DIV/0!</v>
      </c>
      <c r="AG165" s="59" t="e">
        <f t="shared" si="75"/>
        <v>#DIV/0!</v>
      </c>
      <c r="AH165" s="59" t="e">
        <f t="shared" si="76"/>
        <v>#DIV/0!</v>
      </c>
      <c r="AI165" s="62">
        <f t="shared" si="77"/>
        <v>0</v>
      </c>
      <c r="AJ165" s="59" t="e">
        <f t="shared" si="78"/>
        <v>#DIV/0!</v>
      </c>
      <c r="AK165" s="59" t="e">
        <f t="shared" si="79"/>
        <v>#DIV/0!</v>
      </c>
      <c r="AL165" s="59" t="e">
        <f t="shared" si="80"/>
        <v>#DIV/0!</v>
      </c>
      <c r="AM165" s="62">
        <f t="shared" si="81"/>
        <v>0</v>
      </c>
      <c r="AN165" s="59" t="e">
        <f t="shared" si="82"/>
        <v>#DIV/0!</v>
      </c>
      <c r="AO165" s="9"/>
      <c r="AP165" s="235"/>
      <c r="AQ165" s="236" t="str">
        <f t="shared" si="83"/>
        <v/>
      </c>
      <c r="AR165" s="236">
        <f t="shared" si="84"/>
        <v>0</v>
      </c>
      <c r="AS165" s="236">
        <f t="shared" si="85"/>
        <v>0</v>
      </c>
    </row>
    <row r="166" spans="1:45" x14ac:dyDescent="0.25">
      <c r="A166">
        <f t="shared" si="86"/>
        <v>149</v>
      </c>
      <c r="B166" s="69" t="str">
        <f>IF(ISBLANK('IV Addl - Analysis'!B160),"--",'IV Addl - Analysis'!B160)</f>
        <v>--</v>
      </c>
      <c r="C166" s="9"/>
      <c r="D166" s="9"/>
      <c r="E166" s="9"/>
      <c r="F166" s="9"/>
      <c r="G166" s="9"/>
      <c r="H166" s="9"/>
      <c r="I166" s="9"/>
      <c r="J166" s="9"/>
      <c r="K166" s="9"/>
      <c r="L166" s="9"/>
      <c r="M166" s="9"/>
      <c r="N166" s="9"/>
      <c r="O166" s="9"/>
      <c r="P166" s="125" t="e">
        <f t="shared" si="58"/>
        <v>#DIV/0!</v>
      </c>
      <c r="Q166" s="125" t="e">
        <f t="shared" si="59"/>
        <v>#DIV/0!</v>
      </c>
      <c r="R166" s="125" t="e">
        <f t="shared" si="60"/>
        <v>#DIV/0!</v>
      </c>
      <c r="S166" s="125" t="e">
        <f t="shared" si="61"/>
        <v>#DIV/0!</v>
      </c>
      <c r="T166" s="125" t="e">
        <f t="shared" si="62"/>
        <v>#DIV/0!</v>
      </c>
      <c r="U166" s="125" t="e">
        <f t="shared" si="63"/>
        <v>#DIV/0!</v>
      </c>
      <c r="V166" s="125" t="e">
        <f t="shared" si="64"/>
        <v>#DIV/0!</v>
      </c>
      <c r="W166" s="125" t="e">
        <f t="shared" si="65"/>
        <v>#DIV/0!</v>
      </c>
      <c r="X166" s="125" t="e">
        <f t="shared" si="66"/>
        <v>#DIV/0!</v>
      </c>
      <c r="Y166" s="59" t="e">
        <f t="shared" si="67"/>
        <v>#DIV/0!</v>
      </c>
      <c r="Z166" s="59" t="e">
        <f t="shared" si="68"/>
        <v>#DIV/0!</v>
      </c>
      <c r="AA166" s="62">
        <f t="shared" si="69"/>
        <v>0</v>
      </c>
      <c r="AB166" s="59" t="e">
        <f t="shared" si="70"/>
        <v>#DIV/0!</v>
      </c>
      <c r="AC166" s="59" t="e">
        <f t="shared" si="71"/>
        <v>#DIV/0!</v>
      </c>
      <c r="AD166" s="59" t="e">
        <f t="shared" si="72"/>
        <v>#DIV/0!</v>
      </c>
      <c r="AE166" s="62">
        <f t="shared" si="73"/>
        <v>0</v>
      </c>
      <c r="AF166" s="59" t="e">
        <f t="shared" si="74"/>
        <v>#DIV/0!</v>
      </c>
      <c r="AG166" s="59" t="e">
        <f t="shared" si="75"/>
        <v>#DIV/0!</v>
      </c>
      <c r="AH166" s="59" t="e">
        <f t="shared" si="76"/>
        <v>#DIV/0!</v>
      </c>
      <c r="AI166" s="62">
        <f t="shared" si="77"/>
        <v>0</v>
      </c>
      <c r="AJ166" s="59" t="e">
        <f t="shared" si="78"/>
        <v>#DIV/0!</v>
      </c>
      <c r="AK166" s="59" t="e">
        <f t="shared" si="79"/>
        <v>#DIV/0!</v>
      </c>
      <c r="AL166" s="59" t="e">
        <f t="shared" si="80"/>
        <v>#DIV/0!</v>
      </c>
      <c r="AM166" s="62">
        <f t="shared" si="81"/>
        <v>0</v>
      </c>
      <c r="AN166" s="59" t="e">
        <f t="shared" si="82"/>
        <v>#DIV/0!</v>
      </c>
      <c r="AO166" s="9"/>
      <c r="AP166" s="235"/>
      <c r="AQ166" s="236" t="str">
        <f t="shared" si="83"/>
        <v/>
      </c>
      <c r="AR166" s="236">
        <f t="shared" si="84"/>
        <v>0</v>
      </c>
      <c r="AS166" s="236">
        <f t="shared" si="85"/>
        <v>0</v>
      </c>
    </row>
    <row r="167" spans="1:45" x14ac:dyDescent="0.25">
      <c r="A167">
        <f t="shared" si="86"/>
        <v>150</v>
      </c>
      <c r="B167" s="69" t="str">
        <f>IF(ISBLANK('IV Addl - Analysis'!B161),"--",'IV Addl - Analysis'!B161)</f>
        <v>--</v>
      </c>
      <c r="C167" s="9"/>
      <c r="D167" s="9"/>
      <c r="E167" s="9"/>
      <c r="F167" s="9"/>
      <c r="G167" s="9"/>
      <c r="H167" s="9"/>
      <c r="I167" s="9"/>
      <c r="J167" s="9"/>
      <c r="K167" s="9"/>
      <c r="L167" s="9"/>
      <c r="M167" s="9"/>
      <c r="N167" s="9"/>
      <c r="O167" s="9"/>
      <c r="P167" s="125" t="e">
        <f t="shared" si="58"/>
        <v>#DIV/0!</v>
      </c>
      <c r="Q167" s="125" t="e">
        <f t="shared" si="59"/>
        <v>#DIV/0!</v>
      </c>
      <c r="R167" s="125" t="e">
        <f t="shared" si="60"/>
        <v>#DIV/0!</v>
      </c>
      <c r="S167" s="125" t="e">
        <f t="shared" si="61"/>
        <v>#DIV/0!</v>
      </c>
      <c r="T167" s="125" t="e">
        <f t="shared" si="62"/>
        <v>#DIV/0!</v>
      </c>
      <c r="U167" s="125" t="e">
        <f t="shared" si="63"/>
        <v>#DIV/0!</v>
      </c>
      <c r="V167" s="125" t="e">
        <f t="shared" si="64"/>
        <v>#DIV/0!</v>
      </c>
      <c r="W167" s="125" t="e">
        <f t="shared" si="65"/>
        <v>#DIV/0!</v>
      </c>
      <c r="X167" s="125" t="e">
        <f t="shared" si="66"/>
        <v>#DIV/0!</v>
      </c>
      <c r="Y167" s="59" t="e">
        <f t="shared" si="67"/>
        <v>#DIV/0!</v>
      </c>
      <c r="Z167" s="59" t="e">
        <f t="shared" si="68"/>
        <v>#DIV/0!</v>
      </c>
      <c r="AA167" s="62">
        <f t="shared" si="69"/>
        <v>0</v>
      </c>
      <c r="AB167" s="59" t="e">
        <f t="shared" si="70"/>
        <v>#DIV/0!</v>
      </c>
      <c r="AC167" s="59" t="e">
        <f t="shared" si="71"/>
        <v>#DIV/0!</v>
      </c>
      <c r="AD167" s="59" t="e">
        <f t="shared" si="72"/>
        <v>#DIV/0!</v>
      </c>
      <c r="AE167" s="62">
        <f t="shared" si="73"/>
        <v>0</v>
      </c>
      <c r="AF167" s="59" t="e">
        <f t="shared" si="74"/>
        <v>#DIV/0!</v>
      </c>
      <c r="AG167" s="59" t="e">
        <f t="shared" si="75"/>
        <v>#DIV/0!</v>
      </c>
      <c r="AH167" s="59" t="e">
        <f t="shared" si="76"/>
        <v>#DIV/0!</v>
      </c>
      <c r="AI167" s="62">
        <f t="shared" si="77"/>
        <v>0</v>
      </c>
      <c r="AJ167" s="59" t="e">
        <f t="shared" si="78"/>
        <v>#DIV/0!</v>
      </c>
      <c r="AK167" s="59" t="e">
        <f t="shared" si="79"/>
        <v>#DIV/0!</v>
      </c>
      <c r="AL167" s="59" t="e">
        <f t="shared" si="80"/>
        <v>#DIV/0!</v>
      </c>
      <c r="AM167" s="62">
        <f t="shared" si="81"/>
        <v>0</v>
      </c>
      <c r="AN167" s="59" t="e">
        <f t="shared" si="82"/>
        <v>#DIV/0!</v>
      </c>
      <c r="AO167" s="9"/>
      <c r="AP167" s="235"/>
      <c r="AQ167" s="236" t="str">
        <f t="shared" si="83"/>
        <v/>
      </c>
      <c r="AR167" s="236">
        <f t="shared" si="84"/>
        <v>0</v>
      </c>
      <c r="AS167" s="236">
        <f t="shared" si="85"/>
        <v>0</v>
      </c>
    </row>
    <row r="168" spans="1:45" x14ac:dyDescent="0.25">
      <c r="A168">
        <f t="shared" si="86"/>
        <v>151</v>
      </c>
      <c r="B168" s="69" t="str">
        <f>IF(ISBLANK('IV Addl - Analysis'!B162),"--",'IV Addl - Analysis'!B162)</f>
        <v>--</v>
      </c>
      <c r="C168" s="9"/>
      <c r="D168" s="9"/>
      <c r="E168" s="9"/>
      <c r="F168" s="9"/>
      <c r="G168" s="9"/>
      <c r="H168" s="9"/>
      <c r="I168" s="9"/>
      <c r="J168" s="9"/>
      <c r="K168" s="9"/>
      <c r="L168" s="9"/>
      <c r="M168" s="9"/>
      <c r="N168" s="9"/>
      <c r="O168" s="9"/>
      <c r="P168" s="125" t="e">
        <f t="shared" si="58"/>
        <v>#DIV/0!</v>
      </c>
      <c r="Q168" s="125" t="e">
        <f t="shared" si="59"/>
        <v>#DIV/0!</v>
      </c>
      <c r="R168" s="125" t="e">
        <f t="shared" si="60"/>
        <v>#DIV/0!</v>
      </c>
      <c r="S168" s="125" t="e">
        <f t="shared" si="61"/>
        <v>#DIV/0!</v>
      </c>
      <c r="T168" s="125" t="e">
        <f t="shared" si="62"/>
        <v>#DIV/0!</v>
      </c>
      <c r="U168" s="125" t="e">
        <f t="shared" si="63"/>
        <v>#DIV/0!</v>
      </c>
      <c r="V168" s="125" t="e">
        <f t="shared" si="64"/>
        <v>#DIV/0!</v>
      </c>
      <c r="W168" s="125" t="e">
        <f t="shared" si="65"/>
        <v>#DIV/0!</v>
      </c>
      <c r="X168" s="125" t="e">
        <f t="shared" si="66"/>
        <v>#DIV/0!</v>
      </c>
      <c r="Y168" s="59" t="e">
        <f t="shared" si="67"/>
        <v>#DIV/0!</v>
      </c>
      <c r="Z168" s="59" t="e">
        <f t="shared" si="68"/>
        <v>#DIV/0!</v>
      </c>
      <c r="AA168" s="62">
        <f t="shared" si="69"/>
        <v>0</v>
      </c>
      <c r="AB168" s="59" t="e">
        <f t="shared" si="70"/>
        <v>#DIV/0!</v>
      </c>
      <c r="AC168" s="59" t="e">
        <f t="shared" si="71"/>
        <v>#DIV/0!</v>
      </c>
      <c r="AD168" s="59" t="e">
        <f t="shared" si="72"/>
        <v>#DIV/0!</v>
      </c>
      <c r="AE168" s="62">
        <f t="shared" si="73"/>
        <v>0</v>
      </c>
      <c r="AF168" s="59" t="e">
        <f t="shared" si="74"/>
        <v>#DIV/0!</v>
      </c>
      <c r="AG168" s="59" t="e">
        <f t="shared" si="75"/>
        <v>#DIV/0!</v>
      </c>
      <c r="AH168" s="59" t="e">
        <f t="shared" si="76"/>
        <v>#DIV/0!</v>
      </c>
      <c r="AI168" s="62">
        <f t="shared" si="77"/>
        <v>0</v>
      </c>
      <c r="AJ168" s="59" t="e">
        <f t="shared" si="78"/>
        <v>#DIV/0!</v>
      </c>
      <c r="AK168" s="59" t="e">
        <f t="shared" si="79"/>
        <v>#DIV/0!</v>
      </c>
      <c r="AL168" s="59" t="e">
        <f t="shared" si="80"/>
        <v>#DIV/0!</v>
      </c>
      <c r="AM168" s="62">
        <f t="shared" si="81"/>
        <v>0</v>
      </c>
      <c r="AN168" s="59" t="e">
        <f t="shared" si="82"/>
        <v>#DIV/0!</v>
      </c>
      <c r="AO168" s="9"/>
      <c r="AP168" s="235"/>
      <c r="AQ168" s="236" t="str">
        <f t="shared" si="83"/>
        <v/>
      </c>
      <c r="AR168" s="236">
        <f t="shared" si="84"/>
        <v>0</v>
      </c>
      <c r="AS168" s="236">
        <f t="shared" si="85"/>
        <v>0</v>
      </c>
    </row>
    <row r="169" spans="1:45" x14ac:dyDescent="0.25">
      <c r="A169">
        <f t="shared" si="86"/>
        <v>152</v>
      </c>
      <c r="B169" s="69" t="str">
        <f>IF(ISBLANK('IV Addl - Analysis'!B163),"--",'IV Addl - Analysis'!B163)</f>
        <v>--</v>
      </c>
      <c r="C169" s="9"/>
      <c r="D169" s="9"/>
      <c r="E169" s="9"/>
      <c r="F169" s="9"/>
      <c r="G169" s="9"/>
      <c r="H169" s="9"/>
      <c r="I169" s="9"/>
      <c r="J169" s="9"/>
      <c r="K169" s="9"/>
      <c r="L169" s="9"/>
      <c r="M169" s="9"/>
      <c r="N169" s="9"/>
      <c r="O169" s="9"/>
      <c r="P169" s="125" t="e">
        <f t="shared" si="58"/>
        <v>#DIV/0!</v>
      </c>
      <c r="Q169" s="125" t="e">
        <f t="shared" si="59"/>
        <v>#DIV/0!</v>
      </c>
      <c r="R169" s="125" t="e">
        <f t="shared" si="60"/>
        <v>#DIV/0!</v>
      </c>
      <c r="S169" s="125" t="e">
        <f t="shared" si="61"/>
        <v>#DIV/0!</v>
      </c>
      <c r="T169" s="125" t="e">
        <f t="shared" si="62"/>
        <v>#DIV/0!</v>
      </c>
      <c r="U169" s="125" t="e">
        <f t="shared" si="63"/>
        <v>#DIV/0!</v>
      </c>
      <c r="V169" s="125" t="e">
        <f t="shared" si="64"/>
        <v>#DIV/0!</v>
      </c>
      <c r="W169" s="125" t="e">
        <f t="shared" si="65"/>
        <v>#DIV/0!</v>
      </c>
      <c r="X169" s="125" t="e">
        <f t="shared" si="66"/>
        <v>#DIV/0!</v>
      </c>
      <c r="Y169" s="59" t="e">
        <f t="shared" si="67"/>
        <v>#DIV/0!</v>
      </c>
      <c r="Z169" s="59" t="e">
        <f t="shared" si="68"/>
        <v>#DIV/0!</v>
      </c>
      <c r="AA169" s="62">
        <f t="shared" si="69"/>
        <v>0</v>
      </c>
      <c r="AB169" s="59" t="e">
        <f t="shared" si="70"/>
        <v>#DIV/0!</v>
      </c>
      <c r="AC169" s="59" t="e">
        <f t="shared" si="71"/>
        <v>#DIV/0!</v>
      </c>
      <c r="AD169" s="59" t="e">
        <f t="shared" si="72"/>
        <v>#DIV/0!</v>
      </c>
      <c r="AE169" s="62">
        <f t="shared" si="73"/>
        <v>0</v>
      </c>
      <c r="AF169" s="59" t="e">
        <f t="shared" si="74"/>
        <v>#DIV/0!</v>
      </c>
      <c r="AG169" s="59" t="e">
        <f t="shared" si="75"/>
        <v>#DIV/0!</v>
      </c>
      <c r="AH169" s="59" t="e">
        <f t="shared" si="76"/>
        <v>#DIV/0!</v>
      </c>
      <c r="AI169" s="62">
        <f t="shared" si="77"/>
        <v>0</v>
      </c>
      <c r="AJ169" s="59" t="e">
        <f t="shared" si="78"/>
        <v>#DIV/0!</v>
      </c>
      <c r="AK169" s="59" t="e">
        <f t="shared" si="79"/>
        <v>#DIV/0!</v>
      </c>
      <c r="AL169" s="59" t="e">
        <f t="shared" si="80"/>
        <v>#DIV/0!</v>
      </c>
      <c r="AM169" s="62">
        <f t="shared" si="81"/>
        <v>0</v>
      </c>
      <c r="AN169" s="59" t="e">
        <f t="shared" si="82"/>
        <v>#DIV/0!</v>
      </c>
      <c r="AO169" s="9"/>
      <c r="AP169" s="235"/>
      <c r="AQ169" s="236" t="str">
        <f t="shared" si="83"/>
        <v/>
      </c>
      <c r="AR169" s="236">
        <f t="shared" si="84"/>
        <v>0</v>
      </c>
      <c r="AS169" s="236">
        <f t="shared" si="85"/>
        <v>0</v>
      </c>
    </row>
    <row r="170" spans="1:45" x14ac:dyDescent="0.25">
      <c r="A170">
        <f t="shared" si="86"/>
        <v>153</v>
      </c>
      <c r="B170" s="69" t="str">
        <f>IF(ISBLANK('IV Addl - Analysis'!B164),"--",'IV Addl - Analysis'!B164)</f>
        <v>--</v>
      </c>
      <c r="C170" s="9"/>
      <c r="D170" s="9"/>
      <c r="E170" s="9"/>
      <c r="F170" s="9"/>
      <c r="G170" s="9"/>
      <c r="H170" s="9"/>
      <c r="I170" s="9"/>
      <c r="J170" s="9"/>
      <c r="K170" s="9"/>
      <c r="L170" s="9"/>
      <c r="M170" s="9"/>
      <c r="N170" s="9"/>
      <c r="O170" s="9"/>
      <c r="P170" s="125" t="e">
        <f t="shared" si="58"/>
        <v>#DIV/0!</v>
      </c>
      <c r="Q170" s="125" t="e">
        <f t="shared" si="59"/>
        <v>#DIV/0!</v>
      </c>
      <c r="R170" s="125" t="e">
        <f t="shared" si="60"/>
        <v>#DIV/0!</v>
      </c>
      <c r="S170" s="125" t="e">
        <f t="shared" si="61"/>
        <v>#DIV/0!</v>
      </c>
      <c r="T170" s="125" t="e">
        <f t="shared" si="62"/>
        <v>#DIV/0!</v>
      </c>
      <c r="U170" s="125" t="e">
        <f t="shared" si="63"/>
        <v>#DIV/0!</v>
      </c>
      <c r="V170" s="125" t="e">
        <f t="shared" si="64"/>
        <v>#DIV/0!</v>
      </c>
      <c r="W170" s="125" t="e">
        <f t="shared" si="65"/>
        <v>#DIV/0!</v>
      </c>
      <c r="X170" s="125" t="e">
        <f t="shared" si="66"/>
        <v>#DIV/0!</v>
      </c>
      <c r="Y170" s="59" t="e">
        <f t="shared" si="67"/>
        <v>#DIV/0!</v>
      </c>
      <c r="Z170" s="59" t="e">
        <f t="shared" si="68"/>
        <v>#DIV/0!</v>
      </c>
      <c r="AA170" s="62">
        <f t="shared" si="69"/>
        <v>0</v>
      </c>
      <c r="AB170" s="59" t="e">
        <f t="shared" si="70"/>
        <v>#DIV/0!</v>
      </c>
      <c r="AC170" s="59" t="e">
        <f t="shared" si="71"/>
        <v>#DIV/0!</v>
      </c>
      <c r="AD170" s="59" t="e">
        <f t="shared" si="72"/>
        <v>#DIV/0!</v>
      </c>
      <c r="AE170" s="62">
        <f t="shared" si="73"/>
        <v>0</v>
      </c>
      <c r="AF170" s="59" t="e">
        <f t="shared" si="74"/>
        <v>#DIV/0!</v>
      </c>
      <c r="AG170" s="59" t="e">
        <f t="shared" si="75"/>
        <v>#DIV/0!</v>
      </c>
      <c r="AH170" s="59" t="e">
        <f t="shared" si="76"/>
        <v>#DIV/0!</v>
      </c>
      <c r="AI170" s="62">
        <f t="shared" si="77"/>
        <v>0</v>
      </c>
      <c r="AJ170" s="59" t="e">
        <f t="shared" si="78"/>
        <v>#DIV/0!</v>
      </c>
      <c r="AK170" s="59" t="e">
        <f t="shared" si="79"/>
        <v>#DIV/0!</v>
      </c>
      <c r="AL170" s="59" t="e">
        <f t="shared" si="80"/>
        <v>#DIV/0!</v>
      </c>
      <c r="AM170" s="62">
        <f t="shared" si="81"/>
        <v>0</v>
      </c>
      <c r="AN170" s="59" t="e">
        <f t="shared" si="82"/>
        <v>#DIV/0!</v>
      </c>
      <c r="AO170" s="9"/>
      <c r="AP170" s="235"/>
      <c r="AQ170" s="236" t="str">
        <f t="shared" si="83"/>
        <v/>
      </c>
      <c r="AR170" s="236">
        <f t="shared" si="84"/>
        <v>0</v>
      </c>
      <c r="AS170" s="236">
        <f t="shared" si="85"/>
        <v>0</v>
      </c>
    </row>
    <row r="171" spans="1:45" x14ac:dyDescent="0.25">
      <c r="A171">
        <f t="shared" si="86"/>
        <v>154</v>
      </c>
      <c r="B171" s="69" t="str">
        <f>IF(ISBLANK('IV Addl - Analysis'!B165),"--",'IV Addl - Analysis'!B165)</f>
        <v>--</v>
      </c>
      <c r="C171" s="9"/>
      <c r="D171" s="9"/>
      <c r="E171" s="9"/>
      <c r="F171" s="9"/>
      <c r="G171" s="9"/>
      <c r="H171" s="9"/>
      <c r="I171" s="9"/>
      <c r="J171" s="9"/>
      <c r="K171" s="9"/>
      <c r="L171" s="9"/>
      <c r="M171" s="9"/>
      <c r="N171" s="9"/>
      <c r="O171" s="9"/>
      <c r="P171" s="125" t="e">
        <f t="shared" si="58"/>
        <v>#DIV/0!</v>
      </c>
      <c r="Q171" s="125" t="e">
        <f t="shared" si="59"/>
        <v>#DIV/0!</v>
      </c>
      <c r="R171" s="125" t="e">
        <f t="shared" si="60"/>
        <v>#DIV/0!</v>
      </c>
      <c r="S171" s="125" t="e">
        <f t="shared" si="61"/>
        <v>#DIV/0!</v>
      </c>
      <c r="T171" s="125" t="e">
        <f t="shared" si="62"/>
        <v>#DIV/0!</v>
      </c>
      <c r="U171" s="125" t="e">
        <f t="shared" si="63"/>
        <v>#DIV/0!</v>
      </c>
      <c r="V171" s="125" t="e">
        <f t="shared" si="64"/>
        <v>#DIV/0!</v>
      </c>
      <c r="W171" s="125" t="e">
        <f t="shared" si="65"/>
        <v>#DIV/0!</v>
      </c>
      <c r="X171" s="125" t="e">
        <f t="shared" si="66"/>
        <v>#DIV/0!</v>
      </c>
      <c r="Y171" s="59" t="e">
        <f t="shared" si="67"/>
        <v>#DIV/0!</v>
      </c>
      <c r="Z171" s="59" t="e">
        <f t="shared" si="68"/>
        <v>#DIV/0!</v>
      </c>
      <c r="AA171" s="62">
        <f t="shared" si="69"/>
        <v>0</v>
      </c>
      <c r="AB171" s="59" t="e">
        <f t="shared" si="70"/>
        <v>#DIV/0!</v>
      </c>
      <c r="AC171" s="59" t="e">
        <f t="shared" si="71"/>
        <v>#DIV/0!</v>
      </c>
      <c r="AD171" s="59" t="e">
        <f t="shared" si="72"/>
        <v>#DIV/0!</v>
      </c>
      <c r="AE171" s="62">
        <f t="shared" si="73"/>
        <v>0</v>
      </c>
      <c r="AF171" s="59" t="e">
        <f t="shared" si="74"/>
        <v>#DIV/0!</v>
      </c>
      <c r="AG171" s="59" t="e">
        <f t="shared" si="75"/>
        <v>#DIV/0!</v>
      </c>
      <c r="AH171" s="59" t="e">
        <f t="shared" si="76"/>
        <v>#DIV/0!</v>
      </c>
      <c r="AI171" s="62">
        <f t="shared" si="77"/>
        <v>0</v>
      </c>
      <c r="AJ171" s="59" t="e">
        <f t="shared" si="78"/>
        <v>#DIV/0!</v>
      </c>
      <c r="AK171" s="59" t="e">
        <f t="shared" si="79"/>
        <v>#DIV/0!</v>
      </c>
      <c r="AL171" s="59" t="e">
        <f t="shared" si="80"/>
        <v>#DIV/0!</v>
      </c>
      <c r="AM171" s="62">
        <f t="shared" si="81"/>
        <v>0</v>
      </c>
      <c r="AN171" s="59" t="e">
        <f t="shared" si="82"/>
        <v>#DIV/0!</v>
      </c>
      <c r="AO171" s="9"/>
      <c r="AP171" s="235"/>
      <c r="AQ171" s="236" t="str">
        <f t="shared" si="83"/>
        <v/>
      </c>
      <c r="AR171" s="236">
        <f t="shared" si="84"/>
        <v>0</v>
      </c>
      <c r="AS171" s="236">
        <f t="shared" si="85"/>
        <v>0</v>
      </c>
    </row>
    <row r="172" spans="1:45" x14ac:dyDescent="0.25">
      <c r="A172">
        <f t="shared" si="86"/>
        <v>155</v>
      </c>
      <c r="B172" s="69" t="str">
        <f>IF(ISBLANK('IV Addl - Analysis'!B166),"--",'IV Addl - Analysis'!B166)</f>
        <v>--</v>
      </c>
      <c r="C172" s="9"/>
      <c r="D172" s="9"/>
      <c r="E172" s="9"/>
      <c r="F172" s="9"/>
      <c r="G172" s="9"/>
      <c r="H172" s="9"/>
      <c r="I172" s="9"/>
      <c r="J172" s="9"/>
      <c r="K172" s="9"/>
      <c r="L172" s="9"/>
      <c r="M172" s="9"/>
      <c r="N172" s="9"/>
      <c r="O172" s="9"/>
      <c r="P172" s="125" t="e">
        <f t="shared" si="58"/>
        <v>#DIV/0!</v>
      </c>
      <c r="Q172" s="125" t="e">
        <f t="shared" si="59"/>
        <v>#DIV/0!</v>
      </c>
      <c r="R172" s="125" t="e">
        <f t="shared" si="60"/>
        <v>#DIV/0!</v>
      </c>
      <c r="S172" s="125" t="e">
        <f t="shared" si="61"/>
        <v>#DIV/0!</v>
      </c>
      <c r="T172" s="125" t="e">
        <f t="shared" si="62"/>
        <v>#DIV/0!</v>
      </c>
      <c r="U172" s="125" t="e">
        <f t="shared" si="63"/>
        <v>#DIV/0!</v>
      </c>
      <c r="V172" s="125" t="e">
        <f t="shared" si="64"/>
        <v>#DIV/0!</v>
      </c>
      <c r="W172" s="125" t="e">
        <f t="shared" si="65"/>
        <v>#DIV/0!</v>
      </c>
      <c r="X172" s="125" t="e">
        <f t="shared" si="66"/>
        <v>#DIV/0!</v>
      </c>
      <c r="Y172" s="59" t="e">
        <f t="shared" si="67"/>
        <v>#DIV/0!</v>
      </c>
      <c r="Z172" s="59" t="e">
        <f t="shared" si="68"/>
        <v>#DIV/0!</v>
      </c>
      <c r="AA172" s="62">
        <f t="shared" si="69"/>
        <v>0</v>
      </c>
      <c r="AB172" s="59" t="e">
        <f t="shared" si="70"/>
        <v>#DIV/0!</v>
      </c>
      <c r="AC172" s="59" t="e">
        <f t="shared" si="71"/>
        <v>#DIV/0!</v>
      </c>
      <c r="AD172" s="59" t="e">
        <f t="shared" si="72"/>
        <v>#DIV/0!</v>
      </c>
      <c r="AE172" s="62">
        <f t="shared" si="73"/>
        <v>0</v>
      </c>
      <c r="AF172" s="59" t="e">
        <f t="shared" si="74"/>
        <v>#DIV/0!</v>
      </c>
      <c r="AG172" s="59" t="e">
        <f t="shared" si="75"/>
        <v>#DIV/0!</v>
      </c>
      <c r="AH172" s="59" t="e">
        <f t="shared" si="76"/>
        <v>#DIV/0!</v>
      </c>
      <c r="AI172" s="62">
        <f t="shared" si="77"/>
        <v>0</v>
      </c>
      <c r="AJ172" s="59" t="e">
        <f t="shared" si="78"/>
        <v>#DIV/0!</v>
      </c>
      <c r="AK172" s="59" t="e">
        <f t="shared" si="79"/>
        <v>#DIV/0!</v>
      </c>
      <c r="AL172" s="59" t="e">
        <f t="shared" si="80"/>
        <v>#DIV/0!</v>
      </c>
      <c r="AM172" s="62">
        <f t="shared" si="81"/>
        <v>0</v>
      </c>
      <c r="AN172" s="59" t="e">
        <f t="shared" si="82"/>
        <v>#DIV/0!</v>
      </c>
      <c r="AO172" s="9"/>
      <c r="AP172" s="235"/>
      <c r="AQ172" s="236" t="str">
        <f t="shared" si="83"/>
        <v/>
      </c>
      <c r="AR172" s="236">
        <f t="shared" si="84"/>
        <v>0</v>
      </c>
      <c r="AS172" s="236">
        <f t="shared" si="85"/>
        <v>0</v>
      </c>
    </row>
    <row r="173" spans="1:45" x14ac:dyDescent="0.25">
      <c r="A173">
        <f t="shared" si="86"/>
        <v>156</v>
      </c>
      <c r="B173" s="69" t="str">
        <f>IF(ISBLANK('IV Addl - Analysis'!B167),"--",'IV Addl - Analysis'!B167)</f>
        <v>--</v>
      </c>
      <c r="C173" s="9"/>
      <c r="D173" s="9"/>
      <c r="E173" s="9"/>
      <c r="F173" s="9"/>
      <c r="G173" s="9"/>
      <c r="H173" s="9"/>
      <c r="I173" s="9"/>
      <c r="J173" s="9"/>
      <c r="K173" s="9"/>
      <c r="L173" s="9"/>
      <c r="M173" s="9"/>
      <c r="N173" s="9"/>
      <c r="O173" s="9"/>
      <c r="P173" s="125" t="e">
        <f t="shared" si="58"/>
        <v>#DIV/0!</v>
      </c>
      <c r="Q173" s="125" t="e">
        <f t="shared" si="59"/>
        <v>#DIV/0!</v>
      </c>
      <c r="R173" s="125" t="e">
        <f t="shared" si="60"/>
        <v>#DIV/0!</v>
      </c>
      <c r="S173" s="125" t="e">
        <f t="shared" si="61"/>
        <v>#DIV/0!</v>
      </c>
      <c r="T173" s="125" t="e">
        <f t="shared" si="62"/>
        <v>#DIV/0!</v>
      </c>
      <c r="U173" s="125" t="e">
        <f t="shared" si="63"/>
        <v>#DIV/0!</v>
      </c>
      <c r="V173" s="125" t="e">
        <f t="shared" si="64"/>
        <v>#DIV/0!</v>
      </c>
      <c r="W173" s="125" t="e">
        <f t="shared" si="65"/>
        <v>#DIV/0!</v>
      </c>
      <c r="X173" s="125" t="e">
        <f t="shared" si="66"/>
        <v>#DIV/0!</v>
      </c>
      <c r="Y173" s="59" t="e">
        <f t="shared" si="67"/>
        <v>#DIV/0!</v>
      </c>
      <c r="Z173" s="59" t="e">
        <f t="shared" si="68"/>
        <v>#DIV/0!</v>
      </c>
      <c r="AA173" s="62">
        <f t="shared" si="69"/>
        <v>0</v>
      </c>
      <c r="AB173" s="59" t="e">
        <f t="shared" si="70"/>
        <v>#DIV/0!</v>
      </c>
      <c r="AC173" s="59" t="e">
        <f t="shared" si="71"/>
        <v>#DIV/0!</v>
      </c>
      <c r="AD173" s="59" t="e">
        <f t="shared" si="72"/>
        <v>#DIV/0!</v>
      </c>
      <c r="AE173" s="62">
        <f t="shared" si="73"/>
        <v>0</v>
      </c>
      <c r="AF173" s="59" t="e">
        <f t="shared" si="74"/>
        <v>#DIV/0!</v>
      </c>
      <c r="AG173" s="59" t="e">
        <f t="shared" si="75"/>
        <v>#DIV/0!</v>
      </c>
      <c r="AH173" s="59" t="e">
        <f t="shared" si="76"/>
        <v>#DIV/0!</v>
      </c>
      <c r="AI173" s="62">
        <f t="shared" si="77"/>
        <v>0</v>
      </c>
      <c r="AJ173" s="59" t="e">
        <f t="shared" si="78"/>
        <v>#DIV/0!</v>
      </c>
      <c r="AK173" s="59" t="e">
        <f t="shared" si="79"/>
        <v>#DIV/0!</v>
      </c>
      <c r="AL173" s="59" t="e">
        <f t="shared" si="80"/>
        <v>#DIV/0!</v>
      </c>
      <c r="AM173" s="62">
        <f t="shared" si="81"/>
        <v>0</v>
      </c>
      <c r="AN173" s="59" t="e">
        <f t="shared" si="82"/>
        <v>#DIV/0!</v>
      </c>
      <c r="AO173" s="9"/>
      <c r="AP173" s="235"/>
      <c r="AQ173" s="236" t="str">
        <f t="shared" si="83"/>
        <v/>
      </c>
      <c r="AR173" s="236">
        <f t="shared" si="84"/>
        <v>0</v>
      </c>
      <c r="AS173" s="236">
        <f t="shared" si="85"/>
        <v>0</v>
      </c>
    </row>
    <row r="174" spans="1:45" x14ac:dyDescent="0.25">
      <c r="A174">
        <f t="shared" si="86"/>
        <v>157</v>
      </c>
      <c r="B174" s="69" t="str">
        <f>IF(ISBLANK('IV Addl - Analysis'!B168),"--",'IV Addl - Analysis'!B168)</f>
        <v>--</v>
      </c>
      <c r="C174" s="9"/>
      <c r="D174" s="9"/>
      <c r="E174" s="9"/>
      <c r="F174" s="9"/>
      <c r="G174" s="9"/>
      <c r="H174" s="9"/>
      <c r="I174" s="9"/>
      <c r="J174" s="9"/>
      <c r="K174" s="9"/>
      <c r="L174" s="9"/>
      <c r="M174" s="9"/>
      <c r="N174" s="9"/>
      <c r="O174" s="9"/>
      <c r="P174" s="125" t="e">
        <f t="shared" si="58"/>
        <v>#DIV/0!</v>
      </c>
      <c r="Q174" s="125" t="e">
        <f t="shared" si="59"/>
        <v>#DIV/0!</v>
      </c>
      <c r="R174" s="125" t="e">
        <f t="shared" si="60"/>
        <v>#DIV/0!</v>
      </c>
      <c r="S174" s="125" t="e">
        <f t="shared" si="61"/>
        <v>#DIV/0!</v>
      </c>
      <c r="T174" s="125" t="e">
        <f t="shared" si="62"/>
        <v>#DIV/0!</v>
      </c>
      <c r="U174" s="125" t="e">
        <f t="shared" si="63"/>
        <v>#DIV/0!</v>
      </c>
      <c r="V174" s="125" t="e">
        <f t="shared" si="64"/>
        <v>#DIV/0!</v>
      </c>
      <c r="W174" s="125" t="e">
        <f t="shared" si="65"/>
        <v>#DIV/0!</v>
      </c>
      <c r="X174" s="125" t="e">
        <f t="shared" si="66"/>
        <v>#DIV/0!</v>
      </c>
      <c r="Y174" s="59" t="e">
        <f t="shared" si="67"/>
        <v>#DIV/0!</v>
      </c>
      <c r="Z174" s="59" t="e">
        <f t="shared" si="68"/>
        <v>#DIV/0!</v>
      </c>
      <c r="AA174" s="62">
        <f t="shared" si="69"/>
        <v>0</v>
      </c>
      <c r="AB174" s="59" t="e">
        <f t="shared" si="70"/>
        <v>#DIV/0!</v>
      </c>
      <c r="AC174" s="59" t="e">
        <f t="shared" si="71"/>
        <v>#DIV/0!</v>
      </c>
      <c r="AD174" s="59" t="e">
        <f t="shared" si="72"/>
        <v>#DIV/0!</v>
      </c>
      <c r="AE174" s="62">
        <f t="shared" si="73"/>
        <v>0</v>
      </c>
      <c r="AF174" s="59" t="e">
        <f t="shared" si="74"/>
        <v>#DIV/0!</v>
      </c>
      <c r="AG174" s="59" t="e">
        <f t="shared" si="75"/>
        <v>#DIV/0!</v>
      </c>
      <c r="AH174" s="59" t="e">
        <f t="shared" si="76"/>
        <v>#DIV/0!</v>
      </c>
      <c r="AI174" s="62">
        <f t="shared" si="77"/>
        <v>0</v>
      </c>
      <c r="AJ174" s="59" t="e">
        <f t="shared" si="78"/>
        <v>#DIV/0!</v>
      </c>
      <c r="AK174" s="59" t="e">
        <f t="shared" si="79"/>
        <v>#DIV/0!</v>
      </c>
      <c r="AL174" s="59" t="e">
        <f t="shared" si="80"/>
        <v>#DIV/0!</v>
      </c>
      <c r="AM174" s="62">
        <f t="shared" si="81"/>
        <v>0</v>
      </c>
      <c r="AN174" s="59" t="e">
        <f t="shared" si="82"/>
        <v>#DIV/0!</v>
      </c>
      <c r="AO174" s="9"/>
      <c r="AP174" s="235"/>
      <c r="AQ174" s="236" t="str">
        <f t="shared" si="83"/>
        <v/>
      </c>
      <c r="AR174" s="236">
        <f t="shared" si="84"/>
        <v>0</v>
      </c>
      <c r="AS174" s="236">
        <f t="shared" si="85"/>
        <v>0</v>
      </c>
    </row>
    <row r="175" spans="1:45" x14ac:dyDescent="0.25">
      <c r="A175">
        <f t="shared" si="86"/>
        <v>158</v>
      </c>
      <c r="B175" s="69" t="str">
        <f>IF(ISBLANK('IV Addl - Analysis'!B169),"--",'IV Addl - Analysis'!B169)</f>
        <v>--</v>
      </c>
      <c r="C175" s="9"/>
      <c r="D175" s="9"/>
      <c r="E175" s="9"/>
      <c r="F175" s="9"/>
      <c r="G175" s="9"/>
      <c r="H175" s="9"/>
      <c r="I175" s="9"/>
      <c r="J175" s="9"/>
      <c r="K175" s="9"/>
      <c r="L175" s="9"/>
      <c r="M175" s="9"/>
      <c r="N175" s="9"/>
      <c r="O175" s="9"/>
      <c r="P175" s="125" t="e">
        <f t="shared" si="58"/>
        <v>#DIV/0!</v>
      </c>
      <c r="Q175" s="125" t="e">
        <f t="shared" si="59"/>
        <v>#DIV/0!</v>
      </c>
      <c r="R175" s="125" t="e">
        <f t="shared" si="60"/>
        <v>#DIV/0!</v>
      </c>
      <c r="S175" s="125" t="e">
        <f t="shared" si="61"/>
        <v>#DIV/0!</v>
      </c>
      <c r="T175" s="125" t="e">
        <f t="shared" si="62"/>
        <v>#DIV/0!</v>
      </c>
      <c r="U175" s="125" t="e">
        <f t="shared" si="63"/>
        <v>#DIV/0!</v>
      </c>
      <c r="V175" s="125" t="e">
        <f t="shared" si="64"/>
        <v>#DIV/0!</v>
      </c>
      <c r="W175" s="125" t="e">
        <f t="shared" si="65"/>
        <v>#DIV/0!</v>
      </c>
      <c r="X175" s="125" t="e">
        <f t="shared" si="66"/>
        <v>#DIV/0!</v>
      </c>
      <c r="Y175" s="59" t="e">
        <f t="shared" si="67"/>
        <v>#DIV/0!</v>
      </c>
      <c r="Z175" s="59" t="e">
        <f t="shared" si="68"/>
        <v>#DIV/0!</v>
      </c>
      <c r="AA175" s="62">
        <f t="shared" si="69"/>
        <v>0</v>
      </c>
      <c r="AB175" s="59" t="e">
        <f t="shared" si="70"/>
        <v>#DIV/0!</v>
      </c>
      <c r="AC175" s="59" t="e">
        <f t="shared" si="71"/>
        <v>#DIV/0!</v>
      </c>
      <c r="AD175" s="59" t="e">
        <f t="shared" si="72"/>
        <v>#DIV/0!</v>
      </c>
      <c r="AE175" s="62">
        <f t="shared" si="73"/>
        <v>0</v>
      </c>
      <c r="AF175" s="59" t="e">
        <f t="shared" si="74"/>
        <v>#DIV/0!</v>
      </c>
      <c r="AG175" s="59" t="e">
        <f t="shared" si="75"/>
        <v>#DIV/0!</v>
      </c>
      <c r="AH175" s="59" t="e">
        <f t="shared" si="76"/>
        <v>#DIV/0!</v>
      </c>
      <c r="AI175" s="62">
        <f t="shared" si="77"/>
        <v>0</v>
      </c>
      <c r="AJ175" s="59" t="e">
        <f t="shared" si="78"/>
        <v>#DIV/0!</v>
      </c>
      <c r="AK175" s="59" t="e">
        <f t="shared" si="79"/>
        <v>#DIV/0!</v>
      </c>
      <c r="AL175" s="59" t="e">
        <f t="shared" si="80"/>
        <v>#DIV/0!</v>
      </c>
      <c r="AM175" s="62">
        <f t="shared" si="81"/>
        <v>0</v>
      </c>
      <c r="AN175" s="59" t="e">
        <f t="shared" si="82"/>
        <v>#DIV/0!</v>
      </c>
      <c r="AO175" s="9"/>
      <c r="AP175" s="235"/>
      <c r="AQ175" s="236" t="str">
        <f t="shared" si="83"/>
        <v/>
      </c>
      <c r="AR175" s="236">
        <f t="shared" si="84"/>
        <v>0</v>
      </c>
      <c r="AS175" s="236">
        <f t="shared" si="85"/>
        <v>0</v>
      </c>
    </row>
    <row r="176" spans="1:45" x14ac:dyDescent="0.25">
      <c r="A176">
        <f t="shared" si="86"/>
        <v>159</v>
      </c>
      <c r="B176" s="69" t="str">
        <f>IF(ISBLANK('IV Addl - Analysis'!B170),"--",'IV Addl - Analysis'!B170)</f>
        <v>--</v>
      </c>
      <c r="C176" s="9"/>
      <c r="D176" s="9"/>
      <c r="E176" s="9"/>
      <c r="F176" s="9"/>
      <c r="G176" s="9"/>
      <c r="H176" s="9"/>
      <c r="I176" s="9"/>
      <c r="J176" s="9"/>
      <c r="K176" s="9"/>
      <c r="L176" s="9"/>
      <c r="M176" s="9"/>
      <c r="N176" s="9"/>
      <c r="O176" s="9"/>
      <c r="P176" s="125" t="e">
        <f t="shared" si="58"/>
        <v>#DIV/0!</v>
      </c>
      <c r="Q176" s="125" t="e">
        <f t="shared" si="59"/>
        <v>#DIV/0!</v>
      </c>
      <c r="R176" s="125" t="e">
        <f t="shared" si="60"/>
        <v>#DIV/0!</v>
      </c>
      <c r="S176" s="125" t="e">
        <f t="shared" si="61"/>
        <v>#DIV/0!</v>
      </c>
      <c r="T176" s="125" t="e">
        <f t="shared" si="62"/>
        <v>#DIV/0!</v>
      </c>
      <c r="U176" s="125" t="e">
        <f t="shared" si="63"/>
        <v>#DIV/0!</v>
      </c>
      <c r="V176" s="125" t="e">
        <f t="shared" si="64"/>
        <v>#DIV/0!</v>
      </c>
      <c r="W176" s="125" t="e">
        <f t="shared" si="65"/>
        <v>#DIV/0!</v>
      </c>
      <c r="X176" s="125" t="e">
        <f t="shared" si="66"/>
        <v>#DIV/0!</v>
      </c>
      <c r="Y176" s="59" t="e">
        <f t="shared" si="67"/>
        <v>#DIV/0!</v>
      </c>
      <c r="Z176" s="59" t="e">
        <f t="shared" si="68"/>
        <v>#DIV/0!</v>
      </c>
      <c r="AA176" s="62">
        <f t="shared" si="69"/>
        <v>0</v>
      </c>
      <c r="AB176" s="59" t="e">
        <f t="shared" si="70"/>
        <v>#DIV/0!</v>
      </c>
      <c r="AC176" s="59" t="e">
        <f t="shared" si="71"/>
        <v>#DIV/0!</v>
      </c>
      <c r="AD176" s="59" t="e">
        <f t="shared" si="72"/>
        <v>#DIV/0!</v>
      </c>
      <c r="AE176" s="62">
        <f t="shared" si="73"/>
        <v>0</v>
      </c>
      <c r="AF176" s="59" t="e">
        <f t="shared" si="74"/>
        <v>#DIV/0!</v>
      </c>
      <c r="AG176" s="59" t="e">
        <f t="shared" si="75"/>
        <v>#DIV/0!</v>
      </c>
      <c r="AH176" s="59" t="e">
        <f t="shared" si="76"/>
        <v>#DIV/0!</v>
      </c>
      <c r="AI176" s="62">
        <f t="shared" si="77"/>
        <v>0</v>
      </c>
      <c r="AJ176" s="59" t="e">
        <f t="shared" si="78"/>
        <v>#DIV/0!</v>
      </c>
      <c r="AK176" s="59" t="e">
        <f t="shared" si="79"/>
        <v>#DIV/0!</v>
      </c>
      <c r="AL176" s="59" t="e">
        <f t="shared" si="80"/>
        <v>#DIV/0!</v>
      </c>
      <c r="AM176" s="62">
        <f t="shared" si="81"/>
        <v>0</v>
      </c>
      <c r="AN176" s="59" t="e">
        <f t="shared" si="82"/>
        <v>#DIV/0!</v>
      </c>
      <c r="AO176" s="9"/>
      <c r="AP176" s="235"/>
      <c r="AQ176" s="236" t="str">
        <f t="shared" si="83"/>
        <v/>
      </c>
      <c r="AR176" s="236">
        <f t="shared" si="84"/>
        <v>0</v>
      </c>
      <c r="AS176" s="236">
        <f t="shared" si="85"/>
        <v>0</v>
      </c>
    </row>
    <row r="177" spans="1:45" x14ac:dyDescent="0.25">
      <c r="A177">
        <f t="shared" si="86"/>
        <v>160</v>
      </c>
      <c r="B177" s="69" t="str">
        <f>IF(ISBLANK('IV Addl - Analysis'!B171),"--",'IV Addl - Analysis'!B171)</f>
        <v>--</v>
      </c>
      <c r="C177" s="9"/>
      <c r="D177" s="9"/>
      <c r="E177" s="9"/>
      <c r="F177" s="9"/>
      <c r="G177" s="9"/>
      <c r="H177" s="9"/>
      <c r="I177" s="9"/>
      <c r="J177" s="9"/>
      <c r="K177" s="9"/>
      <c r="L177" s="9"/>
      <c r="M177" s="9"/>
      <c r="N177" s="9"/>
      <c r="O177" s="9"/>
      <c r="P177" s="125" t="e">
        <f t="shared" si="58"/>
        <v>#DIV/0!</v>
      </c>
      <c r="Q177" s="125" t="e">
        <f t="shared" si="59"/>
        <v>#DIV/0!</v>
      </c>
      <c r="R177" s="125" t="e">
        <f t="shared" si="60"/>
        <v>#DIV/0!</v>
      </c>
      <c r="S177" s="125" t="e">
        <f t="shared" si="61"/>
        <v>#DIV/0!</v>
      </c>
      <c r="T177" s="125" t="e">
        <f t="shared" si="62"/>
        <v>#DIV/0!</v>
      </c>
      <c r="U177" s="125" t="e">
        <f t="shared" si="63"/>
        <v>#DIV/0!</v>
      </c>
      <c r="V177" s="125" t="e">
        <f t="shared" si="64"/>
        <v>#DIV/0!</v>
      </c>
      <c r="W177" s="125" t="e">
        <f t="shared" si="65"/>
        <v>#DIV/0!</v>
      </c>
      <c r="X177" s="125" t="e">
        <f t="shared" si="66"/>
        <v>#DIV/0!</v>
      </c>
      <c r="Y177" s="59" t="e">
        <f t="shared" si="67"/>
        <v>#DIV/0!</v>
      </c>
      <c r="Z177" s="59" t="e">
        <f t="shared" si="68"/>
        <v>#DIV/0!</v>
      </c>
      <c r="AA177" s="62">
        <f t="shared" si="69"/>
        <v>0</v>
      </c>
      <c r="AB177" s="59" t="e">
        <f t="shared" si="70"/>
        <v>#DIV/0!</v>
      </c>
      <c r="AC177" s="59" t="e">
        <f t="shared" si="71"/>
        <v>#DIV/0!</v>
      </c>
      <c r="AD177" s="59" t="e">
        <f t="shared" si="72"/>
        <v>#DIV/0!</v>
      </c>
      <c r="AE177" s="62">
        <f t="shared" si="73"/>
        <v>0</v>
      </c>
      <c r="AF177" s="59" t="e">
        <f t="shared" si="74"/>
        <v>#DIV/0!</v>
      </c>
      <c r="AG177" s="59" t="e">
        <f t="shared" si="75"/>
        <v>#DIV/0!</v>
      </c>
      <c r="AH177" s="59" t="e">
        <f t="shared" si="76"/>
        <v>#DIV/0!</v>
      </c>
      <c r="AI177" s="62">
        <f t="shared" si="77"/>
        <v>0</v>
      </c>
      <c r="AJ177" s="59" t="e">
        <f t="shared" si="78"/>
        <v>#DIV/0!</v>
      </c>
      <c r="AK177" s="59" t="e">
        <f t="shared" si="79"/>
        <v>#DIV/0!</v>
      </c>
      <c r="AL177" s="59" t="e">
        <f t="shared" si="80"/>
        <v>#DIV/0!</v>
      </c>
      <c r="AM177" s="62">
        <f t="shared" si="81"/>
        <v>0</v>
      </c>
      <c r="AN177" s="59" t="e">
        <f t="shared" si="82"/>
        <v>#DIV/0!</v>
      </c>
      <c r="AO177" s="9"/>
      <c r="AP177" s="235"/>
      <c r="AQ177" s="236" t="str">
        <f t="shared" si="83"/>
        <v/>
      </c>
      <c r="AR177" s="236">
        <f t="shared" si="84"/>
        <v>0</v>
      </c>
      <c r="AS177" s="236">
        <f t="shared" si="85"/>
        <v>0</v>
      </c>
    </row>
    <row r="178" spans="1:45" x14ac:dyDescent="0.25">
      <c r="A178">
        <f t="shared" si="86"/>
        <v>161</v>
      </c>
      <c r="B178" s="69" t="str">
        <f>IF(ISBLANK('IV Addl - Analysis'!B172),"--",'IV Addl - Analysis'!B172)</f>
        <v>--</v>
      </c>
      <c r="C178" s="9"/>
      <c r="D178" s="9"/>
      <c r="E178" s="9"/>
      <c r="F178" s="9"/>
      <c r="G178" s="9"/>
      <c r="H178" s="9"/>
      <c r="I178" s="9"/>
      <c r="J178" s="9"/>
      <c r="K178" s="9"/>
      <c r="L178" s="9"/>
      <c r="M178" s="9"/>
      <c r="N178" s="9"/>
      <c r="O178" s="9"/>
      <c r="P178" s="125" t="e">
        <f t="shared" si="58"/>
        <v>#DIV/0!</v>
      </c>
      <c r="Q178" s="125" t="e">
        <f t="shared" si="59"/>
        <v>#DIV/0!</v>
      </c>
      <c r="R178" s="125" t="e">
        <f t="shared" si="60"/>
        <v>#DIV/0!</v>
      </c>
      <c r="S178" s="125" t="e">
        <f t="shared" si="61"/>
        <v>#DIV/0!</v>
      </c>
      <c r="T178" s="125" t="e">
        <f t="shared" si="62"/>
        <v>#DIV/0!</v>
      </c>
      <c r="U178" s="125" t="e">
        <f t="shared" si="63"/>
        <v>#DIV/0!</v>
      </c>
      <c r="V178" s="125" t="e">
        <f t="shared" si="64"/>
        <v>#DIV/0!</v>
      </c>
      <c r="W178" s="125" t="e">
        <f t="shared" si="65"/>
        <v>#DIV/0!</v>
      </c>
      <c r="X178" s="125" t="e">
        <f t="shared" si="66"/>
        <v>#DIV/0!</v>
      </c>
      <c r="Y178" s="59" t="e">
        <f t="shared" si="67"/>
        <v>#DIV/0!</v>
      </c>
      <c r="Z178" s="59" t="e">
        <f t="shared" si="68"/>
        <v>#DIV/0!</v>
      </c>
      <c r="AA178" s="62">
        <f t="shared" si="69"/>
        <v>0</v>
      </c>
      <c r="AB178" s="59" t="e">
        <f t="shared" si="70"/>
        <v>#DIV/0!</v>
      </c>
      <c r="AC178" s="59" t="e">
        <f t="shared" si="71"/>
        <v>#DIV/0!</v>
      </c>
      <c r="AD178" s="59" t="e">
        <f t="shared" si="72"/>
        <v>#DIV/0!</v>
      </c>
      <c r="AE178" s="62">
        <f t="shared" si="73"/>
        <v>0</v>
      </c>
      <c r="AF178" s="59" t="e">
        <f t="shared" si="74"/>
        <v>#DIV/0!</v>
      </c>
      <c r="AG178" s="59" t="e">
        <f t="shared" si="75"/>
        <v>#DIV/0!</v>
      </c>
      <c r="AH178" s="59" t="e">
        <f t="shared" si="76"/>
        <v>#DIV/0!</v>
      </c>
      <c r="AI178" s="62">
        <f t="shared" si="77"/>
        <v>0</v>
      </c>
      <c r="AJ178" s="59" t="e">
        <f t="shared" si="78"/>
        <v>#DIV/0!</v>
      </c>
      <c r="AK178" s="59" t="e">
        <f t="shared" si="79"/>
        <v>#DIV/0!</v>
      </c>
      <c r="AL178" s="59" t="e">
        <f t="shared" si="80"/>
        <v>#DIV/0!</v>
      </c>
      <c r="AM178" s="62">
        <f t="shared" si="81"/>
        <v>0</v>
      </c>
      <c r="AN178" s="59" t="e">
        <f t="shared" si="82"/>
        <v>#DIV/0!</v>
      </c>
      <c r="AO178" s="9"/>
      <c r="AP178" s="235"/>
      <c r="AQ178" s="236" t="str">
        <f t="shared" si="83"/>
        <v/>
      </c>
      <c r="AR178" s="236">
        <f t="shared" si="84"/>
        <v>0</v>
      </c>
      <c r="AS178" s="236">
        <f t="shared" si="85"/>
        <v>0</v>
      </c>
    </row>
    <row r="179" spans="1:45" x14ac:dyDescent="0.25">
      <c r="A179">
        <f t="shared" si="86"/>
        <v>162</v>
      </c>
      <c r="B179" s="69" t="str">
        <f>IF(ISBLANK('IV Addl - Analysis'!B173),"--",'IV Addl - Analysis'!B173)</f>
        <v>--</v>
      </c>
      <c r="C179" s="9"/>
      <c r="D179" s="9"/>
      <c r="E179" s="9"/>
      <c r="F179" s="9"/>
      <c r="G179" s="9"/>
      <c r="H179" s="9"/>
      <c r="I179" s="9"/>
      <c r="J179" s="9"/>
      <c r="K179" s="9"/>
      <c r="L179" s="9"/>
      <c r="M179" s="9"/>
      <c r="N179" s="9"/>
      <c r="O179" s="9"/>
      <c r="P179" s="125" t="e">
        <f t="shared" si="58"/>
        <v>#DIV/0!</v>
      </c>
      <c r="Q179" s="125" t="e">
        <f t="shared" si="59"/>
        <v>#DIV/0!</v>
      </c>
      <c r="R179" s="125" t="e">
        <f t="shared" si="60"/>
        <v>#DIV/0!</v>
      </c>
      <c r="S179" s="125" t="e">
        <f t="shared" si="61"/>
        <v>#DIV/0!</v>
      </c>
      <c r="T179" s="125" t="e">
        <f t="shared" si="62"/>
        <v>#DIV/0!</v>
      </c>
      <c r="U179" s="125" t="e">
        <f t="shared" si="63"/>
        <v>#DIV/0!</v>
      </c>
      <c r="V179" s="125" t="e">
        <f t="shared" si="64"/>
        <v>#DIV/0!</v>
      </c>
      <c r="W179" s="125" t="e">
        <f t="shared" si="65"/>
        <v>#DIV/0!</v>
      </c>
      <c r="X179" s="125" t="e">
        <f t="shared" si="66"/>
        <v>#DIV/0!</v>
      </c>
      <c r="Y179" s="59" t="e">
        <f t="shared" si="67"/>
        <v>#DIV/0!</v>
      </c>
      <c r="Z179" s="59" t="e">
        <f t="shared" si="68"/>
        <v>#DIV/0!</v>
      </c>
      <c r="AA179" s="62">
        <f t="shared" si="69"/>
        <v>0</v>
      </c>
      <c r="AB179" s="59" t="e">
        <f t="shared" si="70"/>
        <v>#DIV/0!</v>
      </c>
      <c r="AC179" s="59" t="e">
        <f t="shared" si="71"/>
        <v>#DIV/0!</v>
      </c>
      <c r="AD179" s="59" t="e">
        <f t="shared" si="72"/>
        <v>#DIV/0!</v>
      </c>
      <c r="AE179" s="62">
        <f t="shared" si="73"/>
        <v>0</v>
      </c>
      <c r="AF179" s="59" t="e">
        <f t="shared" si="74"/>
        <v>#DIV/0!</v>
      </c>
      <c r="AG179" s="59" t="e">
        <f t="shared" si="75"/>
        <v>#DIV/0!</v>
      </c>
      <c r="AH179" s="59" t="e">
        <f t="shared" si="76"/>
        <v>#DIV/0!</v>
      </c>
      <c r="AI179" s="62">
        <f t="shared" si="77"/>
        <v>0</v>
      </c>
      <c r="AJ179" s="59" t="e">
        <f t="shared" si="78"/>
        <v>#DIV/0!</v>
      </c>
      <c r="AK179" s="59" t="e">
        <f t="shared" si="79"/>
        <v>#DIV/0!</v>
      </c>
      <c r="AL179" s="59" t="e">
        <f t="shared" si="80"/>
        <v>#DIV/0!</v>
      </c>
      <c r="AM179" s="62">
        <f t="shared" si="81"/>
        <v>0</v>
      </c>
      <c r="AN179" s="59" t="e">
        <f t="shared" si="82"/>
        <v>#DIV/0!</v>
      </c>
      <c r="AO179" s="9"/>
      <c r="AP179" s="235"/>
      <c r="AQ179" s="236" t="str">
        <f t="shared" si="83"/>
        <v/>
      </c>
      <c r="AR179" s="236">
        <f t="shared" si="84"/>
        <v>0</v>
      </c>
      <c r="AS179" s="236">
        <f t="shared" si="85"/>
        <v>0</v>
      </c>
    </row>
    <row r="180" spans="1:45" x14ac:dyDescent="0.25">
      <c r="A180">
        <f t="shared" si="86"/>
        <v>163</v>
      </c>
      <c r="B180" s="69" t="str">
        <f>IF(ISBLANK('IV Addl - Analysis'!B174),"--",'IV Addl - Analysis'!B174)</f>
        <v>--</v>
      </c>
      <c r="C180" s="9"/>
      <c r="D180" s="9"/>
      <c r="E180" s="9"/>
      <c r="F180" s="9"/>
      <c r="G180" s="9"/>
      <c r="H180" s="9"/>
      <c r="I180" s="9"/>
      <c r="J180" s="9"/>
      <c r="K180" s="9"/>
      <c r="L180" s="9"/>
      <c r="M180" s="9"/>
      <c r="N180" s="9"/>
      <c r="O180" s="9"/>
      <c r="P180" s="125" t="e">
        <f t="shared" si="58"/>
        <v>#DIV/0!</v>
      </c>
      <c r="Q180" s="125" t="e">
        <f t="shared" si="59"/>
        <v>#DIV/0!</v>
      </c>
      <c r="R180" s="125" t="e">
        <f t="shared" si="60"/>
        <v>#DIV/0!</v>
      </c>
      <c r="S180" s="125" t="e">
        <f t="shared" si="61"/>
        <v>#DIV/0!</v>
      </c>
      <c r="T180" s="125" t="e">
        <f t="shared" si="62"/>
        <v>#DIV/0!</v>
      </c>
      <c r="U180" s="125" t="e">
        <f t="shared" si="63"/>
        <v>#DIV/0!</v>
      </c>
      <c r="V180" s="125" t="e">
        <f t="shared" si="64"/>
        <v>#DIV/0!</v>
      </c>
      <c r="W180" s="125" t="e">
        <f t="shared" si="65"/>
        <v>#DIV/0!</v>
      </c>
      <c r="X180" s="125" t="e">
        <f t="shared" si="66"/>
        <v>#DIV/0!</v>
      </c>
      <c r="Y180" s="59" t="e">
        <f t="shared" si="67"/>
        <v>#DIV/0!</v>
      </c>
      <c r="Z180" s="59" t="e">
        <f t="shared" si="68"/>
        <v>#DIV/0!</v>
      </c>
      <c r="AA180" s="62">
        <f t="shared" si="69"/>
        <v>0</v>
      </c>
      <c r="AB180" s="59" t="e">
        <f t="shared" si="70"/>
        <v>#DIV/0!</v>
      </c>
      <c r="AC180" s="59" t="e">
        <f t="shared" si="71"/>
        <v>#DIV/0!</v>
      </c>
      <c r="AD180" s="59" t="e">
        <f t="shared" si="72"/>
        <v>#DIV/0!</v>
      </c>
      <c r="AE180" s="62">
        <f t="shared" si="73"/>
        <v>0</v>
      </c>
      <c r="AF180" s="59" t="e">
        <f t="shared" si="74"/>
        <v>#DIV/0!</v>
      </c>
      <c r="AG180" s="59" t="e">
        <f t="shared" si="75"/>
        <v>#DIV/0!</v>
      </c>
      <c r="AH180" s="59" t="e">
        <f t="shared" si="76"/>
        <v>#DIV/0!</v>
      </c>
      <c r="AI180" s="62">
        <f t="shared" si="77"/>
        <v>0</v>
      </c>
      <c r="AJ180" s="59" t="e">
        <f t="shared" si="78"/>
        <v>#DIV/0!</v>
      </c>
      <c r="AK180" s="59" t="e">
        <f t="shared" si="79"/>
        <v>#DIV/0!</v>
      </c>
      <c r="AL180" s="59" t="e">
        <f t="shared" si="80"/>
        <v>#DIV/0!</v>
      </c>
      <c r="AM180" s="62">
        <f t="shared" si="81"/>
        <v>0</v>
      </c>
      <c r="AN180" s="59" t="e">
        <f t="shared" si="82"/>
        <v>#DIV/0!</v>
      </c>
      <c r="AO180" s="9"/>
      <c r="AP180" s="235"/>
      <c r="AQ180" s="236" t="str">
        <f t="shared" si="83"/>
        <v/>
      </c>
      <c r="AR180" s="236">
        <f t="shared" si="84"/>
        <v>0</v>
      </c>
      <c r="AS180" s="236">
        <f t="shared" si="85"/>
        <v>0</v>
      </c>
    </row>
    <row r="181" spans="1:45" x14ac:dyDescent="0.25">
      <c r="A181">
        <f t="shared" si="86"/>
        <v>164</v>
      </c>
      <c r="B181" s="69" t="str">
        <f>IF(ISBLANK('IV Addl - Analysis'!B175),"--",'IV Addl - Analysis'!B175)</f>
        <v>--</v>
      </c>
      <c r="C181" s="9"/>
      <c r="D181" s="9"/>
      <c r="E181" s="9"/>
      <c r="F181" s="9"/>
      <c r="G181" s="9"/>
      <c r="H181" s="9"/>
      <c r="I181" s="9"/>
      <c r="J181" s="9"/>
      <c r="K181" s="9"/>
      <c r="L181" s="9"/>
      <c r="M181" s="9"/>
      <c r="N181" s="9"/>
      <c r="O181" s="9"/>
      <c r="P181" s="125" t="e">
        <f t="shared" si="58"/>
        <v>#DIV/0!</v>
      </c>
      <c r="Q181" s="125" t="e">
        <f t="shared" si="59"/>
        <v>#DIV/0!</v>
      </c>
      <c r="R181" s="125" t="e">
        <f t="shared" si="60"/>
        <v>#DIV/0!</v>
      </c>
      <c r="S181" s="125" t="e">
        <f t="shared" si="61"/>
        <v>#DIV/0!</v>
      </c>
      <c r="T181" s="125" t="e">
        <f t="shared" si="62"/>
        <v>#DIV/0!</v>
      </c>
      <c r="U181" s="125" t="e">
        <f t="shared" si="63"/>
        <v>#DIV/0!</v>
      </c>
      <c r="V181" s="125" t="e">
        <f t="shared" si="64"/>
        <v>#DIV/0!</v>
      </c>
      <c r="W181" s="125" t="e">
        <f t="shared" si="65"/>
        <v>#DIV/0!</v>
      </c>
      <c r="X181" s="125" t="e">
        <f t="shared" si="66"/>
        <v>#DIV/0!</v>
      </c>
      <c r="Y181" s="59" t="e">
        <f t="shared" si="67"/>
        <v>#DIV/0!</v>
      </c>
      <c r="Z181" s="59" t="e">
        <f t="shared" si="68"/>
        <v>#DIV/0!</v>
      </c>
      <c r="AA181" s="62">
        <f t="shared" si="69"/>
        <v>0</v>
      </c>
      <c r="AB181" s="59" t="e">
        <f t="shared" si="70"/>
        <v>#DIV/0!</v>
      </c>
      <c r="AC181" s="59" t="e">
        <f t="shared" si="71"/>
        <v>#DIV/0!</v>
      </c>
      <c r="AD181" s="59" t="e">
        <f t="shared" si="72"/>
        <v>#DIV/0!</v>
      </c>
      <c r="AE181" s="62">
        <f t="shared" si="73"/>
        <v>0</v>
      </c>
      <c r="AF181" s="59" t="e">
        <f t="shared" si="74"/>
        <v>#DIV/0!</v>
      </c>
      <c r="AG181" s="59" t="e">
        <f t="shared" si="75"/>
        <v>#DIV/0!</v>
      </c>
      <c r="AH181" s="59" t="e">
        <f t="shared" si="76"/>
        <v>#DIV/0!</v>
      </c>
      <c r="AI181" s="62">
        <f t="shared" si="77"/>
        <v>0</v>
      </c>
      <c r="AJ181" s="59" t="e">
        <f t="shared" si="78"/>
        <v>#DIV/0!</v>
      </c>
      <c r="AK181" s="59" t="e">
        <f t="shared" si="79"/>
        <v>#DIV/0!</v>
      </c>
      <c r="AL181" s="59" t="e">
        <f t="shared" si="80"/>
        <v>#DIV/0!</v>
      </c>
      <c r="AM181" s="62">
        <f t="shared" si="81"/>
        <v>0</v>
      </c>
      <c r="AN181" s="59" t="e">
        <f t="shared" si="82"/>
        <v>#DIV/0!</v>
      </c>
      <c r="AO181" s="9"/>
      <c r="AP181" s="235"/>
      <c r="AQ181" s="236" t="str">
        <f t="shared" si="83"/>
        <v/>
      </c>
      <c r="AR181" s="236">
        <f t="shared" si="84"/>
        <v>0</v>
      </c>
      <c r="AS181" s="236">
        <f t="shared" si="85"/>
        <v>0</v>
      </c>
    </row>
    <row r="182" spans="1:45" x14ac:dyDescent="0.25">
      <c r="A182">
        <f t="shared" si="86"/>
        <v>165</v>
      </c>
      <c r="B182" s="69" t="str">
        <f>IF(ISBLANK('IV Addl - Analysis'!B176),"--",'IV Addl - Analysis'!B176)</f>
        <v>--</v>
      </c>
      <c r="C182" s="9"/>
      <c r="D182" s="9"/>
      <c r="E182" s="9"/>
      <c r="F182" s="9"/>
      <c r="G182" s="9"/>
      <c r="H182" s="9"/>
      <c r="I182" s="9"/>
      <c r="J182" s="9"/>
      <c r="K182" s="9"/>
      <c r="L182" s="9"/>
      <c r="M182" s="9"/>
      <c r="N182" s="9"/>
      <c r="O182" s="9"/>
      <c r="P182" s="125" t="e">
        <f t="shared" si="58"/>
        <v>#DIV/0!</v>
      </c>
      <c r="Q182" s="125" t="e">
        <f t="shared" si="59"/>
        <v>#DIV/0!</v>
      </c>
      <c r="R182" s="125" t="e">
        <f t="shared" si="60"/>
        <v>#DIV/0!</v>
      </c>
      <c r="S182" s="125" t="e">
        <f t="shared" si="61"/>
        <v>#DIV/0!</v>
      </c>
      <c r="T182" s="125" t="e">
        <f t="shared" si="62"/>
        <v>#DIV/0!</v>
      </c>
      <c r="U182" s="125" t="e">
        <f t="shared" si="63"/>
        <v>#DIV/0!</v>
      </c>
      <c r="V182" s="125" t="e">
        <f t="shared" si="64"/>
        <v>#DIV/0!</v>
      </c>
      <c r="W182" s="125" t="e">
        <f t="shared" si="65"/>
        <v>#DIV/0!</v>
      </c>
      <c r="X182" s="125" t="e">
        <f t="shared" si="66"/>
        <v>#DIV/0!</v>
      </c>
      <c r="Y182" s="59" t="e">
        <f t="shared" si="67"/>
        <v>#DIV/0!</v>
      </c>
      <c r="Z182" s="59" t="e">
        <f t="shared" si="68"/>
        <v>#DIV/0!</v>
      </c>
      <c r="AA182" s="62">
        <f t="shared" si="69"/>
        <v>0</v>
      </c>
      <c r="AB182" s="59" t="e">
        <f t="shared" si="70"/>
        <v>#DIV/0!</v>
      </c>
      <c r="AC182" s="59" t="e">
        <f t="shared" si="71"/>
        <v>#DIV/0!</v>
      </c>
      <c r="AD182" s="59" t="e">
        <f t="shared" si="72"/>
        <v>#DIV/0!</v>
      </c>
      <c r="AE182" s="62">
        <f t="shared" si="73"/>
        <v>0</v>
      </c>
      <c r="AF182" s="59" t="e">
        <f t="shared" si="74"/>
        <v>#DIV/0!</v>
      </c>
      <c r="AG182" s="59" t="e">
        <f t="shared" si="75"/>
        <v>#DIV/0!</v>
      </c>
      <c r="AH182" s="59" t="e">
        <f t="shared" si="76"/>
        <v>#DIV/0!</v>
      </c>
      <c r="AI182" s="62">
        <f t="shared" si="77"/>
        <v>0</v>
      </c>
      <c r="AJ182" s="59" t="e">
        <f t="shared" si="78"/>
        <v>#DIV/0!</v>
      </c>
      <c r="AK182" s="59" t="e">
        <f t="shared" si="79"/>
        <v>#DIV/0!</v>
      </c>
      <c r="AL182" s="59" t="e">
        <f t="shared" si="80"/>
        <v>#DIV/0!</v>
      </c>
      <c r="AM182" s="62">
        <f t="shared" si="81"/>
        <v>0</v>
      </c>
      <c r="AN182" s="59" t="e">
        <f t="shared" si="82"/>
        <v>#DIV/0!</v>
      </c>
      <c r="AO182" s="9"/>
      <c r="AP182" s="235"/>
      <c r="AQ182" s="236" t="str">
        <f t="shared" si="83"/>
        <v/>
      </c>
      <c r="AR182" s="236">
        <f t="shared" si="84"/>
        <v>0</v>
      </c>
      <c r="AS182" s="236">
        <f t="shared" si="85"/>
        <v>0</v>
      </c>
    </row>
    <row r="183" spans="1:45" x14ac:dyDescent="0.25">
      <c r="A183">
        <f t="shared" si="86"/>
        <v>166</v>
      </c>
      <c r="B183" s="69" t="str">
        <f>IF(ISBLANK('IV Addl - Analysis'!B177),"--",'IV Addl - Analysis'!B177)</f>
        <v>--</v>
      </c>
      <c r="C183" s="9"/>
      <c r="D183" s="9"/>
      <c r="E183" s="9"/>
      <c r="F183" s="9"/>
      <c r="G183" s="9"/>
      <c r="H183" s="9"/>
      <c r="I183" s="9"/>
      <c r="J183" s="9"/>
      <c r="K183" s="9"/>
      <c r="L183" s="9"/>
      <c r="M183" s="9"/>
      <c r="N183" s="9"/>
      <c r="O183" s="9"/>
      <c r="P183" s="125" t="e">
        <f t="shared" si="58"/>
        <v>#DIV/0!</v>
      </c>
      <c r="Q183" s="125" t="e">
        <f t="shared" si="59"/>
        <v>#DIV/0!</v>
      </c>
      <c r="R183" s="125" t="e">
        <f t="shared" si="60"/>
        <v>#DIV/0!</v>
      </c>
      <c r="S183" s="125" t="e">
        <f t="shared" si="61"/>
        <v>#DIV/0!</v>
      </c>
      <c r="T183" s="125" t="e">
        <f t="shared" si="62"/>
        <v>#DIV/0!</v>
      </c>
      <c r="U183" s="125" t="e">
        <f t="shared" si="63"/>
        <v>#DIV/0!</v>
      </c>
      <c r="V183" s="125" t="e">
        <f t="shared" si="64"/>
        <v>#DIV/0!</v>
      </c>
      <c r="W183" s="125" t="e">
        <f t="shared" si="65"/>
        <v>#DIV/0!</v>
      </c>
      <c r="X183" s="125" t="e">
        <f t="shared" si="66"/>
        <v>#DIV/0!</v>
      </c>
      <c r="Y183" s="59" t="e">
        <f t="shared" si="67"/>
        <v>#DIV/0!</v>
      </c>
      <c r="Z183" s="59" t="e">
        <f t="shared" si="68"/>
        <v>#DIV/0!</v>
      </c>
      <c r="AA183" s="62">
        <f t="shared" si="69"/>
        <v>0</v>
      </c>
      <c r="AB183" s="59" t="e">
        <f t="shared" si="70"/>
        <v>#DIV/0!</v>
      </c>
      <c r="AC183" s="59" t="e">
        <f t="shared" si="71"/>
        <v>#DIV/0!</v>
      </c>
      <c r="AD183" s="59" t="e">
        <f t="shared" si="72"/>
        <v>#DIV/0!</v>
      </c>
      <c r="AE183" s="62">
        <f t="shared" si="73"/>
        <v>0</v>
      </c>
      <c r="AF183" s="59" t="e">
        <f t="shared" si="74"/>
        <v>#DIV/0!</v>
      </c>
      <c r="AG183" s="59" t="e">
        <f t="shared" si="75"/>
        <v>#DIV/0!</v>
      </c>
      <c r="AH183" s="59" t="e">
        <f t="shared" si="76"/>
        <v>#DIV/0!</v>
      </c>
      <c r="AI183" s="62">
        <f t="shared" si="77"/>
        <v>0</v>
      </c>
      <c r="AJ183" s="59" t="e">
        <f t="shared" si="78"/>
        <v>#DIV/0!</v>
      </c>
      <c r="AK183" s="59" t="e">
        <f t="shared" si="79"/>
        <v>#DIV/0!</v>
      </c>
      <c r="AL183" s="59" t="e">
        <f t="shared" si="80"/>
        <v>#DIV/0!</v>
      </c>
      <c r="AM183" s="62">
        <f t="shared" si="81"/>
        <v>0</v>
      </c>
      <c r="AN183" s="59" t="e">
        <f t="shared" si="82"/>
        <v>#DIV/0!</v>
      </c>
      <c r="AO183" s="9"/>
      <c r="AP183" s="235"/>
      <c r="AQ183" s="236" t="str">
        <f t="shared" si="83"/>
        <v/>
      </c>
      <c r="AR183" s="236">
        <f t="shared" si="84"/>
        <v>0</v>
      </c>
      <c r="AS183" s="236">
        <f t="shared" si="85"/>
        <v>0</v>
      </c>
    </row>
    <row r="184" spans="1:45" x14ac:dyDescent="0.25">
      <c r="A184">
        <f t="shared" si="86"/>
        <v>167</v>
      </c>
      <c r="B184" s="69" t="str">
        <f>IF(ISBLANK('IV Addl - Analysis'!B178),"--",'IV Addl - Analysis'!B178)</f>
        <v>--</v>
      </c>
      <c r="C184" s="9"/>
      <c r="D184" s="9"/>
      <c r="E184" s="9"/>
      <c r="F184" s="9"/>
      <c r="G184" s="9"/>
      <c r="H184" s="9"/>
      <c r="I184" s="9"/>
      <c r="J184" s="9"/>
      <c r="K184" s="9"/>
      <c r="L184" s="9"/>
      <c r="M184" s="9"/>
      <c r="N184" s="9"/>
      <c r="O184" s="9"/>
      <c r="P184" s="125" t="e">
        <f t="shared" si="58"/>
        <v>#DIV/0!</v>
      </c>
      <c r="Q184" s="125" t="e">
        <f t="shared" si="59"/>
        <v>#DIV/0!</v>
      </c>
      <c r="R184" s="125" t="e">
        <f t="shared" si="60"/>
        <v>#DIV/0!</v>
      </c>
      <c r="S184" s="125" t="e">
        <f t="shared" si="61"/>
        <v>#DIV/0!</v>
      </c>
      <c r="T184" s="125" t="e">
        <f t="shared" si="62"/>
        <v>#DIV/0!</v>
      </c>
      <c r="U184" s="125" t="e">
        <f t="shared" si="63"/>
        <v>#DIV/0!</v>
      </c>
      <c r="V184" s="125" t="e">
        <f t="shared" si="64"/>
        <v>#DIV/0!</v>
      </c>
      <c r="W184" s="125" t="e">
        <f t="shared" si="65"/>
        <v>#DIV/0!</v>
      </c>
      <c r="X184" s="125" t="e">
        <f t="shared" si="66"/>
        <v>#DIV/0!</v>
      </c>
      <c r="Y184" s="59" t="e">
        <f t="shared" si="67"/>
        <v>#DIV/0!</v>
      </c>
      <c r="Z184" s="59" t="e">
        <f t="shared" si="68"/>
        <v>#DIV/0!</v>
      </c>
      <c r="AA184" s="62">
        <f t="shared" si="69"/>
        <v>0</v>
      </c>
      <c r="AB184" s="59" t="e">
        <f t="shared" si="70"/>
        <v>#DIV/0!</v>
      </c>
      <c r="AC184" s="59" t="e">
        <f t="shared" si="71"/>
        <v>#DIV/0!</v>
      </c>
      <c r="AD184" s="59" t="e">
        <f t="shared" si="72"/>
        <v>#DIV/0!</v>
      </c>
      <c r="AE184" s="62">
        <f t="shared" si="73"/>
        <v>0</v>
      </c>
      <c r="AF184" s="59" t="e">
        <f t="shared" si="74"/>
        <v>#DIV/0!</v>
      </c>
      <c r="AG184" s="59" t="e">
        <f t="shared" si="75"/>
        <v>#DIV/0!</v>
      </c>
      <c r="AH184" s="59" t="e">
        <f t="shared" si="76"/>
        <v>#DIV/0!</v>
      </c>
      <c r="AI184" s="62">
        <f t="shared" si="77"/>
        <v>0</v>
      </c>
      <c r="AJ184" s="59" t="e">
        <f t="shared" si="78"/>
        <v>#DIV/0!</v>
      </c>
      <c r="AK184" s="59" t="e">
        <f t="shared" si="79"/>
        <v>#DIV/0!</v>
      </c>
      <c r="AL184" s="59" t="e">
        <f t="shared" si="80"/>
        <v>#DIV/0!</v>
      </c>
      <c r="AM184" s="62">
        <f t="shared" si="81"/>
        <v>0</v>
      </c>
      <c r="AN184" s="59" t="e">
        <f t="shared" si="82"/>
        <v>#DIV/0!</v>
      </c>
      <c r="AO184" s="9"/>
      <c r="AP184" s="235"/>
      <c r="AQ184" s="236" t="str">
        <f t="shared" si="83"/>
        <v/>
      </c>
      <c r="AR184" s="236">
        <f t="shared" si="84"/>
        <v>0</v>
      </c>
      <c r="AS184" s="236">
        <f t="shared" si="85"/>
        <v>0</v>
      </c>
    </row>
    <row r="185" spans="1:45" x14ac:dyDescent="0.25">
      <c r="A185">
        <f t="shared" si="86"/>
        <v>168</v>
      </c>
      <c r="B185" s="69" t="str">
        <f>IF(ISBLANK('IV Addl - Analysis'!B179),"--",'IV Addl - Analysis'!B179)</f>
        <v>--</v>
      </c>
      <c r="C185" s="9"/>
      <c r="D185" s="9"/>
      <c r="E185" s="9"/>
      <c r="F185" s="9"/>
      <c r="G185" s="9"/>
      <c r="H185" s="9"/>
      <c r="I185" s="9"/>
      <c r="J185" s="9"/>
      <c r="K185" s="9"/>
      <c r="L185" s="9"/>
      <c r="M185" s="9"/>
      <c r="N185" s="9"/>
      <c r="O185" s="9"/>
      <c r="P185" s="125" t="e">
        <f t="shared" si="58"/>
        <v>#DIV/0!</v>
      </c>
      <c r="Q185" s="125" t="e">
        <f t="shared" si="59"/>
        <v>#DIV/0!</v>
      </c>
      <c r="R185" s="125" t="e">
        <f t="shared" si="60"/>
        <v>#DIV/0!</v>
      </c>
      <c r="S185" s="125" t="e">
        <f t="shared" si="61"/>
        <v>#DIV/0!</v>
      </c>
      <c r="T185" s="125" t="e">
        <f t="shared" si="62"/>
        <v>#DIV/0!</v>
      </c>
      <c r="U185" s="125" t="e">
        <f t="shared" si="63"/>
        <v>#DIV/0!</v>
      </c>
      <c r="V185" s="125" t="e">
        <f t="shared" si="64"/>
        <v>#DIV/0!</v>
      </c>
      <c r="W185" s="125" t="e">
        <f t="shared" si="65"/>
        <v>#DIV/0!</v>
      </c>
      <c r="X185" s="125" t="e">
        <f t="shared" si="66"/>
        <v>#DIV/0!</v>
      </c>
      <c r="Y185" s="59" t="e">
        <f t="shared" si="67"/>
        <v>#DIV/0!</v>
      </c>
      <c r="Z185" s="59" t="e">
        <f t="shared" si="68"/>
        <v>#DIV/0!</v>
      </c>
      <c r="AA185" s="62">
        <f t="shared" si="69"/>
        <v>0</v>
      </c>
      <c r="AB185" s="59" t="e">
        <f t="shared" si="70"/>
        <v>#DIV/0!</v>
      </c>
      <c r="AC185" s="59" t="e">
        <f t="shared" si="71"/>
        <v>#DIV/0!</v>
      </c>
      <c r="AD185" s="59" t="e">
        <f t="shared" si="72"/>
        <v>#DIV/0!</v>
      </c>
      <c r="AE185" s="62">
        <f t="shared" si="73"/>
        <v>0</v>
      </c>
      <c r="AF185" s="59" t="e">
        <f t="shared" si="74"/>
        <v>#DIV/0!</v>
      </c>
      <c r="AG185" s="59" t="e">
        <f t="shared" si="75"/>
        <v>#DIV/0!</v>
      </c>
      <c r="AH185" s="59" t="e">
        <f t="shared" si="76"/>
        <v>#DIV/0!</v>
      </c>
      <c r="AI185" s="62">
        <f t="shared" si="77"/>
        <v>0</v>
      </c>
      <c r="AJ185" s="59" t="e">
        <f t="shared" si="78"/>
        <v>#DIV/0!</v>
      </c>
      <c r="AK185" s="59" t="e">
        <f t="shared" si="79"/>
        <v>#DIV/0!</v>
      </c>
      <c r="AL185" s="59" t="e">
        <f t="shared" si="80"/>
        <v>#DIV/0!</v>
      </c>
      <c r="AM185" s="62">
        <f t="shared" si="81"/>
        <v>0</v>
      </c>
      <c r="AN185" s="59" t="e">
        <f t="shared" si="82"/>
        <v>#DIV/0!</v>
      </c>
      <c r="AO185" s="9"/>
      <c r="AP185" s="235"/>
      <c r="AQ185" s="236" t="str">
        <f t="shared" si="83"/>
        <v/>
      </c>
      <c r="AR185" s="236">
        <f t="shared" si="84"/>
        <v>0</v>
      </c>
      <c r="AS185" s="236">
        <f t="shared" si="85"/>
        <v>0</v>
      </c>
    </row>
    <row r="186" spans="1:45" x14ac:dyDescent="0.25">
      <c r="A186">
        <f t="shared" si="86"/>
        <v>169</v>
      </c>
      <c r="B186" s="69" t="str">
        <f>IF(ISBLANK('IV Addl - Analysis'!B180),"--",'IV Addl - Analysis'!B180)</f>
        <v>--</v>
      </c>
      <c r="C186" s="9"/>
      <c r="D186" s="9"/>
      <c r="E186" s="9"/>
      <c r="F186" s="9"/>
      <c r="G186" s="9"/>
      <c r="H186" s="9"/>
      <c r="I186" s="9"/>
      <c r="J186" s="9"/>
      <c r="K186" s="9"/>
      <c r="L186" s="9"/>
      <c r="M186" s="9"/>
      <c r="N186" s="9"/>
      <c r="O186" s="9"/>
      <c r="P186" s="125" t="e">
        <f t="shared" si="58"/>
        <v>#DIV/0!</v>
      </c>
      <c r="Q186" s="125" t="e">
        <f t="shared" si="59"/>
        <v>#DIV/0!</v>
      </c>
      <c r="R186" s="125" t="e">
        <f t="shared" si="60"/>
        <v>#DIV/0!</v>
      </c>
      <c r="S186" s="125" t="e">
        <f t="shared" si="61"/>
        <v>#DIV/0!</v>
      </c>
      <c r="T186" s="125" t="e">
        <f t="shared" si="62"/>
        <v>#DIV/0!</v>
      </c>
      <c r="U186" s="125" t="e">
        <f t="shared" si="63"/>
        <v>#DIV/0!</v>
      </c>
      <c r="V186" s="125" t="e">
        <f t="shared" si="64"/>
        <v>#DIV/0!</v>
      </c>
      <c r="W186" s="125" t="e">
        <f t="shared" si="65"/>
        <v>#DIV/0!</v>
      </c>
      <c r="X186" s="125" t="e">
        <f t="shared" si="66"/>
        <v>#DIV/0!</v>
      </c>
      <c r="Y186" s="59" t="e">
        <f t="shared" si="67"/>
        <v>#DIV/0!</v>
      </c>
      <c r="Z186" s="59" t="e">
        <f t="shared" si="68"/>
        <v>#DIV/0!</v>
      </c>
      <c r="AA186" s="62">
        <f t="shared" si="69"/>
        <v>0</v>
      </c>
      <c r="AB186" s="59" t="e">
        <f t="shared" si="70"/>
        <v>#DIV/0!</v>
      </c>
      <c r="AC186" s="59" t="e">
        <f t="shared" si="71"/>
        <v>#DIV/0!</v>
      </c>
      <c r="AD186" s="59" t="e">
        <f t="shared" si="72"/>
        <v>#DIV/0!</v>
      </c>
      <c r="AE186" s="62">
        <f t="shared" si="73"/>
        <v>0</v>
      </c>
      <c r="AF186" s="59" t="e">
        <f t="shared" si="74"/>
        <v>#DIV/0!</v>
      </c>
      <c r="AG186" s="59" t="e">
        <f t="shared" si="75"/>
        <v>#DIV/0!</v>
      </c>
      <c r="AH186" s="59" t="e">
        <f t="shared" si="76"/>
        <v>#DIV/0!</v>
      </c>
      <c r="AI186" s="62">
        <f t="shared" si="77"/>
        <v>0</v>
      </c>
      <c r="AJ186" s="59" t="e">
        <f t="shared" si="78"/>
        <v>#DIV/0!</v>
      </c>
      <c r="AK186" s="59" t="e">
        <f t="shared" si="79"/>
        <v>#DIV/0!</v>
      </c>
      <c r="AL186" s="59" t="e">
        <f t="shared" si="80"/>
        <v>#DIV/0!</v>
      </c>
      <c r="AM186" s="62">
        <f t="shared" si="81"/>
        <v>0</v>
      </c>
      <c r="AN186" s="59" t="e">
        <f t="shared" si="82"/>
        <v>#DIV/0!</v>
      </c>
      <c r="AO186" s="9"/>
      <c r="AP186" s="235"/>
      <c r="AQ186" s="236" t="str">
        <f t="shared" si="83"/>
        <v/>
      </c>
      <c r="AR186" s="236">
        <f t="shared" si="84"/>
        <v>0</v>
      </c>
      <c r="AS186" s="236">
        <f t="shared" si="85"/>
        <v>0</v>
      </c>
    </row>
    <row r="187" spans="1:45" x14ac:dyDescent="0.25">
      <c r="A187">
        <f t="shared" si="86"/>
        <v>170</v>
      </c>
      <c r="B187" s="69" t="str">
        <f>IF(ISBLANK('IV Addl - Analysis'!B181),"--",'IV Addl - Analysis'!B181)</f>
        <v>--</v>
      </c>
      <c r="C187" s="9"/>
      <c r="D187" s="9"/>
      <c r="E187" s="9"/>
      <c r="F187" s="9"/>
      <c r="G187" s="9"/>
      <c r="H187" s="9"/>
      <c r="I187" s="9"/>
      <c r="J187" s="9"/>
      <c r="K187" s="9"/>
      <c r="L187" s="9"/>
      <c r="M187" s="9"/>
      <c r="N187" s="9"/>
      <c r="O187" s="9"/>
      <c r="P187" s="125" t="e">
        <f t="shared" si="58"/>
        <v>#DIV/0!</v>
      </c>
      <c r="Q187" s="125" t="e">
        <f t="shared" si="59"/>
        <v>#DIV/0!</v>
      </c>
      <c r="R187" s="125" t="e">
        <f t="shared" si="60"/>
        <v>#DIV/0!</v>
      </c>
      <c r="S187" s="125" t="e">
        <f t="shared" si="61"/>
        <v>#DIV/0!</v>
      </c>
      <c r="T187" s="125" t="e">
        <f t="shared" si="62"/>
        <v>#DIV/0!</v>
      </c>
      <c r="U187" s="125" t="e">
        <f t="shared" si="63"/>
        <v>#DIV/0!</v>
      </c>
      <c r="V187" s="125" t="e">
        <f t="shared" si="64"/>
        <v>#DIV/0!</v>
      </c>
      <c r="W187" s="125" t="e">
        <f t="shared" si="65"/>
        <v>#DIV/0!</v>
      </c>
      <c r="X187" s="125" t="e">
        <f t="shared" si="66"/>
        <v>#DIV/0!</v>
      </c>
      <c r="Y187" s="59" t="e">
        <f t="shared" si="67"/>
        <v>#DIV/0!</v>
      </c>
      <c r="Z187" s="59" t="e">
        <f t="shared" si="68"/>
        <v>#DIV/0!</v>
      </c>
      <c r="AA187" s="62">
        <f t="shared" si="69"/>
        <v>0</v>
      </c>
      <c r="AB187" s="59" t="e">
        <f t="shared" si="70"/>
        <v>#DIV/0!</v>
      </c>
      <c r="AC187" s="59" t="e">
        <f t="shared" si="71"/>
        <v>#DIV/0!</v>
      </c>
      <c r="AD187" s="59" t="e">
        <f t="shared" si="72"/>
        <v>#DIV/0!</v>
      </c>
      <c r="AE187" s="62">
        <f t="shared" si="73"/>
        <v>0</v>
      </c>
      <c r="AF187" s="59" t="e">
        <f t="shared" si="74"/>
        <v>#DIV/0!</v>
      </c>
      <c r="AG187" s="59" t="e">
        <f t="shared" si="75"/>
        <v>#DIV/0!</v>
      </c>
      <c r="AH187" s="59" t="e">
        <f t="shared" si="76"/>
        <v>#DIV/0!</v>
      </c>
      <c r="AI187" s="62">
        <f t="shared" si="77"/>
        <v>0</v>
      </c>
      <c r="AJ187" s="59" t="e">
        <f t="shared" si="78"/>
        <v>#DIV/0!</v>
      </c>
      <c r="AK187" s="59" t="e">
        <f t="shared" si="79"/>
        <v>#DIV/0!</v>
      </c>
      <c r="AL187" s="59" t="e">
        <f t="shared" si="80"/>
        <v>#DIV/0!</v>
      </c>
      <c r="AM187" s="62">
        <f t="shared" si="81"/>
        <v>0</v>
      </c>
      <c r="AN187" s="59" t="e">
        <f t="shared" si="82"/>
        <v>#DIV/0!</v>
      </c>
      <c r="AO187" s="9"/>
      <c r="AP187" s="235"/>
      <c r="AQ187" s="236" t="str">
        <f t="shared" si="83"/>
        <v/>
      </c>
      <c r="AR187" s="236">
        <f t="shared" si="84"/>
        <v>0</v>
      </c>
      <c r="AS187" s="236">
        <f t="shared" si="85"/>
        <v>0</v>
      </c>
    </row>
    <row r="188" spans="1:45" x14ac:dyDescent="0.25">
      <c r="A188">
        <f t="shared" si="86"/>
        <v>171</v>
      </c>
      <c r="B188" s="69" t="str">
        <f>IF(ISBLANK('IV Addl - Analysis'!B182),"--",'IV Addl - Analysis'!B182)</f>
        <v>--</v>
      </c>
      <c r="C188" s="9"/>
      <c r="D188" s="9"/>
      <c r="E188" s="9"/>
      <c r="F188" s="9"/>
      <c r="G188" s="9"/>
      <c r="H188" s="9"/>
      <c r="I188" s="9"/>
      <c r="J188" s="9"/>
      <c r="K188" s="9"/>
      <c r="L188" s="9"/>
      <c r="M188" s="9"/>
      <c r="N188" s="9"/>
      <c r="O188" s="9"/>
      <c r="P188" s="125" t="e">
        <f t="shared" si="58"/>
        <v>#DIV/0!</v>
      </c>
      <c r="Q188" s="125" t="e">
        <f t="shared" si="59"/>
        <v>#DIV/0!</v>
      </c>
      <c r="R188" s="125" t="e">
        <f t="shared" si="60"/>
        <v>#DIV/0!</v>
      </c>
      <c r="S188" s="125" t="e">
        <f t="shared" si="61"/>
        <v>#DIV/0!</v>
      </c>
      <c r="T188" s="125" t="e">
        <f t="shared" si="62"/>
        <v>#DIV/0!</v>
      </c>
      <c r="U188" s="125" t="e">
        <f t="shared" si="63"/>
        <v>#DIV/0!</v>
      </c>
      <c r="V188" s="125" t="e">
        <f t="shared" si="64"/>
        <v>#DIV/0!</v>
      </c>
      <c r="W188" s="125" t="e">
        <f t="shared" si="65"/>
        <v>#DIV/0!</v>
      </c>
      <c r="X188" s="125" t="e">
        <f t="shared" si="66"/>
        <v>#DIV/0!</v>
      </c>
      <c r="Y188" s="59" t="e">
        <f t="shared" si="67"/>
        <v>#DIV/0!</v>
      </c>
      <c r="Z188" s="59" t="e">
        <f t="shared" si="68"/>
        <v>#DIV/0!</v>
      </c>
      <c r="AA188" s="62">
        <f t="shared" si="69"/>
        <v>0</v>
      </c>
      <c r="AB188" s="59" t="e">
        <f t="shared" si="70"/>
        <v>#DIV/0!</v>
      </c>
      <c r="AC188" s="59" t="e">
        <f t="shared" si="71"/>
        <v>#DIV/0!</v>
      </c>
      <c r="AD188" s="59" t="e">
        <f t="shared" si="72"/>
        <v>#DIV/0!</v>
      </c>
      <c r="AE188" s="62">
        <f t="shared" si="73"/>
        <v>0</v>
      </c>
      <c r="AF188" s="59" t="e">
        <f t="shared" si="74"/>
        <v>#DIV/0!</v>
      </c>
      <c r="AG188" s="59" t="e">
        <f t="shared" si="75"/>
        <v>#DIV/0!</v>
      </c>
      <c r="AH188" s="59" t="e">
        <f t="shared" si="76"/>
        <v>#DIV/0!</v>
      </c>
      <c r="AI188" s="62">
        <f t="shared" si="77"/>
        <v>0</v>
      </c>
      <c r="AJ188" s="59" t="e">
        <f t="shared" si="78"/>
        <v>#DIV/0!</v>
      </c>
      <c r="AK188" s="59" t="e">
        <f t="shared" si="79"/>
        <v>#DIV/0!</v>
      </c>
      <c r="AL188" s="59" t="e">
        <f t="shared" si="80"/>
        <v>#DIV/0!</v>
      </c>
      <c r="AM188" s="62">
        <f t="shared" si="81"/>
        <v>0</v>
      </c>
      <c r="AN188" s="59" t="e">
        <f t="shared" si="82"/>
        <v>#DIV/0!</v>
      </c>
      <c r="AO188" s="9"/>
      <c r="AP188" s="235"/>
      <c r="AQ188" s="236" t="str">
        <f t="shared" si="83"/>
        <v/>
      </c>
      <c r="AR188" s="236">
        <f t="shared" si="84"/>
        <v>0</v>
      </c>
      <c r="AS188" s="236">
        <f t="shared" si="85"/>
        <v>0</v>
      </c>
    </row>
    <row r="189" spans="1:45" x14ac:dyDescent="0.25">
      <c r="A189">
        <f t="shared" si="86"/>
        <v>172</v>
      </c>
      <c r="B189" s="69" t="str">
        <f>IF(ISBLANK('IV Addl - Analysis'!B183),"--",'IV Addl - Analysis'!B183)</f>
        <v>--</v>
      </c>
      <c r="C189" s="9"/>
      <c r="D189" s="9"/>
      <c r="E189" s="9"/>
      <c r="F189" s="9"/>
      <c r="G189" s="9"/>
      <c r="H189" s="9"/>
      <c r="I189" s="9"/>
      <c r="J189" s="9"/>
      <c r="K189" s="9"/>
      <c r="L189" s="9"/>
      <c r="M189" s="9"/>
      <c r="N189" s="9"/>
      <c r="O189" s="9"/>
      <c r="P189" s="125" t="e">
        <f t="shared" si="58"/>
        <v>#DIV/0!</v>
      </c>
      <c r="Q189" s="125" t="e">
        <f t="shared" si="59"/>
        <v>#DIV/0!</v>
      </c>
      <c r="R189" s="125" t="e">
        <f t="shared" si="60"/>
        <v>#DIV/0!</v>
      </c>
      <c r="S189" s="125" t="e">
        <f t="shared" si="61"/>
        <v>#DIV/0!</v>
      </c>
      <c r="T189" s="125" t="e">
        <f t="shared" si="62"/>
        <v>#DIV/0!</v>
      </c>
      <c r="U189" s="125" t="e">
        <f t="shared" si="63"/>
        <v>#DIV/0!</v>
      </c>
      <c r="V189" s="125" t="e">
        <f t="shared" si="64"/>
        <v>#DIV/0!</v>
      </c>
      <c r="W189" s="125" t="e">
        <f t="shared" si="65"/>
        <v>#DIV/0!</v>
      </c>
      <c r="X189" s="125" t="e">
        <f t="shared" si="66"/>
        <v>#DIV/0!</v>
      </c>
      <c r="Y189" s="59" t="e">
        <f t="shared" si="67"/>
        <v>#DIV/0!</v>
      </c>
      <c r="Z189" s="59" t="e">
        <f t="shared" si="68"/>
        <v>#DIV/0!</v>
      </c>
      <c r="AA189" s="62">
        <f t="shared" si="69"/>
        <v>0</v>
      </c>
      <c r="AB189" s="59" t="e">
        <f t="shared" si="70"/>
        <v>#DIV/0!</v>
      </c>
      <c r="AC189" s="59" t="e">
        <f t="shared" si="71"/>
        <v>#DIV/0!</v>
      </c>
      <c r="AD189" s="59" t="e">
        <f t="shared" si="72"/>
        <v>#DIV/0!</v>
      </c>
      <c r="AE189" s="62">
        <f t="shared" si="73"/>
        <v>0</v>
      </c>
      <c r="AF189" s="59" t="e">
        <f t="shared" si="74"/>
        <v>#DIV/0!</v>
      </c>
      <c r="AG189" s="59" t="e">
        <f t="shared" si="75"/>
        <v>#DIV/0!</v>
      </c>
      <c r="AH189" s="59" t="e">
        <f t="shared" si="76"/>
        <v>#DIV/0!</v>
      </c>
      <c r="AI189" s="62">
        <f t="shared" si="77"/>
        <v>0</v>
      </c>
      <c r="AJ189" s="59" t="e">
        <f t="shared" si="78"/>
        <v>#DIV/0!</v>
      </c>
      <c r="AK189" s="59" t="e">
        <f t="shared" si="79"/>
        <v>#DIV/0!</v>
      </c>
      <c r="AL189" s="59" t="e">
        <f t="shared" si="80"/>
        <v>#DIV/0!</v>
      </c>
      <c r="AM189" s="62">
        <f t="shared" si="81"/>
        <v>0</v>
      </c>
      <c r="AN189" s="59" t="e">
        <f t="shared" si="82"/>
        <v>#DIV/0!</v>
      </c>
      <c r="AO189" s="9"/>
      <c r="AP189" s="235"/>
      <c r="AQ189" s="236" t="str">
        <f t="shared" si="83"/>
        <v/>
      </c>
      <c r="AR189" s="236">
        <f t="shared" si="84"/>
        <v>0</v>
      </c>
      <c r="AS189" s="236">
        <f t="shared" si="85"/>
        <v>0</v>
      </c>
    </row>
    <row r="190" spans="1:45" x14ac:dyDescent="0.25">
      <c r="A190">
        <f t="shared" si="86"/>
        <v>173</v>
      </c>
      <c r="B190" s="69" t="str">
        <f>IF(ISBLANK('IV Addl - Analysis'!B184),"--",'IV Addl - Analysis'!B184)</f>
        <v>--</v>
      </c>
      <c r="C190" s="9"/>
      <c r="D190" s="9"/>
      <c r="E190" s="9"/>
      <c r="F190" s="9"/>
      <c r="G190" s="9"/>
      <c r="H190" s="9"/>
      <c r="I190" s="9"/>
      <c r="J190" s="9"/>
      <c r="K190" s="9"/>
      <c r="L190" s="9"/>
      <c r="M190" s="9"/>
      <c r="N190" s="9"/>
      <c r="O190" s="9"/>
      <c r="P190" s="125" t="e">
        <f t="shared" si="58"/>
        <v>#DIV/0!</v>
      </c>
      <c r="Q190" s="125" t="e">
        <f t="shared" si="59"/>
        <v>#DIV/0!</v>
      </c>
      <c r="R190" s="125" t="e">
        <f t="shared" si="60"/>
        <v>#DIV/0!</v>
      </c>
      <c r="S190" s="125" t="e">
        <f t="shared" si="61"/>
        <v>#DIV/0!</v>
      </c>
      <c r="T190" s="125" t="e">
        <f t="shared" si="62"/>
        <v>#DIV/0!</v>
      </c>
      <c r="U190" s="125" t="e">
        <f t="shared" si="63"/>
        <v>#DIV/0!</v>
      </c>
      <c r="V190" s="125" t="e">
        <f t="shared" si="64"/>
        <v>#DIV/0!</v>
      </c>
      <c r="W190" s="125" t="e">
        <f t="shared" si="65"/>
        <v>#DIV/0!</v>
      </c>
      <c r="X190" s="125" t="e">
        <f t="shared" si="66"/>
        <v>#DIV/0!</v>
      </c>
      <c r="Y190" s="59" t="e">
        <f t="shared" si="67"/>
        <v>#DIV/0!</v>
      </c>
      <c r="Z190" s="59" t="e">
        <f t="shared" si="68"/>
        <v>#DIV/0!</v>
      </c>
      <c r="AA190" s="62">
        <f t="shared" si="69"/>
        <v>0</v>
      </c>
      <c r="AB190" s="59" t="e">
        <f t="shared" si="70"/>
        <v>#DIV/0!</v>
      </c>
      <c r="AC190" s="59" t="e">
        <f t="shared" si="71"/>
        <v>#DIV/0!</v>
      </c>
      <c r="AD190" s="59" t="e">
        <f t="shared" si="72"/>
        <v>#DIV/0!</v>
      </c>
      <c r="AE190" s="62">
        <f t="shared" si="73"/>
        <v>0</v>
      </c>
      <c r="AF190" s="59" t="e">
        <f t="shared" si="74"/>
        <v>#DIV/0!</v>
      </c>
      <c r="AG190" s="59" t="e">
        <f t="shared" si="75"/>
        <v>#DIV/0!</v>
      </c>
      <c r="AH190" s="59" t="e">
        <f t="shared" si="76"/>
        <v>#DIV/0!</v>
      </c>
      <c r="AI190" s="62">
        <f t="shared" si="77"/>
        <v>0</v>
      </c>
      <c r="AJ190" s="59" t="e">
        <f t="shared" si="78"/>
        <v>#DIV/0!</v>
      </c>
      <c r="AK190" s="59" t="e">
        <f t="shared" si="79"/>
        <v>#DIV/0!</v>
      </c>
      <c r="AL190" s="59" t="e">
        <f t="shared" si="80"/>
        <v>#DIV/0!</v>
      </c>
      <c r="AM190" s="62">
        <f t="shared" si="81"/>
        <v>0</v>
      </c>
      <c r="AN190" s="59" t="e">
        <f t="shared" si="82"/>
        <v>#DIV/0!</v>
      </c>
      <c r="AO190" s="9"/>
      <c r="AP190" s="235"/>
      <c r="AQ190" s="236" t="str">
        <f t="shared" si="83"/>
        <v/>
      </c>
      <c r="AR190" s="236">
        <f t="shared" si="84"/>
        <v>0</v>
      </c>
      <c r="AS190" s="236">
        <f t="shared" si="85"/>
        <v>0</v>
      </c>
    </row>
    <row r="191" spans="1:45" x14ac:dyDescent="0.25">
      <c r="A191">
        <f t="shared" si="86"/>
        <v>174</v>
      </c>
      <c r="B191" s="69" t="str">
        <f>IF(ISBLANK('IV Addl - Analysis'!B185),"--",'IV Addl - Analysis'!B185)</f>
        <v>--</v>
      </c>
      <c r="C191" s="9"/>
      <c r="D191" s="9"/>
      <c r="E191" s="9"/>
      <c r="F191" s="9"/>
      <c r="G191" s="9"/>
      <c r="H191" s="9"/>
      <c r="I191" s="9"/>
      <c r="J191" s="9"/>
      <c r="K191" s="9"/>
      <c r="L191" s="9"/>
      <c r="M191" s="9"/>
      <c r="N191" s="9"/>
      <c r="O191" s="9"/>
      <c r="P191" s="125" t="e">
        <f t="shared" si="58"/>
        <v>#DIV/0!</v>
      </c>
      <c r="Q191" s="125" t="e">
        <f t="shared" si="59"/>
        <v>#DIV/0!</v>
      </c>
      <c r="R191" s="125" t="e">
        <f t="shared" si="60"/>
        <v>#DIV/0!</v>
      </c>
      <c r="S191" s="125" t="e">
        <f t="shared" si="61"/>
        <v>#DIV/0!</v>
      </c>
      <c r="T191" s="125" t="e">
        <f t="shared" si="62"/>
        <v>#DIV/0!</v>
      </c>
      <c r="U191" s="125" t="e">
        <f t="shared" si="63"/>
        <v>#DIV/0!</v>
      </c>
      <c r="V191" s="125" t="e">
        <f t="shared" si="64"/>
        <v>#DIV/0!</v>
      </c>
      <c r="W191" s="125" t="e">
        <f t="shared" si="65"/>
        <v>#DIV/0!</v>
      </c>
      <c r="X191" s="125" t="e">
        <f t="shared" si="66"/>
        <v>#DIV/0!</v>
      </c>
      <c r="Y191" s="59" t="e">
        <f t="shared" si="67"/>
        <v>#DIV/0!</v>
      </c>
      <c r="Z191" s="59" t="e">
        <f t="shared" si="68"/>
        <v>#DIV/0!</v>
      </c>
      <c r="AA191" s="62">
        <f t="shared" si="69"/>
        <v>0</v>
      </c>
      <c r="AB191" s="59" t="e">
        <f t="shared" si="70"/>
        <v>#DIV/0!</v>
      </c>
      <c r="AC191" s="59" t="e">
        <f t="shared" si="71"/>
        <v>#DIV/0!</v>
      </c>
      <c r="AD191" s="59" t="e">
        <f t="shared" si="72"/>
        <v>#DIV/0!</v>
      </c>
      <c r="AE191" s="62">
        <f t="shared" si="73"/>
        <v>0</v>
      </c>
      <c r="AF191" s="59" t="e">
        <f t="shared" si="74"/>
        <v>#DIV/0!</v>
      </c>
      <c r="AG191" s="59" t="e">
        <f t="shared" si="75"/>
        <v>#DIV/0!</v>
      </c>
      <c r="AH191" s="59" t="e">
        <f t="shared" si="76"/>
        <v>#DIV/0!</v>
      </c>
      <c r="AI191" s="62">
        <f t="shared" si="77"/>
        <v>0</v>
      </c>
      <c r="AJ191" s="59" t="e">
        <f t="shared" si="78"/>
        <v>#DIV/0!</v>
      </c>
      <c r="AK191" s="59" t="e">
        <f t="shared" si="79"/>
        <v>#DIV/0!</v>
      </c>
      <c r="AL191" s="59" t="e">
        <f t="shared" si="80"/>
        <v>#DIV/0!</v>
      </c>
      <c r="AM191" s="62">
        <f t="shared" si="81"/>
        <v>0</v>
      </c>
      <c r="AN191" s="59" t="e">
        <f t="shared" si="82"/>
        <v>#DIV/0!</v>
      </c>
      <c r="AO191" s="9"/>
      <c r="AP191" s="235"/>
      <c r="AQ191" s="236" t="str">
        <f t="shared" si="83"/>
        <v/>
      </c>
      <c r="AR191" s="236">
        <f t="shared" si="84"/>
        <v>0</v>
      </c>
      <c r="AS191" s="236">
        <f t="shared" si="85"/>
        <v>0</v>
      </c>
    </row>
    <row r="192" spans="1:45" x14ac:dyDescent="0.25">
      <c r="A192">
        <f t="shared" si="86"/>
        <v>175</v>
      </c>
      <c r="B192" s="69" t="str">
        <f>IF(ISBLANK('IV Addl - Analysis'!B186),"--",'IV Addl - Analysis'!B186)</f>
        <v>--</v>
      </c>
      <c r="C192" s="9"/>
      <c r="D192" s="9"/>
      <c r="E192" s="9"/>
      <c r="F192" s="9"/>
      <c r="G192" s="9"/>
      <c r="H192" s="9"/>
      <c r="I192" s="9"/>
      <c r="J192" s="9"/>
      <c r="K192" s="9"/>
      <c r="L192" s="9"/>
      <c r="M192" s="9"/>
      <c r="N192" s="9"/>
      <c r="O192" s="9"/>
      <c r="P192" s="125" t="e">
        <f t="shared" si="58"/>
        <v>#DIV/0!</v>
      </c>
      <c r="Q192" s="125" t="e">
        <f t="shared" si="59"/>
        <v>#DIV/0!</v>
      </c>
      <c r="R192" s="125" t="e">
        <f t="shared" si="60"/>
        <v>#DIV/0!</v>
      </c>
      <c r="S192" s="125" t="e">
        <f t="shared" si="61"/>
        <v>#DIV/0!</v>
      </c>
      <c r="T192" s="125" t="e">
        <f t="shared" si="62"/>
        <v>#DIV/0!</v>
      </c>
      <c r="U192" s="125" t="e">
        <f t="shared" si="63"/>
        <v>#DIV/0!</v>
      </c>
      <c r="V192" s="125" t="e">
        <f t="shared" si="64"/>
        <v>#DIV/0!</v>
      </c>
      <c r="W192" s="125" t="e">
        <f t="shared" si="65"/>
        <v>#DIV/0!</v>
      </c>
      <c r="X192" s="125" t="e">
        <f t="shared" si="66"/>
        <v>#DIV/0!</v>
      </c>
      <c r="Y192" s="59" t="e">
        <f t="shared" si="67"/>
        <v>#DIV/0!</v>
      </c>
      <c r="Z192" s="59" t="e">
        <f t="shared" si="68"/>
        <v>#DIV/0!</v>
      </c>
      <c r="AA192" s="62">
        <f t="shared" si="69"/>
        <v>0</v>
      </c>
      <c r="AB192" s="59" t="e">
        <f t="shared" si="70"/>
        <v>#DIV/0!</v>
      </c>
      <c r="AC192" s="59" t="e">
        <f t="shared" si="71"/>
        <v>#DIV/0!</v>
      </c>
      <c r="AD192" s="59" t="e">
        <f t="shared" si="72"/>
        <v>#DIV/0!</v>
      </c>
      <c r="AE192" s="62">
        <f t="shared" si="73"/>
        <v>0</v>
      </c>
      <c r="AF192" s="59" t="e">
        <f t="shared" si="74"/>
        <v>#DIV/0!</v>
      </c>
      <c r="AG192" s="59" t="e">
        <f t="shared" si="75"/>
        <v>#DIV/0!</v>
      </c>
      <c r="AH192" s="59" t="e">
        <f t="shared" si="76"/>
        <v>#DIV/0!</v>
      </c>
      <c r="AI192" s="62">
        <f t="shared" si="77"/>
        <v>0</v>
      </c>
      <c r="AJ192" s="59" t="e">
        <f t="shared" si="78"/>
        <v>#DIV/0!</v>
      </c>
      <c r="AK192" s="59" t="e">
        <f t="shared" si="79"/>
        <v>#DIV/0!</v>
      </c>
      <c r="AL192" s="59" t="e">
        <f t="shared" si="80"/>
        <v>#DIV/0!</v>
      </c>
      <c r="AM192" s="62">
        <f t="shared" si="81"/>
        <v>0</v>
      </c>
      <c r="AN192" s="59" t="e">
        <f t="shared" si="82"/>
        <v>#DIV/0!</v>
      </c>
      <c r="AO192" s="9"/>
      <c r="AP192" s="235"/>
      <c r="AQ192" s="236" t="str">
        <f t="shared" si="83"/>
        <v/>
      </c>
      <c r="AR192" s="236">
        <f t="shared" si="84"/>
        <v>0</v>
      </c>
      <c r="AS192" s="236">
        <f t="shared" si="85"/>
        <v>0</v>
      </c>
    </row>
    <row r="193" spans="1:45" x14ac:dyDescent="0.25">
      <c r="A193">
        <f t="shared" si="86"/>
        <v>176</v>
      </c>
      <c r="B193" s="69" t="str">
        <f>IF(ISBLANK('IV Addl - Analysis'!B187),"--",'IV Addl - Analysis'!B187)</f>
        <v>--</v>
      </c>
      <c r="C193" s="9"/>
      <c r="D193" s="9"/>
      <c r="E193" s="9"/>
      <c r="F193" s="9"/>
      <c r="G193" s="9"/>
      <c r="H193" s="9"/>
      <c r="I193" s="9"/>
      <c r="J193" s="9"/>
      <c r="K193" s="9"/>
      <c r="L193" s="9"/>
      <c r="M193" s="9"/>
      <c r="N193" s="9"/>
      <c r="O193" s="9"/>
      <c r="P193" s="125" t="e">
        <f t="shared" si="58"/>
        <v>#DIV/0!</v>
      </c>
      <c r="Q193" s="125" t="e">
        <f t="shared" si="59"/>
        <v>#DIV/0!</v>
      </c>
      <c r="R193" s="125" t="e">
        <f t="shared" si="60"/>
        <v>#DIV/0!</v>
      </c>
      <c r="S193" s="125" t="e">
        <f t="shared" si="61"/>
        <v>#DIV/0!</v>
      </c>
      <c r="T193" s="125" t="e">
        <f t="shared" si="62"/>
        <v>#DIV/0!</v>
      </c>
      <c r="U193" s="125" t="e">
        <f t="shared" si="63"/>
        <v>#DIV/0!</v>
      </c>
      <c r="V193" s="125" t="e">
        <f t="shared" si="64"/>
        <v>#DIV/0!</v>
      </c>
      <c r="W193" s="125" t="e">
        <f t="shared" si="65"/>
        <v>#DIV/0!</v>
      </c>
      <c r="X193" s="125" t="e">
        <f t="shared" si="66"/>
        <v>#DIV/0!</v>
      </c>
      <c r="Y193" s="59" t="e">
        <f t="shared" si="67"/>
        <v>#DIV/0!</v>
      </c>
      <c r="Z193" s="59" t="e">
        <f t="shared" si="68"/>
        <v>#DIV/0!</v>
      </c>
      <c r="AA193" s="62">
        <f t="shared" si="69"/>
        <v>0</v>
      </c>
      <c r="AB193" s="59" t="e">
        <f t="shared" si="70"/>
        <v>#DIV/0!</v>
      </c>
      <c r="AC193" s="59" t="e">
        <f t="shared" si="71"/>
        <v>#DIV/0!</v>
      </c>
      <c r="AD193" s="59" t="e">
        <f t="shared" si="72"/>
        <v>#DIV/0!</v>
      </c>
      <c r="AE193" s="62">
        <f t="shared" si="73"/>
        <v>0</v>
      </c>
      <c r="AF193" s="59" t="e">
        <f t="shared" si="74"/>
        <v>#DIV/0!</v>
      </c>
      <c r="AG193" s="59" t="e">
        <f t="shared" si="75"/>
        <v>#DIV/0!</v>
      </c>
      <c r="AH193" s="59" t="e">
        <f t="shared" si="76"/>
        <v>#DIV/0!</v>
      </c>
      <c r="AI193" s="62">
        <f t="shared" si="77"/>
        <v>0</v>
      </c>
      <c r="AJ193" s="59" t="e">
        <f t="shared" si="78"/>
        <v>#DIV/0!</v>
      </c>
      <c r="AK193" s="59" t="e">
        <f t="shared" si="79"/>
        <v>#DIV/0!</v>
      </c>
      <c r="AL193" s="59" t="e">
        <f t="shared" si="80"/>
        <v>#DIV/0!</v>
      </c>
      <c r="AM193" s="62">
        <f t="shared" si="81"/>
        <v>0</v>
      </c>
      <c r="AN193" s="59" t="e">
        <f t="shared" si="82"/>
        <v>#DIV/0!</v>
      </c>
      <c r="AO193" s="9"/>
      <c r="AP193" s="235"/>
      <c r="AQ193" s="236" t="str">
        <f t="shared" si="83"/>
        <v/>
      </c>
      <c r="AR193" s="236">
        <f t="shared" si="84"/>
        <v>0</v>
      </c>
      <c r="AS193" s="236">
        <f t="shared" si="85"/>
        <v>0</v>
      </c>
    </row>
    <row r="194" spans="1:45" x14ac:dyDescent="0.25">
      <c r="A194">
        <f t="shared" si="86"/>
        <v>177</v>
      </c>
      <c r="B194" s="69" t="str">
        <f>IF(ISBLANK('IV Addl - Analysis'!B188),"--",'IV Addl - Analysis'!B188)</f>
        <v>--</v>
      </c>
      <c r="C194" s="9"/>
      <c r="D194" s="9"/>
      <c r="E194" s="9"/>
      <c r="F194" s="9"/>
      <c r="G194" s="9"/>
      <c r="H194" s="9"/>
      <c r="I194" s="9"/>
      <c r="J194" s="9"/>
      <c r="K194" s="9"/>
      <c r="L194" s="9"/>
      <c r="M194" s="9"/>
      <c r="N194" s="9"/>
      <c r="O194" s="9"/>
      <c r="P194" s="125" t="e">
        <f t="shared" si="58"/>
        <v>#DIV/0!</v>
      </c>
      <c r="Q194" s="125" t="e">
        <f t="shared" si="59"/>
        <v>#DIV/0!</v>
      </c>
      <c r="R194" s="125" t="e">
        <f t="shared" si="60"/>
        <v>#DIV/0!</v>
      </c>
      <c r="S194" s="125" t="e">
        <f t="shared" si="61"/>
        <v>#DIV/0!</v>
      </c>
      <c r="T194" s="125" t="e">
        <f t="shared" si="62"/>
        <v>#DIV/0!</v>
      </c>
      <c r="U194" s="125" t="e">
        <f t="shared" si="63"/>
        <v>#DIV/0!</v>
      </c>
      <c r="V194" s="125" t="e">
        <f t="shared" si="64"/>
        <v>#DIV/0!</v>
      </c>
      <c r="W194" s="125" t="e">
        <f t="shared" si="65"/>
        <v>#DIV/0!</v>
      </c>
      <c r="X194" s="125" t="e">
        <f t="shared" si="66"/>
        <v>#DIV/0!</v>
      </c>
      <c r="Y194" s="59" t="e">
        <f t="shared" si="67"/>
        <v>#DIV/0!</v>
      </c>
      <c r="Z194" s="59" t="e">
        <f t="shared" si="68"/>
        <v>#DIV/0!</v>
      </c>
      <c r="AA194" s="62">
        <f t="shared" si="69"/>
        <v>0</v>
      </c>
      <c r="AB194" s="59" t="e">
        <f t="shared" si="70"/>
        <v>#DIV/0!</v>
      </c>
      <c r="AC194" s="59" t="e">
        <f t="shared" si="71"/>
        <v>#DIV/0!</v>
      </c>
      <c r="AD194" s="59" t="e">
        <f t="shared" si="72"/>
        <v>#DIV/0!</v>
      </c>
      <c r="AE194" s="62">
        <f t="shared" si="73"/>
        <v>0</v>
      </c>
      <c r="AF194" s="59" t="e">
        <f t="shared" si="74"/>
        <v>#DIV/0!</v>
      </c>
      <c r="AG194" s="59" t="e">
        <f t="shared" si="75"/>
        <v>#DIV/0!</v>
      </c>
      <c r="AH194" s="59" t="e">
        <f t="shared" si="76"/>
        <v>#DIV/0!</v>
      </c>
      <c r="AI194" s="62">
        <f t="shared" si="77"/>
        <v>0</v>
      </c>
      <c r="AJ194" s="59" t="e">
        <f t="shared" si="78"/>
        <v>#DIV/0!</v>
      </c>
      <c r="AK194" s="59" t="e">
        <f t="shared" si="79"/>
        <v>#DIV/0!</v>
      </c>
      <c r="AL194" s="59" t="e">
        <f t="shared" si="80"/>
        <v>#DIV/0!</v>
      </c>
      <c r="AM194" s="62">
        <f t="shared" si="81"/>
        <v>0</v>
      </c>
      <c r="AN194" s="59" t="e">
        <f t="shared" si="82"/>
        <v>#DIV/0!</v>
      </c>
      <c r="AO194" s="9"/>
      <c r="AP194" s="235"/>
      <c r="AQ194" s="236" t="str">
        <f t="shared" si="83"/>
        <v/>
      </c>
      <c r="AR194" s="236">
        <f t="shared" si="84"/>
        <v>0</v>
      </c>
      <c r="AS194" s="236">
        <f t="shared" si="85"/>
        <v>0</v>
      </c>
    </row>
    <row r="195" spans="1:45" x14ac:dyDescent="0.25">
      <c r="A195">
        <f t="shared" si="86"/>
        <v>178</v>
      </c>
      <c r="B195" s="69" t="str">
        <f>IF(ISBLANK('IV Addl - Analysis'!B189),"--",'IV Addl - Analysis'!B189)</f>
        <v>--</v>
      </c>
      <c r="C195" s="9"/>
      <c r="D195" s="9"/>
      <c r="E195" s="9"/>
      <c r="F195" s="9"/>
      <c r="G195" s="9"/>
      <c r="H195" s="9"/>
      <c r="I195" s="9"/>
      <c r="J195" s="9"/>
      <c r="K195" s="9"/>
      <c r="L195" s="9"/>
      <c r="M195" s="9"/>
      <c r="N195" s="9"/>
      <c r="O195" s="9"/>
      <c r="P195" s="125" t="e">
        <f t="shared" si="58"/>
        <v>#DIV/0!</v>
      </c>
      <c r="Q195" s="125" t="e">
        <f t="shared" si="59"/>
        <v>#DIV/0!</v>
      </c>
      <c r="R195" s="125" t="e">
        <f t="shared" si="60"/>
        <v>#DIV/0!</v>
      </c>
      <c r="S195" s="125" t="e">
        <f t="shared" si="61"/>
        <v>#DIV/0!</v>
      </c>
      <c r="T195" s="125" t="e">
        <f t="shared" si="62"/>
        <v>#DIV/0!</v>
      </c>
      <c r="U195" s="125" t="e">
        <f t="shared" si="63"/>
        <v>#DIV/0!</v>
      </c>
      <c r="V195" s="125" t="e">
        <f t="shared" si="64"/>
        <v>#DIV/0!</v>
      </c>
      <c r="W195" s="125" t="e">
        <f t="shared" si="65"/>
        <v>#DIV/0!</v>
      </c>
      <c r="X195" s="125" t="e">
        <f t="shared" si="66"/>
        <v>#DIV/0!</v>
      </c>
      <c r="Y195" s="59" t="e">
        <f t="shared" si="67"/>
        <v>#DIV/0!</v>
      </c>
      <c r="Z195" s="59" t="e">
        <f t="shared" si="68"/>
        <v>#DIV/0!</v>
      </c>
      <c r="AA195" s="62">
        <f t="shared" si="69"/>
        <v>0</v>
      </c>
      <c r="AB195" s="59" t="e">
        <f t="shared" si="70"/>
        <v>#DIV/0!</v>
      </c>
      <c r="AC195" s="59" t="e">
        <f t="shared" si="71"/>
        <v>#DIV/0!</v>
      </c>
      <c r="AD195" s="59" t="e">
        <f t="shared" si="72"/>
        <v>#DIV/0!</v>
      </c>
      <c r="AE195" s="62">
        <f t="shared" si="73"/>
        <v>0</v>
      </c>
      <c r="AF195" s="59" t="e">
        <f t="shared" si="74"/>
        <v>#DIV/0!</v>
      </c>
      <c r="AG195" s="59" t="e">
        <f t="shared" si="75"/>
        <v>#DIV/0!</v>
      </c>
      <c r="AH195" s="59" t="e">
        <f t="shared" si="76"/>
        <v>#DIV/0!</v>
      </c>
      <c r="AI195" s="62">
        <f t="shared" si="77"/>
        <v>0</v>
      </c>
      <c r="AJ195" s="59" t="e">
        <f t="shared" si="78"/>
        <v>#DIV/0!</v>
      </c>
      <c r="AK195" s="59" t="e">
        <f t="shared" si="79"/>
        <v>#DIV/0!</v>
      </c>
      <c r="AL195" s="59" t="e">
        <f t="shared" si="80"/>
        <v>#DIV/0!</v>
      </c>
      <c r="AM195" s="62">
        <f t="shared" si="81"/>
        <v>0</v>
      </c>
      <c r="AN195" s="59" t="e">
        <f t="shared" si="82"/>
        <v>#DIV/0!</v>
      </c>
      <c r="AO195" s="9"/>
      <c r="AP195" s="235"/>
      <c r="AQ195" s="236" t="str">
        <f t="shared" si="83"/>
        <v/>
      </c>
      <c r="AR195" s="236">
        <f t="shared" si="84"/>
        <v>0</v>
      </c>
      <c r="AS195" s="236">
        <f t="shared" si="85"/>
        <v>0</v>
      </c>
    </row>
    <row r="196" spans="1:45" x14ac:dyDescent="0.25">
      <c r="A196">
        <f t="shared" si="86"/>
        <v>179</v>
      </c>
      <c r="B196" s="69" t="str">
        <f>IF(ISBLANK('IV Addl - Analysis'!B190),"--",'IV Addl - Analysis'!B190)</f>
        <v>--</v>
      </c>
      <c r="C196" s="9"/>
      <c r="D196" s="9"/>
      <c r="E196" s="9"/>
      <c r="F196" s="9"/>
      <c r="G196" s="9"/>
      <c r="H196" s="9"/>
      <c r="I196" s="9"/>
      <c r="J196" s="9"/>
      <c r="K196" s="9"/>
      <c r="L196" s="9"/>
      <c r="M196" s="9"/>
      <c r="N196" s="9"/>
      <c r="O196" s="9"/>
      <c r="P196" s="125" t="e">
        <f t="shared" si="58"/>
        <v>#DIV/0!</v>
      </c>
      <c r="Q196" s="125" t="e">
        <f t="shared" si="59"/>
        <v>#DIV/0!</v>
      </c>
      <c r="R196" s="125" t="e">
        <f t="shared" si="60"/>
        <v>#DIV/0!</v>
      </c>
      <c r="S196" s="125" t="e">
        <f t="shared" si="61"/>
        <v>#DIV/0!</v>
      </c>
      <c r="T196" s="125" t="e">
        <f t="shared" si="62"/>
        <v>#DIV/0!</v>
      </c>
      <c r="U196" s="125" t="e">
        <f t="shared" si="63"/>
        <v>#DIV/0!</v>
      </c>
      <c r="V196" s="125" t="e">
        <f t="shared" si="64"/>
        <v>#DIV/0!</v>
      </c>
      <c r="W196" s="125" t="e">
        <f t="shared" si="65"/>
        <v>#DIV/0!</v>
      </c>
      <c r="X196" s="125" t="e">
        <f t="shared" si="66"/>
        <v>#DIV/0!</v>
      </c>
      <c r="Y196" s="59" t="e">
        <f t="shared" si="67"/>
        <v>#DIV/0!</v>
      </c>
      <c r="Z196" s="59" t="e">
        <f t="shared" si="68"/>
        <v>#DIV/0!</v>
      </c>
      <c r="AA196" s="62">
        <f t="shared" si="69"/>
        <v>0</v>
      </c>
      <c r="AB196" s="59" t="e">
        <f t="shared" si="70"/>
        <v>#DIV/0!</v>
      </c>
      <c r="AC196" s="59" t="e">
        <f t="shared" si="71"/>
        <v>#DIV/0!</v>
      </c>
      <c r="AD196" s="59" t="e">
        <f t="shared" si="72"/>
        <v>#DIV/0!</v>
      </c>
      <c r="AE196" s="62">
        <f t="shared" si="73"/>
        <v>0</v>
      </c>
      <c r="AF196" s="59" t="e">
        <f t="shared" si="74"/>
        <v>#DIV/0!</v>
      </c>
      <c r="AG196" s="59" t="e">
        <f t="shared" si="75"/>
        <v>#DIV/0!</v>
      </c>
      <c r="AH196" s="59" t="e">
        <f t="shared" si="76"/>
        <v>#DIV/0!</v>
      </c>
      <c r="AI196" s="62">
        <f t="shared" si="77"/>
        <v>0</v>
      </c>
      <c r="AJ196" s="59" t="e">
        <f t="shared" si="78"/>
        <v>#DIV/0!</v>
      </c>
      <c r="AK196" s="59" t="e">
        <f t="shared" si="79"/>
        <v>#DIV/0!</v>
      </c>
      <c r="AL196" s="59" t="e">
        <f t="shared" si="80"/>
        <v>#DIV/0!</v>
      </c>
      <c r="AM196" s="62">
        <f t="shared" si="81"/>
        <v>0</v>
      </c>
      <c r="AN196" s="59" t="e">
        <f t="shared" si="82"/>
        <v>#DIV/0!</v>
      </c>
      <c r="AO196" s="9"/>
      <c r="AP196" s="235"/>
      <c r="AQ196" s="236" t="str">
        <f t="shared" si="83"/>
        <v/>
      </c>
      <c r="AR196" s="236">
        <f t="shared" si="84"/>
        <v>0</v>
      </c>
      <c r="AS196" s="236">
        <f t="shared" si="85"/>
        <v>0</v>
      </c>
    </row>
    <row r="197" spans="1:45" x14ac:dyDescent="0.25">
      <c r="A197">
        <f t="shared" si="86"/>
        <v>180</v>
      </c>
      <c r="B197" s="69" t="str">
        <f>IF(ISBLANK('IV Addl - Analysis'!B191),"--",'IV Addl - Analysis'!B191)</f>
        <v>--</v>
      </c>
      <c r="C197" s="9"/>
      <c r="D197" s="9"/>
      <c r="E197" s="9"/>
      <c r="F197" s="9"/>
      <c r="G197" s="9"/>
      <c r="H197" s="9"/>
      <c r="I197" s="9"/>
      <c r="J197" s="9"/>
      <c r="K197" s="9"/>
      <c r="L197" s="9"/>
      <c r="M197" s="9"/>
      <c r="N197" s="9"/>
      <c r="O197" s="9"/>
      <c r="P197" s="125" t="e">
        <f t="shared" si="58"/>
        <v>#DIV/0!</v>
      </c>
      <c r="Q197" s="125" t="e">
        <f t="shared" si="59"/>
        <v>#DIV/0!</v>
      </c>
      <c r="R197" s="125" t="e">
        <f t="shared" si="60"/>
        <v>#DIV/0!</v>
      </c>
      <c r="S197" s="125" t="e">
        <f t="shared" si="61"/>
        <v>#DIV/0!</v>
      </c>
      <c r="T197" s="125" t="e">
        <f t="shared" si="62"/>
        <v>#DIV/0!</v>
      </c>
      <c r="U197" s="125" t="e">
        <f t="shared" si="63"/>
        <v>#DIV/0!</v>
      </c>
      <c r="V197" s="125" t="e">
        <f t="shared" si="64"/>
        <v>#DIV/0!</v>
      </c>
      <c r="W197" s="125" t="e">
        <f t="shared" si="65"/>
        <v>#DIV/0!</v>
      </c>
      <c r="X197" s="125" t="e">
        <f t="shared" si="66"/>
        <v>#DIV/0!</v>
      </c>
      <c r="Y197" s="59" t="e">
        <f t="shared" si="67"/>
        <v>#DIV/0!</v>
      </c>
      <c r="Z197" s="59" t="e">
        <f t="shared" si="68"/>
        <v>#DIV/0!</v>
      </c>
      <c r="AA197" s="62">
        <f t="shared" si="69"/>
        <v>0</v>
      </c>
      <c r="AB197" s="59" t="e">
        <f t="shared" si="70"/>
        <v>#DIV/0!</v>
      </c>
      <c r="AC197" s="59" t="e">
        <f t="shared" si="71"/>
        <v>#DIV/0!</v>
      </c>
      <c r="AD197" s="59" t="e">
        <f t="shared" si="72"/>
        <v>#DIV/0!</v>
      </c>
      <c r="AE197" s="62">
        <f t="shared" si="73"/>
        <v>0</v>
      </c>
      <c r="AF197" s="59" t="e">
        <f t="shared" si="74"/>
        <v>#DIV/0!</v>
      </c>
      <c r="AG197" s="59" t="e">
        <f t="shared" si="75"/>
        <v>#DIV/0!</v>
      </c>
      <c r="AH197" s="59" t="e">
        <f t="shared" si="76"/>
        <v>#DIV/0!</v>
      </c>
      <c r="AI197" s="62">
        <f t="shared" si="77"/>
        <v>0</v>
      </c>
      <c r="AJ197" s="59" t="e">
        <f t="shared" si="78"/>
        <v>#DIV/0!</v>
      </c>
      <c r="AK197" s="59" t="e">
        <f t="shared" si="79"/>
        <v>#DIV/0!</v>
      </c>
      <c r="AL197" s="59" t="e">
        <f t="shared" si="80"/>
        <v>#DIV/0!</v>
      </c>
      <c r="AM197" s="62">
        <f t="shared" si="81"/>
        <v>0</v>
      </c>
      <c r="AN197" s="59" t="e">
        <f t="shared" si="82"/>
        <v>#DIV/0!</v>
      </c>
      <c r="AO197" s="9"/>
      <c r="AP197" s="235"/>
      <c r="AQ197" s="236" t="str">
        <f t="shared" si="83"/>
        <v/>
      </c>
      <c r="AR197" s="236">
        <f t="shared" si="84"/>
        <v>0</v>
      </c>
      <c r="AS197" s="236">
        <f t="shared" si="85"/>
        <v>0</v>
      </c>
    </row>
    <row r="198" spans="1:45" x14ac:dyDescent="0.25">
      <c r="A198">
        <f t="shared" si="86"/>
        <v>181</v>
      </c>
      <c r="B198" s="69" t="str">
        <f>IF(ISBLANK('IV Addl - Analysis'!B192),"--",'IV Addl - Analysis'!B192)</f>
        <v>--</v>
      </c>
      <c r="C198" s="9"/>
      <c r="D198" s="9"/>
      <c r="E198" s="9"/>
      <c r="F198" s="9"/>
      <c r="G198" s="9"/>
      <c r="H198" s="9"/>
      <c r="I198" s="9"/>
      <c r="J198" s="9"/>
      <c r="K198" s="9"/>
      <c r="L198" s="9"/>
      <c r="M198" s="9"/>
      <c r="N198" s="9"/>
      <c r="O198" s="9"/>
      <c r="P198" s="125" t="e">
        <f t="shared" si="58"/>
        <v>#DIV/0!</v>
      </c>
      <c r="Q198" s="125" t="e">
        <f t="shared" si="59"/>
        <v>#DIV/0!</v>
      </c>
      <c r="R198" s="125" t="e">
        <f t="shared" si="60"/>
        <v>#DIV/0!</v>
      </c>
      <c r="S198" s="125" t="e">
        <f t="shared" si="61"/>
        <v>#DIV/0!</v>
      </c>
      <c r="T198" s="125" t="e">
        <f t="shared" si="62"/>
        <v>#DIV/0!</v>
      </c>
      <c r="U198" s="125" t="e">
        <f t="shared" si="63"/>
        <v>#DIV/0!</v>
      </c>
      <c r="V198" s="125" t="e">
        <f t="shared" si="64"/>
        <v>#DIV/0!</v>
      </c>
      <c r="W198" s="125" t="e">
        <f t="shared" si="65"/>
        <v>#DIV/0!</v>
      </c>
      <c r="X198" s="125" t="e">
        <f t="shared" si="66"/>
        <v>#DIV/0!</v>
      </c>
      <c r="Y198" s="59" t="e">
        <f t="shared" si="67"/>
        <v>#DIV/0!</v>
      </c>
      <c r="Z198" s="59" t="e">
        <f t="shared" si="68"/>
        <v>#DIV/0!</v>
      </c>
      <c r="AA198" s="62">
        <f t="shared" si="69"/>
        <v>0</v>
      </c>
      <c r="AB198" s="59" t="e">
        <f t="shared" si="70"/>
        <v>#DIV/0!</v>
      </c>
      <c r="AC198" s="59" t="e">
        <f t="shared" si="71"/>
        <v>#DIV/0!</v>
      </c>
      <c r="AD198" s="59" t="e">
        <f t="shared" si="72"/>
        <v>#DIV/0!</v>
      </c>
      <c r="AE198" s="62">
        <f t="shared" si="73"/>
        <v>0</v>
      </c>
      <c r="AF198" s="59" t="e">
        <f t="shared" si="74"/>
        <v>#DIV/0!</v>
      </c>
      <c r="AG198" s="59" t="e">
        <f t="shared" si="75"/>
        <v>#DIV/0!</v>
      </c>
      <c r="AH198" s="59" t="e">
        <f t="shared" si="76"/>
        <v>#DIV/0!</v>
      </c>
      <c r="AI198" s="62">
        <f t="shared" si="77"/>
        <v>0</v>
      </c>
      <c r="AJ198" s="59" t="e">
        <f t="shared" si="78"/>
        <v>#DIV/0!</v>
      </c>
      <c r="AK198" s="59" t="e">
        <f t="shared" si="79"/>
        <v>#DIV/0!</v>
      </c>
      <c r="AL198" s="59" t="e">
        <f t="shared" si="80"/>
        <v>#DIV/0!</v>
      </c>
      <c r="AM198" s="62">
        <f t="shared" si="81"/>
        <v>0</v>
      </c>
      <c r="AN198" s="59" t="e">
        <f t="shared" si="82"/>
        <v>#DIV/0!</v>
      </c>
      <c r="AO198" s="9"/>
      <c r="AP198" s="235"/>
      <c r="AQ198" s="236" t="str">
        <f t="shared" si="83"/>
        <v/>
      </c>
      <c r="AR198" s="236">
        <f t="shared" si="84"/>
        <v>0</v>
      </c>
      <c r="AS198" s="236">
        <f t="shared" si="85"/>
        <v>0</v>
      </c>
    </row>
    <row r="199" spans="1:45" x14ac:dyDescent="0.25">
      <c r="A199">
        <f t="shared" si="86"/>
        <v>182</v>
      </c>
      <c r="B199" s="69" t="str">
        <f>IF(ISBLANK('IV Addl - Analysis'!B193),"--",'IV Addl - Analysis'!B193)</f>
        <v>--</v>
      </c>
      <c r="C199" s="9"/>
      <c r="D199" s="9"/>
      <c r="E199" s="9"/>
      <c r="F199" s="9"/>
      <c r="G199" s="9"/>
      <c r="H199" s="9"/>
      <c r="I199" s="9"/>
      <c r="J199" s="9"/>
      <c r="K199" s="9"/>
      <c r="L199" s="9"/>
      <c r="M199" s="9"/>
      <c r="N199" s="9"/>
      <c r="O199" s="9"/>
      <c r="P199" s="125" t="e">
        <f t="shared" si="58"/>
        <v>#DIV/0!</v>
      </c>
      <c r="Q199" s="125" t="e">
        <f t="shared" si="59"/>
        <v>#DIV/0!</v>
      </c>
      <c r="R199" s="125" t="e">
        <f t="shared" si="60"/>
        <v>#DIV/0!</v>
      </c>
      <c r="S199" s="125" t="e">
        <f t="shared" si="61"/>
        <v>#DIV/0!</v>
      </c>
      <c r="T199" s="125" t="e">
        <f t="shared" si="62"/>
        <v>#DIV/0!</v>
      </c>
      <c r="U199" s="125" t="e">
        <f t="shared" si="63"/>
        <v>#DIV/0!</v>
      </c>
      <c r="V199" s="125" t="e">
        <f t="shared" si="64"/>
        <v>#DIV/0!</v>
      </c>
      <c r="W199" s="125" t="e">
        <f t="shared" si="65"/>
        <v>#DIV/0!</v>
      </c>
      <c r="X199" s="125" t="e">
        <f t="shared" si="66"/>
        <v>#DIV/0!</v>
      </c>
      <c r="Y199" s="59" t="e">
        <f t="shared" si="67"/>
        <v>#DIV/0!</v>
      </c>
      <c r="Z199" s="59" t="e">
        <f t="shared" si="68"/>
        <v>#DIV/0!</v>
      </c>
      <c r="AA199" s="62">
        <f t="shared" si="69"/>
        <v>0</v>
      </c>
      <c r="AB199" s="59" t="e">
        <f t="shared" si="70"/>
        <v>#DIV/0!</v>
      </c>
      <c r="AC199" s="59" t="e">
        <f t="shared" si="71"/>
        <v>#DIV/0!</v>
      </c>
      <c r="AD199" s="59" t="e">
        <f t="shared" si="72"/>
        <v>#DIV/0!</v>
      </c>
      <c r="AE199" s="62">
        <f t="shared" si="73"/>
        <v>0</v>
      </c>
      <c r="AF199" s="59" t="e">
        <f t="shared" si="74"/>
        <v>#DIV/0!</v>
      </c>
      <c r="AG199" s="59" t="e">
        <f t="shared" si="75"/>
        <v>#DIV/0!</v>
      </c>
      <c r="AH199" s="59" t="e">
        <f t="shared" si="76"/>
        <v>#DIV/0!</v>
      </c>
      <c r="AI199" s="62">
        <f t="shared" si="77"/>
        <v>0</v>
      </c>
      <c r="AJ199" s="59" t="e">
        <f t="shared" si="78"/>
        <v>#DIV/0!</v>
      </c>
      <c r="AK199" s="59" t="e">
        <f t="shared" si="79"/>
        <v>#DIV/0!</v>
      </c>
      <c r="AL199" s="59" t="e">
        <f t="shared" si="80"/>
        <v>#DIV/0!</v>
      </c>
      <c r="AM199" s="62">
        <f t="shared" si="81"/>
        <v>0</v>
      </c>
      <c r="AN199" s="59" t="e">
        <f t="shared" si="82"/>
        <v>#DIV/0!</v>
      </c>
      <c r="AO199" s="9"/>
      <c r="AP199" s="235"/>
      <c r="AQ199" s="236" t="str">
        <f t="shared" si="83"/>
        <v/>
      </c>
      <c r="AR199" s="236">
        <f t="shared" si="84"/>
        <v>0</v>
      </c>
      <c r="AS199" s="236">
        <f t="shared" si="85"/>
        <v>0</v>
      </c>
    </row>
    <row r="200" spans="1:45" x14ac:dyDescent="0.25">
      <c r="A200">
        <f t="shared" si="86"/>
        <v>183</v>
      </c>
      <c r="B200" s="69" t="str">
        <f>IF(ISBLANK('IV Addl - Analysis'!B194),"--",'IV Addl - Analysis'!B194)</f>
        <v>--</v>
      </c>
      <c r="C200" s="9"/>
      <c r="D200" s="9"/>
      <c r="E200" s="9"/>
      <c r="F200" s="9"/>
      <c r="G200" s="9"/>
      <c r="H200" s="9"/>
      <c r="I200" s="9"/>
      <c r="J200" s="9"/>
      <c r="K200" s="9"/>
      <c r="L200" s="9"/>
      <c r="M200" s="9"/>
      <c r="N200" s="9"/>
      <c r="O200" s="9"/>
      <c r="P200" s="125" t="e">
        <f t="shared" si="58"/>
        <v>#DIV/0!</v>
      </c>
      <c r="Q200" s="125" t="e">
        <f t="shared" si="59"/>
        <v>#DIV/0!</v>
      </c>
      <c r="R200" s="125" t="e">
        <f t="shared" si="60"/>
        <v>#DIV/0!</v>
      </c>
      <c r="S200" s="125" t="e">
        <f t="shared" si="61"/>
        <v>#DIV/0!</v>
      </c>
      <c r="T200" s="125" t="e">
        <f t="shared" si="62"/>
        <v>#DIV/0!</v>
      </c>
      <c r="U200" s="125" t="e">
        <f t="shared" si="63"/>
        <v>#DIV/0!</v>
      </c>
      <c r="V200" s="125" t="e">
        <f t="shared" si="64"/>
        <v>#DIV/0!</v>
      </c>
      <c r="W200" s="125" t="e">
        <f t="shared" si="65"/>
        <v>#DIV/0!</v>
      </c>
      <c r="X200" s="125" t="e">
        <f t="shared" si="66"/>
        <v>#DIV/0!</v>
      </c>
      <c r="Y200" s="59" t="e">
        <f t="shared" si="67"/>
        <v>#DIV/0!</v>
      </c>
      <c r="Z200" s="59" t="e">
        <f t="shared" si="68"/>
        <v>#DIV/0!</v>
      </c>
      <c r="AA200" s="62">
        <f t="shared" si="69"/>
        <v>0</v>
      </c>
      <c r="AB200" s="59" t="e">
        <f t="shared" si="70"/>
        <v>#DIV/0!</v>
      </c>
      <c r="AC200" s="59" t="e">
        <f t="shared" si="71"/>
        <v>#DIV/0!</v>
      </c>
      <c r="AD200" s="59" t="e">
        <f t="shared" si="72"/>
        <v>#DIV/0!</v>
      </c>
      <c r="AE200" s="62">
        <f t="shared" si="73"/>
        <v>0</v>
      </c>
      <c r="AF200" s="59" t="e">
        <f t="shared" si="74"/>
        <v>#DIV/0!</v>
      </c>
      <c r="AG200" s="59" t="e">
        <f t="shared" si="75"/>
        <v>#DIV/0!</v>
      </c>
      <c r="AH200" s="59" t="e">
        <f t="shared" si="76"/>
        <v>#DIV/0!</v>
      </c>
      <c r="AI200" s="62">
        <f t="shared" si="77"/>
        <v>0</v>
      </c>
      <c r="AJ200" s="59" t="e">
        <f t="shared" si="78"/>
        <v>#DIV/0!</v>
      </c>
      <c r="AK200" s="59" t="e">
        <f t="shared" si="79"/>
        <v>#DIV/0!</v>
      </c>
      <c r="AL200" s="59" t="e">
        <f t="shared" si="80"/>
        <v>#DIV/0!</v>
      </c>
      <c r="AM200" s="62">
        <f t="shared" si="81"/>
        <v>0</v>
      </c>
      <c r="AN200" s="59" t="e">
        <f t="shared" si="82"/>
        <v>#DIV/0!</v>
      </c>
      <c r="AO200" s="9"/>
      <c r="AP200" s="235"/>
      <c r="AQ200" s="236" t="str">
        <f t="shared" si="83"/>
        <v/>
      </c>
      <c r="AR200" s="236">
        <f t="shared" si="84"/>
        <v>0</v>
      </c>
      <c r="AS200" s="236">
        <f t="shared" si="85"/>
        <v>0</v>
      </c>
    </row>
    <row r="201" spans="1:45" x14ac:dyDescent="0.25">
      <c r="A201">
        <f t="shared" si="86"/>
        <v>184</v>
      </c>
      <c r="B201" s="69" t="str">
        <f>IF(ISBLANK('IV Addl - Analysis'!B195),"--",'IV Addl - Analysis'!B195)</f>
        <v>--</v>
      </c>
      <c r="C201" s="9"/>
      <c r="D201" s="9"/>
      <c r="E201" s="9"/>
      <c r="F201" s="9"/>
      <c r="G201" s="9"/>
      <c r="H201" s="9"/>
      <c r="I201" s="9"/>
      <c r="J201" s="9"/>
      <c r="K201" s="9"/>
      <c r="L201" s="9"/>
      <c r="M201" s="9"/>
      <c r="N201" s="9"/>
      <c r="O201" s="9"/>
      <c r="P201" s="125" t="e">
        <f t="shared" si="58"/>
        <v>#DIV/0!</v>
      </c>
      <c r="Q201" s="125" t="e">
        <f t="shared" si="59"/>
        <v>#DIV/0!</v>
      </c>
      <c r="R201" s="125" t="e">
        <f t="shared" si="60"/>
        <v>#DIV/0!</v>
      </c>
      <c r="S201" s="125" t="e">
        <f t="shared" si="61"/>
        <v>#DIV/0!</v>
      </c>
      <c r="T201" s="125" t="e">
        <f t="shared" si="62"/>
        <v>#DIV/0!</v>
      </c>
      <c r="U201" s="125" t="e">
        <f t="shared" si="63"/>
        <v>#DIV/0!</v>
      </c>
      <c r="V201" s="125" t="e">
        <f t="shared" si="64"/>
        <v>#DIV/0!</v>
      </c>
      <c r="W201" s="125" t="e">
        <f t="shared" si="65"/>
        <v>#DIV/0!</v>
      </c>
      <c r="X201" s="125" t="e">
        <f t="shared" si="66"/>
        <v>#DIV/0!</v>
      </c>
      <c r="Y201" s="59" t="e">
        <f t="shared" si="67"/>
        <v>#DIV/0!</v>
      </c>
      <c r="Z201" s="59" t="e">
        <f t="shared" si="68"/>
        <v>#DIV/0!</v>
      </c>
      <c r="AA201" s="62">
        <f t="shared" si="69"/>
        <v>0</v>
      </c>
      <c r="AB201" s="59" t="e">
        <f t="shared" si="70"/>
        <v>#DIV/0!</v>
      </c>
      <c r="AC201" s="59" t="e">
        <f t="shared" si="71"/>
        <v>#DIV/0!</v>
      </c>
      <c r="AD201" s="59" t="e">
        <f t="shared" si="72"/>
        <v>#DIV/0!</v>
      </c>
      <c r="AE201" s="62">
        <f t="shared" si="73"/>
        <v>0</v>
      </c>
      <c r="AF201" s="59" t="e">
        <f t="shared" si="74"/>
        <v>#DIV/0!</v>
      </c>
      <c r="AG201" s="59" t="e">
        <f t="shared" si="75"/>
        <v>#DIV/0!</v>
      </c>
      <c r="AH201" s="59" t="e">
        <f t="shared" si="76"/>
        <v>#DIV/0!</v>
      </c>
      <c r="AI201" s="62">
        <f t="shared" si="77"/>
        <v>0</v>
      </c>
      <c r="AJ201" s="59" t="e">
        <f t="shared" si="78"/>
        <v>#DIV/0!</v>
      </c>
      <c r="AK201" s="59" t="e">
        <f t="shared" si="79"/>
        <v>#DIV/0!</v>
      </c>
      <c r="AL201" s="59" t="e">
        <f t="shared" si="80"/>
        <v>#DIV/0!</v>
      </c>
      <c r="AM201" s="62">
        <f t="shared" si="81"/>
        <v>0</v>
      </c>
      <c r="AN201" s="59" t="e">
        <f t="shared" si="82"/>
        <v>#DIV/0!</v>
      </c>
      <c r="AO201" s="9"/>
      <c r="AP201" s="235"/>
      <c r="AQ201" s="236" t="str">
        <f t="shared" si="83"/>
        <v/>
      </c>
      <c r="AR201" s="236">
        <f t="shared" si="84"/>
        <v>0</v>
      </c>
      <c r="AS201" s="236">
        <f t="shared" si="85"/>
        <v>0</v>
      </c>
    </row>
    <row r="202" spans="1:45" x14ac:dyDescent="0.25">
      <c r="A202">
        <f t="shared" si="86"/>
        <v>185</v>
      </c>
      <c r="B202" s="69" t="str">
        <f>IF(ISBLANK('IV Addl - Analysis'!B196),"--",'IV Addl - Analysis'!B196)</f>
        <v>--</v>
      </c>
      <c r="C202" s="9"/>
      <c r="D202" s="9"/>
      <c r="E202" s="9"/>
      <c r="F202" s="9"/>
      <c r="G202" s="9"/>
      <c r="H202" s="9"/>
      <c r="I202" s="9"/>
      <c r="J202" s="9"/>
      <c r="K202" s="9"/>
      <c r="L202" s="9"/>
      <c r="M202" s="9"/>
      <c r="N202" s="9"/>
      <c r="O202" s="9"/>
      <c r="P202" s="125" t="e">
        <f t="shared" si="58"/>
        <v>#DIV/0!</v>
      </c>
      <c r="Q202" s="125" t="e">
        <f t="shared" si="59"/>
        <v>#DIV/0!</v>
      </c>
      <c r="R202" s="125" t="e">
        <f t="shared" si="60"/>
        <v>#DIV/0!</v>
      </c>
      <c r="S202" s="125" t="e">
        <f t="shared" si="61"/>
        <v>#DIV/0!</v>
      </c>
      <c r="T202" s="125" t="e">
        <f t="shared" si="62"/>
        <v>#DIV/0!</v>
      </c>
      <c r="U202" s="125" t="e">
        <f t="shared" si="63"/>
        <v>#DIV/0!</v>
      </c>
      <c r="V202" s="125" t="e">
        <f t="shared" si="64"/>
        <v>#DIV/0!</v>
      </c>
      <c r="W202" s="125" t="e">
        <f t="shared" si="65"/>
        <v>#DIV/0!</v>
      </c>
      <c r="X202" s="125" t="e">
        <f t="shared" si="66"/>
        <v>#DIV/0!</v>
      </c>
      <c r="Y202" s="59" t="e">
        <f t="shared" si="67"/>
        <v>#DIV/0!</v>
      </c>
      <c r="Z202" s="59" t="e">
        <f t="shared" si="68"/>
        <v>#DIV/0!</v>
      </c>
      <c r="AA202" s="62">
        <f t="shared" si="69"/>
        <v>0</v>
      </c>
      <c r="AB202" s="59" t="e">
        <f t="shared" si="70"/>
        <v>#DIV/0!</v>
      </c>
      <c r="AC202" s="59" t="e">
        <f t="shared" si="71"/>
        <v>#DIV/0!</v>
      </c>
      <c r="AD202" s="59" t="e">
        <f t="shared" si="72"/>
        <v>#DIV/0!</v>
      </c>
      <c r="AE202" s="62">
        <f t="shared" si="73"/>
        <v>0</v>
      </c>
      <c r="AF202" s="59" t="e">
        <f t="shared" si="74"/>
        <v>#DIV/0!</v>
      </c>
      <c r="AG202" s="59" t="e">
        <f t="shared" si="75"/>
        <v>#DIV/0!</v>
      </c>
      <c r="AH202" s="59" t="e">
        <f t="shared" si="76"/>
        <v>#DIV/0!</v>
      </c>
      <c r="AI202" s="62">
        <f t="shared" si="77"/>
        <v>0</v>
      </c>
      <c r="AJ202" s="59" t="e">
        <f t="shared" si="78"/>
        <v>#DIV/0!</v>
      </c>
      <c r="AK202" s="59" t="e">
        <f t="shared" si="79"/>
        <v>#DIV/0!</v>
      </c>
      <c r="AL202" s="59" t="e">
        <f t="shared" si="80"/>
        <v>#DIV/0!</v>
      </c>
      <c r="AM202" s="62">
        <f t="shared" si="81"/>
        <v>0</v>
      </c>
      <c r="AN202" s="59" t="e">
        <f t="shared" si="82"/>
        <v>#DIV/0!</v>
      </c>
      <c r="AO202" s="9"/>
      <c r="AP202" s="235"/>
      <c r="AQ202" s="236" t="str">
        <f t="shared" si="83"/>
        <v/>
      </c>
      <c r="AR202" s="236">
        <f t="shared" si="84"/>
        <v>0</v>
      </c>
      <c r="AS202" s="236">
        <f t="shared" si="85"/>
        <v>0</v>
      </c>
    </row>
    <row r="203" spans="1:45" x14ac:dyDescent="0.25">
      <c r="A203">
        <f t="shared" si="86"/>
        <v>186</v>
      </c>
      <c r="B203" s="69" t="str">
        <f>IF(ISBLANK('IV Addl - Analysis'!B197),"--",'IV Addl - Analysis'!B197)</f>
        <v>--</v>
      </c>
      <c r="C203" s="9"/>
      <c r="D203" s="9"/>
      <c r="E203" s="9"/>
      <c r="F203" s="9"/>
      <c r="G203" s="9"/>
      <c r="H203" s="9"/>
      <c r="I203" s="9"/>
      <c r="J203" s="9"/>
      <c r="K203" s="9"/>
      <c r="L203" s="9"/>
      <c r="M203" s="9"/>
      <c r="N203" s="9"/>
      <c r="O203" s="9"/>
      <c r="P203" s="125" t="e">
        <f t="shared" si="58"/>
        <v>#DIV/0!</v>
      </c>
      <c r="Q203" s="125" t="e">
        <f t="shared" si="59"/>
        <v>#DIV/0!</v>
      </c>
      <c r="R203" s="125" t="e">
        <f t="shared" si="60"/>
        <v>#DIV/0!</v>
      </c>
      <c r="S203" s="125" t="e">
        <f t="shared" si="61"/>
        <v>#DIV/0!</v>
      </c>
      <c r="T203" s="125" t="e">
        <f t="shared" si="62"/>
        <v>#DIV/0!</v>
      </c>
      <c r="U203" s="125" t="e">
        <f t="shared" si="63"/>
        <v>#DIV/0!</v>
      </c>
      <c r="V203" s="125" t="e">
        <f t="shared" si="64"/>
        <v>#DIV/0!</v>
      </c>
      <c r="W203" s="125" t="e">
        <f t="shared" si="65"/>
        <v>#DIV/0!</v>
      </c>
      <c r="X203" s="125" t="e">
        <f t="shared" si="66"/>
        <v>#DIV/0!</v>
      </c>
      <c r="Y203" s="59" t="e">
        <f t="shared" si="67"/>
        <v>#DIV/0!</v>
      </c>
      <c r="Z203" s="59" t="e">
        <f t="shared" si="68"/>
        <v>#DIV/0!</v>
      </c>
      <c r="AA203" s="62">
        <f t="shared" si="69"/>
        <v>0</v>
      </c>
      <c r="AB203" s="59" t="e">
        <f t="shared" si="70"/>
        <v>#DIV/0!</v>
      </c>
      <c r="AC203" s="59" t="e">
        <f t="shared" si="71"/>
        <v>#DIV/0!</v>
      </c>
      <c r="AD203" s="59" t="e">
        <f t="shared" si="72"/>
        <v>#DIV/0!</v>
      </c>
      <c r="AE203" s="62">
        <f t="shared" si="73"/>
        <v>0</v>
      </c>
      <c r="AF203" s="59" t="e">
        <f t="shared" si="74"/>
        <v>#DIV/0!</v>
      </c>
      <c r="AG203" s="59" t="e">
        <f t="shared" si="75"/>
        <v>#DIV/0!</v>
      </c>
      <c r="AH203" s="59" t="e">
        <f t="shared" si="76"/>
        <v>#DIV/0!</v>
      </c>
      <c r="AI203" s="62">
        <f t="shared" si="77"/>
        <v>0</v>
      </c>
      <c r="AJ203" s="59" t="e">
        <f t="shared" si="78"/>
        <v>#DIV/0!</v>
      </c>
      <c r="AK203" s="59" t="e">
        <f t="shared" si="79"/>
        <v>#DIV/0!</v>
      </c>
      <c r="AL203" s="59" t="e">
        <f t="shared" si="80"/>
        <v>#DIV/0!</v>
      </c>
      <c r="AM203" s="62">
        <f t="shared" si="81"/>
        <v>0</v>
      </c>
      <c r="AN203" s="59" t="e">
        <f t="shared" si="82"/>
        <v>#DIV/0!</v>
      </c>
      <c r="AO203" s="9"/>
      <c r="AP203" s="235"/>
      <c r="AQ203" s="236" t="str">
        <f t="shared" si="83"/>
        <v/>
      </c>
      <c r="AR203" s="236">
        <f t="shared" si="84"/>
        <v>0</v>
      </c>
      <c r="AS203" s="236">
        <f t="shared" si="85"/>
        <v>0</v>
      </c>
    </row>
    <row r="204" spans="1:45" x14ac:dyDescent="0.25">
      <c r="A204">
        <f t="shared" si="86"/>
        <v>187</v>
      </c>
      <c r="B204" s="69" t="str">
        <f>IF(ISBLANK('IV Addl - Analysis'!B198),"--",'IV Addl - Analysis'!B198)</f>
        <v>--</v>
      </c>
      <c r="C204" s="9"/>
      <c r="D204" s="9"/>
      <c r="E204" s="9"/>
      <c r="F204" s="9"/>
      <c r="G204" s="9"/>
      <c r="H204" s="9"/>
      <c r="I204" s="9"/>
      <c r="J204" s="9"/>
      <c r="K204" s="9"/>
      <c r="L204" s="9"/>
      <c r="M204" s="9"/>
      <c r="N204" s="9"/>
      <c r="O204" s="9"/>
      <c r="P204" s="125" t="e">
        <f t="shared" si="58"/>
        <v>#DIV/0!</v>
      </c>
      <c r="Q204" s="125" t="e">
        <f t="shared" si="59"/>
        <v>#DIV/0!</v>
      </c>
      <c r="R204" s="125" t="e">
        <f t="shared" si="60"/>
        <v>#DIV/0!</v>
      </c>
      <c r="S204" s="125" t="e">
        <f t="shared" si="61"/>
        <v>#DIV/0!</v>
      </c>
      <c r="T204" s="125" t="e">
        <f t="shared" si="62"/>
        <v>#DIV/0!</v>
      </c>
      <c r="U204" s="125" t="e">
        <f t="shared" si="63"/>
        <v>#DIV/0!</v>
      </c>
      <c r="V204" s="125" t="e">
        <f t="shared" si="64"/>
        <v>#DIV/0!</v>
      </c>
      <c r="W204" s="125" t="e">
        <f t="shared" si="65"/>
        <v>#DIV/0!</v>
      </c>
      <c r="X204" s="125" t="e">
        <f t="shared" si="66"/>
        <v>#DIV/0!</v>
      </c>
      <c r="Y204" s="59" t="e">
        <f t="shared" si="67"/>
        <v>#DIV/0!</v>
      </c>
      <c r="Z204" s="59" t="e">
        <f t="shared" si="68"/>
        <v>#DIV/0!</v>
      </c>
      <c r="AA204" s="62">
        <f t="shared" si="69"/>
        <v>0</v>
      </c>
      <c r="AB204" s="59" t="e">
        <f t="shared" si="70"/>
        <v>#DIV/0!</v>
      </c>
      <c r="AC204" s="59" t="e">
        <f t="shared" si="71"/>
        <v>#DIV/0!</v>
      </c>
      <c r="AD204" s="59" t="e">
        <f t="shared" si="72"/>
        <v>#DIV/0!</v>
      </c>
      <c r="AE204" s="62">
        <f t="shared" si="73"/>
        <v>0</v>
      </c>
      <c r="AF204" s="59" t="e">
        <f t="shared" si="74"/>
        <v>#DIV/0!</v>
      </c>
      <c r="AG204" s="59" t="e">
        <f t="shared" si="75"/>
        <v>#DIV/0!</v>
      </c>
      <c r="AH204" s="59" t="e">
        <f t="shared" si="76"/>
        <v>#DIV/0!</v>
      </c>
      <c r="AI204" s="62">
        <f t="shared" si="77"/>
        <v>0</v>
      </c>
      <c r="AJ204" s="59" t="e">
        <f t="shared" si="78"/>
        <v>#DIV/0!</v>
      </c>
      <c r="AK204" s="59" t="e">
        <f t="shared" si="79"/>
        <v>#DIV/0!</v>
      </c>
      <c r="AL204" s="59" t="e">
        <f t="shared" si="80"/>
        <v>#DIV/0!</v>
      </c>
      <c r="AM204" s="62">
        <f t="shared" si="81"/>
        <v>0</v>
      </c>
      <c r="AN204" s="59" t="e">
        <f t="shared" si="82"/>
        <v>#DIV/0!</v>
      </c>
      <c r="AO204" s="9"/>
      <c r="AP204" s="235"/>
      <c r="AQ204" s="236" t="str">
        <f t="shared" si="83"/>
        <v/>
      </c>
      <c r="AR204" s="236">
        <f t="shared" si="84"/>
        <v>0</v>
      </c>
      <c r="AS204" s="236">
        <f t="shared" si="85"/>
        <v>0</v>
      </c>
    </row>
    <row r="205" spans="1:45" x14ac:dyDescent="0.25">
      <c r="A205">
        <f t="shared" si="86"/>
        <v>188</v>
      </c>
      <c r="B205" s="69" t="str">
        <f>IF(ISBLANK('IV Addl - Analysis'!B199),"--",'IV Addl - Analysis'!B199)</f>
        <v>--</v>
      </c>
      <c r="C205" s="9"/>
      <c r="D205" s="9"/>
      <c r="E205" s="9"/>
      <c r="F205" s="9"/>
      <c r="G205" s="9"/>
      <c r="H205" s="9"/>
      <c r="I205" s="9"/>
      <c r="J205" s="9"/>
      <c r="K205" s="9"/>
      <c r="L205" s="9"/>
      <c r="M205" s="9"/>
      <c r="N205" s="9"/>
      <c r="O205" s="9"/>
      <c r="P205" s="125" t="e">
        <f t="shared" si="58"/>
        <v>#DIV/0!</v>
      </c>
      <c r="Q205" s="125" t="e">
        <f t="shared" si="59"/>
        <v>#DIV/0!</v>
      </c>
      <c r="R205" s="125" t="e">
        <f t="shared" si="60"/>
        <v>#DIV/0!</v>
      </c>
      <c r="S205" s="125" t="e">
        <f t="shared" si="61"/>
        <v>#DIV/0!</v>
      </c>
      <c r="T205" s="125" t="e">
        <f t="shared" si="62"/>
        <v>#DIV/0!</v>
      </c>
      <c r="U205" s="125" t="e">
        <f t="shared" si="63"/>
        <v>#DIV/0!</v>
      </c>
      <c r="V205" s="125" t="e">
        <f t="shared" si="64"/>
        <v>#DIV/0!</v>
      </c>
      <c r="W205" s="125" t="e">
        <f t="shared" si="65"/>
        <v>#DIV/0!</v>
      </c>
      <c r="X205" s="125" t="e">
        <f t="shared" si="66"/>
        <v>#DIV/0!</v>
      </c>
      <c r="Y205" s="59" t="e">
        <f t="shared" si="67"/>
        <v>#DIV/0!</v>
      </c>
      <c r="Z205" s="59" t="e">
        <f t="shared" si="68"/>
        <v>#DIV/0!</v>
      </c>
      <c r="AA205" s="62">
        <f t="shared" si="69"/>
        <v>0</v>
      </c>
      <c r="AB205" s="59" t="e">
        <f t="shared" si="70"/>
        <v>#DIV/0!</v>
      </c>
      <c r="AC205" s="59" t="e">
        <f t="shared" si="71"/>
        <v>#DIV/0!</v>
      </c>
      <c r="AD205" s="59" t="e">
        <f t="shared" si="72"/>
        <v>#DIV/0!</v>
      </c>
      <c r="AE205" s="62">
        <f t="shared" si="73"/>
        <v>0</v>
      </c>
      <c r="AF205" s="59" t="e">
        <f t="shared" si="74"/>
        <v>#DIV/0!</v>
      </c>
      <c r="AG205" s="59" t="e">
        <f t="shared" si="75"/>
        <v>#DIV/0!</v>
      </c>
      <c r="AH205" s="59" t="e">
        <f t="shared" si="76"/>
        <v>#DIV/0!</v>
      </c>
      <c r="AI205" s="62">
        <f t="shared" si="77"/>
        <v>0</v>
      </c>
      <c r="AJ205" s="59" t="e">
        <f t="shared" si="78"/>
        <v>#DIV/0!</v>
      </c>
      <c r="AK205" s="59" t="e">
        <f t="shared" si="79"/>
        <v>#DIV/0!</v>
      </c>
      <c r="AL205" s="59" t="e">
        <f t="shared" si="80"/>
        <v>#DIV/0!</v>
      </c>
      <c r="AM205" s="62">
        <f t="shared" si="81"/>
        <v>0</v>
      </c>
      <c r="AN205" s="59" t="e">
        <f t="shared" si="82"/>
        <v>#DIV/0!</v>
      </c>
      <c r="AO205" s="9"/>
      <c r="AP205" s="235"/>
      <c r="AQ205" s="236" t="str">
        <f t="shared" si="83"/>
        <v/>
      </c>
      <c r="AR205" s="236">
        <f t="shared" si="84"/>
        <v>0</v>
      </c>
      <c r="AS205" s="236">
        <f t="shared" si="85"/>
        <v>0</v>
      </c>
    </row>
    <row r="206" spans="1:45" x14ac:dyDescent="0.25">
      <c r="A206">
        <f t="shared" si="86"/>
        <v>189</v>
      </c>
      <c r="B206" s="69" t="str">
        <f>IF(ISBLANK('IV Addl - Analysis'!B200),"--",'IV Addl - Analysis'!B200)</f>
        <v>--</v>
      </c>
      <c r="C206" s="9"/>
      <c r="D206" s="9"/>
      <c r="E206" s="9"/>
      <c r="F206" s="9"/>
      <c r="G206" s="9"/>
      <c r="H206" s="9"/>
      <c r="I206" s="9"/>
      <c r="J206" s="9"/>
      <c r="K206" s="9"/>
      <c r="L206" s="9"/>
      <c r="M206" s="9"/>
      <c r="N206" s="9"/>
      <c r="O206" s="9"/>
      <c r="P206" s="125" t="e">
        <f t="shared" si="58"/>
        <v>#DIV/0!</v>
      </c>
      <c r="Q206" s="125" t="e">
        <f t="shared" si="59"/>
        <v>#DIV/0!</v>
      </c>
      <c r="R206" s="125" t="e">
        <f t="shared" si="60"/>
        <v>#DIV/0!</v>
      </c>
      <c r="S206" s="125" t="e">
        <f t="shared" si="61"/>
        <v>#DIV/0!</v>
      </c>
      <c r="T206" s="125" t="e">
        <f t="shared" si="62"/>
        <v>#DIV/0!</v>
      </c>
      <c r="U206" s="125" t="e">
        <f t="shared" si="63"/>
        <v>#DIV/0!</v>
      </c>
      <c r="V206" s="125" t="e">
        <f t="shared" si="64"/>
        <v>#DIV/0!</v>
      </c>
      <c r="W206" s="125" t="e">
        <f t="shared" si="65"/>
        <v>#DIV/0!</v>
      </c>
      <c r="X206" s="125" t="e">
        <f t="shared" si="66"/>
        <v>#DIV/0!</v>
      </c>
      <c r="Y206" s="59" t="e">
        <f t="shared" si="67"/>
        <v>#DIV/0!</v>
      </c>
      <c r="Z206" s="59" t="e">
        <f t="shared" si="68"/>
        <v>#DIV/0!</v>
      </c>
      <c r="AA206" s="62">
        <f t="shared" si="69"/>
        <v>0</v>
      </c>
      <c r="AB206" s="59" t="e">
        <f t="shared" si="70"/>
        <v>#DIV/0!</v>
      </c>
      <c r="AC206" s="59" t="e">
        <f t="shared" si="71"/>
        <v>#DIV/0!</v>
      </c>
      <c r="AD206" s="59" t="e">
        <f t="shared" si="72"/>
        <v>#DIV/0!</v>
      </c>
      <c r="AE206" s="62">
        <f t="shared" si="73"/>
        <v>0</v>
      </c>
      <c r="AF206" s="59" t="e">
        <f t="shared" si="74"/>
        <v>#DIV/0!</v>
      </c>
      <c r="AG206" s="59" t="e">
        <f t="shared" si="75"/>
        <v>#DIV/0!</v>
      </c>
      <c r="AH206" s="59" t="e">
        <f t="shared" si="76"/>
        <v>#DIV/0!</v>
      </c>
      <c r="AI206" s="62">
        <f t="shared" si="77"/>
        <v>0</v>
      </c>
      <c r="AJ206" s="59" t="e">
        <f t="shared" si="78"/>
        <v>#DIV/0!</v>
      </c>
      <c r="AK206" s="59" t="e">
        <f t="shared" si="79"/>
        <v>#DIV/0!</v>
      </c>
      <c r="AL206" s="59" t="e">
        <f t="shared" si="80"/>
        <v>#DIV/0!</v>
      </c>
      <c r="AM206" s="62">
        <f t="shared" si="81"/>
        <v>0</v>
      </c>
      <c r="AN206" s="59" t="e">
        <f t="shared" si="82"/>
        <v>#DIV/0!</v>
      </c>
      <c r="AO206" s="9"/>
      <c r="AP206" s="235"/>
      <c r="AQ206" s="236" t="str">
        <f t="shared" si="83"/>
        <v/>
      </c>
      <c r="AR206" s="236">
        <f t="shared" si="84"/>
        <v>0</v>
      </c>
      <c r="AS206" s="236">
        <f t="shared" si="85"/>
        <v>0</v>
      </c>
    </row>
    <row r="207" spans="1:45" x14ac:dyDescent="0.25">
      <c r="A207">
        <f t="shared" si="86"/>
        <v>190</v>
      </c>
      <c r="B207" s="69" t="str">
        <f>IF(ISBLANK('IV Addl - Analysis'!B201),"--",'IV Addl - Analysis'!B201)</f>
        <v>--</v>
      </c>
      <c r="C207" s="9"/>
      <c r="D207" s="9"/>
      <c r="E207" s="9"/>
      <c r="F207" s="9"/>
      <c r="G207" s="9"/>
      <c r="H207" s="9"/>
      <c r="I207" s="9"/>
      <c r="J207" s="9"/>
      <c r="K207" s="9"/>
      <c r="L207" s="9"/>
      <c r="M207" s="9"/>
      <c r="N207" s="9"/>
      <c r="O207" s="9"/>
      <c r="P207" s="125" t="e">
        <f t="shared" si="58"/>
        <v>#DIV/0!</v>
      </c>
      <c r="Q207" s="125" t="e">
        <f t="shared" si="59"/>
        <v>#DIV/0!</v>
      </c>
      <c r="R207" s="125" t="e">
        <f t="shared" si="60"/>
        <v>#DIV/0!</v>
      </c>
      <c r="S207" s="125" t="e">
        <f t="shared" si="61"/>
        <v>#DIV/0!</v>
      </c>
      <c r="T207" s="125" t="e">
        <f t="shared" si="62"/>
        <v>#DIV/0!</v>
      </c>
      <c r="U207" s="125" t="e">
        <f t="shared" si="63"/>
        <v>#DIV/0!</v>
      </c>
      <c r="V207" s="125" t="e">
        <f t="shared" si="64"/>
        <v>#DIV/0!</v>
      </c>
      <c r="W207" s="125" t="e">
        <f t="shared" si="65"/>
        <v>#DIV/0!</v>
      </c>
      <c r="X207" s="125" t="e">
        <f t="shared" si="66"/>
        <v>#DIV/0!</v>
      </c>
      <c r="Y207" s="59" t="e">
        <f t="shared" si="67"/>
        <v>#DIV/0!</v>
      </c>
      <c r="Z207" s="59" t="e">
        <f t="shared" si="68"/>
        <v>#DIV/0!</v>
      </c>
      <c r="AA207" s="62">
        <f t="shared" si="69"/>
        <v>0</v>
      </c>
      <c r="AB207" s="59" t="e">
        <f t="shared" si="70"/>
        <v>#DIV/0!</v>
      </c>
      <c r="AC207" s="59" t="e">
        <f t="shared" si="71"/>
        <v>#DIV/0!</v>
      </c>
      <c r="AD207" s="59" t="e">
        <f t="shared" si="72"/>
        <v>#DIV/0!</v>
      </c>
      <c r="AE207" s="62">
        <f t="shared" si="73"/>
        <v>0</v>
      </c>
      <c r="AF207" s="59" t="e">
        <f t="shared" si="74"/>
        <v>#DIV/0!</v>
      </c>
      <c r="AG207" s="59" t="e">
        <f t="shared" si="75"/>
        <v>#DIV/0!</v>
      </c>
      <c r="AH207" s="59" t="e">
        <f t="shared" si="76"/>
        <v>#DIV/0!</v>
      </c>
      <c r="AI207" s="62">
        <f t="shared" si="77"/>
        <v>0</v>
      </c>
      <c r="AJ207" s="59" t="e">
        <f t="shared" si="78"/>
        <v>#DIV/0!</v>
      </c>
      <c r="AK207" s="59" t="e">
        <f t="shared" si="79"/>
        <v>#DIV/0!</v>
      </c>
      <c r="AL207" s="59" t="e">
        <f t="shared" si="80"/>
        <v>#DIV/0!</v>
      </c>
      <c r="AM207" s="62">
        <f t="shared" si="81"/>
        <v>0</v>
      </c>
      <c r="AN207" s="59" t="e">
        <f t="shared" si="82"/>
        <v>#DIV/0!</v>
      </c>
      <c r="AO207" s="9"/>
      <c r="AP207" s="235"/>
      <c r="AQ207" s="236" t="str">
        <f t="shared" si="83"/>
        <v/>
      </c>
      <c r="AR207" s="236">
        <f t="shared" si="84"/>
        <v>0</v>
      </c>
      <c r="AS207" s="236">
        <f t="shared" si="85"/>
        <v>0</v>
      </c>
    </row>
    <row r="208" spans="1:45" x14ac:dyDescent="0.25">
      <c r="A208">
        <f t="shared" si="86"/>
        <v>191</v>
      </c>
      <c r="B208" s="69" t="str">
        <f>IF(ISBLANK('IV Addl - Analysis'!B202),"--",'IV Addl - Analysis'!B202)</f>
        <v>--</v>
      </c>
      <c r="C208" s="9"/>
      <c r="D208" s="9"/>
      <c r="E208" s="9"/>
      <c r="F208" s="9"/>
      <c r="G208" s="9"/>
      <c r="H208" s="9"/>
      <c r="I208" s="9"/>
      <c r="J208" s="9"/>
      <c r="K208" s="9"/>
      <c r="L208" s="9"/>
      <c r="M208" s="9"/>
      <c r="N208" s="9"/>
      <c r="O208" s="9"/>
      <c r="P208" s="125" t="e">
        <f t="shared" si="58"/>
        <v>#DIV/0!</v>
      </c>
      <c r="Q208" s="125" t="e">
        <f t="shared" si="59"/>
        <v>#DIV/0!</v>
      </c>
      <c r="R208" s="125" t="e">
        <f t="shared" si="60"/>
        <v>#DIV/0!</v>
      </c>
      <c r="S208" s="125" t="e">
        <f t="shared" si="61"/>
        <v>#DIV/0!</v>
      </c>
      <c r="T208" s="125" t="e">
        <f t="shared" si="62"/>
        <v>#DIV/0!</v>
      </c>
      <c r="U208" s="125" t="e">
        <f t="shared" si="63"/>
        <v>#DIV/0!</v>
      </c>
      <c r="V208" s="125" t="e">
        <f t="shared" si="64"/>
        <v>#DIV/0!</v>
      </c>
      <c r="W208" s="125" t="e">
        <f t="shared" si="65"/>
        <v>#DIV/0!</v>
      </c>
      <c r="X208" s="125" t="e">
        <f t="shared" si="66"/>
        <v>#DIV/0!</v>
      </c>
      <c r="Y208" s="59" t="e">
        <f t="shared" si="67"/>
        <v>#DIV/0!</v>
      </c>
      <c r="Z208" s="59" t="e">
        <f t="shared" si="68"/>
        <v>#DIV/0!</v>
      </c>
      <c r="AA208" s="62">
        <f t="shared" si="69"/>
        <v>0</v>
      </c>
      <c r="AB208" s="59" t="e">
        <f t="shared" si="70"/>
        <v>#DIV/0!</v>
      </c>
      <c r="AC208" s="59" t="e">
        <f t="shared" si="71"/>
        <v>#DIV/0!</v>
      </c>
      <c r="AD208" s="59" t="e">
        <f t="shared" si="72"/>
        <v>#DIV/0!</v>
      </c>
      <c r="AE208" s="62">
        <f t="shared" si="73"/>
        <v>0</v>
      </c>
      <c r="AF208" s="59" t="e">
        <f t="shared" si="74"/>
        <v>#DIV/0!</v>
      </c>
      <c r="AG208" s="59" t="e">
        <f t="shared" si="75"/>
        <v>#DIV/0!</v>
      </c>
      <c r="AH208" s="59" t="e">
        <f t="shared" si="76"/>
        <v>#DIV/0!</v>
      </c>
      <c r="AI208" s="62">
        <f t="shared" si="77"/>
        <v>0</v>
      </c>
      <c r="AJ208" s="59" t="e">
        <f t="shared" si="78"/>
        <v>#DIV/0!</v>
      </c>
      <c r="AK208" s="59" t="e">
        <f t="shared" si="79"/>
        <v>#DIV/0!</v>
      </c>
      <c r="AL208" s="59" t="e">
        <f t="shared" si="80"/>
        <v>#DIV/0!</v>
      </c>
      <c r="AM208" s="62">
        <f t="shared" si="81"/>
        <v>0</v>
      </c>
      <c r="AN208" s="59" t="e">
        <f t="shared" si="82"/>
        <v>#DIV/0!</v>
      </c>
      <c r="AO208" s="9"/>
      <c r="AP208" s="235"/>
      <c r="AQ208" s="236" t="str">
        <f t="shared" si="83"/>
        <v/>
      </c>
      <c r="AR208" s="236">
        <f t="shared" si="84"/>
        <v>0</v>
      </c>
      <c r="AS208" s="236">
        <f t="shared" si="85"/>
        <v>0</v>
      </c>
    </row>
    <row r="209" spans="1:45" x14ac:dyDescent="0.25">
      <c r="A209">
        <f t="shared" si="86"/>
        <v>192</v>
      </c>
      <c r="B209" s="69" t="str">
        <f>IF(ISBLANK('IV Addl - Analysis'!B203),"--",'IV Addl - Analysis'!B203)</f>
        <v>--</v>
      </c>
      <c r="C209" s="9"/>
      <c r="D209" s="9"/>
      <c r="E209" s="9"/>
      <c r="F209" s="9"/>
      <c r="G209" s="9"/>
      <c r="H209" s="9"/>
      <c r="I209" s="9"/>
      <c r="J209" s="9"/>
      <c r="K209" s="9"/>
      <c r="L209" s="9"/>
      <c r="M209" s="9"/>
      <c r="N209" s="9"/>
      <c r="O209" s="9"/>
      <c r="P209" s="125" t="e">
        <f t="shared" si="58"/>
        <v>#DIV/0!</v>
      </c>
      <c r="Q209" s="125" t="e">
        <f t="shared" si="59"/>
        <v>#DIV/0!</v>
      </c>
      <c r="R209" s="125" t="e">
        <f t="shared" si="60"/>
        <v>#DIV/0!</v>
      </c>
      <c r="S209" s="125" t="e">
        <f t="shared" si="61"/>
        <v>#DIV/0!</v>
      </c>
      <c r="T209" s="125" t="e">
        <f t="shared" si="62"/>
        <v>#DIV/0!</v>
      </c>
      <c r="U209" s="125" t="e">
        <f t="shared" si="63"/>
        <v>#DIV/0!</v>
      </c>
      <c r="V209" s="125" t="e">
        <f t="shared" si="64"/>
        <v>#DIV/0!</v>
      </c>
      <c r="W209" s="125" t="e">
        <f t="shared" si="65"/>
        <v>#DIV/0!</v>
      </c>
      <c r="X209" s="125" t="e">
        <f t="shared" si="66"/>
        <v>#DIV/0!</v>
      </c>
      <c r="Y209" s="59" t="e">
        <f t="shared" si="67"/>
        <v>#DIV/0!</v>
      </c>
      <c r="Z209" s="59" t="e">
        <f t="shared" si="68"/>
        <v>#DIV/0!</v>
      </c>
      <c r="AA209" s="62">
        <f t="shared" si="69"/>
        <v>0</v>
      </c>
      <c r="AB209" s="59" t="e">
        <f t="shared" si="70"/>
        <v>#DIV/0!</v>
      </c>
      <c r="AC209" s="59" t="e">
        <f t="shared" si="71"/>
        <v>#DIV/0!</v>
      </c>
      <c r="AD209" s="59" t="e">
        <f t="shared" si="72"/>
        <v>#DIV/0!</v>
      </c>
      <c r="AE209" s="62">
        <f t="shared" si="73"/>
        <v>0</v>
      </c>
      <c r="AF209" s="59" t="e">
        <f t="shared" si="74"/>
        <v>#DIV/0!</v>
      </c>
      <c r="AG209" s="59" t="e">
        <f t="shared" si="75"/>
        <v>#DIV/0!</v>
      </c>
      <c r="AH209" s="59" t="e">
        <f t="shared" si="76"/>
        <v>#DIV/0!</v>
      </c>
      <c r="AI209" s="62">
        <f t="shared" si="77"/>
        <v>0</v>
      </c>
      <c r="AJ209" s="59" t="e">
        <f t="shared" si="78"/>
        <v>#DIV/0!</v>
      </c>
      <c r="AK209" s="59" t="e">
        <f t="shared" si="79"/>
        <v>#DIV/0!</v>
      </c>
      <c r="AL209" s="59" t="e">
        <f t="shared" si="80"/>
        <v>#DIV/0!</v>
      </c>
      <c r="AM209" s="62">
        <f t="shared" si="81"/>
        <v>0</v>
      </c>
      <c r="AN209" s="59" t="e">
        <f t="shared" si="82"/>
        <v>#DIV/0!</v>
      </c>
      <c r="AO209" s="9"/>
      <c r="AP209" s="235"/>
      <c r="AQ209" s="236" t="str">
        <f t="shared" si="83"/>
        <v/>
      </c>
      <c r="AR209" s="236">
        <f t="shared" si="84"/>
        <v>0</v>
      </c>
      <c r="AS209" s="236">
        <f t="shared" si="85"/>
        <v>0</v>
      </c>
    </row>
    <row r="210" spans="1:45" x14ac:dyDescent="0.25">
      <c r="A210">
        <f t="shared" si="86"/>
        <v>193</v>
      </c>
      <c r="B210" s="69" t="str">
        <f>IF(ISBLANK('IV Addl - Analysis'!B204),"--",'IV Addl - Analysis'!B204)</f>
        <v>--</v>
      </c>
      <c r="C210" s="9"/>
      <c r="D210" s="9"/>
      <c r="E210" s="9"/>
      <c r="F210" s="9"/>
      <c r="G210" s="9"/>
      <c r="H210" s="9"/>
      <c r="I210" s="9"/>
      <c r="J210" s="9"/>
      <c r="K210" s="9"/>
      <c r="L210" s="9"/>
      <c r="M210" s="9"/>
      <c r="N210" s="9"/>
      <c r="O210" s="9"/>
      <c r="P210" s="125" t="e">
        <f t="shared" si="58"/>
        <v>#DIV/0!</v>
      </c>
      <c r="Q210" s="125" t="e">
        <f t="shared" si="59"/>
        <v>#DIV/0!</v>
      </c>
      <c r="R210" s="125" t="e">
        <f t="shared" si="60"/>
        <v>#DIV/0!</v>
      </c>
      <c r="S210" s="125" t="e">
        <f t="shared" si="61"/>
        <v>#DIV/0!</v>
      </c>
      <c r="T210" s="125" t="e">
        <f t="shared" si="62"/>
        <v>#DIV/0!</v>
      </c>
      <c r="U210" s="125" t="e">
        <f t="shared" si="63"/>
        <v>#DIV/0!</v>
      </c>
      <c r="V210" s="125" t="e">
        <f t="shared" si="64"/>
        <v>#DIV/0!</v>
      </c>
      <c r="W210" s="125" t="e">
        <f t="shared" si="65"/>
        <v>#DIV/0!</v>
      </c>
      <c r="X210" s="125" t="e">
        <f t="shared" si="66"/>
        <v>#DIV/0!</v>
      </c>
      <c r="Y210" s="59" t="e">
        <f t="shared" si="67"/>
        <v>#DIV/0!</v>
      </c>
      <c r="Z210" s="59" t="e">
        <f t="shared" si="68"/>
        <v>#DIV/0!</v>
      </c>
      <c r="AA210" s="62">
        <f t="shared" si="69"/>
        <v>0</v>
      </c>
      <c r="AB210" s="59" t="e">
        <f t="shared" si="70"/>
        <v>#DIV/0!</v>
      </c>
      <c r="AC210" s="59" t="e">
        <f t="shared" si="71"/>
        <v>#DIV/0!</v>
      </c>
      <c r="AD210" s="59" t="e">
        <f t="shared" si="72"/>
        <v>#DIV/0!</v>
      </c>
      <c r="AE210" s="62">
        <f t="shared" si="73"/>
        <v>0</v>
      </c>
      <c r="AF210" s="59" t="e">
        <f t="shared" si="74"/>
        <v>#DIV/0!</v>
      </c>
      <c r="AG210" s="59" t="e">
        <f t="shared" si="75"/>
        <v>#DIV/0!</v>
      </c>
      <c r="AH210" s="59" t="e">
        <f t="shared" si="76"/>
        <v>#DIV/0!</v>
      </c>
      <c r="AI210" s="62">
        <f t="shared" si="77"/>
        <v>0</v>
      </c>
      <c r="AJ210" s="59" t="e">
        <f t="shared" si="78"/>
        <v>#DIV/0!</v>
      </c>
      <c r="AK210" s="59" t="e">
        <f t="shared" si="79"/>
        <v>#DIV/0!</v>
      </c>
      <c r="AL210" s="59" t="e">
        <f t="shared" si="80"/>
        <v>#DIV/0!</v>
      </c>
      <c r="AM210" s="62">
        <f t="shared" si="81"/>
        <v>0</v>
      </c>
      <c r="AN210" s="59" t="e">
        <f t="shared" si="82"/>
        <v>#DIV/0!</v>
      </c>
      <c r="AO210" s="9"/>
      <c r="AP210" s="235"/>
      <c r="AQ210" s="236" t="str">
        <f t="shared" si="83"/>
        <v/>
      </c>
      <c r="AR210" s="236">
        <f t="shared" si="84"/>
        <v>0</v>
      </c>
      <c r="AS210" s="236">
        <f t="shared" si="85"/>
        <v>0</v>
      </c>
    </row>
    <row r="211" spans="1:45" x14ac:dyDescent="0.25">
      <c r="A211">
        <f t="shared" si="86"/>
        <v>194</v>
      </c>
      <c r="B211" s="69" t="str">
        <f>IF(ISBLANK('IV Addl - Analysis'!B205),"--",'IV Addl - Analysis'!B205)</f>
        <v>--</v>
      </c>
      <c r="C211" s="9"/>
      <c r="D211" s="9"/>
      <c r="E211" s="9"/>
      <c r="F211" s="9"/>
      <c r="G211" s="9"/>
      <c r="H211" s="9"/>
      <c r="I211" s="9"/>
      <c r="J211" s="9"/>
      <c r="K211" s="9"/>
      <c r="L211" s="9"/>
      <c r="M211" s="9"/>
      <c r="N211" s="9"/>
      <c r="O211" s="9"/>
      <c r="P211" s="125" t="e">
        <f t="shared" ref="P211:P217" si="87">ROUND(G211/$D211,2)</f>
        <v>#DIV/0!</v>
      </c>
      <c r="Q211" s="125" t="e">
        <f t="shared" ref="Q211:Q217" si="88">ROUND(H211/$E211,2)</f>
        <v>#DIV/0!</v>
      </c>
      <c r="R211" s="125" t="e">
        <f t="shared" ref="R211:R217" si="89">ROUND(I211/$F211,2)</f>
        <v>#DIV/0!</v>
      </c>
      <c r="S211" s="125" t="e">
        <f t="shared" ref="S211:S217" si="90">ROUND(J211/$D211,2)</f>
        <v>#DIV/0!</v>
      </c>
      <c r="T211" s="125" t="e">
        <f t="shared" ref="T211:T217" si="91">ROUND(K211/$E211,2)</f>
        <v>#DIV/0!</v>
      </c>
      <c r="U211" s="125" t="e">
        <f t="shared" ref="U211:U217" si="92">ROUND(L211/$F211,2)</f>
        <v>#DIV/0!</v>
      </c>
      <c r="V211" s="125" t="e">
        <f t="shared" ref="V211:V217" si="93">ROUND(M211/$D211,2)</f>
        <v>#DIV/0!</v>
      </c>
      <c r="W211" s="125" t="e">
        <f t="shared" ref="W211:W217" si="94">ROUND(N211/$E211,2)</f>
        <v>#DIV/0!</v>
      </c>
      <c r="X211" s="125" t="e">
        <f t="shared" ref="X211:X217" si="95">ROUND(O211/$F211,2)</f>
        <v>#DIV/0!</v>
      </c>
      <c r="Y211" s="59" t="e">
        <f t="shared" ref="Y211:Y217" si="96">E211/D211-1</f>
        <v>#DIV/0!</v>
      </c>
      <c r="Z211" s="59" t="e">
        <f t="shared" ref="Z211:Z217" si="97">F211/E211-1</f>
        <v>#DIV/0!</v>
      </c>
      <c r="AA211" s="62">
        <f t="shared" ref="AA211:AA217" si="98">F211-D211</f>
        <v>0</v>
      </c>
      <c r="AB211" s="59" t="e">
        <f t="shared" ref="AB211:AB217" si="99">IF(F211/D211-1&gt;0,D211&amp;" to "&amp;F211&amp;" ("&amp;TEXT((F211/D211-1)*100,"0.0")&amp;"% increase)",IF(F211/D211-1&lt;0,D211&amp;" to "&amp;F211&amp;" ("&amp;TEXT(ABS((F211/D211-1)*100),"0.0")&amp;"% decrease)",IF(F211/D211-1=0,D211&amp;" to "&amp;F211&amp;" (no change)")))</f>
        <v>#DIV/0!</v>
      </c>
      <c r="AC211" s="59" t="e">
        <f t="shared" ref="AC211:AC217" si="100">H211/G211-1</f>
        <v>#DIV/0!</v>
      </c>
      <c r="AD211" s="59" t="e">
        <f t="shared" ref="AD211:AD217" si="101">I211/H211-1</f>
        <v>#DIV/0!</v>
      </c>
      <c r="AE211" s="62">
        <f t="shared" ref="AE211:AE217" si="102">I211-G211</f>
        <v>0</v>
      </c>
      <c r="AF211" s="59" t="e">
        <f t="shared" ref="AF211:AF217" si="103">IF(I211/G211-1&gt;0,G211&amp;" to "&amp;I211&amp;" ("&amp;TEXT((I211/G211-1)*100,"0.0")&amp;"% increase)",IF(I211/G211-1&lt;0,G211&amp;" to "&amp;I211&amp;" ("&amp;TEXT(ABS((I211/G211-1)*100),"0.0")&amp;"% decrease)",IF(I211/G211-1=0,G211&amp;" to "&amp;I211&amp;" (no change)")))</f>
        <v>#DIV/0!</v>
      </c>
      <c r="AG211" s="59" t="e">
        <f t="shared" ref="AG211:AG217" si="104">K211/J211-1</f>
        <v>#DIV/0!</v>
      </c>
      <c r="AH211" s="59" t="e">
        <f t="shared" ref="AH211:AH217" si="105">L211/K211-1</f>
        <v>#DIV/0!</v>
      </c>
      <c r="AI211" s="62">
        <f t="shared" ref="AI211:AI217" si="106">L211-J211</f>
        <v>0</v>
      </c>
      <c r="AJ211" s="59" t="e">
        <f t="shared" ref="AJ211:AJ217" si="107">IF(L211/J211-1&gt;0,J211&amp;" to "&amp;L211&amp;" ("&amp;TEXT((L211/J211-1)*100,"0.0")&amp;"% increase)",IF(L211/J211-1&lt;0,J211&amp;" to "&amp;L211&amp;" ("&amp;TEXT(ABS((L211/J211-1)*100),"0.0")&amp;"% decrease)",IF(L211/J211-1=0,J211&amp;" to "&amp;L211&amp;" (no change)")))</f>
        <v>#DIV/0!</v>
      </c>
      <c r="AK211" s="59" t="e">
        <f t="shared" ref="AK211:AK217" si="108">N211/M211-1</f>
        <v>#DIV/0!</v>
      </c>
      <c r="AL211" s="59" t="e">
        <f t="shared" ref="AL211:AL217" si="109">O211/N211-1</f>
        <v>#DIV/0!</v>
      </c>
      <c r="AM211" s="62">
        <f t="shared" ref="AM211:AM217" si="110">O211-M211</f>
        <v>0</v>
      </c>
      <c r="AN211" s="59" t="e">
        <f t="shared" ref="AN211:AN217" si="111">IF(O211/M211-1&gt;0,M211&amp;" to "&amp;O211&amp;" ("&amp;TEXT((O211/M211-1)*100,"0.0")&amp;"% increase)",IF(O211/M211-1&lt;0,M211&amp;" to "&amp;O211&amp;" ("&amp;TEXT(ABS((O211/M211-1)*100),"0.0")&amp;"% decrease)",IF(O211/M211-1=0,M211&amp;" to "&amp;O211&amp;" (no change)")))</f>
        <v>#DIV/0!</v>
      </c>
      <c r="AO211" s="9"/>
      <c r="AP211" s="235"/>
      <c r="AQ211" s="236" t="str">
        <f t="shared" ref="AQ211:AQ217" si="112">IF(OR(B211="",B211="--"),"",IF(COUNTA(C211:O211, AO211:AP211)=COLUMNS(C211:O211)+COLUMNS(AO211:AP211), "Complete", "Incomplete"))</f>
        <v/>
      </c>
      <c r="AR211" s="236">
        <f t="shared" ref="AR211:AR217" si="113">IF(AQ211="Incomplete",((COUNTBLANK(C211:O211))+(COUNTBLANK(AO211:AP211))), 0)</f>
        <v>0</v>
      </c>
      <c r="AS211" s="236">
        <f t="shared" ref="AS211:AS217" si="114">IF(OR(AQ211="Complete", AQ211="Incomplete"), ((COLUMNS(C211:O211))+(COLUMNS(AO211:AP211))), 0)</f>
        <v>0</v>
      </c>
    </row>
    <row r="212" spans="1:45" x14ac:dyDescent="0.25">
      <c r="A212">
        <f t="shared" ref="A212:A217" si="115">A211+1</f>
        <v>195</v>
      </c>
      <c r="B212" s="69" t="str">
        <f>IF(ISBLANK('IV Addl - Analysis'!B206),"--",'IV Addl - Analysis'!B206)</f>
        <v>--</v>
      </c>
      <c r="C212" s="9"/>
      <c r="D212" s="9"/>
      <c r="E212" s="9"/>
      <c r="F212" s="9"/>
      <c r="G212" s="9"/>
      <c r="H212" s="9"/>
      <c r="I212" s="9"/>
      <c r="J212" s="9"/>
      <c r="K212" s="9"/>
      <c r="L212" s="9"/>
      <c r="M212" s="9"/>
      <c r="N212" s="9"/>
      <c r="O212" s="9"/>
      <c r="P212" s="125" t="e">
        <f t="shared" si="87"/>
        <v>#DIV/0!</v>
      </c>
      <c r="Q212" s="125" t="e">
        <f t="shared" si="88"/>
        <v>#DIV/0!</v>
      </c>
      <c r="R212" s="125" t="e">
        <f t="shared" si="89"/>
        <v>#DIV/0!</v>
      </c>
      <c r="S212" s="125" t="e">
        <f t="shared" si="90"/>
        <v>#DIV/0!</v>
      </c>
      <c r="T212" s="125" t="e">
        <f t="shared" si="91"/>
        <v>#DIV/0!</v>
      </c>
      <c r="U212" s="125" t="e">
        <f t="shared" si="92"/>
        <v>#DIV/0!</v>
      </c>
      <c r="V212" s="125" t="e">
        <f t="shared" si="93"/>
        <v>#DIV/0!</v>
      </c>
      <c r="W212" s="125" t="e">
        <f t="shared" si="94"/>
        <v>#DIV/0!</v>
      </c>
      <c r="X212" s="125" t="e">
        <f t="shared" si="95"/>
        <v>#DIV/0!</v>
      </c>
      <c r="Y212" s="59" t="e">
        <f t="shared" si="96"/>
        <v>#DIV/0!</v>
      </c>
      <c r="Z212" s="59" t="e">
        <f t="shared" si="97"/>
        <v>#DIV/0!</v>
      </c>
      <c r="AA212" s="62">
        <f t="shared" si="98"/>
        <v>0</v>
      </c>
      <c r="AB212" s="59" t="e">
        <f t="shared" si="99"/>
        <v>#DIV/0!</v>
      </c>
      <c r="AC212" s="59" t="e">
        <f t="shared" si="100"/>
        <v>#DIV/0!</v>
      </c>
      <c r="AD212" s="59" t="e">
        <f t="shared" si="101"/>
        <v>#DIV/0!</v>
      </c>
      <c r="AE212" s="62">
        <f t="shared" si="102"/>
        <v>0</v>
      </c>
      <c r="AF212" s="59" t="e">
        <f t="shared" si="103"/>
        <v>#DIV/0!</v>
      </c>
      <c r="AG212" s="59" t="e">
        <f t="shared" si="104"/>
        <v>#DIV/0!</v>
      </c>
      <c r="AH212" s="59" t="e">
        <f t="shared" si="105"/>
        <v>#DIV/0!</v>
      </c>
      <c r="AI212" s="62">
        <f t="shared" si="106"/>
        <v>0</v>
      </c>
      <c r="AJ212" s="59" t="e">
        <f t="shared" si="107"/>
        <v>#DIV/0!</v>
      </c>
      <c r="AK212" s="59" t="e">
        <f t="shared" si="108"/>
        <v>#DIV/0!</v>
      </c>
      <c r="AL212" s="59" t="e">
        <f t="shared" si="109"/>
        <v>#DIV/0!</v>
      </c>
      <c r="AM212" s="62">
        <f t="shared" si="110"/>
        <v>0</v>
      </c>
      <c r="AN212" s="59" t="e">
        <f t="shared" si="111"/>
        <v>#DIV/0!</v>
      </c>
      <c r="AO212" s="9"/>
      <c r="AP212" s="235"/>
      <c r="AQ212" s="236" t="str">
        <f t="shared" si="112"/>
        <v/>
      </c>
      <c r="AR212" s="236">
        <f t="shared" si="113"/>
        <v>0</v>
      </c>
      <c r="AS212" s="236">
        <f t="shared" si="114"/>
        <v>0</v>
      </c>
    </row>
    <row r="213" spans="1:45" x14ac:dyDescent="0.25">
      <c r="A213">
        <f t="shared" si="115"/>
        <v>196</v>
      </c>
      <c r="B213" s="69" t="str">
        <f>IF(ISBLANK('IV Addl - Analysis'!B207),"--",'IV Addl - Analysis'!B207)</f>
        <v>--</v>
      </c>
      <c r="C213" s="9"/>
      <c r="D213" s="9"/>
      <c r="E213" s="9"/>
      <c r="F213" s="9"/>
      <c r="G213" s="9"/>
      <c r="H213" s="9"/>
      <c r="I213" s="9"/>
      <c r="J213" s="9"/>
      <c r="K213" s="9"/>
      <c r="L213" s="9"/>
      <c r="M213" s="9"/>
      <c r="N213" s="9"/>
      <c r="O213" s="9"/>
      <c r="P213" s="125" t="e">
        <f t="shared" si="87"/>
        <v>#DIV/0!</v>
      </c>
      <c r="Q213" s="125" t="e">
        <f t="shared" si="88"/>
        <v>#DIV/0!</v>
      </c>
      <c r="R213" s="125" t="e">
        <f t="shared" si="89"/>
        <v>#DIV/0!</v>
      </c>
      <c r="S213" s="125" t="e">
        <f t="shared" si="90"/>
        <v>#DIV/0!</v>
      </c>
      <c r="T213" s="125" t="e">
        <f t="shared" si="91"/>
        <v>#DIV/0!</v>
      </c>
      <c r="U213" s="125" t="e">
        <f t="shared" si="92"/>
        <v>#DIV/0!</v>
      </c>
      <c r="V213" s="125" t="e">
        <f t="shared" si="93"/>
        <v>#DIV/0!</v>
      </c>
      <c r="W213" s="125" t="e">
        <f t="shared" si="94"/>
        <v>#DIV/0!</v>
      </c>
      <c r="X213" s="125" t="e">
        <f t="shared" si="95"/>
        <v>#DIV/0!</v>
      </c>
      <c r="Y213" s="59" t="e">
        <f t="shared" si="96"/>
        <v>#DIV/0!</v>
      </c>
      <c r="Z213" s="59" t="e">
        <f t="shared" si="97"/>
        <v>#DIV/0!</v>
      </c>
      <c r="AA213" s="62">
        <f t="shared" si="98"/>
        <v>0</v>
      </c>
      <c r="AB213" s="59" t="e">
        <f t="shared" si="99"/>
        <v>#DIV/0!</v>
      </c>
      <c r="AC213" s="59" t="e">
        <f t="shared" si="100"/>
        <v>#DIV/0!</v>
      </c>
      <c r="AD213" s="59" t="e">
        <f t="shared" si="101"/>
        <v>#DIV/0!</v>
      </c>
      <c r="AE213" s="62">
        <f t="shared" si="102"/>
        <v>0</v>
      </c>
      <c r="AF213" s="59" t="e">
        <f t="shared" si="103"/>
        <v>#DIV/0!</v>
      </c>
      <c r="AG213" s="59" t="e">
        <f t="shared" si="104"/>
        <v>#DIV/0!</v>
      </c>
      <c r="AH213" s="59" t="e">
        <f t="shared" si="105"/>
        <v>#DIV/0!</v>
      </c>
      <c r="AI213" s="62">
        <f t="shared" si="106"/>
        <v>0</v>
      </c>
      <c r="AJ213" s="59" t="e">
        <f t="shared" si="107"/>
        <v>#DIV/0!</v>
      </c>
      <c r="AK213" s="59" t="e">
        <f t="shared" si="108"/>
        <v>#DIV/0!</v>
      </c>
      <c r="AL213" s="59" t="e">
        <f t="shared" si="109"/>
        <v>#DIV/0!</v>
      </c>
      <c r="AM213" s="62">
        <f t="shared" si="110"/>
        <v>0</v>
      </c>
      <c r="AN213" s="59" t="e">
        <f t="shared" si="111"/>
        <v>#DIV/0!</v>
      </c>
      <c r="AO213" s="9"/>
      <c r="AP213" s="235"/>
      <c r="AQ213" s="236" t="str">
        <f t="shared" si="112"/>
        <v/>
      </c>
      <c r="AR213" s="236">
        <f t="shared" si="113"/>
        <v>0</v>
      </c>
      <c r="AS213" s="236">
        <f t="shared" si="114"/>
        <v>0</v>
      </c>
    </row>
    <row r="214" spans="1:45" x14ac:dyDescent="0.25">
      <c r="A214">
        <f t="shared" si="115"/>
        <v>197</v>
      </c>
      <c r="B214" s="69" t="str">
        <f>IF(ISBLANK('IV Addl - Analysis'!B208),"--",'IV Addl - Analysis'!B208)</f>
        <v>--</v>
      </c>
      <c r="C214" s="9"/>
      <c r="D214" s="9"/>
      <c r="E214" s="9"/>
      <c r="F214" s="9"/>
      <c r="G214" s="9"/>
      <c r="H214" s="9"/>
      <c r="I214" s="9"/>
      <c r="J214" s="9"/>
      <c r="K214" s="9"/>
      <c r="L214" s="9"/>
      <c r="M214" s="9"/>
      <c r="N214" s="9"/>
      <c r="O214" s="9"/>
      <c r="P214" s="125" t="e">
        <f t="shared" si="87"/>
        <v>#DIV/0!</v>
      </c>
      <c r="Q214" s="125" t="e">
        <f t="shared" si="88"/>
        <v>#DIV/0!</v>
      </c>
      <c r="R214" s="125" t="e">
        <f t="shared" si="89"/>
        <v>#DIV/0!</v>
      </c>
      <c r="S214" s="125" t="e">
        <f t="shared" si="90"/>
        <v>#DIV/0!</v>
      </c>
      <c r="T214" s="125" t="e">
        <f t="shared" si="91"/>
        <v>#DIV/0!</v>
      </c>
      <c r="U214" s="125" t="e">
        <f t="shared" si="92"/>
        <v>#DIV/0!</v>
      </c>
      <c r="V214" s="125" t="e">
        <f t="shared" si="93"/>
        <v>#DIV/0!</v>
      </c>
      <c r="W214" s="125" t="e">
        <f t="shared" si="94"/>
        <v>#DIV/0!</v>
      </c>
      <c r="X214" s="125" t="e">
        <f t="shared" si="95"/>
        <v>#DIV/0!</v>
      </c>
      <c r="Y214" s="59" t="e">
        <f t="shared" si="96"/>
        <v>#DIV/0!</v>
      </c>
      <c r="Z214" s="59" t="e">
        <f t="shared" si="97"/>
        <v>#DIV/0!</v>
      </c>
      <c r="AA214" s="62">
        <f t="shared" si="98"/>
        <v>0</v>
      </c>
      <c r="AB214" s="59" t="e">
        <f t="shared" si="99"/>
        <v>#DIV/0!</v>
      </c>
      <c r="AC214" s="59" t="e">
        <f t="shared" si="100"/>
        <v>#DIV/0!</v>
      </c>
      <c r="AD214" s="59" t="e">
        <f t="shared" si="101"/>
        <v>#DIV/0!</v>
      </c>
      <c r="AE214" s="62">
        <f t="shared" si="102"/>
        <v>0</v>
      </c>
      <c r="AF214" s="59" t="e">
        <f t="shared" si="103"/>
        <v>#DIV/0!</v>
      </c>
      <c r="AG214" s="59" t="e">
        <f t="shared" si="104"/>
        <v>#DIV/0!</v>
      </c>
      <c r="AH214" s="59" t="e">
        <f t="shared" si="105"/>
        <v>#DIV/0!</v>
      </c>
      <c r="AI214" s="62">
        <f t="shared" si="106"/>
        <v>0</v>
      </c>
      <c r="AJ214" s="59" t="e">
        <f t="shared" si="107"/>
        <v>#DIV/0!</v>
      </c>
      <c r="AK214" s="59" t="e">
        <f t="shared" si="108"/>
        <v>#DIV/0!</v>
      </c>
      <c r="AL214" s="59" t="e">
        <f t="shared" si="109"/>
        <v>#DIV/0!</v>
      </c>
      <c r="AM214" s="62">
        <f t="shared" si="110"/>
        <v>0</v>
      </c>
      <c r="AN214" s="59" t="e">
        <f t="shared" si="111"/>
        <v>#DIV/0!</v>
      </c>
      <c r="AO214" s="9"/>
      <c r="AP214" s="235"/>
      <c r="AQ214" s="236" t="str">
        <f t="shared" si="112"/>
        <v/>
      </c>
      <c r="AR214" s="236">
        <f t="shared" si="113"/>
        <v>0</v>
      </c>
      <c r="AS214" s="236">
        <f t="shared" si="114"/>
        <v>0</v>
      </c>
    </row>
    <row r="215" spans="1:45" x14ac:dyDescent="0.25">
      <c r="A215">
        <f t="shared" si="115"/>
        <v>198</v>
      </c>
      <c r="B215" s="69" t="str">
        <f>IF(ISBLANK('IV Addl - Analysis'!B209),"--",'IV Addl - Analysis'!B209)</f>
        <v>--</v>
      </c>
      <c r="C215" s="9"/>
      <c r="D215" s="9"/>
      <c r="E215" s="9"/>
      <c r="F215" s="9"/>
      <c r="G215" s="9"/>
      <c r="H215" s="9"/>
      <c r="I215" s="9"/>
      <c r="J215" s="9"/>
      <c r="K215" s="9"/>
      <c r="L215" s="9"/>
      <c r="M215" s="9"/>
      <c r="N215" s="9"/>
      <c r="O215" s="9"/>
      <c r="P215" s="125" t="e">
        <f t="shared" si="87"/>
        <v>#DIV/0!</v>
      </c>
      <c r="Q215" s="125" t="e">
        <f t="shared" si="88"/>
        <v>#DIV/0!</v>
      </c>
      <c r="R215" s="125" t="e">
        <f t="shared" si="89"/>
        <v>#DIV/0!</v>
      </c>
      <c r="S215" s="125" t="e">
        <f t="shared" si="90"/>
        <v>#DIV/0!</v>
      </c>
      <c r="T215" s="125" t="e">
        <f t="shared" si="91"/>
        <v>#DIV/0!</v>
      </c>
      <c r="U215" s="125" t="e">
        <f t="shared" si="92"/>
        <v>#DIV/0!</v>
      </c>
      <c r="V215" s="125" t="e">
        <f t="shared" si="93"/>
        <v>#DIV/0!</v>
      </c>
      <c r="W215" s="125" t="e">
        <f t="shared" si="94"/>
        <v>#DIV/0!</v>
      </c>
      <c r="X215" s="125" t="e">
        <f t="shared" si="95"/>
        <v>#DIV/0!</v>
      </c>
      <c r="Y215" s="59" t="e">
        <f t="shared" si="96"/>
        <v>#DIV/0!</v>
      </c>
      <c r="Z215" s="59" t="e">
        <f t="shared" si="97"/>
        <v>#DIV/0!</v>
      </c>
      <c r="AA215" s="62">
        <f t="shared" si="98"/>
        <v>0</v>
      </c>
      <c r="AB215" s="59" t="e">
        <f t="shared" si="99"/>
        <v>#DIV/0!</v>
      </c>
      <c r="AC215" s="59" t="e">
        <f t="shared" si="100"/>
        <v>#DIV/0!</v>
      </c>
      <c r="AD215" s="59" t="e">
        <f t="shared" si="101"/>
        <v>#DIV/0!</v>
      </c>
      <c r="AE215" s="62">
        <f t="shared" si="102"/>
        <v>0</v>
      </c>
      <c r="AF215" s="59" t="e">
        <f t="shared" si="103"/>
        <v>#DIV/0!</v>
      </c>
      <c r="AG215" s="59" t="e">
        <f t="shared" si="104"/>
        <v>#DIV/0!</v>
      </c>
      <c r="AH215" s="59" t="e">
        <f t="shared" si="105"/>
        <v>#DIV/0!</v>
      </c>
      <c r="AI215" s="62">
        <f t="shared" si="106"/>
        <v>0</v>
      </c>
      <c r="AJ215" s="59" t="e">
        <f t="shared" si="107"/>
        <v>#DIV/0!</v>
      </c>
      <c r="AK215" s="59" t="e">
        <f t="shared" si="108"/>
        <v>#DIV/0!</v>
      </c>
      <c r="AL215" s="59" t="e">
        <f t="shared" si="109"/>
        <v>#DIV/0!</v>
      </c>
      <c r="AM215" s="62">
        <f t="shared" si="110"/>
        <v>0</v>
      </c>
      <c r="AN215" s="59" t="e">
        <f t="shared" si="111"/>
        <v>#DIV/0!</v>
      </c>
      <c r="AO215" s="9"/>
      <c r="AP215" s="235"/>
      <c r="AQ215" s="236" t="str">
        <f t="shared" si="112"/>
        <v/>
      </c>
      <c r="AR215" s="236">
        <f t="shared" si="113"/>
        <v>0</v>
      </c>
      <c r="AS215" s="236">
        <f t="shared" si="114"/>
        <v>0</v>
      </c>
    </row>
    <row r="216" spans="1:45" x14ac:dyDescent="0.25">
      <c r="A216">
        <f t="shared" si="115"/>
        <v>199</v>
      </c>
      <c r="B216" s="69" t="str">
        <f>IF(ISBLANK('IV Addl - Analysis'!B210),"--",'IV Addl - Analysis'!B210)</f>
        <v>--</v>
      </c>
      <c r="C216" s="9"/>
      <c r="D216" s="9"/>
      <c r="E216" s="9"/>
      <c r="F216" s="9"/>
      <c r="G216" s="9"/>
      <c r="H216" s="9"/>
      <c r="I216" s="9"/>
      <c r="J216" s="9"/>
      <c r="K216" s="9"/>
      <c r="L216" s="9"/>
      <c r="M216" s="9"/>
      <c r="N216" s="9"/>
      <c r="O216" s="9"/>
      <c r="P216" s="125" t="e">
        <f t="shared" si="87"/>
        <v>#DIV/0!</v>
      </c>
      <c r="Q216" s="125" t="e">
        <f t="shared" si="88"/>
        <v>#DIV/0!</v>
      </c>
      <c r="R216" s="125" t="e">
        <f t="shared" si="89"/>
        <v>#DIV/0!</v>
      </c>
      <c r="S216" s="125" t="e">
        <f t="shared" si="90"/>
        <v>#DIV/0!</v>
      </c>
      <c r="T216" s="125" t="e">
        <f t="shared" si="91"/>
        <v>#DIV/0!</v>
      </c>
      <c r="U216" s="125" t="e">
        <f t="shared" si="92"/>
        <v>#DIV/0!</v>
      </c>
      <c r="V216" s="125" t="e">
        <f t="shared" si="93"/>
        <v>#DIV/0!</v>
      </c>
      <c r="W216" s="125" t="e">
        <f t="shared" si="94"/>
        <v>#DIV/0!</v>
      </c>
      <c r="X216" s="125" t="e">
        <f t="shared" si="95"/>
        <v>#DIV/0!</v>
      </c>
      <c r="Y216" s="59" t="e">
        <f t="shared" si="96"/>
        <v>#DIV/0!</v>
      </c>
      <c r="Z216" s="59" t="e">
        <f t="shared" si="97"/>
        <v>#DIV/0!</v>
      </c>
      <c r="AA216" s="62">
        <f t="shared" si="98"/>
        <v>0</v>
      </c>
      <c r="AB216" s="59" t="e">
        <f t="shared" si="99"/>
        <v>#DIV/0!</v>
      </c>
      <c r="AC216" s="59" t="e">
        <f t="shared" si="100"/>
        <v>#DIV/0!</v>
      </c>
      <c r="AD216" s="59" t="e">
        <f t="shared" si="101"/>
        <v>#DIV/0!</v>
      </c>
      <c r="AE216" s="62">
        <f t="shared" si="102"/>
        <v>0</v>
      </c>
      <c r="AF216" s="59" t="e">
        <f t="shared" si="103"/>
        <v>#DIV/0!</v>
      </c>
      <c r="AG216" s="59" t="e">
        <f t="shared" si="104"/>
        <v>#DIV/0!</v>
      </c>
      <c r="AH216" s="59" t="e">
        <f t="shared" si="105"/>
        <v>#DIV/0!</v>
      </c>
      <c r="AI216" s="62">
        <f t="shared" si="106"/>
        <v>0</v>
      </c>
      <c r="AJ216" s="59" t="e">
        <f t="shared" si="107"/>
        <v>#DIV/0!</v>
      </c>
      <c r="AK216" s="59" t="e">
        <f t="shared" si="108"/>
        <v>#DIV/0!</v>
      </c>
      <c r="AL216" s="59" t="e">
        <f t="shared" si="109"/>
        <v>#DIV/0!</v>
      </c>
      <c r="AM216" s="62">
        <f t="shared" si="110"/>
        <v>0</v>
      </c>
      <c r="AN216" s="59" t="e">
        <f t="shared" si="111"/>
        <v>#DIV/0!</v>
      </c>
      <c r="AO216" s="9"/>
      <c r="AP216" s="235"/>
      <c r="AQ216" s="236" t="str">
        <f t="shared" si="112"/>
        <v/>
      </c>
      <c r="AR216" s="236">
        <f t="shared" si="113"/>
        <v>0</v>
      </c>
      <c r="AS216" s="236">
        <f t="shared" si="114"/>
        <v>0</v>
      </c>
    </row>
    <row r="217" spans="1:45" x14ac:dyDescent="0.25">
      <c r="A217">
        <f t="shared" si="115"/>
        <v>200</v>
      </c>
      <c r="B217" s="69" t="str">
        <f>IF(ISBLANK('IV Addl - Analysis'!B211),"--",'IV Addl - Analysis'!B211)</f>
        <v>--</v>
      </c>
      <c r="C217" s="9"/>
      <c r="D217" s="9"/>
      <c r="E217" s="9"/>
      <c r="F217" s="9"/>
      <c r="G217" s="9"/>
      <c r="H217" s="9"/>
      <c r="I217" s="9"/>
      <c r="J217" s="9"/>
      <c r="K217" s="9"/>
      <c r="L217" s="9"/>
      <c r="M217" s="9"/>
      <c r="N217" s="9"/>
      <c r="O217" s="9"/>
      <c r="P217" s="125" t="e">
        <f t="shared" si="87"/>
        <v>#DIV/0!</v>
      </c>
      <c r="Q217" s="125" t="e">
        <f t="shared" si="88"/>
        <v>#DIV/0!</v>
      </c>
      <c r="R217" s="125" t="e">
        <f t="shared" si="89"/>
        <v>#DIV/0!</v>
      </c>
      <c r="S217" s="125" t="e">
        <f t="shared" si="90"/>
        <v>#DIV/0!</v>
      </c>
      <c r="T217" s="125" t="e">
        <f t="shared" si="91"/>
        <v>#DIV/0!</v>
      </c>
      <c r="U217" s="125" t="e">
        <f t="shared" si="92"/>
        <v>#DIV/0!</v>
      </c>
      <c r="V217" s="125" t="e">
        <f t="shared" si="93"/>
        <v>#DIV/0!</v>
      </c>
      <c r="W217" s="125" t="e">
        <f t="shared" si="94"/>
        <v>#DIV/0!</v>
      </c>
      <c r="X217" s="125" t="e">
        <f t="shared" si="95"/>
        <v>#DIV/0!</v>
      </c>
      <c r="Y217" s="59" t="e">
        <f t="shared" si="96"/>
        <v>#DIV/0!</v>
      </c>
      <c r="Z217" s="59" t="e">
        <f t="shared" si="97"/>
        <v>#DIV/0!</v>
      </c>
      <c r="AA217" s="62">
        <f t="shared" si="98"/>
        <v>0</v>
      </c>
      <c r="AB217" s="59" t="e">
        <f t="shared" si="99"/>
        <v>#DIV/0!</v>
      </c>
      <c r="AC217" s="59" t="e">
        <f t="shared" si="100"/>
        <v>#DIV/0!</v>
      </c>
      <c r="AD217" s="59" t="e">
        <f t="shared" si="101"/>
        <v>#DIV/0!</v>
      </c>
      <c r="AE217" s="62">
        <f t="shared" si="102"/>
        <v>0</v>
      </c>
      <c r="AF217" s="59" t="e">
        <f t="shared" si="103"/>
        <v>#DIV/0!</v>
      </c>
      <c r="AG217" s="59" t="e">
        <f t="shared" si="104"/>
        <v>#DIV/0!</v>
      </c>
      <c r="AH217" s="59" t="e">
        <f t="shared" si="105"/>
        <v>#DIV/0!</v>
      </c>
      <c r="AI217" s="62">
        <f t="shared" si="106"/>
        <v>0</v>
      </c>
      <c r="AJ217" s="59" t="e">
        <f t="shared" si="107"/>
        <v>#DIV/0!</v>
      </c>
      <c r="AK217" s="59" t="e">
        <f t="shared" si="108"/>
        <v>#DIV/0!</v>
      </c>
      <c r="AL217" s="59" t="e">
        <f t="shared" si="109"/>
        <v>#DIV/0!</v>
      </c>
      <c r="AM217" s="62">
        <f t="shared" si="110"/>
        <v>0</v>
      </c>
      <c r="AN217" s="59" t="e">
        <f t="shared" si="111"/>
        <v>#DIV/0!</v>
      </c>
      <c r="AO217" s="9"/>
      <c r="AP217" s="235"/>
      <c r="AQ217" s="236" t="str">
        <f t="shared" si="112"/>
        <v/>
      </c>
      <c r="AR217" s="236">
        <f t="shared" si="113"/>
        <v>0</v>
      </c>
      <c r="AS217" s="236">
        <f t="shared" si="114"/>
        <v>0</v>
      </c>
    </row>
    <row r="218" spans="1:45" x14ac:dyDescent="0.25">
      <c r="A218" s="70"/>
    </row>
  </sheetData>
  <sheetProtection formatCells="0" formatColumns="0" formatRows="0" insertRows="0" deleteRows="0" sort="0" autoFilter="0"/>
  <conditionalFormatting sqref="C18:O217 AO18:AP217">
    <cfRule type="expression" dxfId="4" priority="11">
      <formula>$AQ18="Incomplete"</formula>
    </cfRule>
  </conditionalFormatting>
  <conditionalFormatting sqref="E2:F2">
    <cfRule type="notContainsBlanks" dxfId="3" priority="2">
      <formula>LEN(TRIM(E2))&gt;0</formula>
    </cfRule>
  </conditionalFormatting>
  <dataValidations count="1">
    <dataValidation allowBlank="1" showInputMessage="1" showErrorMessage="1" prompt="Beige cell for state response." sqref="D5:E7 D11:D13 C18:O217" xr:uid="{2F186229-7CC9-45E2-AF88-D1DA131069B2}"/>
  </dataValidations>
  <pageMargins left="0.7" right="0.7" top="0.75" bottom="0.75" header="0.3" footer="0.3"/>
  <pageSetup paperSize="5" scale="11" fitToHeight="0" pageOrder="overThenDown" orientation="landscape" r:id="rId1"/>
  <headerFooter>
    <oddFooter>&amp;C&amp;P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259AA41-68C8-4DBA-8819-7D32F439ADC3}">
          <x14:formula1>
            <xm:f>'Drop Down List'!$C$2:$C$5</xm:f>
          </x14:formula1>
          <xm:sqref>AO18:AO217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5D53A-379B-422A-8890-A2102508FBC9}">
  <sheetPr codeName="Sheet12">
    <tabColor rgb="FF005288"/>
    <pageSetUpPr fitToPage="1"/>
  </sheetPr>
  <dimension ref="A1:AU218"/>
  <sheetViews>
    <sheetView showGridLines="0" zoomScaleNormal="100" workbookViewId="0">
      <selection activeCell="E2" sqref="E2"/>
    </sheetView>
  </sheetViews>
  <sheetFormatPr defaultColWidth="8.85546875" defaultRowHeight="15" x14ac:dyDescent="0.25"/>
  <cols>
    <col min="1" max="1" width="8.42578125" customWidth="1"/>
    <col min="2" max="2" width="37.42578125" customWidth="1"/>
    <col min="3" max="4" width="31.42578125" customWidth="1"/>
    <col min="5" max="5" width="34.42578125" customWidth="1"/>
    <col min="6" max="6" width="33.42578125" customWidth="1"/>
    <col min="7" max="7" width="34.42578125" customWidth="1"/>
    <col min="8" max="8" width="31.42578125" customWidth="1"/>
    <col min="9" max="9" width="33.42578125" customWidth="1"/>
    <col min="10" max="10" width="34" customWidth="1"/>
    <col min="11" max="11" width="33.42578125" customWidth="1"/>
    <col min="12" max="12" width="34.42578125" customWidth="1"/>
    <col min="13" max="13" width="35.42578125" customWidth="1"/>
    <col min="14" max="14" width="33.42578125" customWidth="1"/>
    <col min="15" max="23" width="31.42578125" customWidth="1"/>
    <col min="24" max="24" width="52.42578125" customWidth="1"/>
    <col min="25" max="25" width="55.42578125" customWidth="1"/>
    <col min="26" max="27" width="53.42578125" bestFit="1" customWidth="1"/>
    <col min="28" max="28" width="55.42578125" customWidth="1"/>
    <col min="29" max="29" width="53.42578125" bestFit="1" customWidth="1"/>
    <col min="30" max="37" width="55.42578125" customWidth="1"/>
    <col min="38" max="38" width="59.42578125" customWidth="1"/>
    <col min="39" max="39" width="60.42578125" customWidth="1"/>
    <col min="40" max="40" width="55.42578125" customWidth="1"/>
    <col min="41" max="41" width="57.42578125" customWidth="1"/>
    <col min="42" max="43" width="61.42578125" customWidth="1"/>
    <col min="44" max="44" width="42" customWidth="1"/>
    <col min="45" max="47" width="0" hidden="1" customWidth="1"/>
  </cols>
  <sheetData>
    <row r="1" spans="1:47" ht="43.35" customHeight="1" x14ac:dyDescent="0.25">
      <c r="A1" s="21" t="s">
        <v>620</v>
      </c>
      <c r="C1" s="284" t="str">
        <f>IF('Progress Tracker'!$E$20="Met", "Per tab 0 Summary of compliance, Table B, do not complete this spreadsheet.", "")</f>
        <v/>
      </c>
    </row>
    <row r="2" spans="1:47" ht="45" x14ac:dyDescent="0.25">
      <c r="A2" s="237" t="s">
        <v>563</v>
      </c>
      <c r="E2" s="229" t="str" cm="1">
        <f t="array" ref="E2">IF('Progress Tracker'!E20="Met", "", (IF((OR(Table14[[Start date]:[End date]]="", D11="", D12="")), "Cells D5:E7 and D11:D12 are required fields. Please review and complete all required cells.", "")))</f>
        <v>Cells D5:E7 and D11:D12 are required fields. Please review and complete all required cells.</v>
      </c>
      <c r="F2" s="229" t="str">
        <f>IF('Progress Tracker'!E20="Met", "", (IF((COUNTIF(AS18:AS217, "Incomplete")=0), "", "There are incomplete cells in section C table. Review the table range F18:Q217 and AQ18:AR217 and see if there are any missing cells to complete.")))</f>
        <v/>
      </c>
    </row>
    <row r="3" spans="1:47" ht="45.6" customHeight="1" x14ac:dyDescent="0.25">
      <c r="A3" s="173" t="s">
        <v>621</v>
      </c>
      <c r="B3" s="173"/>
      <c r="C3" s="173"/>
      <c r="D3" s="184"/>
      <c r="E3" s="184"/>
    </row>
    <row r="4" spans="1:47" x14ac:dyDescent="0.25">
      <c r="A4" s="12" t="s">
        <v>565</v>
      </c>
      <c r="B4" s="12" t="s">
        <v>566</v>
      </c>
      <c r="C4" s="12" t="s">
        <v>567</v>
      </c>
      <c r="D4" s="12" t="s">
        <v>568</v>
      </c>
      <c r="E4" s="34" t="s">
        <v>569</v>
      </c>
    </row>
    <row r="5" spans="1:47" x14ac:dyDescent="0.25">
      <c r="A5" s="74" t="s">
        <v>622</v>
      </c>
      <c r="B5" s="43" t="s">
        <v>571</v>
      </c>
      <c r="C5" s="33" t="s">
        <v>572</v>
      </c>
      <c r="D5" s="86"/>
      <c r="E5" s="87"/>
    </row>
    <row r="6" spans="1:47" x14ac:dyDescent="0.25">
      <c r="A6" s="74" t="s">
        <v>623</v>
      </c>
      <c r="B6" s="43" t="s">
        <v>574</v>
      </c>
      <c r="C6" s="33" t="s">
        <v>572</v>
      </c>
      <c r="D6" s="86"/>
      <c r="E6" s="87"/>
    </row>
    <row r="7" spans="1:47" x14ac:dyDescent="0.25">
      <c r="A7" s="74" t="s">
        <v>624</v>
      </c>
      <c r="B7" s="43" t="s">
        <v>576</v>
      </c>
      <c r="C7" s="33" t="s">
        <v>572</v>
      </c>
      <c r="D7" s="86"/>
      <c r="E7" s="87"/>
    </row>
    <row r="8" spans="1:47" ht="28.7" customHeight="1" x14ac:dyDescent="0.3">
      <c r="A8" s="22" t="s">
        <v>625</v>
      </c>
    </row>
    <row r="9" spans="1:47" ht="37.35" customHeight="1" thickBot="1" x14ac:dyDescent="0.3">
      <c r="A9" s="173" t="s">
        <v>626</v>
      </c>
      <c r="B9" s="173"/>
      <c r="C9" s="173"/>
      <c r="D9" s="184"/>
      <c r="E9" s="184"/>
      <c r="F9" s="184"/>
    </row>
    <row r="10" spans="1:47" x14ac:dyDescent="0.25">
      <c r="A10" s="27" t="s">
        <v>474</v>
      </c>
      <c r="B10" s="28" t="s">
        <v>475</v>
      </c>
      <c r="C10" s="149" t="s">
        <v>51</v>
      </c>
      <c r="D10" s="215" t="s">
        <v>476</v>
      </c>
    </row>
    <row r="11" spans="1:47" ht="216" customHeight="1" x14ac:dyDescent="0.25">
      <c r="A11" s="30" t="s">
        <v>627</v>
      </c>
      <c r="B11" s="19" t="s">
        <v>628</v>
      </c>
      <c r="C11" s="45" t="s">
        <v>55</v>
      </c>
      <c r="D11" s="216"/>
    </row>
    <row r="12" spans="1:47" ht="231.6" customHeight="1" x14ac:dyDescent="0.25">
      <c r="A12" s="30" t="s">
        <v>629</v>
      </c>
      <c r="B12" s="23" t="s">
        <v>630</v>
      </c>
      <c r="C12" s="45" t="s">
        <v>55</v>
      </c>
      <c r="D12" s="213"/>
    </row>
    <row r="13" spans="1:47" ht="158.44999999999999" customHeight="1" thickBot="1" x14ac:dyDescent="0.3">
      <c r="A13" s="29" t="s">
        <v>631</v>
      </c>
      <c r="B13" s="20" t="s">
        <v>601</v>
      </c>
      <c r="C13" s="46" t="s">
        <v>602</v>
      </c>
      <c r="D13" s="214"/>
    </row>
    <row r="14" spans="1:47" ht="39.6" customHeight="1" x14ac:dyDescent="0.3">
      <c r="A14" s="22" t="s">
        <v>632</v>
      </c>
    </row>
    <row r="15" spans="1:47" ht="75" customHeight="1" thickBot="1" x14ac:dyDescent="0.3">
      <c r="A15" s="185" t="s">
        <v>633</v>
      </c>
      <c r="B15" s="185"/>
      <c r="C15" s="185"/>
      <c r="D15" s="185"/>
      <c r="E15" s="184"/>
      <c r="F15" s="184"/>
    </row>
    <row r="16" spans="1:47" ht="58.5" customHeight="1" x14ac:dyDescent="0.25">
      <c r="A16" s="27" t="s">
        <v>474</v>
      </c>
      <c r="B16" s="68" t="s">
        <v>60</v>
      </c>
      <c r="C16" s="149" t="s">
        <v>137</v>
      </c>
      <c r="D16" s="149" t="s">
        <v>139</v>
      </c>
      <c r="E16" s="149" t="s">
        <v>141</v>
      </c>
      <c r="F16" s="149" t="str">
        <f>IF($D5="","Number of Medicaid services furnished through FFS - Year 1","Number of Medicaid services furnished through FFS"&amp;CHAR(10)&amp;TEXT($D5,"mm/dd/yyyy")&amp;" -"&amp;TEXT($E5,"mm/dd/yyyy"))</f>
        <v>Number of Medicaid services furnished through FFS - Year 1</v>
      </c>
      <c r="G16" s="149" t="str">
        <f>IF($D6="","Number of Medicaid services furnished through FFS - Year 2","Number of Medicaid services furnished through FFS"&amp;CHAR(10)&amp;TEXT($D6,"mm/dd/yyyy")&amp;" -"&amp;TEXT($E6,"mm/dd/yyyy"))</f>
        <v>Number of Medicaid services furnished through FFS - Year 2</v>
      </c>
      <c r="H16" s="149" t="str">
        <f>IF($D7="","Number of Medicaid services furnished through FFS - Year 3","Number of Medicaid services furnished through FFS"&amp;CHAR(10)&amp;TEXT($D7,"mm/dd/yyyy")&amp;" -"&amp;TEXT($E7,"mm/dd/yyyy"))</f>
        <v>Number of Medicaid services furnished through FFS - Year 3</v>
      </c>
      <c r="I16" s="149" t="str">
        <f>IF($D5="","Number of Medicaid services furnished to adult beneficiaries - Year 1","Number of Medicaid services furnished to adult beneficiaries"&amp;CHAR(10)&amp;TEXT($D5,"mm/dd/yyyy")&amp;" -"&amp;TEXT($E5,"mm/dd/yyyy"))</f>
        <v>Number of Medicaid services furnished to adult beneficiaries - Year 1</v>
      </c>
      <c r="J16" s="149" t="str">
        <f>IF($D6="","Number of Medicaid services furnished to adult beneficiaries - Year 2","Number of Medicaid services furnished to adult beneficiaries"&amp;CHAR(10)&amp;TEXT($D6,"mm/dd/yyyy")&amp;" -"&amp;TEXT($E6,"mm/dd/yyyy"))</f>
        <v>Number of Medicaid services furnished to adult beneficiaries - Year 2</v>
      </c>
      <c r="K16" s="149" t="str">
        <f>IF($D7="","Number of Medicaid services furnished to adult beneficiaries - Year 3","Number of Medicaid services furnished to adult beneficiaries"&amp;CHAR(10)&amp;TEXT($D7,"mm/dd/yyyy")&amp;" -"&amp;TEXT($E7,"mm/dd/yyyy"))</f>
        <v>Number of Medicaid services furnished to adult beneficiaries - Year 3</v>
      </c>
      <c r="L16" s="149" t="str">
        <f>IF($D5="","Number of Medicaid services furnished to child beneficiaries - Year 1","Number of Medicaid services furnished to child beneficiaries"&amp;CHAR(10)&amp;TEXT($D5,"mm/dd/yyyy")&amp;" -"&amp;TEXT($E5,"mm/dd/yyyy"))</f>
        <v>Number of Medicaid services furnished to child beneficiaries - Year 1</v>
      </c>
      <c r="M16" s="149" t="str">
        <f>IF($D6="","Number of Medicaid services furnished to child beneficiaries - Year 2","Number of Medicaid services furnished to child beneficiaries"&amp;CHAR(10)&amp;TEXT($D6,"mm/dd/yyyy")&amp;" -"&amp;TEXT($E6,"mm/dd/yyyy"))</f>
        <v>Number of Medicaid services furnished to child beneficiaries - Year 2</v>
      </c>
      <c r="N16" s="149" t="str">
        <f>IF($D7="","Number of Medicaid services furnished to child beneficiaries - Year 3","Number of Medicaid services furnished to child beneficiaries"&amp;CHAR(10)&amp;TEXT($D7,"mm/dd/yyyy")&amp;" -"&amp;TEXT($E7,"mm/dd/yyyy"))</f>
        <v>Number of Medicaid services furnished to child beneficiaries - Year 3</v>
      </c>
      <c r="O16" s="149" t="str">
        <f>IF($D5="","Number of Medicaid services furnished to beneficiaries who are living with disabilities - Year 1","Number of Medicaid services furnished to beneficiaries who are living with disabilities"&amp;CHAR(10)&amp;TEXT($D5,"mm/dd/yyyy")&amp;" -"&amp;TEXT($E5,"mm/dd/yyyy"))</f>
        <v>Number of Medicaid services furnished to beneficiaries who are living with disabilities - Year 1</v>
      </c>
      <c r="P16" s="149" t="str">
        <f>IF($D6="","Number of Medicaid services furnished to beneficiaries who are living with disabilities - Year 2","Number of Medicaid services furnished to beneficiaries who are living with disabilities"&amp;CHAR(10)&amp;TEXT($D6,"mm/dd/yyyy")&amp;" -"&amp;TEXT($E6,"mm/dd/yyyy"))</f>
        <v>Number of Medicaid services furnished to beneficiaries who are living with disabilities - Year 2</v>
      </c>
      <c r="Q16" s="149" t="str">
        <f>IF($D7="","Number of Medicaid services furnished to beneficiaries who are living with disabilities - Year 3","Number of Medicaid services furnished to beneficiaries who are living with disabilities"&amp;CHAR(10)&amp;TEXT($D7,"mm/dd/yyyy")&amp;" -"&amp;TEXT($E7,"mm/dd/yyyy"))</f>
        <v>Number of Medicaid services furnished to beneficiaries who are living with disabilities - Year 3</v>
      </c>
      <c r="R16" s="149" t="str">
        <f>IF($D5="","Proportion of Medicaid services furnished to adult beneficiaries - Year 1","Proportion of Medicaid services furnished to adult beneficiaries"&amp;CHAR(10)&amp;TEXT($D5,"mm/dd/yyyy")&amp;" -"&amp;TEXT($E5,"mm/dd/yyyy"))</f>
        <v>Proportion of Medicaid services furnished to adult beneficiaries - Year 1</v>
      </c>
      <c r="S16" s="149" t="str">
        <f>IF($D6="","Proportion of Medicaid services furnished to adult beneficiaries - Year 2","Proportion of Medicaid services furnished to adult beneficiaries"&amp;CHAR(10)&amp;TEXT($D6,"mm/dd/yyyy")&amp;" -"&amp;TEXT($E6,"mm/dd/yyyy"))</f>
        <v>Proportion of Medicaid services furnished to adult beneficiaries - Year 2</v>
      </c>
      <c r="T16" s="149" t="str">
        <f>IF($D7="","Proportion of Medicaid services furnished to adult beneficiaries - Year 3","Proportion of Medicaid services furnished to adult beneficiaries"&amp;CHAR(10)&amp;TEXT($D7,"mm/dd/yyyy")&amp;" -"&amp;TEXT($E7,"mm/dd/yyyy"))</f>
        <v>Proportion of Medicaid services furnished to adult beneficiaries - Year 3</v>
      </c>
      <c r="U16" s="149" t="str">
        <f>IF($D5="","Proportion of Medicaid services furnished to child beneficiaries - Year 1","Proportion of Medicaid services furnished to child beneficiaries"&amp;CHAR(10)&amp;TEXT($D5,"mm/dd/yyyy")&amp;" -"&amp;TEXT($E5,"mm/dd/yyyy"))</f>
        <v>Proportion of Medicaid services furnished to child beneficiaries - Year 1</v>
      </c>
      <c r="V16" s="149" t="str">
        <f>IF($D6="","Proportion of Medicaid services furnished to child beneficiaries - Year 2","Proportion of Medicaid services furnished to child beneficiaries"&amp;CHAR(10)&amp;TEXT($D6,"mm/dd/yyyy")&amp;" -"&amp;TEXT($E6,"mm/dd/yyyy"))</f>
        <v>Proportion of Medicaid services furnished to child beneficiaries - Year 2</v>
      </c>
      <c r="W16" s="149" t="str">
        <f>IF($D7="","Proportion of Medicaid services furnished to child beneficiaries - Year 3","Proportion of Medicaid services furnished to child beneficiaries"&amp;CHAR(10)&amp;TEXT($D7,"mm/dd/yyyy")&amp;" -"&amp;TEXT($E7,"mm/dd/yyyy"))</f>
        <v>Proportion of Medicaid services furnished to child beneficiaries - Year 3</v>
      </c>
      <c r="X16" s="149" t="str">
        <f>IF($D5="","Proportion of Medicaid services furnished to beneficiaries living with disabilities - Year 1","Proportion of Medicaid services furnished to beneficiaries living with disabilities"&amp;CHAR(10)&amp;TEXT($D5,"mm/dd/yyyy")&amp;" -"&amp;TEXT($E5,"mm/dd/yyyy"))</f>
        <v>Proportion of Medicaid services furnished to beneficiaries living with disabilities - Year 1</v>
      </c>
      <c r="Y16" s="149" t="str">
        <f>IF($D6="","Proportion of Medicaid services furnished to beneficiaries living with disabilities - Year 2","Proportion of Medicaid services furnished to beneficiaries living with disabilities"&amp;CHAR(10)&amp;TEXT($D6,"mm/dd/yyyy")&amp;" -"&amp;TEXT($E6,"mm/dd/yyyy"))</f>
        <v>Proportion of Medicaid services furnished to beneficiaries living with disabilities - Year 2</v>
      </c>
      <c r="Z16" s="149" t="str">
        <f>IF($D7="","Proportion of Medicaid services furnished to beneficiaries living with disabilities - Year 3","Proportion of Medicaid services furnished to beneficiaries living with disabilities"&amp;CHAR(10)&amp;TEXT($D7,"mm/dd/yyyy")&amp;" -"&amp;TEXT($E7,"mm/dd/yyyy"))</f>
        <v>Proportion of Medicaid services furnished to beneficiaries living with disabilities - Year 3</v>
      </c>
      <c r="AA16" s="149" t="s">
        <v>334</v>
      </c>
      <c r="AB16" s="149" t="s">
        <v>336</v>
      </c>
      <c r="AC16" s="149" t="s">
        <v>338</v>
      </c>
      <c r="AD16" s="149" t="s">
        <v>340</v>
      </c>
      <c r="AE16" s="149" t="s">
        <v>342</v>
      </c>
      <c r="AF16" s="149" t="s">
        <v>344</v>
      </c>
      <c r="AG16" s="149" t="s">
        <v>346</v>
      </c>
      <c r="AH16" s="149" t="s">
        <v>348</v>
      </c>
      <c r="AI16" s="149" t="s">
        <v>350</v>
      </c>
      <c r="AJ16" s="149" t="s">
        <v>352</v>
      </c>
      <c r="AK16" s="149" t="s">
        <v>354</v>
      </c>
      <c r="AL16" s="149" t="s">
        <v>356</v>
      </c>
      <c r="AM16" s="149" t="s">
        <v>358</v>
      </c>
      <c r="AN16" s="149" t="s">
        <v>360</v>
      </c>
      <c r="AO16" s="149" t="s">
        <v>362</v>
      </c>
      <c r="AP16" s="149" t="s">
        <v>364</v>
      </c>
      <c r="AQ16" s="149" t="s">
        <v>159</v>
      </c>
      <c r="AR16" s="149" t="s">
        <v>161</v>
      </c>
      <c r="AS16" s="231" t="s">
        <v>514</v>
      </c>
      <c r="AT16" s="230" t="s">
        <v>515</v>
      </c>
      <c r="AU16" s="231" t="s">
        <v>516</v>
      </c>
    </row>
    <row r="17" spans="1:47" ht="51" customHeight="1" x14ac:dyDescent="0.25">
      <c r="A17">
        <v>0</v>
      </c>
      <c r="B17" s="13" t="s">
        <v>582</v>
      </c>
      <c r="C17" s="13" t="s">
        <v>634</v>
      </c>
      <c r="D17" s="13" t="s">
        <v>290</v>
      </c>
      <c r="E17" s="13" t="s">
        <v>291</v>
      </c>
      <c r="F17" s="13" t="s">
        <v>635</v>
      </c>
      <c r="G17" s="13" t="s">
        <v>636</v>
      </c>
      <c r="H17" s="13" t="s">
        <v>637</v>
      </c>
      <c r="I17" s="13" t="s">
        <v>638</v>
      </c>
      <c r="J17" s="13" t="s">
        <v>639</v>
      </c>
      <c r="K17" s="13" t="s">
        <v>640</v>
      </c>
      <c r="L17" s="13" t="s">
        <v>641</v>
      </c>
      <c r="M17" s="13" t="s">
        <v>642</v>
      </c>
      <c r="N17" s="13" t="s">
        <v>643</v>
      </c>
      <c r="O17" s="13" t="s">
        <v>644</v>
      </c>
      <c r="P17" s="13" t="s">
        <v>645</v>
      </c>
      <c r="Q17" s="13" t="s">
        <v>646</v>
      </c>
      <c r="R17" s="13" t="s">
        <v>288</v>
      </c>
      <c r="S17" s="13" t="s">
        <v>288</v>
      </c>
      <c r="T17" s="13" t="s">
        <v>288</v>
      </c>
      <c r="U17" s="13" t="s">
        <v>288</v>
      </c>
      <c r="V17" s="13" t="s">
        <v>288</v>
      </c>
      <c r="W17" s="13" t="s">
        <v>288</v>
      </c>
      <c r="X17" s="13" t="s">
        <v>288</v>
      </c>
      <c r="Y17" s="13" t="s">
        <v>288</v>
      </c>
      <c r="Z17" s="13" t="s">
        <v>288</v>
      </c>
      <c r="AA17" s="13" t="s">
        <v>288</v>
      </c>
      <c r="AB17" s="13" t="s">
        <v>288</v>
      </c>
      <c r="AC17" s="13" t="s">
        <v>288</v>
      </c>
      <c r="AD17" s="13" t="s">
        <v>288</v>
      </c>
      <c r="AE17" s="13" t="s">
        <v>288</v>
      </c>
      <c r="AF17" s="13" t="s">
        <v>288</v>
      </c>
      <c r="AG17" s="13" t="s">
        <v>288</v>
      </c>
      <c r="AH17" s="13" t="s">
        <v>288</v>
      </c>
      <c r="AI17" s="13" t="s">
        <v>288</v>
      </c>
      <c r="AJ17" s="13" t="s">
        <v>288</v>
      </c>
      <c r="AK17" s="13" t="s">
        <v>288</v>
      </c>
      <c r="AL17" s="13" t="s">
        <v>288</v>
      </c>
      <c r="AM17" s="13" t="s">
        <v>288</v>
      </c>
      <c r="AN17" s="13" t="s">
        <v>288</v>
      </c>
      <c r="AO17" s="13" t="s">
        <v>288</v>
      </c>
      <c r="AP17" s="13" t="s">
        <v>288</v>
      </c>
      <c r="AQ17" s="13" t="s">
        <v>160</v>
      </c>
      <c r="AR17" s="13" t="s">
        <v>647</v>
      </c>
      <c r="AS17" s="233" t="s">
        <v>288</v>
      </c>
      <c r="AT17" s="233" t="s">
        <v>288</v>
      </c>
      <c r="AU17" s="233" t="s">
        <v>288</v>
      </c>
    </row>
    <row r="18" spans="1:47" x14ac:dyDescent="0.25">
      <c r="A18">
        <v>1</v>
      </c>
      <c r="B18" s="69" t="str">
        <f>IF(ISBLANK('IV Addl - Analysis'!B12),"--",'IV Addl - Analysis'!B12)</f>
        <v>--</v>
      </c>
      <c r="C18" s="60" t="str">
        <f>IF(ISBLANK('V Addl - Providers'!C12),"--",'V Addl - Providers'!C12)</f>
        <v>--</v>
      </c>
      <c r="D18" s="60" t="str">
        <f>IF(ISBLANK('V Addl - Providers'!D12),"--",'V Addl - Providers'!D12)</f>
        <v>--</v>
      </c>
      <c r="E18" s="60" t="str">
        <f>IF(ISBLANK('V Addl - Providers'!E12),"--",'V Addl - Providers'!E12)</f>
        <v>--</v>
      </c>
      <c r="F18" s="9"/>
      <c r="G18" s="9"/>
      <c r="H18" s="9"/>
      <c r="I18" s="9"/>
      <c r="J18" s="9"/>
      <c r="K18" s="9"/>
      <c r="L18" s="9"/>
      <c r="M18" s="9"/>
      <c r="N18" s="9"/>
      <c r="O18" s="9"/>
      <c r="P18" s="9"/>
      <c r="Q18" s="9"/>
      <c r="R18" s="125" t="e">
        <f>ROUND(I18/$F18,2)</f>
        <v>#DIV/0!</v>
      </c>
      <c r="S18" s="125" t="e">
        <f>ROUND(J18/$G18,2)</f>
        <v>#DIV/0!</v>
      </c>
      <c r="T18" s="125" t="e">
        <f>ROUND(K18/$H18,2)</f>
        <v>#DIV/0!</v>
      </c>
      <c r="U18" s="125" t="e">
        <f>ROUND(L18/$F18,2)</f>
        <v>#DIV/0!</v>
      </c>
      <c r="V18" s="125" t="e">
        <f>ROUND(M18/$G18,2)</f>
        <v>#DIV/0!</v>
      </c>
      <c r="W18" s="125" t="e">
        <f>ROUND(N18/$H18,2)</f>
        <v>#DIV/0!</v>
      </c>
      <c r="X18" s="125" t="e">
        <f>ROUND(O18/$F18,2)</f>
        <v>#DIV/0!</v>
      </c>
      <c r="Y18" s="125" t="e">
        <f>ROUND(P18/$G18,2)</f>
        <v>#DIV/0!</v>
      </c>
      <c r="Z18" s="125" t="e">
        <f>ROUND(Q18/$H18,2)</f>
        <v>#DIV/0!</v>
      </c>
      <c r="AA18" s="59" t="e">
        <f>G18/F18-1</f>
        <v>#DIV/0!</v>
      </c>
      <c r="AB18" s="59" t="e">
        <f>H18/G18-1</f>
        <v>#DIV/0!</v>
      </c>
      <c r="AC18" s="63">
        <f>H18-F18</f>
        <v>0</v>
      </c>
      <c r="AD18" s="59" t="e">
        <f>IF(H18/F18-1&gt;0,F18&amp;" to "&amp;H18&amp;" ("&amp;TEXT((H18/F18-1)*100,"0.0")&amp;"% increase)",IF(H18/F18-1&lt;0,F18&amp;" to "&amp;H18&amp;" ("&amp;TEXT(ABS((H18/F18-1)*100),"0.0")&amp;"% decrease)",IF(H18/F18-1=0,F18&amp;" to "&amp;H18&amp;" (no change)")))</f>
        <v>#DIV/0!</v>
      </c>
      <c r="AE18" s="59" t="e">
        <f>J18/I18-1</f>
        <v>#DIV/0!</v>
      </c>
      <c r="AF18" s="59" t="e">
        <f>K18/J18-1</f>
        <v>#DIV/0!</v>
      </c>
      <c r="AG18" s="63">
        <f>K18-I18</f>
        <v>0</v>
      </c>
      <c r="AH18" s="59" t="e">
        <f>IF(K18/I18-1&gt;0,I18&amp;" to "&amp;K18&amp;" ("&amp;TEXT((K18/I18-1)*100,"0.0")&amp;"% increase)",IF(K18/I18-1&lt;0,I18&amp;" to "&amp;K18&amp;" ("&amp;TEXT(ABS((K18/I18-1)*100),"0.0")&amp;"% decrease)",IF(K18/I18-1=0,I18&amp;" to "&amp;K18&amp;" (no change)")))</f>
        <v>#DIV/0!</v>
      </c>
      <c r="AI18" s="59" t="e">
        <f>M18/L18-1</f>
        <v>#DIV/0!</v>
      </c>
      <c r="AJ18" s="59" t="e">
        <f>N18/M18-1</f>
        <v>#DIV/0!</v>
      </c>
      <c r="AK18" s="57">
        <f>N18-L18</f>
        <v>0</v>
      </c>
      <c r="AL18" s="59" t="e">
        <f>IF(N18/L18-1&gt;0,L18&amp;" to "&amp;N18&amp;" ("&amp;TEXT((N18/L18-1)*100,"0.0")&amp;"% increase)",IF(N18/L18-1&lt;0,L18&amp;" to "&amp;N18&amp;" ("&amp;TEXT(ABS((N18/L18-1)*100),"0.0")&amp;"% decrease)",IF(N18/L18-1=0,L18&amp;" to "&amp;N18&amp;" (no change)")))</f>
        <v>#DIV/0!</v>
      </c>
      <c r="AM18" s="59" t="e">
        <f>P18/O18-1</f>
        <v>#DIV/0!</v>
      </c>
      <c r="AN18" s="59" t="e">
        <f>Q18/P18-1</f>
        <v>#DIV/0!</v>
      </c>
      <c r="AO18" s="57">
        <f>Q18-O18</f>
        <v>0</v>
      </c>
      <c r="AP18" s="59" t="e">
        <f>IF(Q18/O18-1&gt;0,O18&amp;" to "&amp;Q18&amp;" ("&amp;TEXT((Q18/O18-1)*100,"0.0")&amp;"% increase)",IF(Q18/O18-1&lt;0,O18&amp;" to "&amp;Q18&amp;" ("&amp;TEXT(ABS((Q18/O18-1)*100),"0.0")&amp;"% decrease)",IF(Q18/O18-1=0,O18&amp;" to "&amp;Q18&amp;" (no change)")))</f>
        <v>#DIV/0!</v>
      </c>
      <c r="AQ18" s="84"/>
      <c r="AR18" s="235"/>
      <c r="AS18" s="280" t="str">
        <f>IF(OR(B18="",B18="--"),"",IF(COUNTA(F18:Q18, AQ18:AR18)=COLUMNS(F18:Q18)+COLUMNS(AQ18:AR18), "Complete", "Incomplete"))</f>
        <v/>
      </c>
      <c r="AT18" s="280">
        <f>IF(AS18="Incomplete",((COUNTBLANK(F18:Q18))+(COUNTBLANK(AQ18:AR18))), 0)</f>
        <v>0</v>
      </c>
      <c r="AU18" s="280">
        <f>IF(OR(AS18="Complete", AS18="Incomplete"), ((COLUMNS(F18:Q18))+(COLUMNS(AQ18:AR18))), 0)</f>
        <v>0</v>
      </c>
    </row>
    <row r="19" spans="1:47" x14ac:dyDescent="0.25">
      <c r="A19">
        <f>A18+1</f>
        <v>2</v>
      </c>
      <c r="B19" s="69" t="str">
        <f>IF(ISBLANK('IV Addl - Analysis'!B13),"--",'IV Addl - Analysis'!B13)</f>
        <v>--</v>
      </c>
      <c r="C19" s="60" t="str">
        <f>IF(ISBLANK('V Addl - Providers'!C13),"--",'V Addl - Providers'!C13)</f>
        <v>--</v>
      </c>
      <c r="D19" s="60" t="str">
        <f>IF(ISBLANK('V Addl - Providers'!D13),"--",'V Addl - Providers'!D13)</f>
        <v>--</v>
      </c>
      <c r="E19" s="60" t="str">
        <f>IF(ISBLANK('V Addl - Providers'!E13),"--",'V Addl - Providers'!E13)</f>
        <v>--</v>
      </c>
      <c r="F19" s="9"/>
      <c r="G19" s="9"/>
      <c r="H19" s="9"/>
      <c r="I19" s="9"/>
      <c r="J19" s="9"/>
      <c r="K19" s="9"/>
      <c r="L19" s="9"/>
      <c r="M19" s="9"/>
      <c r="N19" s="9"/>
      <c r="O19" s="9"/>
      <c r="P19" s="9"/>
      <c r="Q19" s="9"/>
      <c r="R19" s="125" t="e">
        <f t="shared" ref="R19:R82" si="0">ROUND(I19/$F19,2)</f>
        <v>#DIV/0!</v>
      </c>
      <c r="S19" s="125" t="e">
        <f t="shared" ref="S19:S82" si="1">ROUND(J19/$G19,2)</f>
        <v>#DIV/0!</v>
      </c>
      <c r="T19" s="125" t="e">
        <f t="shared" ref="T19:T82" si="2">ROUND(K19/$H19,2)</f>
        <v>#DIV/0!</v>
      </c>
      <c r="U19" s="125" t="e">
        <f t="shared" ref="U19:U82" si="3">ROUND(L19/$F19,2)</f>
        <v>#DIV/0!</v>
      </c>
      <c r="V19" s="125" t="e">
        <f t="shared" ref="V19:V82" si="4">ROUND(M19/$G19,2)</f>
        <v>#DIV/0!</v>
      </c>
      <c r="W19" s="125" t="e">
        <f t="shared" ref="W19:W82" si="5">ROUND(N19/$H19,2)</f>
        <v>#DIV/0!</v>
      </c>
      <c r="X19" s="125" t="e">
        <f t="shared" ref="X19:X82" si="6">ROUND(O19/$F19,2)</f>
        <v>#DIV/0!</v>
      </c>
      <c r="Y19" s="125" t="e">
        <f t="shared" ref="Y19:Y82" si="7">ROUND(P19/$G19,2)</f>
        <v>#DIV/0!</v>
      </c>
      <c r="Z19" s="125" t="e">
        <f t="shared" ref="Z19:Z82" si="8">ROUND(Q19/$H19,2)</f>
        <v>#DIV/0!</v>
      </c>
      <c r="AA19" s="59" t="e">
        <f t="shared" ref="AA19:AA67" si="9">G19/F19-1</f>
        <v>#DIV/0!</v>
      </c>
      <c r="AB19" s="59" t="e">
        <f t="shared" ref="AB19:AB67" si="10">H19/G19-1</f>
        <v>#DIV/0!</v>
      </c>
      <c r="AC19" s="63">
        <f t="shared" ref="AC19:AC67" si="11">H19-F19</f>
        <v>0</v>
      </c>
      <c r="AD19" s="59" t="e">
        <f t="shared" ref="AD19:AD82" si="12">IF(H19/F19-1&gt;0,F19&amp;" to "&amp;H19&amp;" ("&amp;TEXT((H19/F19-1)*100,"0.0")&amp;"% increase)",IF(H19/F19-1&lt;0,F19&amp;" to "&amp;H19&amp;" ("&amp;TEXT(ABS((H19/F19-1)*100),"0.0")&amp;"% decrease)",IF(H19/F19-1=0,F19&amp;" to "&amp;H19&amp;" (no change)")))</f>
        <v>#DIV/0!</v>
      </c>
      <c r="AE19" s="59" t="e">
        <f t="shared" ref="AE19:AE67" si="13">J19/I19-1</f>
        <v>#DIV/0!</v>
      </c>
      <c r="AF19" s="59" t="e">
        <f t="shared" ref="AF19:AF67" si="14">K19/J19-1</f>
        <v>#DIV/0!</v>
      </c>
      <c r="AG19" s="63">
        <f t="shared" ref="AG19:AG67" si="15">K19-I19</f>
        <v>0</v>
      </c>
      <c r="AH19" s="59" t="e">
        <f t="shared" ref="AH19:AH82" si="16">IF(K19/I19-1&gt;0,I19&amp;" to "&amp;K19&amp;" ("&amp;TEXT((K19/I19-1)*100,"0.0")&amp;"% increase)",IF(K19/I19-1&lt;0,I19&amp;" to "&amp;K19&amp;" ("&amp;TEXT(ABS((K19/I19-1)*100),"0.0")&amp;"% decrease)",IF(K19/I19-1=0,I19&amp;" to "&amp;K19&amp;" (no change)")))</f>
        <v>#DIV/0!</v>
      </c>
      <c r="AI19" s="59" t="e">
        <f t="shared" ref="AI19:AI67" si="17">M19/L19-1</f>
        <v>#DIV/0!</v>
      </c>
      <c r="AJ19" s="59" t="e">
        <f t="shared" ref="AJ19:AJ67" si="18">N19/M19-1</f>
        <v>#DIV/0!</v>
      </c>
      <c r="AK19" s="57">
        <f t="shared" ref="AK19:AK67" si="19">N19-L19</f>
        <v>0</v>
      </c>
      <c r="AL19" s="59" t="e">
        <f t="shared" ref="AL19:AL82" si="20">IF(N19/L19-1&gt;0,L19&amp;" to "&amp;N19&amp;" ("&amp;TEXT((N19/L19-1)*100,"0.0")&amp;"% increase)",IF(N19/L19-1&lt;0,L19&amp;" to "&amp;N19&amp;" ("&amp;TEXT(ABS((N19/L19-1)*100),"0.0")&amp;"% decrease)",IF(N19/L19-1=0,L19&amp;" to "&amp;N19&amp;" (no change)")))</f>
        <v>#DIV/0!</v>
      </c>
      <c r="AM19" s="59" t="e">
        <f t="shared" ref="AM19:AM67" si="21">P19/O19-1</f>
        <v>#DIV/0!</v>
      </c>
      <c r="AN19" s="59" t="e">
        <f t="shared" ref="AN19:AN67" si="22">Q19/P19-1</f>
        <v>#DIV/0!</v>
      </c>
      <c r="AO19" s="57">
        <f t="shared" ref="AO19:AO67" si="23">Q19-O19</f>
        <v>0</v>
      </c>
      <c r="AP19" s="59" t="e">
        <f t="shared" ref="AP19:AP82" si="24">IF(Q19/O19-1&gt;0,O19&amp;" to "&amp;Q19&amp;" ("&amp;TEXT((Q19/O19-1)*100,"0.0")&amp;"% increase)",IF(Q19/O19-1&lt;0,O19&amp;" to "&amp;Q19&amp;" ("&amp;TEXT(ABS((Q19/O19-1)*100),"0.0")&amp;"% decrease)",IF(Q19/O19-1=0,O19&amp;" to "&amp;Q19&amp;" (no change)")))</f>
        <v>#DIV/0!</v>
      </c>
      <c r="AQ19" s="84"/>
      <c r="AR19" s="235"/>
      <c r="AS19" s="280" t="str">
        <f t="shared" ref="AS19:AS82" si="25">IF(OR(B19="",B19="--"),"",IF(COUNTA(F19:Q19, AQ19:AR19)=COLUMNS(F19:Q19)+COLUMNS(AQ19:AR19), "Complete", "Incomplete"))</f>
        <v/>
      </c>
      <c r="AT19" s="280">
        <f t="shared" ref="AT19:AT82" si="26">IF(AS19="Incomplete",((COUNTBLANK(F19:Q19))+(COUNTBLANK(AQ19:AR19))), 0)</f>
        <v>0</v>
      </c>
      <c r="AU19" s="280">
        <f t="shared" ref="AU19:AU82" si="27">IF(OR(AS19="Complete", AS19="Incomplete"), ((COLUMNS(F19:Q19))+(COLUMNS(AQ19:AR19))), 0)</f>
        <v>0</v>
      </c>
    </row>
    <row r="20" spans="1:47" x14ac:dyDescent="0.25">
      <c r="A20">
        <f t="shared" ref="A20:A83" si="28">A19+1</f>
        <v>3</v>
      </c>
      <c r="B20" s="69" t="str">
        <f>IF(ISBLANK('IV Addl - Analysis'!B14),"--",'IV Addl - Analysis'!B14)</f>
        <v>--</v>
      </c>
      <c r="C20" s="60" t="str">
        <f>IF(ISBLANK('V Addl - Providers'!C14),"--",'V Addl - Providers'!C14)</f>
        <v>--</v>
      </c>
      <c r="D20" s="60" t="str">
        <f>IF(ISBLANK('V Addl - Providers'!D14),"--",'V Addl - Providers'!D14)</f>
        <v>--</v>
      </c>
      <c r="E20" s="60" t="str">
        <f>IF(ISBLANK('V Addl - Providers'!E14),"--",'V Addl - Providers'!E14)</f>
        <v>--</v>
      </c>
      <c r="F20" s="9"/>
      <c r="G20" s="9"/>
      <c r="H20" s="9"/>
      <c r="I20" s="9"/>
      <c r="J20" s="9"/>
      <c r="K20" s="9"/>
      <c r="L20" s="9"/>
      <c r="M20" s="9"/>
      <c r="N20" s="9"/>
      <c r="O20" s="9"/>
      <c r="P20" s="9"/>
      <c r="Q20" s="9"/>
      <c r="R20" s="125" t="e">
        <f t="shared" si="0"/>
        <v>#DIV/0!</v>
      </c>
      <c r="S20" s="125" t="e">
        <f t="shared" si="1"/>
        <v>#DIV/0!</v>
      </c>
      <c r="T20" s="125" t="e">
        <f t="shared" si="2"/>
        <v>#DIV/0!</v>
      </c>
      <c r="U20" s="125" t="e">
        <f t="shared" si="3"/>
        <v>#DIV/0!</v>
      </c>
      <c r="V20" s="125" t="e">
        <f t="shared" si="4"/>
        <v>#DIV/0!</v>
      </c>
      <c r="W20" s="125" t="e">
        <f t="shared" si="5"/>
        <v>#DIV/0!</v>
      </c>
      <c r="X20" s="125" t="e">
        <f t="shared" si="6"/>
        <v>#DIV/0!</v>
      </c>
      <c r="Y20" s="125" t="e">
        <f t="shared" si="7"/>
        <v>#DIV/0!</v>
      </c>
      <c r="Z20" s="125" t="e">
        <f t="shared" si="8"/>
        <v>#DIV/0!</v>
      </c>
      <c r="AA20" s="59" t="e">
        <f t="shared" si="9"/>
        <v>#DIV/0!</v>
      </c>
      <c r="AB20" s="59" t="e">
        <f t="shared" si="10"/>
        <v>#DIV/0!</v>
      </c>
      <c r="AC20" s="63">
        <f t="shared" si="11"/>
        <v>0</v>
      </c>
      <c r="AD20" s="59" t="e">
        <f t="shared" si="12"/>
        <v>#DIV/0!</v>
      </c>
      <c r="AE20" s="59" t="e">
        <f t="shared" si="13"/>
        <v>#DIV/0!</v>
      </c>
      <c r="AF20" s="59" t="e">
        <f t="shared" si="14"/>
        <v>#DIV/0!</v>
      </c>
      <c r="AG20" s="63">
        <f t="shared" si="15"/>
        <v>0</v>
      </c>
      <c r="AH20" s="59" t="e">
        <f t="shared" si="16"/>
        <v>#DIV/0!</v>
      </c>
      <c r="AI20" s="59" t="e">
        <f t="shared" si="17"/>
        <v>#DIV/0!</v>
      </c>
      <c r="AJ20" s="59" t="e">
        <f t="shared" si="18"/>
        <v>#DIV/0!</v>
      </c>
      <c r="AK20" s="57">
        <f t="shared" si="19"/>
        <v>0</v>
      </c>
      <c r="AL20" s="59" t="e">
        <f t="shared" si="20"/>
        <v>#DIV/0!</v>
      </c>
      <c r="AM20" s="59" t="e">
        <f t="shared" si="21"/>
        <v>#DIV/0!</v>
      </c>
      <c r="AN20" s="59" t="e">
        <f t="shared" si="22"/>
        <v>#DIV/0!</v>
      </c>
      <c r="AO20" s="57">
        <f t="shared" si="23"/>
        <v>0</v>
      </c>
      <c r="AP20" s="59" t="e">
        <f t="shared" si="24"/>
        <v>#DIV/0!</v>
      </c>
      <c r="AQ20" s="84"/>
      <c r="AR20" s="235"/>
      <c r="AS20" s="280" t="str">
        <f t="shared" si="25"/>
        <v/>
      </c>
      <c r="AT20" s="280">
        <f t="shared" si="26"/>
        <v>0</v>
      </c>
      <c r="AU20" s="280">
        <f t="shared" si="27"/>
        <v>0</v>
      </c>
    </row>
    <row r="21" spans="1:47" x14ac:dyDescent="0.25">
      <c r="A21">
        <f t="shared" si="28"/>
        <v>4</v>
      </c>
      <c r="B21" s="69" t="str">
        <f>IF(ISBLANK('IV Addl - Analysis'!B15),"--",'IV Addl - Analysis'!B15)</f>
        <v>--</v>
      </c>
      <c r="C21" s="60" t="str">
        <f>IF(ISBLANK('V Addl - Providers'!C15),"--",'V Addl - Providers'!C15)</f>
        <v>--</v>
      </c>
      <c r="D21" s="60" t="str">
        <f>IF(ISBLANK('V Addl - Providers'!D15),"--",'V Addl - Providers'!D15)</f>
        <v>--</v>
      </c>
      <c r="E21" s="60" t="str">
        <f>IF(ISBLANK('V Addl - Providers'!E15),"--",'V Addl - Providers'!E15)</f>
        <v>--</v>
      </c>
      <c r="F21" s="9"/>
      <c r="G21" s="9"/>
      <c r="H21" s="9"/>
      <c r="I21" s="9"/>
      <c r="J21" s="9"/>
      <c r="K21" s="9"/>
      <c r="L21" s="9"/>
      <c r="M21" s="9"/>
      <c r="N21" s="9"/>
      <c r="O21" s="9"/>
      <c r="P21" s="9"/>
      <c r="Q21" s="9"/>
      <c r="R21" s="125" t="e">
        <f t="shared" si="0"/>
        <v>#DIV/0!</v>
      </c>
      <c r="S21" s="125" t="e">
        <f t="shared" si="1"/>
        <v>#DIV/0!</v>
      </c>
      <c r="T21" s="125" t="e">
        <f t="shared" si="2"/>
        <v>#DIV/0!</v>
      </c>
      <c r="U21" s="125" t="e">
        <f t="shared" si="3"/>
        <v>#DIV/0!</v>
      </c>
      <c r="V21" s="125" t="e">
        <f t="shared" si="4"/>
        <v>#DIV/0!</v>
      </c>
      <c r="W21" s="125" t="e">
        <f t="shared" si="5"/>
        <v>#DIV/0!</v>
      </c>
      <c r="X21" s="125" t="e">
        <f t="shared" si="6"/>
        <v>#DIV/0!</v>
      </c>
      <c r="Y21" s="125" t="e">
        <f t="shared" si="7"/>
        <v>#DIV/0!</v>
      </c>
      <c r="Z21" s="125" t="e">
        <f t="shared" si="8"/>
        <v>#DIV/0!</v>
      </c>
      <c r="AA21" s="59" t="e">
        <f t="shared" si="9"/>
        <v>#DIV/0!</v>
      </c>
      <c r="AB21" s="59" t="e">
        <f t="shared" si="10"/>
        <v>#DIV/0!</v>
      </c>
      <c r="AC21" s="63">
        <f t="shared" si="11"/>
        <v>0</v>
      </c>
      <c r="AD21" s="59" t="e">
        <f t="shared" si="12"/>
        <v>#DIV/0!</v>
      </c>
      <c r="AE21" s="59" t="e">
        <f t="shared" si="13"/>
        <v>#DIV/0!</v>
      </c>
      <c r="AF21" s="59" t="e">
        <f t="shared" si="14"/>
        <v>#DIV/0!</v>
      </c>
      <c r="AG21" s="63">
        <f t="shared" si="15"/>
        <v>0</v>
      </c>
      <c r="AH21" s="59" t="e">
        <f t="shared" si="16"/>
        <v>#DIV/0!</v>
      </c>
      <c r="AI21" s="59" t="e">
        <f t="shared" si="17"/>
        <v>#DIV/0!</v>
      </c>
      <c r="AJ21" s="59" t="e">
        <f t="shared" si="18"/>
        <v>#DIV/0!</v>
      </c>
      <c r="AK21" s="57">
        <f t="shared" si="19"/>
        <v>0</v>
      </c>
      <c r="AL21" s="59" t="e">
        <f t="shared" si="20"/>
        <v>#DIV/0!</v>
      </c>
      <c r="AM21" s="59" t="e">
        <f t="shared" si="21"/>
        <v>#DIV/0!</v>
      </c>
      <c r="AN21" s="59" t="e">
        <f t="shared" si="22"/>
        <v>#DIV/0!</v>
      </c>
      <c r="AO21" s="57">
        <f t="shared" si="23"/>
        <v>0</v>
      </c>
      <c r="AP21" s="59" t="e">
        <f t="shared" si="24"/>
        <v>#DIV/0!</v>
      </c>
      <c r="AQ21" s="84"/>
      <c r="AR21" s="235"/>
      <c r="AS21" s="280" t="str">
        <f t="shared" si="25"/>
        <v/>
      </c>
      <c r="AT21" s="280">
        <f t="shared" si="26"/>
        <v>0</v>
      </c>
      <c r="AU21" s="280">
        <f t="shared" si="27"/>
        <v>0</v>
      </c>
    </row>
    <row r="22" spans="1:47" x14ac:dyDescent="0.25">
      <c r="A22">
        <f t="shared" si="28"/>
        <v>5</v>
      </c>
      <c r="B22" s="69" t="str">
        <f>IF(ISBLANK('IV Addl - Analysis'!B16),"--",'IV Addl - Analysis'!B16)</f>
        <v>--</v>
      </c>
      <c r="C22" s="60" t="str">
        <f>IF(ISBLANK('V Addl - Providers'!C16),"--",'V Addl - Providers'!C16)</f>
        <v>--</v>
      </c>
      <c r="D22" s="60" t="str">
        <f>IF(ISBLANK('V Addl - Providers'!D16),"--",'V Addl - Providers'!D16)</f>
        <v>--</v>
      </c>
      <c r="E22" s="60" t="str">
        <f>IF(ISBLANK('V Addl - Providers'!E16),"--",'V Addl - Providers'!E16)</f>
        <v>--</v>
      </c>
      <c r="F22" s="9"/>
      <c r="G22" s="9"/>
      <c r="H22" s="9"/>
      <c r="I22" s="9"/>
      <c r="J22" s="9"/>
      <c r="K22" s="9"/>
      <c r="L22" s="9"/>
      <c r="M22" s="9"/>
      <c r="N22" s="9"/>
      <c r="O22" s="9"/>
      <c r="P22" s="9"/>
      <c r="Q22" s="9"/>
      <c r="R22" s="125" t="e">
        <f t="shared" si="0"/>
        <v>#DIV/0!</v>
      </c>
      <c r="S22" s="125" t="e">
        <f t="shared" si="1"/>
        <v>#DIV/0!</v>
      </c>
      <c r="T22" s="125" t="e">
        <f t="shared" si="2"/>
        <v>#DIV/0!</v>
      </c>
      <c r="U22" s="125" t="e">
        <f t="shared" si="3"/>
        <v>#DIV/0!</v>
      </c>
      <c r="V22" s="125" t="e">
        <f t="shared" si="4"/>
        <v>#DIV/0!</v>
      </c>
      <c r="W22" s="125" t="e">
        <f t="shared" si="5"/>
        <v>#DIV/0!</v>
      </c>
      <c r="X22" s="125" t="e">
        <f t="shared" si="6"/>
        <v>#DIV/0!</v>
      </c>
      <c r="Y22" s="125" t="e">
        <f t="shared" si="7"/>
        <v>#DIV/0!</v>
      </c>
      <c r="Z22" s="125" t="e">
        <f t="shared" si="8"/>
        <v>#DIV/0!</v>
      </c>
      <c r="AA22" s="59" t="e">
        <f t="shared" si="9"/>
        <v>#DIV/0!</v>
      </c>
      <c r="AB22" s="59" t="e">
        <f t="shared" si="10"/>
        <v>#DIV/0!</v>
      </c>
      <c r="AC22" s="63">
        <f t="shared" si="11"/>
        <v>0</v>
      </c>
      <c r="AD22" s="59" t="e">
        <f t="shared" si="12"/>
        <v>#DIV/0!</v>
      </c>
      <c r="AE22" s="59" t="e">
        <f t="shared" si="13"/>
        <v>#DIV/0!</v>
      </c>
      <c r="AF22" s="59" t="e">
        <f t="shared" si="14"/>
        <v>#DIV/0!</v>
      </c>
      <c r="AG22" s="63">
        <f t="shared" si="15"/>
        <v>0</v>
      </c>
      <c r="AH22" s="59" t="e">
        <f t="shared" si="16"/>
        <v>#DIV/0!</v>
      </c>
      <c r="AI22" s="59" t="e">
        <f t="shared" si="17"/>
        <v>#DIV/0!</v>
      </c>
      <c r="AJ22" s="59" t="e">
        <f t="shared" si="18"/>
        <v>#DIV/0!</v>
      </c>
      <c r="AK22" s="57">
        <f t="shared" si="19"/>
        <v>0</v>
      </c>
      <c r="AL22" s="59" t="e">
        <f t="shared" si="20"/>
        <v>#DIV/0!</v>
      </c>
      <c r="AM22" s="59" t="e">
        <f t="shared" si="21"/>
        <v>#DIV/0!</v>
      </c>
      <c r="AN22" s="59" t="e">
        <f t="shared" si="22"/>
        <v>#DIV/0!</v>
      </c>
      <c r="AO22" s="57">
        <f t="shared" si="23"/>
        <v>0</v>
      </c>
      <c r="AP22" s="59" t="e">
        <f t="shared" si="24"/>
        <v>#DIV/0!</v>
      </c>
      <c r="AQ22" s="84"/>
      <c r="AR22" s="235"/>
      <c r="AS22" s="280" t="str">
        <f t="shared" si="25"/>
        <v/>
      </c>
      <c r="AT22" s="280">
        <f t="shared" si="26"/>
        <v>0</v>
      </c>
      <c r="AU22" s="280">
        <f t="shared" si="27"/>
        <v>0</v>
      </c>
    </row>
    <row r="23" spans="1:47" x14ac:dyDescent="0.25">
      <c r="A23">
        <f t="shared" si="28"/>
        <v>6</v>
      </c>
      <c r="B23" s="69" t="str">
        <f>IF(ISBLANK('IV Addl - Analysis'!B17),"--",'IV Addl - Analysis'!B17)</f>
        <v>--</v>
      </c>
      <c r="C23" s="60" t="str">
        <f>IF(ISBLANK('V Addl - Providers'!C17),"--",'V Addl - Providers'!C17)</f>
        <v>--</v>
      </c>
      <c r="D23" s="60" t="str">
        <f>IF(ISBLANK('V Addl - Providers'!D17),"--",'V Addl - Providers'!D17)</f>
        <v>--</v>
      </c>
      <c r="E23" s="60" t="str">
        <f>IF(ISBLANK('V Addl - Providers'!E17),"--",'V Addl - Providers'!E17)</f>
        <v>--</v>
      </c>
      <c r="F23" s="9"/>
      <c r="G23" s="9"/>
      <c r="H23" s="9"/>
      <c r="I23" s="9"/>
      <c r="J23" s="9"/>
      <c r="K23" s="9"/>
      <c r="L23" s="9"/>
      <c r="M23" s="9"/>
      <c r="N23" s="9"/>
      <c r="O23" s="9"/>
      <c r="P23" s="9"/>
      <c r="Q23" s="9"/>
      <c r="R23" s="125" t="e">
        <f t="shared" si="0"/>
        <v>#DIV/0!</v>
      </c>
      <c r="S23" s="125" t="e">
        <f t="shared" si="1"/>
        <v>#DIV/0!</v>
      </c>
      <c r="T23" s="125" t="e">
        <f t="shared" si="2"/>
        <v>#DIV/0!</v>
      </c>
      <c r="U23" s="125" t="e">
        <f t="shared" si="3"/>
        <v>#DIV/0!</v>
      </c>
      <c r="V23" s="125" t="e">
        <f t="shared" si="4"/>
        <v>#DIV/0!</v>
      </c>
      <c r="W23" s="125" t="e">
        <f t="shared" si="5"/>
        <v>#DIV/0!</v>
      </c>
      <c r="X23" s="125" t="e">
        <f t="shared" si="6"/>
        <v>#DIV/0!</v>
      </c>
      <c r="Y23" s="125" t="e">
        <f t="shared" si="7"/>
        <v>#DIV/0!</v>
      </c>
      <c r="Z23" s="125" t="e">
        <f t="shared" si="8"/>
        <v>#DIV/0!</v>
      </c>
      <c r="AA23" s="59" t="e">
        <f t="shared" si="9"/>
        <v>#DIV/0!</v>
      </c>
      <c r="AB23" s="59" t="e">
        <f t="shared" si="10"/>
        <v>#DIV/0!</v>
      </c>
      <c r="AC23" s="63">
        <f t="shared" si="11"/>
        <v>0</v>
      </c>
      <c r="AD23" s="59" t="e">
        <f t="shared" si="12"/>
        <v>#DIV/0!</v>
      </c>
      <c r="AE23" s="59" t="e">
        <f t="shared" si="13"/>
        <v>#DIV/0!</v>
      </c>
      <c r="AF23" s="59" t="e">
        <f t="shared" si="14"/>
        <v>#DIV/0!</v>
      </c>
      <c r="AG23" s="63">
        <f t="shared" si="15"/>
        <v>0</v>
      </c>
      <c r="AH23" s="59" t="e">
        <f t="shared" si="16"/>
        <v>#DIV/0!</v>
      </c>
      <c r="AI23" s="59" t="e">
        <f t="shared" si="17"/>
        <v>#DIV/0!</v>
      </c>
      <c r="AJ23" s="59" t="e">
        <f t="shared" si="18"/>
        <v>#DIV/0!</v>
      </c>
      <c r="AK23" s="57">
        <f t="shared" si="19"/>
        <v>0</v>
      </c>
      <c r="AL23" s="59" t="e">
        <f t="shared" si="20"/>
        <v>#DIV/0!</v>
      </c>
      <c r="AM23" s="59" t="e">
        <f t="shared" si="21"/>
        <v>#DIV/0!</v>
      </c>
      <c r="AN23" s="59" t="e">
        <f t="shared" si="22"/>
        <v>#DIV/0!</v>
      </c>
      <c r="AO23" s="57">
        <f t="shared" si="23"/>
        <v>0</v>
      </c>
      <c r="AP23" s="59" t="e">
        <f t="shared" si="24"/>
        <v>#DIV/0!</v>
      </c>
      <c r="AQ23" s="84"/>
      <c r="AR23" s="235"/>
      <c r="AS23" s="280" t="str">
        <f t="shared" si="25"/>
        <v/>
      </c>
      <c r="AT23" s="280">
        <f t="shared" si="26"/>
        <v>0</v>
      </c>
      <c r="AU23" s="280">
        <f t="shared" si="27"/>
        <v>0</v>
      </c>
    </row>
    <row r="24" spans="1:47" x14ac:dyDescent="0.25">
      <c r="A24">
        <f t="shared" si="28"/>
        <v>7</v>
      </c>
      <c r="B24" s="69" t="str">
        <f>IF(ISBLANK('IV Addl - Analysis'!B18),"--",'IV Addl - Analysis'!B18)</f>
        <v>--</v>
      </c>
      <c r="C24" s="60" t="str">
        <f>IF(ISBLANK('V Addl - Providers'!C18),"--",'V Addl - Providers'!C18)</f>
        <v>--</v>
      </c>
      <c r="D24" s="60" t="str">
        <f>IF(ISBLANK('V Addl - Providers'!D18),"--",'V Addl - Providers'!D18)</f>
        <v>--</v>
      </c>
      <c r="E24" s="60" t="str">
        <f>IF(ISBLANK('V Addl - Providers'!E18),"--",'V Addl - Providers'!E18)</f>
        <v>--</v>
      </c>
      <c r="F24" s="9"/>
      <c r="G24" s="9"/>
      <c r="H24" s="9"/>
      <c r="I24" s="9"/>
      <c r="J24" s="9"/>
      <c r="K24" s="9"/>
      <c r="L24" s="9"/>
      <c r="M24" s="9"/>
      <c r="N24" s="9"/>
      <c r="O24" s="9"/>
      <c r="P24" s="9"/>
      <c r="Q24" s="9"/>
      <c r="R24" s="125" t="e">
        <f t="shared" si="0"/>
        <v>#DIV/0!</v>
      </c>
      <c r="S24" s="125" t="e">
        <f t="shared" si="1"/>
        <v>#DIV/0!</v>
      </c>
      <c r="T24" s="125" t="e">
        <f t="shared" si="2"/>
        <v>#DIV/0!</v>
      </c>
      <c r="U24" s="125" t="e">
        <f t="shared" si="3"/>
        <v>#DIV/0!</v>
      </c>
      <c r="V24" s="125" t="e">
        <f t="shared" si="4"/>
        <v>#DIV/0!</v>
      </c>
      <c r="W24" s="125" t="e">
        <f t="shared" si="5"/>
        <v>#DIV/0!</v>
      </c>
      <c r="X24" s="125" t="e">
        <f t="shared" si="6"/>
        <v>#DIV/0!</v>
      </c>
      <c r="Y24" s="125" t="e">
        <f t="shared" si="7"/>
        <v>#DIV/0!</v>
      </c>
      <c r="Z24" s="125" t="e">
        <f t="shared" si="8"/>
        <v>#DIV/0!</v>
      </c>
      <c r="AA24" s="59" t="e">
        <f t="shared" si="9"/>
        <v>#DIV/0!</v>
      </c>
      <c r="AB24" s="59" t="e">
        <f t="shared" si="10"/>
        <v>#DIV/0!</v>
      </c>
      <c r="AC24" s="63">
        <f t="shared" si="11"/>
        <v>0</v>
      </c>
      <c r="AD24" s="59" t="e">
        <f t="shared" si="12"/>
        <v>#DIV/0!</v>
      </c>
      <c r="AE24" s="59" t="e">
        <f t="shared" si="13"/>
        <v>#DIV/0!</v>
      </c>
      <c r="AF24" s="59" t="e">
        <f t="shared" si="14"/>
        <v>#DIV/0!</v>
      </c>
      <c r="AG24" s="63">
        <f t="shared" si="15"/>
        <v>0</v>
      </c>
      <c r="AH24" s="59" t="e">
        <f t="shared" si="16"/>
        <v>#DIV/0!</v>
      </c>
      <c r="AI24" s="59" t="e">
        <f t="shared" si="17"/>
        <v>#DIV/0!</v>
      </c>
      <c r="AJ24" s="59" t="e">
        <f t="shared" si="18"/>
        <v>#DIV/0!</v>
      </c>
      <c r="AK24" s="57">
        <f t="shared" si="19"/>
        <v>0</v>
      </c>
      <c r="AL24" s="59" t="e">
        <f t="shared" si="20"/>
        <v>#DIV/0!</v>
      </c>
      <c r="AM24" s="59" t="e">
        <f t="shared" si="21"/>
        <v>#DIV/0!</v>
      </c>
      <c r="AN24" s="59" t="e">
        <f t="shared" si="22"/>
        <v>#DIV/0!</v>
      </c>
      <c r="AO24" s="57">
        <f t="shared" si="23"/>
        <v>0</v>
      </c>
      <c r="AP24" s="59" t="e">
        <f t="shared" si="24"/>
        <v>#DIV/0!</v>
      </c>
      <c r="AQ24" s="84"/>
      <c r="AR24" s="235"/>
      <c r="AS24" s="280" t="str">
        <f t="shared" si="25"/>
        <v/>
      </c>
      <c r="AT24" s="280">
        <f t="shared" si="26"/>
        <v>0</v>
      </c>
      <c r="AU24" s="280">
        <f t="shared" si="27"/>
        <v>0</v>
      </c>
    </row>
    <row r="25" spans="1:47" x14ac:dyDescent="0.25">
      <c r="A25">
        <f t="shared" si="28"/>
        <v>8</v>
      </c>
      <c r="B25" s="69" t="str">
        <f>IF(ISBLANK('IV Addl - Analysis'!B19),"--",'IV Addl - Analysis'!B19)</f>
        <v>--</v>
      </c>
      <c r="C25" s="60" t="str">
        <f>IF(ISBLANK('V Addl - Providers'!C19),"--",'V Addl - Providers'!C19)</f>
        <v>--</v>
      </c>
      <c r="D25" s="60" t="str">
        <f>IF(ISBLANK('V Addl - Providers'!D19),"--",'V Addl - Providers'!D19)</f>
        <v>--</v>
      </c>
      <c r="E25" s="60" t="str">
        <f>IF(ISBLANK('V Addl - Providers'!E19),"--",'V Addl - Providers'!E19)</f>
        <v>--</v>
      </c>
      <c r="F25" s="9"/>
      <c r="G25" s="9"/>
      <c r="H25" s="9"/>
      <c r="I25" s="9"/>
      <c r="J25" s="9"/>
      <c r="K25" s="9"/>
      <c r="L25" s="9"/>
      <c r="M25" s="9"/>
      <c r="N25" s="9"/>
      <c r="O25" s="9"/>
      <c r="P25" s="9"/>
      <c r="Q25" s="9"/>
      <c r="R25" s="125" t="e">
        <f t="shared" si="0"/>
        <v>#DIV/0!</v>
      </c>
      <c r="S25" s="125" t="e">
        <f t="shared" si="1"/>
        <v>#DIV/0!</v>
      </c>
      <c r="T25" s="125" t="e">
        <f t="shared" si="2"/>
        <v>#DIV/0!</v>
      </c>
      <c r="U25" s="125" t="e">
        <f t="shared" si="3"/>
        <v>#DIV/0!</v>
      </c>
      <c r="V25" s="125" t="e">
        <f t="shared" si="4"/>
        <v>#DIV/0!</v>
      </c>
      <c r="W25" s="125" t="e">
        <f t="shared" si="5"/>
        <v>#DIV/0!</v>
      </c>
      <c r="X25" s="125" t="e">
        <f t="shared" si="6"/>
        <v>#DIV/0!</v>
      </c>
      <c r="Y25" s="125" t="e">
        <f t="shared" si="7"/>
        <v>#DIV/0!</v>
      </c>
      <c r="Z25" s="125" t="e">
        <f t="shared" si="8"/>
        <v>#DIV/0!</v>
      </c>
      <c r="AA25" s="59" t="e">
        <f t="shared" si="9"/>
        <v>#DIV/0!</v>
      </c>
      <c r="AB25" s="59" t="e">
        <f t="shared" si="10"/>
        <v>#DIV/0!</v>
      </c>
      <c r="AC25" s="63">
        <f t="shared" si="11"/>
        <v>0</v>
      </c>
      <c r="AD25" s="59" t="e">
        <f t="shared" si="12"/>
        <v>#DIV/0!</v>
      </c>
      <c r="AE25" s="59" t="e">
        <f t="shared" si="13"/>
        <v>#DIV/0!</v>
      </c>
      <c r="AF25" s="59" t="e">
        <f t="shared" si="14"/>
        <v>#DIV/0!</v>
      </c>
      <c r="AG25" s="63">
        <f t="shared" si="15"/>
        <v>0</v>
      </c>
      <c r="AH25" s="59" t="e">
        <f t="shared" si="16"/>
        <v>#DIV/0!</v>
      </c>
      <c r="AI25" s="59" t="e">
        <f t="shared" si="17"/>
        <v>#DIV/0!</v>
      </c>
      <c r="AJ25" s="59" t="e">
        <f t="shared" si="18"/>
        <v>#DIV/0!</v>
      </c>
      <c r="AK25" s="57">
        <f t="shared" si="19"/>
        <v>0</v>
      </c>
      <c r="AL25" s="59" t="e">
        <f t="shared" si="20"/>
        <v>#DIV/0!</v>
      </c>
      <c r="AM25" s="59" t="e">
        <f t="shared" si="21"/>
        <v>#DIV/0!</v>
      </c>
      <c r="AN25" s="59" t="e">
        <f t="shared" si="22"/>
        <v>#DIV/0!</v>
      </c>
      <c r="AO25" s="57">
        <f t="shared" si="23"/>
        <v>0</v>
      </c>
      <c r="AP25" s="59" t="e">
        <f t="shared" si="24"/>
        <v>#DIV/0!</v>
      </c>
      <c r="AQ25" s="84"/>
      <c r="AR25" s="235"/>
      <c r="AS25" s="280" t="str">
        <f t="shared" si="25"/>
        <v/>
      </c>
      <c r="AT25" s="280">
        <f t="shared" si="26"/>
        <v>0</v>
      </c>
      <c r="AU25" s="280">
        <f t="shared" si="27"/>
        <v>0</v>
      </c>
    </row>
    <row r="26" spans="1:47" x14ac:dyDescent="0.25">
      <c r="A26">
        <f t="shared" si="28"/>
        <v>9</v>
      </c>
      <c r="B26" s="69" t="str">
        <f>IF(ISBLANK('IV Addl - Analysis'!B20),"--",'IV Addl - Analysis'!B20)</f>
        <v>--</v>
      </c>
      <c r="C26" s="60" t="str">
        <f>IF(ISBLANK('V Addl - Providers'!C20),"--",'V Addl - Providers'!C20)</f>
        <v>--</v>
      </c>
      <c r="D26" s="60" t="str">
        <f>IF(ISBLANK('V Addl - Providers'!D20),"--",'V Addl - Providers'!D20)</f>
        <v>--</v>
      </c>
      <c r="E26" s="60" t="str">
        <f>IF(ISBLANK('V Addl - Providers'!E20),"--",'V Addl - Providers'!E20)</f>
        <v>--</v>
      </c>
      <c r="F26" s="9"/>
      <c r="G26" s="9"/>
      <c r="H26" s="9"/>
      <c r="I26" s="9"/>
      <c r="J26" s="9"/>
      <c r="K26" s="9"/>
      <c r="L26" s="9"/>
      <c r="M26" s="9"/>
      <c r="N26" s="9"/>
      <c r="O26" s="9"/>
      <c r="P26" s="9"/>
      <c r="Q26" s="9"/>
      <c r="R26" s="125" t="e">
        <f t="shared" si="0"/>
        <v>#DIV/0!</v>
      </c>
      <c r="S26" s="125" t="e">
        <f t="shared" si="1"/>
        <v>#DIV/0!</v>
      </c>
      <c r="T26" s="125" t="e">
        <f t="shared" si="2"/>
        <v>#DIV/0!</v>
      </c>
      <c r="U26" s="125" t="e">
        <f t="shared" si="3"/>
        <v>#DIV/0!</v>
      </c>
      <c r="V26" s="125" t="e">
        <f t="shared" si="4"/>
        <v>#DIV/0!</v>
      </c>
      <c r="W26" s="125" t="e">
        <f t="shared" si="5"/>
        <v>#DIV/0!</v>
      </c>
      <c r="X26" s="125" t="e">
        <f t="shared" si="6"/>
        <v>#DIV/0!</v>
      </c>
      <c r="Y26" s="125" t="e">
        <f t="shared" si="7"/>
        <v>#DIV/0!</v>
      </c>
      <c r="Z26" s="125" t="e">
        <f t="shared" si="8"/>
        <v>#DIV/0!</v>
      </c>
      <c r="AA26" s="59" t="e">
        <f t="shared" si="9"/>
        <v>#DIV/0!</v>
      </c>
      <c r="AB26" s="59" t="e">
        <f t="shared" si="10"/>
        <v>#DIV/0!</v>
      </c>
      <c r="AC26" s="63">
        <f t="shared" si="11"/>
        <v>0</v>
      </c>
      <c r="AD26" s="59" t="e">
        <f t="shared" si="12"/>
        <v>#DIV/0!</v>
      </c>
      <c r="AE26" s="59" t="e">
        <f t="shared" si="13"/>
        <v>#DIV/0!</v>
      </c>
      <c r="AF26" s="59" t="e">
        <f t="shared" si="14"/>
        <v>#DIV/0!</v>
      </c>
      <c r="AG26" s="63">
        <f t="shared" si="15"/>
        <v>0</v>
      </c>
      <c r="AH26" s="59" t="e">
        <f t="shared" si="16"/>
        <v>#DIV/0!</v>
      </c>
      <c r="AI26" s="59" t="e">
        <f t="shared" si="17"/>
        <v>#DIV/0!</v>
      </c>
      <c r="AJ26" s="59" t="e">
        <f t="shared" si="18"/>
        <v>#DIV/0!</v>
      </c>
      <c r="AK26" s="57">
        <f t="shared" si="19"/>
        <v>0</v>
      </c>
      <c r="AL26" s="59" t="e">
        <f t="shared" si="20"/>
        <v>#DIV/0!</v>
      </c>
      <c r="AM26" s="59" t="e">
        <f t="shared" si="21"/>
        <v>#DIV/0!</v>
      </c>
      <c r="AN26" s="59" t="e">
        <f t="shared" si="22"/>
        <v>#DIV/0!</v>
      </c>
      <c r="AO26" s="57">
        <f t="shared" si="23"/>
        <v>0</v>
      </c>
      <c r="AP26" s="59" t="e">
        <f t="shared" si="24"/>
        <v>#DIV/0!</v>
      </c>
      <c r="AQ26" s="84"/>
      <c r="AR26" s="235"/>
      <c r="AS26" s="280" t="str">
        <f t="shared" si="25"/>
        <v/>
      </c>
      <c r="AT26" s="280">
        <f t="shared" si="26"/>
        <v>0</v>
      </c>
      <c r="AU26" s="280">
        <f t="shared" si="27"/>
        <v>0</v>
      </c>
    </row>
    <row r="27" spans="1:47" x14ac:dyDescent="0.25">
      <c r="A27">
        <f t="shared" si="28"/>
        <v>10</v>
      </c>
      <c r="B27" s="69" t="str">
        <f>IF(ISBLANK('IV Addl - Analysis'!B21),"--",'IV Addl - Analysis'!B21)</f>
        <v>--</v>
      </c>
      <c r="C27" s="60" t="str">
        <f>IF(ISBLANK('V Addl - Providers'!C21),"--",'V Addl - Providers'!C21)</f>
        <v>--</v>
      </c>
      <c r="D27" s="60" t="str">
        <f>IF(ISBLANK('V Addl - Providers'!D21),"--",'V Addl - Providers'!D21)</f>
        <v>--</v>
      </c>
      <c r="E27" s="60" t="str">
        <f>IF(ISBLANK('V Addl - Providers'!E21),"--",'V Addl - Providers'!E21)</f>
        <v>--</v>
      </c>
      <c r="F27" s="9"/>
      <c r="G27" s="9"/>
      <c r="H27" s="9"/>
      <c r="I27" s="9"/>
      <c r="J27" s="9"/>
      <c r="K27" s="9"/>
      <c r="L27" s="9"/>
      <c r="M27" s="9"/>
      <c r="N27" s="9"/>
      <c r="O27" s="9"/>
      <c r="P27" s="9"/>
      <c r="Q27" s="9"/>
      <c r="R27" s="125" t="e">
        <f t="shared" si="0"/>
        <v>#DIV/0!</v>
      </c>
      <c r="S27" s="125" t="e">
        <f t="shared" si="1"/>
        <v>#DIV/0!</v>
      </c>
      <c r="T27" s="125" t="e">
        <f t="shared" si="2"/>
        <v>#DIV/0!</v>
      </c>
      <c r="U27" s="125" t="e">
        <f t="shared" si="3"/>
        <v>#DIV/0!</v>
      </c>
      <c r="V27" s="125" t="e">
        <f t="shared" si="4"/>
        <v>#DIV/0!</v>
      </c>
      <c r="W27" s="125" t="e">
        <f t="shared" si="5"/>
        <v>#DIV/0!</v>
      </c>
      <c r="X27" s="125" t="e">
        <f t="shared" si="6"/>
        <v>#DIV/0!</v>
      </c>
      <c r="Y27" s="125" t="e">
        <f t="shared" si="7"/>
        <v>#DIV/0!</v>
      </c>
      <c r="Z27" s="125" t="e">
        <f t="shared" si="8"/>
        <v>#DIV/0!</v>
      </c>
      <c r="AA27" s="59" t="e">
        <f t="shared" si="9"/>
        <v>#DIV/0!</v>
      </c>
      <c r="AB27" s="59" t="e">
        <f t="shared" si="10"/>
        <v>#DIV/0!</v>
      </c>
      <c r="AC27" s="63">
        <f t="shared" si="11"/>
        <v>0</v>
      </c>
      <c r="AD27" s="59" t="e">
        <f t="shared" si="12"/>
        <v>#DIV/0!</v>
      </c>
      <c r="AE27" s="59" t="e">
        <f t="shared" si="13"/>
        <v>#DIV/0!</v>
      </c>
      <c r="AF27" s="59" t="e">
        <f t="shared" si="14"/>
        <v>#DIV/0!</v>
      </c>
      <c r="AG27" s="63">
        <f t="shared" si="15"/>
        <v>0</v>
      </c>
      <c r="AH27" s="59" t="e">
        <f t="shared" si="16"/>
        <v>#DIV/0!</v>
      </c>
      <c r="AI27" s="59" t="e">
        <f t="shared" si="17"/>
        <v>#DIV/0!</v>
      </c>
      <c r="AJ27" s="59" t="e">
        <f t="shared" si="18"/>
        <v>#DIV/0!</v>
      </c>
      <c r="AK27" s="57">
        <f t="shared" si="19"/>
        <v>0</v>
      </c>
      <c r="AL27" s="59" t="e">
        <f t="shared" si="20"/>
        <v>#DIV/0!</v>
      </c>
      <c r="AM27" s="59" t="e">
        <f t="shared" si="21"/>
        <v>#DIV/0!</v>
      </c>
      <c r="AN27" s="59" t="e">
        <f t="shared" si="22"/>
        <v>#DIV/0!</v>
      </c>
      <c r="AO27" s="57">
        <f t="shared" si="23"/>
        <v>0</v>
      </c>
      <c r="AP27" s="59" t="e">
        <f t="shared" si="24"/>
        <v>#DIV/0!</v>
      </c>
      <c r="AQ27" s="84"/>
      <c r="AR27" s="235"/>
      <c r="AS27" s="280" t="str">
        <f t="shared" si="25"/>
        <v/>
      </c>
      <c r="AT27" s="280">
        <f t="shared" si="26"/>
        <v>0</v>
      </c>
      <c r="AU27" s="280">
        <f t="shared" si="27"/>
        <v>0</v>
      </c>
    </row>
    <row r="28" spans="1:47" x14ac:dyDescent="0.25">
      <c r="A28">
        <f t="shared" si="28"/>
        <v>11</v>
      </c>
      <c r="B28" s="69" t="str">
        <f>IF(ISBLANK('IV Addl - Analysis'!B22),"--",'IV Addl - Analysis'!B22)</f>
        <v>--</v>
      </c>
      <c r="C28" s="60" t="str">
        <f>IF(ISBLANK('V Addl - Providers'!C22),"--",'V Addl - Providers'!C22)</f>
        <v>--</v>
      </c>
      <c r="D28" s="60" t="str">
        <f>IF(ISBLANK('V Addl - Providers'!D22),"--",'V Addl - Providers'!D22)</f>
        <v>--</v>
      </c>
      <c r="E28" s="60" t="str">
        <f>IF(ISBLANK('V Addl - Providers'!E22),"--",'V Addl - Providers'!E22)</f>
        <v>--</v>
      </c>
      <c r="F28" s="9"/>
      <c r="G28" s="9"/>
      <c r="H28" s="9"/>
      <c r="I28" s="9"/>
      <c r="J28" s="9"/>
      <c r="K28" s="9"/>
      <c r="L28" s="9"/>
      <c r="M28" s="9"/>
      <c r="N28" s="9"/>
      <c r="O28" s="9"/>
      <c r="P28" s="9"/>
      <c r="Q28" s="9"/>
      <c r="R28" s="125" t="e">
        <f t="shared" si="0"/>
        <v>#DIV/0!</v>
      </c>
      <c r="S28" s="125" t="e">
        <f t="shared" si="1"/>
        <v>#DIV/0!</v>
      </c>
      <c r="T28" s="125" t="e">
        <f t="shared" si="2"/>
        <v>#DIV/0!</v>
      </c>
      <c r="U28" s="125" t="e">
        <f t="shared" si="3"/>
        <v>#DIV/0!</v>
      </c>
      <c r="V28" s="125" t="e">
        <f t="shared" si="4"/>
        <v>#DIV/0!</v>
      </c>
      <c r="W28" s="125" t="e">
        <f t="shared" si="5"/>
        <v>#DIV/0!</v>
      </c>
      <c r="X28" s="125" t="e">
        <f t="shared" si="6"/>
        <v>#DIV/0!</v>
      </c>
      <c r="Y28" s="125" t="e">
        <f t="shared" si="7"/>
        <v>#DIV/0!</v>
      </c>
      <c r="Z28" s="125" t="e">
        <f t="shared" si="8"/>
        <v>#DIV/0!</v>
      </c>
      <c r="AA28" s="59" t="e">
        <f t="shared" si="9"/>
        <v>#DIV/0!</v>
      </c>
      <c r="AB28" s="59" t="e">
        <f t="shared" si="10"/>
        <v>#DIV/0!</v>
      </c>
      <c r="AC28" s="63">
        <f t="shared" si="11"/>
        <v>0</v>
      </c>
      <c r="AD28" s="59" t="e">
        <f t="shared" si="12"/>
        <v>#DIV/0!</v>
      </c>
      <c r="AE28" s="59" t="e">
        <f t="shared" si="13"/>
        <v>#DIV/0!</v>
      </c>
      <c r="AF28" s="59" t="e">
        <f t="shared" si="14"/>
        <v>#DIV/0!</v>
      </c>
      <c r="AG28" s="63">
        <f t="shared" si="15"/>
        <v>0</v>
      </c>
      <c r="AH28" s="59" t="e">
        <f t="shared" si="16"/>
        <v>#DIV/0!</v>
      </c>
      <c r="AI28" s="59" t="e">
        <f t="shared" si="17"/>
        <v>#DIV/0!</v>
      </c>
      <c r="AJ28" s="59" t="e">
        <f t="shared" si="18"/>
        <v>#DIV/0!</v>
      </c>
      <c r="AK28" s="57">
        <f t="shared" si="19"/>
        <v>0</v>
      </c>
      <c r="AL28" s="59" t="e">
        <f t="shared" si="20"/>
        <v>#DIV/0!</v>
      </c>
      <c r="AM28" s="59" t="e">
        <f t="shared" si="21"/>
        <v>#DIV/0!</v>
      </c>
      <c r="AN28" s="59" t="e">
        <f t="shared" si="22"/>
        <v>#DIV/0!</v>
      </c>
      <c r="AO28" s="57">
        <f t="shared" si="23"/>
        <v>0</v>
      </c>
      <c r="AP28" s="59" t="e">
        <f t="shared" si="24"/>
        <v>#DIV/0!</v>
      </c>
      <c r="AQ28" s="84"/>
      <c r="AR28" s="235"/>
      <c r="AS28" s="280" t="str">
        <f t="shared" si="25"/>
        <v/>
      </c>
      <c r="AT28" s="280">
        <f t="shared" si="26"/>
        <v>0</v>
      </c>
      <c r="AU28" s="280">
        <f t="shared" si="27"/>
        <v>0</v>
      </c>
    </row>
    <row r="29" spans="1:47" x14ac:dyDescent="0.25">
      <c r="A29">
        <f t="shared" si="28"/>
        <v>12</v>
      </c>
      <c r="B29" s="69" t="str">
        <f>IF(ISBLANK('IV Addl - Analysis'!B23),"--",'IV Addl - Analysis'!B23)</f>
        <v>--</v>
      </c>
      <c r="C29" s="60" t="str">
        <f>IF(ISBLANK('V Addl - Providers'!C23),"--",'V Addl - Providers'!C23)</f>
        <v>--</v>
      </c>
      <c r="D29" s="60" t="str">
        <f>IF(ISBLANK('V Addl - Providers'!D23),"--",'V Addl - Providers'!D23)</f>
        <v>--</v>
      </c>
      <c r="E29" s="60" t="str">
        <f>IF(ISBLANK('V Addl - Providers'!E23),"--",'V Addl - Providers'!E23)</f>
        <v>--</v>
      </c>
      <c r="F29" s="9"/>
      <c r="G29" s="9"/>
      <c r="H29" s="9"/>
      <c r="I29" s="9"/>
      <c r="J29" s="9"/>
      <c r="K29" s="9"/>
      <c r="L29" s="9"/>
      <c r="M29" s="9"/>
      <c r="N29" s="9"/>
      <c r="O29" s="9"/>
      <c r="P29" s="9"/>
      <c r="Q29" s="9"/>
      <c r="R29" s="125" t="e">
        <f t="shared" si="0"/>
        <v>#DIV/0!</v>
      </c>
      <c r="S29" s="125" t="e">
        <f t="shared" si="1"/>
        <v>#DIV/0!</v>
      </c>
      <c r="T29" s="125" t="e">
        <f t="shared" si="2"/>
        <v>#DIV/0!</v>
      </c>
      <c r="U29" s="125" t="e">
        <f t="shared" si="3"/>
        <v>#DIV/0!</v>
      </c>
      <c r="V29" s="125" t="e">
        <f t="shared" si="4"/>
        <v>#DIV/0!</v>
      </c>
      <c r="W29" s="125" t="e">
        <f t="shared" si="5"/>
        <v>#DIV/0!</v>
      </c>
      <c r="X29" s="125" t="e">
        <f t="shared" si="6"/>
        <v>#DIV/0!</v>
      </c>
      <c r="Y29" s="125" t="e">
        <f t="shared" si="7"/>
        <v>#DIV/0!</v>
      </c>
      <c r="Z29" s="125" t="e">
        <f t="shared" si="8"/>
        <v>#DIV/0!</v>
      </c>
      <c r="AA29" s="59" t="e">
        <f t="shared" si="9"/>
        <v>#DIV/0!</v>
      </c>
      <c r="AB29" s="59" t="e">
        <f t="shared" si="10"/>
        <v>#DIV/0!</v>
      </c>
      <c r="AC29" s="63">
        <f t="shared" si="11"/>
        <v>0</v>
      </c>
      <c r="AD29" s="59" t="e">
        <f t="shared" si="12"/>
        <v>#DIV/0!</v>
      </c>
      <c r="AE29" s="59" t="e">
        <f t="shared" si="13"/>
        <v>#DIV/0!</v>
      </c>
      <c r="AF29" s="59" t="e">
        <f t="shared" si="14"/>
        <v>#DIV/0!</v>
      </c>
      <c r="AG29" s="63">
        <f t="shared" si="15"/>
        <v>0</v>
      </c>
      <c r="AH29" s="59" t="e">
        <f t="shared" si="16"/>
        <v>#DIV/0!</v>
      </c>
      <c r="AI29" s="59" t="e">
        <f t="shared" si="17"/>
        <v>#DIV/0!</v>
      </c>
      <c r="AJ29" s="59" t="e">
        <f t="shared" si="18"/>
        <v>#DIV/0!</v>
      </c>
      <c r="AK29" s="57">
        <f t="shared" si="19"/>
        <v>0</v>
      </c>
      <c r="AL29" s="59" t="e">
        <f t="shared" si="20"/>
        <v>#DIV/0!</v>
      </c>
      <c r="AM29" s="59" t="e">
        <f t="shared" si="21"/>
        <v>#DIV/0!</v>
      </c>
      <c r="AN29" s="59" t="e">
        <f t="shared" si="22"/>
        <v>#DIV/0!</v>
      </c>
      <c r="AO29" s="57">
        <f t="shared" si="23"/>
        <v>0</v>
      </c>
      <c r="AP29" s="59" t="e">
        <f t="shared" si="24"/>
        <v>#DIV/0!</v>
      </c>
      <c r="AQ29" s="84"/>
      <c r="AR29" s="235"/>
      <c r="AS29" s="280" t="str">
        <f t="shared" si="25"/>
        <v/>
      </c>
      <c r="AT29" s="280">
        <f t="shared" si="26"/>
        <v>0</v>
      </c>
      <c r="AU29" s="280">
        <f t="shared" si="27"/>
        <v>0</v>
      </c>
    </row>
    <row r="30" spans="1:47" x14ac:dyDescent="0.25">
      <c r="A30">
        <f t="shared" si="28"/>
        <v>13</v>
      </c>
      <c r="B30" s="69" t="str">
        <f>IF(ISBLANK('IV Addl - Analysis'!B24),"--",'IV Addl - Analysis'!B24)</f>
        <v>--</v>
      </c>
      <c r="C30" s="60" t="str">
        <f>IF(ISBLANK('V Addl - Providers'!C24),"--",'V Addl - Providers'!C24)</f>
        <v>--</v>
      </c>
      <c r="D30" s="60" t="str">
        <f>IF(ISBLANK('V Addl - Providers'!D24),"--",'V Addl - Providers'!D24)</f>
        <v>--</v>
      </c>
      <c r="E30" s="60" t="str">
        <f>IF(ISBLANK('V Addl - Providers'!E24),"--",'V Addl - Providers'!E24)</f>
        <v>--</v>
      </c>
      <c r="F30" s="9"/>
      <c r="G30" s="9"/>
      <c r="H30" s="9"/>
      <c r="I30" s="9"/>
      <c r="J30" s="9"/>
      <c r="K30" s="9"/>
      <c r="L30" s="9"/>
      <c r="M30" s="9"/>
      <c r="N30" s="9"/>
      <c r="O30" s="9"/>
      <c r="P30" s="9"/>
      <c r="Q30" s="9"/>
      <c r="R30" s="125" t="e">
        <f t="shared" si="0"/>
        <v>#DIV/0!</v>
      </c>
      <c r="S30" s="125" t="e">
        <f t="shared" si="1"/>
        <v>#DIV/0!</v>
      </c>
      <c r="T30" s="125" t="e">
        <f t="shared" si="2"/>
        <v>#DIV/0!</v>
      </c>
      <c r="U30" s="125" t="e">
        <f t="shared" si="3"/>
        <v>#DIV/0!</v>
      </c>
      <c r="V30" s="125" t="e">
        <f t="shared" si="4"/>
        <v>#DIV/0!</v>
      </c>
      <c r="W30" s="125" t="e">
        <f t="shared" si="5"/>
        <v>#DIV/0!</v>
      </c>
      <c r="X30" s="125" t="e">
        <f t="shared" si="6"/>
        <v>#DIV/0!</v>
      </c>
      <c r="Y30" s="125" t="e">
        <f t="shared" si="7"/>
        <v>#DIV/0!</v>
      </c>
      <c r="Z30" s="125" t="e">
        <f t="shared" si="8"/>
        <v>#DIV/0!</v>
      </c>
      <c r="AA30" s="59" t="e">
        <f t="shared" si="9"/>
        <v>#DIV/0!</v>
      </c>
      <c r="AB30" s="59" t="e">
        <f t="shared" si="10"/>
        <v>#DIV/0!</v>
      </c>
      <c r="AC30" s="63">
        <f t="shared" si="11"/>
        <v>0</v>
      </c>
      <c r="AD30" s="59" t="e">
        <f t="shared" si="12"/>
        <v>#DIV/0!</v>
      </c>
      <c r="AE30" s="59" t="e">
        <f t="shared" si="13"/>
        <v>#DIV/0!</v>
      </c>
      <c r="AF30" s="59" t="e">
        <f t="shared" si="14"/>
        <v>#DIV/0!</v>
      </c>
      <c r="AG30" s="63">
        <f t="shared" si="15"/>
        <v>0</v>
      </c>
      <c r="AH30" s="59" t="e">
        <f t="shared" si="16"/>
        <v>#DIV/0!</v>
      </c>
      <c r="AI30" s="59" t="e">
        <f t="shared" si="17"/>
        <v>#DIV/0!</v>
      </c>
      <c r="AJ30" s="59" t="e">
        <f t="shared" si="18"/>
        <v>#DIV/0!</v>
      </c>
      <c r="AK30" s="57">
        <f t="shared" si="19"/>
        <v>0</v>
      </c>
      <c r="AL30" s="59" t="e">
        <f t="shared" si="20"/>
        <v>#DIV/0!</v>
      </c>
      <c r="AM30" s="59" t="e">
        <f t="shared" si="21"/>
        <v>#DIV/0!</v>
      </c>
      <c r="AN30" s="59" t="e">
        <f t="shared" si="22"/>
        <v>#DIV/0!</v>
      </c>
      <c r="AO30" s="57">
        <f t="shared" si="23"/>
        <v>0</v>
      </c>
      <c r="AP30" s="59" t="e">
        <f t="shared" si="24"/>
        <v>#DIV/0!</v>
      </c>
      <c r="AQ30" s="84"/>
      <c r="AR30" s="235"/>
      <c r="AS30" s="280" t="str">
        <f t="shared" si="25"/>
        <v/>
      </c>
      <c r="AT30" s="280">
        <f t="shared" si="26"/>
        <v>0</v>
      </c>
      <c r="AU30" s="280">
        <f t="shared" si="27"/>
        <v>0</v>
      </c>
    </row>
    <row r="31" spans="1:47" x14ac:dyDescent="0.25">
      <c r="A31">
        <f t="shared" si="28"/>
        <v>14</v>
      </c>
      <c r="B31" s="69" t="str">
        <f>IF(ISBLANK('IV Addl - Analysis'!B25),"--",'IV Addl - Analysis'!B25)</f>
        <v>--</v>
      </c>
      <c r="C31" s="60" t="str">
        <f>IF(ISBLANK('V Addl - Providers'!C25),"--",'V Addl - Providers'!C25)</f>
        <v>--</v>
      </c>
      <c r="D31" s="60" t="str">
        <f>IF(ISBLANK('V Addl - Providers'!D25),"--",'V Addl - Providers'!D25)</f>
        <v>--</v>
      </c>
      <c r="E31" s="60" t="str">
        <f>IF(ISBLANK('V Addl - Providers'!E25),"--",'V Addl - Providers'!E25)</f>
        <v>--</v>
      </c>
      <c r="F31" s="9"/>
      <c r="G31" s="9"/>
      <c r="H31" s="9"/>
      <c r="I31" s="9"/>
      <c r="J31" s="9"/>
      <c r="K31" s="9"/>
      <c r="L31" s="9"/>
      <c r="M31" s="9"/>
      <c r="N31" s="9"/>
      <c r="O31" s="9"/>
      <c r="P31" s="9"/>
      <c r="Q31" s="9"/>
      <c r="R31" s="125" t="e">
        <f t="shared" si="0"/>
        <v>#DIV/0!</v>
      </c>
      <c r="S31" s="125" t="e">
        <f t="shared" si="1"/>
        <v>#DIV/0!</v>
      </c>
      <c r="T31" s="125" t="e">
        <f t="shared" si="2"/>
        <v>#DIV/0!</v>
      </c>
      <c r="U31" s="125" t="e">
        <f t="shared" si="3"/>
        <v>#DIV/0!</v>
      </c>
      <c r="V31" s="125" t="e">
        <f t="shared" si="4"/>
        <v>#DIV/0!</v>
      </c>
      <c r="W31" s="125" t="e">
        <f t="shared" si="5"/>
        <v>#DIV/0!</v>
      </c>
      <c r="X31" s="125" t="e">
        <f t="shared" si="6"/>
        <v>#DIV/0!</v>
      </c>
      <c r="Y31" s="125" t="e">
        <f t="shared" si="7"/>
        <v>#DIV/0!</v>
      </c>
      <c r="Z31" s="125" t="e">
        <f t="shared" si="8"/>
        <v>#DIV/0!</v>
      </c>
      <c r="AA31" s="59" t="e">
        <f t="shared" si="9"/>
        <v>#DIV/0!</v>
      </c>
      <c r="AB31" s="59" t="e">
        <f t="shared" si="10"/>
        <v>#DIV/0!</v>
      </c>
      <c r="AC31" s="63">
        <f t="shared" si="11"/>
        <v>0</v>
      </c>
      <c r="AD31" s="59" t="e">
        <f t="shared" si="12"/>
        <v>#DIV/0!</v>
      </c>
      <c r="AE31" s="59" t="e">
        <f t="shared" si="13"/>
        <v>#DIV/0!</v>
      </c>
      <c r="AF31" s="59" t="e">
        <f t="shared" si="14"/>
        <v>#DIV/0!</v>
      </c>
      <c r="AG31" s="63">
        <f t="shared" si="15"/>
        <v>0</v>
      </c>
      <c r="AH31" s="59" t="e">
        <f t="shared" si="16"/>
        <v>#DIV/0!</v>
      </c>
      <c r="AI31" s="59" t="e">
        <f t="shared" si="17"/>
        <v>#DIV/0!</v>
      </c>
      <c r="AJ31" s="59" t="e">
        <f t="shared" si="18"/>
        <v>#DIV/0!</v>
      </c>
      <c r="AK31" s="57">
        <f t="shared" si="19"/>
        <v>0</v>
      </c>
      <c r="AL31" s="59" t="e">
        <f t="shared" si="20"/>
        <v>#DIV/0!</v>
      </c>
      <c r="AM31" s="59" t="e">
        <f t="shared" si="21"/>
        <v>#DIV/0!</v>
      </c>
      <c r="AN31" s="59" t="e">
        <f t="shared" si="22"/>
        <v>#DIV/0!</v>
      </c>
      <c r="AO31" s="57">
        <f t="shared" si="23"/>
        <v>0</v>
      </c>
      <c r="AP31" s="59" t="e">
        <f t="shared" si="24"/>
        <v>#DIV/0!</v>
      </c>
      <c r="AQ31" s="84"/>
      <c r="AR31" s="235"/>
      <c r="AS31" s="280" t="str">
        <f t="shared" si="25"/>
        <v/>
      </c>
      <c r="AT31" s="280">
        <f t="shared" si="26"/>
        <v>0</v>
      </c>
      <c r="AU31" s="280">
        <f t="shared" si="27"/>
        <v>0</v>
      </c>
    </row>
    <row r="32" spans="1:47" x14ac:dyDescent="0.25">
      <c r="A32">
        <f t="shared" si="28"/>
        <v>15</v>
      </c>
      <c r="B32" s="69" t="str">
        <f>IF(ISBLANK('IV Addl - Analysis'!B26),"--",'IV Addl - Analysis'!B26)</f>
        <v>--</v>
      </c>
      <c r="C32" s="60" t="str">
        <f>IF(ISBLANK('V Addl - Providers'!C26),"--",'V Addl - Providers'!C26)</f>
        <v>--</v>
      </c>
      <c r="D32" s="60" t="str">
        <f>IF(ISBLANK('V Addl - Providers'!D26),"--",'V Addl - Providers'!D26)</f>
        <v>--</v>
      </c>
      <c r="E32" s="60" t="str">
        <f>IF(ISBLANK('V Addl - Providers'!E26),"--",'V Addl - Providers'!E26)</f>
        <v>--</v>
      </c>
      <c r="F32" s="9"/>
      <c r="G32" s="9"/>
      <c r="H32" s="9"/>
      <c r="I32" s="9"/>
      <c r="J32" s="9"/>
      <c r="K32" s="9"/>
      <c r="L32" s="9"/>
      <c r="M32" s="9"/>
      <c r="N32" s="9"/>
      <c r="O32" s="9"/>
      <c r="P32" s="9"/>
      <c r="Q32" s="9"/>
      <c r="R32" s="125" t="e">
        <f t="shared" si="0"/>
        <v>#DIV/0!</v>
      </c>
      <c r="S32" s="125" t="e">
        <f t="shared" si="1"/>
        <v>#DIV/0!</v>
      </c>
      <c r="T32" s="125" t="e">
        <f t="shared" si="2"/>
        <v>#DIV/0!</v>
      </c>
      <c r="U32" s="125" t="e">
        <f t="shared" si="3"/>
        <v>#DIV/0!</v>
      </c>
      <c r="V32" s="125" t="e">
        <f t="shared" si="4"/>
        <v>#DIV/0!</v>
      </c>
      <c r="W32" s="125" t="e">
        <f t="shared" si="5"/>
        <v>#DIV/0!</v>
      </c>
      <c r="X32" s="125" t="e">
        <f t="shared" si="6"/>
        <v>#DIV/0!</v>
      </c>
      <c r="Y32" s="125" t="e">
        <f t="shared" si="7"/>
        <v>#DIV/0!</v>
      </c>
      <c r="Z32" s="125" t="e">
        <f t="shared" si="8"/>
        <v>#DIV/0!</v>
      </c>
      <c r="AA32" s="59" t="e">
        <f t="shared" si="9"/>
        <v>#DIV/0!</v>
      </c>
      <c r="AB32" s="59" t="e">
        <f t="shared" si="10"/>
        <v>#DIV/0!</v>
      </c>
      <c r="AC32" s="63">
        <f t="shared" si="11"/>
        <v>0</v>
      </c>
      <c r="AD32" s="59" t="e">
        <f t="shared" si="12"/>
        <v>#DIV/0!</v>
      </c>
      <c r="AE32" s="59" t="e">
        <f t="shared" si="13"/>
        <v>#DIV/0!</v>
      </c>
      <c r="AF32" s="59" t="e">
        <f t="shared" si="14"/>
        <v>#DIV/0!</v>
      </c>
      <c r="AG32" s="63">
        <f t="shared" si="15"/>
        <v>0</v>
      </c>
      <c r="AH32" s="59" t="e">
        <f t="shared" si="16"/>
        <v>#DIV/0!</v>
      </c>
      <c r="AI32" s="59" t="e">
        <f t="shared" si="17"/>
        <v>#DIV/0!</v>
      </c>
      <c r="AJ32" s="59" t="e">
        <f t="shared" si="18"/>
        <v>#DIV/0!</v>
      </c>
      <c r="AK32" s="57">
        <f t="shared" si="19"/>
        <v>0</v>
      </c>
      <c r="AL32" s="59" t="e">
        <f t="shared" si="20"/>
        <v>#DIV/0!</v>
      </c>
      <c r="AM32" s="59" t="e">
        <f t="shared" si="21"/>
        <v>#DIV/0!</v>
      </c>
      <c r="AN32" s="59" t="e">
        <f t="shared" si="22"/>
        <v>#DIV/0!</v>
      </c>
      <c r="AO32" s="57">
        <f t="shared" si="23"/>
        <v>0</v>
      </c>
      <c r="AP32" s="59" t="e">
        <f t="shared" si="24"/>
        <v>#DIV/0!</v>
      </c>
      <c r="AQ32" s="84"/>
      <c r="AR32" s="235"/>
      <c r="AS32" s="280" t="str">
        <f t="shared" si="25"/>
        <v/>
      </c>
      <c r="AT32" s="280">
        <f t="shared" si="26"/>
        <v>0</v>
      </c>
      <c r="AU32" s="280">
        <f t="shared" si="27"/>
        <v>0</v>
      </c>
    </row>
    <row r="33" spans="1:47" x14ac:dyDescent="0.25">
      <c r="A33">
        <f t="shared" si="28"/>
        <v>16</v>
      </c>
      <c r="B33" s="69" t="str">
        <f>IF(ISBLANK('IV Addl - Analysis'!B27),"--",'IV Addl - Analysis'!B27)</f>
        <v>--</v>
      </c>
      <c r="C33" s="60" t="str">
        <f>IF(ISBLANK('V Addl - Providers'!C27),"--",'V Addl - Providers'!C27)</f>
        <v>--</v>
      </c>
      <c r="D33" s="60" t="str">
        <f>IF(ISBLANK('V Addl - Providers'!D27),"--",'V Addl - Providers'!D27)</f>
        <v>--</v>
      </c>
      <c r="E33" s="60" t="str">
        <f>IF(ISBLANK('V Addl - Providers'!E27),"--",'V Addl - Providers'!E27)</f>
        <v>--</v>
      </c>
      <c r="F33" s="9"/>
      <c r="G33" s="9"/>
      <c r="H33" s="9"/>
      <c r="I33" s="9"/>
      <c r="J33" s="9"/>
      <c r="K33" s="9"/>
      <c r="L33" s="9"/>
      <c r="M33" s="9"/>
      <c r="N33" s="9"/>
      <c r="O33" s="9"/>
      <c r="P33" s="9"/>
      <c r="Q33" s="9"/>
      <c r="R33" s="125" t="e">
        <f t="shared" si="0"/>
        <v>#DIV/0!</v>
      </c>
      <c r="S33" s="125" t="e">
        <f t="shared" si="1"/>
        <v>#DIV/0!</v>
      </c>
      <c r="T33" s="125" t="e">
        <f t="shared" si="2"/>
        <v>#DIV/0!</v>
      </c>
      <c r="U33" s="125" t="e">
        <f t="shared" si="3"/>
        <v>#DIV/0!</v>
      </c>
      <c r="V33" s="125" t="e">
        <f t="shared" si="4"/>
        <v>#DIV/0!</v>
      </c>
      <c r="W33" s="125" t="e">
        <f t="shared" si="5"/>
        <v>#DIV/0!</v>
      </c>
      <c r="X33" s="125" t="e">
        <f t="shared" si="6"/>
        <v>#DIV/0!</v>
      </c>
      <c r="Y33" s="125" t="e">
        <f t="shared" si="7"/>
        <v>#DIV/0!</v>
      </c>
      <c r="Z33" s="125" t="e">
        <f t="shared" si="8"/>
        <v>#DIV/0!</v>
      </c>
      <c r="AA33" s="59" t="e">
        <f t="shared" si="9"/>
        <v>#DIV/0!</v>
      </c>
      <c r="AB33" s="59" t="e">
        <f t="shared" si="10"/>
        <v>#DIV/0!</v>
      </c>
      <c r="AC33" s="63">
        <f t="shared" si="11"/>
        <v>0</v>
      </c>
      <c r="AD33" s="59" t="e">
        <f t="shared" si="12"/>
        <v>#DIV/0!</v>
      </c>
      <c r="AE33" s="59" t="e">
        <f t="shared" si="13"/>
        <v>#DIV/0!</v>
      </c>
      <c r="AF33" s="59" t="e">
        <f t="shared" si="14"/>
        <v>#DIV/0!</v>
      </c>
      <c r="AG33" s="63">
        <f t="shared" si="15"/>
        <v>0</v>
      </c>
      <c r="AH33" s="59" t="e">
        <f t="shared" si="16"/>
        <v>#DIV/0!</v>
      </c>
      <c r="AI33" s="59" t="e">
        <f t="shared" si="17"/>
        <v>#DIV/0!</v>
      </c>
      <c r="AJ33" s="59" t="e">
        <f t="shared" si="18"/>
        <v>#DIV/0!</v>
      </c>
      <c r="AK33" s="57">
        <f t="shared" si="19"/>
        <v>0</v>
      </c>
      <c r="AL33" s="59" t="e">
        <f t="shared" si="20"/>
        <v>#DIV/0!</v>
      </c>
      <c r="AM33" s="59" t="e">
        <f t="shared" si="21"/>
        <v>#DIV/0!</v>
      </c>
      <c r="AN33" s="59" t="e">
        <f t="shared" si="22"/>
        <v>#DIV/0!</v>
      </c>
      <c r="AO33" s="57">
        <f t="shared" si="23"/>
        <v>0</v>
      </c>
      <c r="AP33" s="59" t="e">
        <f t="shared" si="24"/>
        <v>#DIV/0!</v>
      </c>
      <c r="AQ33" s="84"/>
      <c r="AR33" s="235"/>
      <c r="AS33" s="280" t="str">
        <f t="shared" si="25"/>
        <v/>
      </c>
      <c r="AT33" s="280">
        <f t="shared" si="26"/>
        <v>0</v>
      </c>
      <c r="AU33" s="280">
        <f t="shared" si="27"/>
        <v>0</v>
      </c>
    </row>
    <row r="34" spans="1:47" x14ac:dyDescent="0.25">
      <c r="A34">
        <f t="shared" si="28"/>
        <v>17</v>
      </c>
      <c r="B34" s="69" t="str">
        <f>IF(ISBLANK('IV Addl - Analysis'!B28),"--",'IV Addl - Analysis'!B28)</f>
        <v>--</v>
      </c>
      <c r="C34" s="60" t="str">
        <f>IF(ISBLANK('V Addl - Providers'!C28),"--",'V Addl - Providers'!C28)</f>
        <v>--</v>
      </c>
      <c r="D34" s="60" t="str">
        <f>IF(ISBLANK('V Addl - Providers'!D28),"--",'V Addl - Providers'!D28)</f>
        <v>--</v>
      </c>
      <c r="E34" s="60" t="str">
        <f>IF(ISBLANK('V Addl - Providers'!E28),"--",'V Addl - Providers'!E28)</f>
        <v>--</v>
      </c>
      <c r="F34" s="9"/>
      <c r="G34" s="9"/>
      <c r="H34" s="9"/>
      <c r="I34" s="9"/>
      <c r="J34" s="9"/>
      <c r="K34" s="9"/>
      <c r="L34" s="9"/>
      <c r="M34" s="9"/>
      <c r="N34" s="9"/>
      <c r="O34" s="9"/>
      <c r="P34" s="9"/>
      <c r="Q34" s="9"/>
      <c r="R34" s="125" t="e">
        <f t="shared" si="0"/>
        <v>#DIV/0!</v>
      </c>
      <c r="S34" s="125" t="e">
        <f t="shared" si="1"/>
        <v>#DIV/0!</v>
      </c>
      <c r="T34" s="125" t="e">
        <f t="shared" si="2"/>
        <v>#DIV/0!</v>
      </c>
      <c r="U34" s="125" t="e">
        <f t="shared" si="3"/>
        <v>#DIV/0!</v>
      </c>
      <c r="V34" s="125" t="e">
        <f t="shared" si="4"/>
        <v>#DIV/0!</v>
      </c>
      <c r="W34" s="125" t="e">
        <f t="shared" si="5"/>
        <v>#DIV/0!</v>
      </c>
      <c r="X34" s="125" t="e">
        <f t="shared" si="6"/>
        <v>#DIV/0!</v>
      </c>
      <c r="Y34" s="125" t="e">
        <f t="shared" si="7"/>
        <v>#DIV/0!</v>
      </c>
      <c r="Z34" s="125" t="e">
        <f t="shared" si="8"/>
        <v>#DIV/0!</v>
      </c>
      <c r="AA34" s="59" t="e">
        <f t="shared" si="9"/>
        <v>#DIV/0!</v>
      </c>
      <c r="AB34" s="59" t="e">
        <f t="shared" si="10"/>
        <v>#DIV/0!</v>
      </c>
      <c r="AC34" s="63">
        <f t="shared" si="11"/>
        <v>0</v>
      </c>
      <c r="AD34" s="59" t="e">
        <f t="shared" si="12"/>
        <v>#DIV/0!</v>
      </c>
      <c r="AE34" s="59" t="e">
        <f t="shared" si="13"/>
        <v>#DIV/0!</v>
      </c>
      <c r="AF34" s="59" t="e">
        <f t="shared" si="14"/>
        <v>#DIV/0!</v>
      </c>
      <c r="AG34" s="63">
        <f t="shared" si="15"/>
        <v>0</v>
      </c>
      <c r="AH34" s="59" t="e">
        <f t="shared" si="16"/>
        <v>#DIV/0!</v>
      </c>
      <c r="AI34" s="59" t="e">
        <f t="shared" si="17"/>
        <v>#DIV/0!</v>
      </c>
      <c r="AJ34" s="59" t="e">
        <f t="shared" si="18"/>
        <v>#DIV/0!</v>
      </c>
      <c r="AK34" s="57">
        <f t="shared" si="19"/>
        <v>0</v>
      </c>
      <c r="AL34" s="59" t="e">
        <f t="shared" si="20"/>
        <v>#DIV/0!</v>
      </c>
      <c r="AM34" s="59" t="e">
        <f t="shared" si="21"/>
        <v>#DIV/0!</v>
      </c>
      <c r="AN34" s="59" t="e">
        <f t="shared" si="22"/>
        <v>#DIV/0!</v>
      </c>
      <c r="AO34" s="57">
        <f t="shared" si="23"/>
        <v>0</v>
      </c>
      <c r="AP34" s="59" t="e">
        <f t="shared" si="24"/>
        <v>#DIV/0!</v>
      </c>
      <c r="AQ34" s="84"/>
      <c r="AR34" s="235"/>
      <c r="AS34" s="280" t="str">
        <f t="shared" si="25"/>
        <v/>
      </c>
      <c r="AT34" s="280">
        <f t="shared" si="26"/>
        <v>0</v>
      </c>
      <c r="AU34" s="280">
        <f t="shared" si="27"/>
        <v>0</v>
      </c>
    </row>
    <row r="35" spans="1:47" x14ac:dyDescent="0.25">
      <c r="A35">
        <f t="shared" si="28"/>
        <v>18</v>
      </c>
      <c r="B35" s="69" t="str">
        <f>IF(ISBLANK('IV Addl - Analysis'!B29),"--",'IV Addl - Analysis'!B29)</f>
        <v>--</v>
      </c>
      <c r="C35" s="60" t="str">
        <f>IF(ISBLANK('V Addl - Providers'!C29),"--",'V Addl - Providers'!C29)</f>
        <v>--</v>
      </c>
      <c r="D35" s="60" t="str">
        <f>IF(ISBLANK('V Addl - Providers'!D29),"--",'V Addl - Providers'!D29)</f>
        <v>--</v>
      </c>
      <c r="E35" s="60" t="str">
        <f>IF(ISBLANK('V Addl - Providers'!E29),"--",'V Addl - Providers'!E29)</f>
        <v>--</v>
      </c>
      <c r="F35" s="9"/>
      <c r="G35" s="9"/>
      <c r="H35" s="9"/>
      <c r="I35" s="9"/>
      <c r="J35" s="9"/>
      <c r="K35" s="9"/>
      <c r="L35" s="9"/>
      <c r="M35" s="9"/>
      <c r="N35" s="9"/>
      <c r="O35" s="9"/>
      <c r="P35" s="9"/>
      <c r="Q35" s="9"/>
      <c r="R35" s="125" t="e">
        <f t="shared" si="0"/>
        <v>#DIV/0!</v>
      </c>
      <c r="S35" s="125" t="e">
        <f t="shared" si="1"/>
        <v>#DIV/0!</v>
      </c>
      <c r="T35" s="125" t="e">
        <f t="shared" si="2"/>
        <v>#DIV/0!</v>
      </c>
      <c r="U35" s="125" t="e">
        <f t="shared" si="3"/>
        <v>#DIV/0!</v>
      </c>
      <c r="V35" s="125" t="e">
        <f t="shared" si="4"/>
        <v>#DIV/0!</v>
      </c>
      <c r="W35" s="125" t="e">
        <f t="shared" si="5"/>
        <v>#DIV/0!</v>
      </c>
      <c r="X35" s="125" t="e">
        <f t="shared" si="6"/>
        <v>#DIV/0!</v>
      </c>
      <c r="Y35" s="125" t="e">
        <f t="shared" si="7"/>
        <v>#DIV/0!</v>
      </c>
      <c r="Z35" s="125" t="e">
        <f t="shared" si="8"/>
        <v>#DIV/0!</v>
      </c>
      <c r="AA35" s="59" t="e">
        <f t="shared" si="9"/>
        <v>#DIV/0!</v>
      </c>
      <c r="AB35" s="59" t="e">
        <f t="shared" si="10"/>
        <v>#DIV/0!</v>
      </c>
      <c r="AC35" s="63">
        <f t="shared" si="11"/>
        <v>0</v>
      </c>
      <c r="AD35" s="59" t="e">
        <f t="shared" si="12"/>
        <v>#DIV/0!</v>
      </c>
      <c r="AE35" s="59" t="e">
        <f t="shared" si="13"/>
        <v>#DIV/0!</v>
      </c>
      <c r="AF35" s="59" t="e">
        <f t="shared" si="14"/>
        <v>#DIV/0!</v>
      </c>
      <c r="AG35" s="63">
        <f t="shared" si="15"/>
        <v>0</v>
      </c>
      <c r="AH35" s="59" t="e">
        <f t="shared" si="16"/>
        <v>#DIV/0!</v>
      </c>
      <c r="AI35" s="59" t="e">
        <f t="shared" si="17"/>
        <v>#DIV/0!</v>
      </c>
      <c r="AJ35" s="59" t="e">
        <f t="shared" si="18"/>
        <v>#DIV/0!</v>
      </c>
      <c r="AK35" s="57">
        <f t="shared" si="19"/>
        <v>0</v>
      </c>
      <c r="AL35" s="59" t="e">
        <f t="shared" si="20"/>
        <v>#DIV/0!</v>
      </c>
      <c r="AM35" s="59" t="e">
        <f t="shared" si="21"/>
        <v>#DIV/0!</v>
      </c>
      <c r="AN35" s="59" t="e">
        <f t="shared" si="22"/>
        <v>#DIV/0!</v>
      </c>
      <c r="AO35" s="57">
        <f t="shared" si="23"/>
        <v>0</v>
      </c>
      <c r="AP35" s="59" t="e">
        <f t="shared" si="24"/>
        <v>#DIV/0!</v>
      </c>
      <c r="AQ35" s="84"/>
      <c r="AR35" s="235"/>
      <c r="AS35" s="280" t="str">
        <f t="shared" si="25"/>
        <v/>
      </c>
      <c r="AT35" s="280">
        <f t="shared" si="26"/>
        <v>0</v>
      </c>
      <c r="AU35" s="280">
        <f t="shared" si="27"/>
        <v>0</v>
      </c>
    </row>
    <row r="36" spans="1:47" x14ac:dyDescent="0.25">
      <c r="A36">
        <f t="shared" si="28"/>
        <v>19</v>
      </c>
      <c r="B36" s="69" t="str">
        <f>IF(ISBLANK('IV Addl - Analysis'!B30),"--",'IV Addl - Analysis'!B30)</f>
        <v>--</v>
      </c>
      <c r="C36" s="60" t="str">
        <f>IF(ISBLANK('V Addl - Providers'!C30),"--",'V Addl - Providers'!C30)</f>
        <v>--</v>
      </c>
      <c r="D36" s="60" t="str">
        <f>IF(ISBLANK('V Addl - Providers'!D30),"--",'V Addl - Providers'!D30)</f>
        <v>--</v>
      </c>
      <c r="E36" s="60" t="str">
        <f>IF(ISBLANK('V Addl - Providers'!E30),"--",'V Addl - Providers'!E30)</f>
        <v>--</v>
      </c>
      <c r="F36" s="9"/>
      <c r="G36" s="9"/>
      <c r="H36" s="9"/>
      <c r="I36" s="9"/>
      <c r="J36" s="9"/>
      <c r="K36" s="9"/>
      <c r="L36" s="9"/>
      <c r="M36" s="9"/>
      <c r="N36" s="9"/>
      <c r="O36" s="9"/>
      <c r="P36" s="9"/>
      <c r="Q36" s="9"/>
      <c r="R36" s="125" t="e">
        <f t="shared" si="0"/>
        <v>#DIV/0!</v>
      </c>
      <c r="S36" s="125" t="e">
        <f t="shared" si="1"/>
        <v>#DIV/0!</v>
      </c>
      <c r="T36" s="125" t="e">
        <f t="shared" si="2"/>
        <v>#DIV/0!</v>
      </c>
      <c r="U36" s="125" t="e">
        <f t="shared" si="3"/>
        <v>#DIV/0!</v>
      </c>
      <c r="V36" s="125" t="e">
        <f t="shared" si="4"/>
        <v>#DIV/0!</v>
      </c>
      <c r="W36" s="125" t="e">
        <f t="shared" si="5"/>
        <v>#DIV/0!</v>
      </c>
      <c r="X36" s="125" t="e">
        <f t="shared" si="6"/>
        <v>#DIV/0!</v>
      </c>
      <c r="Y36" s="125" t="e">
        <f t="shared" si="7"/>
        <v>#DIV/0!</v>
      </c>
      <c r="Z36" s="125" t="e">
        <f t="shared" si="8"/>
        <v>#DIV/0!</v>
      </c>
      <c r="AA36" s="59" t="e">
        <f t="shared" si="9"/>
        <v>#DIV/0!</v>
      </c>
      <c r="AB36" s="59" t="e">
        <f t="shared" si="10"/>
        <v>#DIV/0!</v>
      </c>
      <c r="AC36" s="63">
        <f t="shared" si="11"/>
        <v>0</v>
      </c>
      <c r="AD36" s="59" t="e">
        <f t="shared" si="12"/>
        <v>#DIV/0!</v>
      </c>
      <c r="AE36" s="59" t="e">
        <f t="shared" si="13"/>
        <v>#DIV/0!</v>
      </c>
      <c r="AF36" s="59" t="e">
        <f t="shared" si="14"/>
        <v>#DIV/0!</v>
      </c>
      <c r="AG36" s="63">
        <f t="shared" si="15"/>
        <v>0</v>
      </c>
      <c r="AH36" s="59" t="e">
        <f t="shared" si="16"/>
        <v>#DIV/0!</v>
      </c>
      <c r="AI36" s="59" t="e">
        <f t="shared" si="17"/>
        <v>#DIV/0!</v>
      </c>
      <c r="AJ36" s="59" t="e">
        <f t="shared" si="18"/>
        <v>#DIV/0!</v>
      </c>
      <c r="AK36" s="57">
        <f t="shared" si="19"/>
        <v>0</v>
      </c>
      <c r="AL36" s="59" t="e">
        <f t="shared" si="20"/>
        <v>#DIV/0!</v>
      </c>
      <c r="AM36" s="59" t="e">
        <f t="shared" si="21"/>
        <v>#DIV/0!</v>
      </c>
      <c r="AN36" s="59" t="e">
        <f t="shared" si="22"/>
        <v>#DIV/0!</v>
      </c>
      <c r="AO36" s="57">
        <f t="shared" si="23"/>
        <v>0</v>
      </c>
      <c r="AP36" s="59" t="e">
        <f t="shared" si="24"/>
        <v>#DIV/0!</v>
      </c>
      <c r="AQ36" s="84"/>
      <c r="AR36" s="235"/>
      <c r="AS36" s="280" t="str">
        <f t="shared" si="25"/>
        <v/>
      </c>
      <c r="AT36" s="280">
        <f t="shared" si="26"/>
        <v>0</v>
      </c>
      <c r="AU36" s="280">
        <f t="shared" si="27"/>
        <v>0</v>
      </c>
    </row>
    <row r="37" spans="1:47" x14ac:dyDescent="0.25">
      <c r="A37">
        <f t="shared" si="28"/>
        <v>20</v>
      </c>
      <c r="B37" s="69" t="str">
        <f>IF(ISBLANK('IV Addl - Analysis'!B31),"--",'IV Addl - Analysis'!B31)</f>
        <v>--</v>
      </c>
      <c r="C37" s="60" t="str">
        <f>IF(ISBLANK('V Addl - Providers'!C31),"--",'V Addl - Providers'!C31)</f>
        <v>--</v>
      </c>
      <c r="D37" s="60" t="str">
        <f>IF(ISBLANK('V Addl - Providers'!D31),"--",'V Addl - Providers'!D31)</f>
        <v>--</v>
      </c>
      <c r="E37" s="60" t="str">
        <f>IF(ISBLANK('V Addl - Providers'!E31),"--",'V Addl - Providers'!E31)</f>
        <v>--</v>
      </c>
      <c r="F37" s="9"/>
      <c r="G37" s="9"/>
      <c r="H37" s="9"/>
      <c r="I37" s="9"/>
      <c r="J37" s="9"/>
      <c r="K37" s="9"/>
      <c r="L37" s="9"/>
      <c r="M37" s="9"/>
      <c r="N37" s="9"/>
      <c r="O37" s="9"/>
      <c r="P37" s="9"/>
      <c r="Q37" s="9"/>
      <c r="R37" s="125" t="e">
        <f t="shared" si="0"/>
        <v>#DIV/0!</v>
      </c>
      <c r="S37" s="125" t="e">
        <f t="shared" si="1"/>
        <v>#DIV/0!</v>
      </c>
      <c r="T37" s="125" t="e">
        <f t="shared" si="2"/>
        <v>#DIV/0!</v>
      </c>
      <c r="U37" s="125" t="e">
        <f t="shared" si="3"/>
        <v>#DIV/0!</v>
      </c>
      <c r="V37" s="125" t="e">
        <f t="shared" si="4"/>
        <v>#DIV/0!</v>
      </c>
      <c r="W37" s="125" t="e">
        <f t="shared" si="5"/>
        <v>#DIV/0!</v>
      </c>
      <c r="X37" s="125" t="e">
        <f t="shared" si="6"/>
        <v>#DIV/0!</v>
      </c>
      <c r="Y37" s="125" t="e">
        <f t="shared" si="7"/>
        <v>#DIV/0!</v>
      </c>
      <c r="Z37" s="125" t="e">
        <f t="shared" si="8"/>
        <v>#DIV/0!</v>
      </c>
      <c r="AA37" s="59" t="e">
        <f t="shared" si="9"/>
        <v>#DIV/0!</v>
      </c>
      <c r="AB37" s="59" t="e">
        <f t="shared" si="10"/>
        <v>#DIV/0!</v>
      </c>
      <c r="AC37" s="63">
        <f t="shared" si="11"/>
        <v>0</v>
      </c>
      <c r="AD37" s="59" t="e">
        <f t="shared" si="12"/>
        <v>#DIV/0!</v>
      </c>
      <c r="AE37" s="59" t="e">
        <f t="shared" si="13"/>
        <v>#DIV/0!</v>
      </c>
      <c r="AF37" s="59" t="e">
        <f t="shared" si="14"/>
        <v>#DIV/0!</v>
      </c>
      <c r="AG37" s="63">
        <f t="shared" si="15"/>
        <v>0</v>
      </c>
      <c r="AH37" s="59" t="e">
        <f t="shared" si="16"/>
        <v>#DIV/0!</v>
      </c>
      <c r="AI37" s="59" t="e">
        <f t="shared" si="17"/>
        <v>#DIV/0!</v>
      </c>
      <c r="AJ37" s="59" t="e">
        <f t="shared" si="18"/>
        <v>#DIV/0!</v>
      </c>
      <c r="AK37" s="57">
        <f t="shared" si="19"/>
        <v>0</v>
      </c>
      <c r="AL37" s="59" t="e">
        <f t="shared" si="20"/>
        <v>#DIV/0!</v>
      </c>
      <c r="AM37" s="59" t="e">
        <f t="shared" si="21"/>
        <v>#DIV/0!</v>
      </c>
      <c r="AN37" s="59" t="e">
        <f t="shared" si="22"/>
        <v>#DIV/0!</v>
      </c>
      <c r="AO37" s="57">
        <f t="shared" si="23"/>
        <v>0</v>
      </c>
      <c r="AP37" s="59" t="e">
        <f t="shared" si="24"/>
        <v>#DIV/0!</v>
      </c>
      <c r="AQ37" s="84"/>
      <c r="AR37" s="235"/>
      <c r="AS37" s="280" t="str">
        <f t="shared" si="25"/>
        <v/>
      </c>
      <c r="AT37" s="280">
        <f t="shared" si="26"/>
        <v>0</v>
      </c>
      <c r="AU37" s="280">
        <f t="shared" si="27"/>
        <v>0</v>
      </c>
    </row>
    <row r="38" spans="1:47" x14ac:dyDescent="0.25">
      <c r="A38">
        <f t="shared" si="28"/>
        <v>21</v>
      </c>
      <c r="B38" s="69" t="str">
        <f>IF(ISBLANK('IV Addl - Analysis'!B32),"--",'IV Addl - Analysis'!B32)</f>
        <v>--</v>
      </c>
      <c r="C38" s="60" t="str">
        <f>IF(ISBLANK('V Addl - Providers'!C32),"--",'V Addl - Providers'!C32)</f>
        <v>--</v>
      </c>
      <c r="D38" s="60" t="str">
        <f>IF(ISBLANK('V Addl - Providers'!D32),"--",'V Addl - Providers'!D32)</f>
        <v>--</v>
      </c>
      <c r="E38" s="60" t="str">
        <f>IF(ISBLANK('V Addl - Providers'!E32),"--",'V Addl - Providers'!E32)</f>
        <v>--</v>
      </c>
      <c r="F38" s="9"/>
      <c r="G38" s="9"/>
      <c r="H38" s="9"/>
      <c r="I38" s="9"/>
      <c r="J38" s="9"/>
      <c r="K38" s="9"/>
      <c r="L38" s="9"/>
      <c r="M38" s="9"/>
      <c r="N38" s="9"/>
      <c r="O38" s="9"/>
      <c r="P38" s="9"/>
      <c r="Q38" s="9"/>
      <c r="R38" s="125" t="e">
        <f t="shared" si="0"/>
        <v>#DIV/0!</v>
      </c>
      <c r="S38" s="125" t="e">
        <f t="shared" si="1"/>
        <v>#DIV/0!</v>
      </c>
      <c r="T38" s="125" t="e">
        <f t="shared" si="2"/>
        <v>#DIV/0!</v>
      </c>
      <c r="U38" s="125" t="e">
        <f t="shared" si="3"/>
        <v>#DIV/0!</v>
      </c>
      <c r="V38" s="125" t="e">
        <f t="shared" si="4"/>
        <v>#DIV/0!</v>
      </c>
      <c r="W38" s="125" t="e">
        <f t="shared" si="5"/>
        <v>#DIV/0!</v>
      </c>
      <c r="X38" s="125" t="e">
        <f t="shared" si="6"/>
        <v>#DIV/0!</v>
      </c>
      <c r="Y38" s="125" t="e">
        <f t="shared" si="7"/>
        <v>#DIV/0!</v>
      </c>
      <c r="Z38" s="125" t="e">
        <f t="shared" si="8"/>
        <v>#DIV/0!</v>
      </c>
      <c r="AA38" s="59" t="e">
        <f t="shared" si="9"/>
        <v>#DIV/0!</v>
      </c>
      <c r="AB38" s="59" t="e">
        <f t="shared" si="10"/>
        <v>#DIV/0!</v>
      </c>
      <c r="AC38" s="63">
        <f t="shared" si="11"/>
        <v>0</v>
      </c>
      <c r="AD38" s="59" t="e">
        <f t="shared" si="12"/>
        <v>#DIV/0!</v>
      </c>
      <c r="AE38" s="59" t="e">
        <f t="shared" si="13"/>
        <v>#DIV/0!</v>
      </c>
      <c r="AF38" s="59" t="e">
        <f t="shared" si="14"/>
        <v>#DIV/0!</v>
      </c>
      <c r="AG38" s="63">
        <f t="shared" si="15"/>
        <v>0</v>
      </c>
      <c r="AH38" s="59" t="e">
        <f t="shared" si="16"/>
        <v>#DIV/0!</v>
      </c>
      <c r="AI38" s="59" t="e">
        <f t="shared" si="17"/>
        <v>#DIV/0!</v>
      </c>
      <c r="AJ38" s="59" t="e">
        <f t="shared" si="18"/>
        <v>#DIV/0!</v>
      </c>
      <c r="AK38" s="57">
        <f t="shared" si="19"/>
        <v>0</v>
      </c>
      <c r="AL38" s="59" t="e">
        <f t="shared" si="20"/>
        <v>#DIV/0!</v>
      </c>
      <c r="AM38" s="59" t="e">
        <f t="shared" si="21"/>
        <v>#DIV/0!</v>
      </c>
      <c r="AN38" s="59" t="e">
        <f t="shared" si="22"/>
        <v>#DIV/0!</v>
      </c>
      <c r="AO38" s="57">
        <f t="shared" si="23"/>
        <v>0</v>
      </c>
      <c r="AP38" s="59" t="e">
        <f t="shared" si="24"/>
        <v>#DIV/0!</v>
      </c>
      <c r="AQ38" s="84"/>
      <c r="AR38" s="235"/>
      <c r="AS38" s="280" t="str">
        <f t="shared" si="25"/>
        <v/>
      </c>
      <c r="AT38" s="280">
        <f t="shared" si="26"/>
        <v>0</v>
      </c>
      <c r="AU38" s="280">
        <f t="shared" si="27"/>
        <v>0</v>
      </c>
    </row>
    <row r="39" spans="1:47" x14ac:dyDescent="0.25">
      <c r="A39">
        <f t="shared" si="28"/>
        <v>22</v>
      </c>
      <c r="B39" s="69" t="str">
        <f>IF(ISBLANK('IV Addl - Analysis'!B33),"--",'IV Addl - Analysis'!B33)</f>
        <v>--</v>
      </c>
      <c r="C39" s="60" t="str">
        <f>IF(ISBLANK('V Addl - Providers'!C33),"--",'V Addl - Providers'!C33)</f>
        <v>--</v>
      </c>
      <c r="D39" s="60" t="str">
        <f>IF(ISBLANK('V Addl - Providers'!D33),"--",'V Addl - Providers'!D33)</f>
        <v>--</v>
      </c>
      <c r="E39" s="60" t="str">
        <f>IF(ISBLANK('V Addl - Providers'!E33),"--",'V Addl - Providers'!E33)</f>
        <v>--</v>
      </c>
      <c r="F39" s="9"/>
      <c r="G39" s="9"/>
      <c r="H39" s="9"/>
      <c r="I39" s="9"/>
      <c r="J39" s="9"/>
      <c r="K39" s="9"/>
      <c r="L39" s="9"/>
      <c r="M39" s="9"/>
      <c r="N39" s="9"/>
      <c r="O39" s="9"/>
      <c r="P39" s="9"/>
      <c r="Q39" s="9"/>
      <c r="R39" s="125" t="e">
        <f t="shared" si="0"/>
        <v>#DIV/0!</v>
      </c>
      <c r="S39" s="125" t="e">
        <f t="shared" si="1"/>
        <v>#DIV/0!</v>
      </c>
      <c r="T39" s="125" t="e">
        <f t="shared" si="2"/>
        <v>#DIV/0!</v>
      </c>
      <c r="U39" s="125" t="e">
        <f t="shared" si="3"/>
        <v>#DIV/0!</v>
      </c>
      <c r="V39" s="125" t="e">
        <f t="shared" si="4"/>
        <v>#DIV/0!</v>
      </c>
      <c r="W39" s="125" t="e">
        <f t="shared" si="5"/>
        <v>#DIV/0!</v>
      </c>
      <c r="X39" s="125" t="e">
        <f t="shared" si="6"/>
        <v>#DIV/0!</v>
      </c>
      <c r="Y39" s="125" t="e">
        <f t="shared" si="7"/>
        <v>#DIV/0!</v>
      </c>
      <c r="Z39" s="125" t="e">
        <f t="shared" si="8"/>
        <v>#DIV/0!</v>
      </c>
      <c r="AA39" s="59" t="e">
        <f t="shared" si="9"/>
        <v>#DIV/0!</v>
      </c>
      <c r="AB39" s="59" t="e">
        <f t="shared" si="10"/>
        <v>#DIV/0!</v>
      </c>
      <c r="AC39" s="63">
        <f t="shared" si="11"/>
        <v>0</v>
      </c>
      <c r="AD39" s="59" t="e">
        <f t="shared" si="12"/>
        <v>#DIV/0!</v>
      </c>
      <c r="AE39" s="59" t="e">
        <f t="shared" si="13"/>
        <v>#DIV/0!</v>
      </c>
      <c r="AF39" s="59" t="e">
        <f t="shared" si="14"/>
        <v>#DIV/0!</v>
      </c>
      <c r="AG39" s="63">
        <f t="shared" si="15"/>
        <v>0</v>
      </c>
      <c r="AH39" s="59" t="e">
        <f t="shared" si="16"/>
        <v>#DIV/0!</v>
      </c>
      <c r="AI39" s="59" t="e">
        <f t="shared" si="17"/>
        <v>#DIV/0!</v>
      </c>
      <c r="AJ39" s="59" t="e">
        <f t="shared" si="18"/>
        <v>#DIV/0!</v>
      </c>
      <c r="AK39" s="57">
        <f t="shared" si="19"/>
        <v>0</v>
      </c>
      <c r="AL39" s="59" t="e">
        <f t="shared" si="20"/>
        <v>#DIV/0!</v>
      </c>
      <c r="AM39" s="59" t="e">
        <f t="shared" si="21"/>
        <v>#DIV/0!</v>
      </c>
      <c r="AN39" s="59" t="e">
        <f t="shared" si="22"/>
        <v>#DIV/0!</v>
      </c>
      <c r="AO39" s="57">
        <f t="shared" si="23"/>
        <v>0</v>
      </c>
      <c r="AP39" s="59" t="e">
        <f t="shared" si="24"/>
        <v>#DIV/0!</v>
      </c>
      <c r="AQ39" s="84"/>
      <c r="AR39" s="235"/>
      <c r="AS39" s="280" t="str">
        <f t="shared" si="25"/>
        <v/>
      </c>
      <c r="AT39" s="280">
        <f t="shared" si="26"/>
        <v>0</v>
      </c>
      <c r="AU39" s="280">
        <f t="shared" si="27"/>
        <v>0</v>
      </c>
    </row>
    <row r="40" spans="1:47" x14ac:dyDescent="0.25">
      <c r="A40">
        <f t="shared" si="28"/>
        <v>23</v>
      </c>
      <c r="B40" s="69" t="str">
        <f>IF(ISBLANK('IV Addl - Analysis'!B34),"--",'IV Addl - Analysis'!B34)</f>
        <v>--</v>
      </c>
      <c r="C40" s="60" t="str">
        <f>IF(ISBLANK('V Addl - Providers'!C34),"--",'V Addl - Providers'!C34)</f>
        <v>--</v>
      </c>
      <c r="D40" s="60" t="str">
        <f>IF(ISBLANK('V Addl - Providers'!D34),"--",'V Addl - Providers'!D34)</f>
        <v>--</v>
      </c>
      <c r="E40" s="60" t="str">
        <f>IF(ISBLANK('V Addl - Providers'!E34),"--",'V Addl - Providers'!E34)</f>
        <v>--</v>
      </c>
      <c r="F40" s="9"/>
      <c r="G40" s="9"/>
      <c r="H40" s="9"/>
      <c r="I40" s="9"/>
      <c r="J40" s="9"/>
      <c r="K40" s="9"/>
      <c r="L40" s="9"/>
      <c r="M40" s="9"/>
      <c r="N40" s="9"/>
      <c r="O40" s="9"/>
      <c r="P40" s="9"/>
      <c r="Q40" s="9"/>
      <c r="R40" s="125" t="e">
        <f t="shared" si="0"/>
        <v>#DIV/0!</v>
      </c>
      <c r="S40" s="125" t="e">
        <f t="shared" si="1"/>
        <v>#DIV/0!</v>
      </c>
      <c r="T40" s="125" t="e">
        <f t="shared" si="2"/>
        <v>#DIV/0!</v>
      </c>
      <c r="U40" s="125" t="e">
        <f t="shared" si="3"/>
        <v>#DIV/0!</v>
      </c>
      <c r="V40" s="125" t="e">
        <f t="shared" si="4"/>
        <v>#DIV/0!</v>
      </c>
      <c r="W40" s="125" t="e">
        <f t="shared" si="5"/>
        <v>#DIV/0!</v>
      </c>
      <c r="X40" s="125" t="e">
        <f t="shared" si="6"/>
        <v>#DIV/0!</v>
      </c>
      <c r="Y40" s="125" t="e">
        <f t="shared" si="7"/>
        <v>#DIV/0!</v>
      </c>
      <c r="Z40" s="125" t="e">
        <f t="shared" si="8"/>
        <v>#DIV/0!</v>
      </c>
      <c r="AA40" s="59" t="e">
        <f t="shared" si="9"/>
        <v>#DIV/0!</v>
      </c>
      <c r="AB40" s="59" t="e">
        <f t="shared" si="10"/>
        <v>#DIV/0!</v>
      </c>
      <c r="AC40" s="63">
        <f t="shared" si="11"/>
        <v>0</v>
      </c>
      <c r="AD40" s="59" t="e">
        <f t="shared" si="12"/>
        <v>#DIV/0!</v>
      </c>
      <c r="AE40" s="59" t="e">
        <f t="shared" si="13"/>
        <v>#DIV/0!</v>
      </c>
      <c r="AF40" s="59" t="e">
        <f t="shared" si="14"/>
        <v>#DIV/0!</v>
      </c>
      <c r="AG40" s="63">
        <f t="shared" si="15"/>
        <v>0</v>
      </c>
      <c r="AH40" s="59" t="e">
        <f t="shared" si="16"/>
        <v>#DIV/0!</v>
      </c>
      <c r="AI40" s="59" t="e">
        <f t="shared" si="17"/>
        <v>#DIV/0!</v>
      </c>
      <c r="AJ40" s="59" t="e">
        <f t="shared" si="18"/>
        <v>#DIV/0!</v>
      </c>
      <c r="AK40" s="57">
        <f t="shared" si="19"/>
        <v>0</v>
      </c>
      <c r="AL40" s="59" t="e">
        <f t="shared" si="20"/>
        <v>#DIV/0!</v>
      </c>
      <c r="AM40" s="59" t="e">
        <f t="shared" si="21"/>
        <v>#DIV/0!</v>
      </c>
      <c r="AN40" s="59" t="e">
        <f t="shared" si="22"/>
        <v>#DIV/0!</v>
      </c>
      <c r="AO40" s="57">
        <f t="shared" si="23"/>
        <v>0</v>
      </c>
      <c r="AP40" s="59" t="e">
        <f t="shared" si="24"/>
        <v>#DIV/0!</v>
      </c>
      <c r="AQ40" s="84"/>
      <c r="AR40" s="235"/>
      <c r="AS40" s="280" t="str">
        <f t="shared" si="25"/>
        <v/>
      </c>
      <c r="AT40" s="280">
        <f t="shared" si="26"/>
        <v>0</v>
      </c>
      <c r="AU40" s="280">
        <f t="shared" si="27"/>
        <v>0</v>
      </c>
    </row>
    <row r="41" spans="1:47" x14ac:dyDescent="0.25">
      <c r="A41">
        <f t="shared" si="28"/>
        <v>24</v>
      </c>
      <c r="B41" s="69" t="str">
        <f>IF(ISBLANK('IV Addl - Analysis'!B35),"--",'IV Addl - Analysis'!B35)</f>
        <v>--</v>
      </c>
      <c r="C41" s="60" t="str">
        <f>IF(ISBLANK('V Addl - Providers'!C35),"--",'V Addl - Providers'!C35)</f>
        <v>--</v>
      </c>
      <c r="D41" s="60" t="str">
        <f>IF(ISBLANK('V Addl - Providers'!D35),"--",'V Addl - Providers'!D35)</f>
        <v>--</v>
      </c>
      <c r="E41" s="60" t="str">
        <f>IF(ISBLANK('V Addl - Providers'!E35),"--",'V Addl - Providers'!E35)</f>
        <v>--</v>
      </c>
      <c r="F41" s="9"/>
      <c r="G41" s="9"/>
      <c r="H41" s="9"/>
      <c r="I41" s="9"/>
      <c r="J41" s="9"/>
      <c r="K41" s="9"/>
      <c r="L41" s="9"/>
      <c r="M41" s="9"/>
      <c r="N41" s="9"/>
      <c r="O41" s="9"/>
      <c r="P41" s="9"/>
      <c r="Q41" s="9"/>
      <c r="R41" s="125" t="e">
        <f t="shared" si="0"/>
        <v>#DIV/0!</v>
      </c>
      <c r="S41" s="125" t="e">
        <f t="shared" si="1"/>
        <v>#DIV/0!</v>
      </c>
      <c r="T41" s="125" t="e">
        <f t="shared" si="2"/>
        <v>#DIV/0!</v>
      </c>
      <c r="U41" s="125" t="e">
        <f t="shared" si="3"/>
        <v>#DIV/0!</v>
      </c>
      <c r="V41" s="125" t="e">
        <f t="shared" si="4"/>
        <v>#DIV/0!</v>
      </c>
      <c r="W41" s="125" t="e">
        <f t="shared" si="5"/>
        <v>#DIV/0!</v>
      </c>
      <c r="X41" s="125" t="e">
        <f t="shared" si="6"/>
        <v>#DIV/0!</v>
      </c>
      <c r="Y41" s="125" t="e">
        <f t="shared" si="7"/>
        <v>#DIV/0!</v>
      </c>
      <c r="Z41" s="125" t="e">
        <f t="shared" si="8"/>
        <v>#DIV/0!</v>
      </c>
      <c r="AA41" s="59" t="e">
        <f t="shared" si="9"/>
        <v>#DIV/0!</v>
      </c>
      <c r="AB41" s="59" t="e">
        <f t="shared" si="10"/>
        <v>#DIV/0!</v>
      </c>
      <c r="AC41" s="63">
        <f t="shared" si="11"/>
        <v>0</v>
      </c>
      <c r="AD41" s="59" t="e">
        <f t="shared" si="12"/>
        <v>#DIV/0!</v>
      </c>
      <c r="AE41" s="59" t="e">
        <f t="shared" si="13"/>
        <v>#DIV/0!</v>
      </c>
      <c r="AF41" s="59" t="e">
        <f t="shared" si="14"/>
        <v>#DIV/0!</v>
      </c>
      <c r="AG41" s="63">
        <f t="shared" si="15"/>
        <v>0</v>
      </c>
      <c r="AH41" s="59" t="e">
        <f t="shared" si="16"/>
        <v>#DIV/0!</v>
      </c>
      <c r="AI41" s="59" t="e">
        <f t="shared" si="17"/>
        <v>#DIV/0!</v>
      </c>
      <c r="AJ41" s="59" t="e">
        <f t="shared" si="18"/>
        <v>#DIV/0!</v>
      </c>
      <c r="AK41" s="57">
        <f t="shared" si="19"/>
        <v>0</v>
      </c>
      <c r="AL41" s="59" t="e">
        <f t="shared" si="20"/>
        <v>#DIV/0!</v>
      </c>
      <c r="AM41" s="59" t="e">
        <f t="shared" si="21"/>
        <v>#DIV/0!</v>
      </c>
      <c r="AN41" s="59" t="e">
        <f t="shared" si="22"/>
        <v>#DIV/0!</v>
      </c>
      <c r="AO41" s="57">
        <f t="shared" si="23"/>
        <v>0</v>
      </c>
      <c r="AP41" s="59" t="e">
        <f t="shared" si="24"/>
        <v>#DIV/0!</v>
      </c>
      <c r="AQ41" s="84"/>
      <c r="AR41" s="235"/>
      <c r="AS41" s="280" t="str">
        <f t="shared" si="25"/>
        <v/>
      </c>
      <c r="AT41" s="280">
        <f t="shared" si="26"/>
        <v>0</v>
      </c>
      <c r="AU41" s="280">
        <f t="shared" si="27"/>
        <v>0</v>
      </c>
    </row>
    <row r="42" spans="1:47" x14ac:dyDescent="0.25">
      <c r="A42">
        <f t="shared" si="28"/>
        <v>25</v>
      </c>
      <c r="B42" s="69" t="str">
        <f>IF(ISBLANK('IV Addl - Analysis'!B36),"--",'IV Addl - Analysis'!B36)</f>
        <v>--</v>
      </c>
      <c r="C42" s="60" t="str">
        <f>IF(ISBLANK('V Addl - Providers'!C36),"--",'V Addl - Providers'!C36)</f>
        <v>--</v>
      </c>
      <c r="D42" s="60" t="str">
        <f>IF(ISBLANK('V Addl - Providers'!D36),"--",'V Addl - Providers'!D36)</f>
        <v>--</v>
      </c>
      <c r="E42" s="60" t="str">
        <f>IF(ISBLANK('V Addl - Providers'!E36),"--",'V Addl - Providers'!E36)</f>
        <v>--</v>
      </c>
      <c r="F42" s="9"/>
      <c r="G42" s="9"/>
      <c r="H42" s="9"/>
      <c r="I42" s="9"/>
      <c r="J42" s="9"/>
      <c r="K42" s="9"/>
      <c r="L42" s="9"/>
      <c r="M42" s="9"/>
      <c r="N42" s="9"/>
      <c r="O42" s="9"/>
      <c r="P42" s="9"/>
      <c r="Q42" s="9"/>
      <c r="R42" s="125" t="e">
        <f t="shared" si="0"/>
        <v>#DIV/0!</v>
      </c>
      <c r="S42" s="125" t="e">
        <f t="shared" si="1"/>
        <v>#DIV/0!</v>
      </c>
      <c r="T42" s="125" t="e">
        <f t="shared" si="2"/>
        <v>#DIV/0!</v>
      </c>
      <c r="U42" s="125" t="e">
        <f t="shared" si="3"/>
        <v>#DIV/0!</v>
      </c>
      <c r="V42" s="125" t="e">
        <f t="shared" si="4"/>
        <v>#DIV/0!</v>
      </c>
      <c r="W42" s="125" t="e">
        <f t="shared" si="5"/>
        <v>#DIV/0!</v>
      </c>
      <c r="X42" s="125" t="e">
        <f t="shared" si="6"/>
        <v>#DIV/0!</v>
      </c>
      <c r="Y42" s="125" t="e">
        <f t="shared" si="7"/>
        <v>#DIV/0!</v>
      </c>
      <c r="Z42" s="125" t="e">
        <f t="shared" si="8"/>
        <v>#DIV/0!</v>
      </c>
      <c r="AA42" s="59" t="e">
        <f t="shared" si="9"/>
        <v>#DIV/0!</v>
      </c>
      <c r="AB42" s="59" t="e">
        <f t="shared" si="10"/>
        <v>#DIV/0!</v>
      </c>
      <c r="AC42" s="63">
        <f t="shared" si="11"/>
        <v>0</v>
      </c>
      <c r="AD42" s="59" t="e">
        <f t="shared" si="12"/>
        <v>#DIV/0!</v>
      </c>
      <c r="AE42" s="59" t="e">
        <f t="shared" si="13"/>
        <v>#DIV/0!</v>
      </c>
      <c r="AF42" s="59" t="e">
        <f t="shared" si="14"/>
        <v>#DIV/0!</v>
      </c>
      <c r="AG42" s="63">
        <f t="shared" si="15"/>
        <v>0</v>
      </c>
      <c r="AH42" s="59" t="e">
        <f t="shared" si="16"/>
        <v>#DIV/0!</v>
      </c>
      <c r="AI42" s="59" t="e">
        <f t="shared" si="17"/>
        <v>#DIV/0!</v>
      </c>
      <c r="AJ42" s="59" t="e">
        <f t="shared" si="18"/>
        <v>#DIV/0!</v>
      </c>
      <c r="AK42" s="57">
        <f t="shared" si="19"/>
        <v>0</v>
      </c>
      <c r="AL42" s="59" t="e">
        <f t="shared" si="20"/>
        <v>#DIV/0!</v>
      </c>
      <c r="AM42" s="59" t="e">
        <f t="shared" si="21"/>
        <v>#DIV/0!</v>
      </c>
      <c r="AN42" s="59" t="e">
        <f t="shared" si="22"/>
        <v>#DIV/0!</v>
      </c>
      <c r="AO42" s="57">
        <f t="shared" si="23"/>
        <v>0</v>
      </c>
      <c r="AP42" s="59" t="e">
        <f t="shared" si="24"/>
        <v>#DIV/0!</v>
      </c>
      <c r="AQ42" s="84"/>
      <c r="AR42" s="235"/>
      <c r="AS42" s="280" t="str">
        <f t="shared" si="25"/>
        <v/>
      </c>
      <c r="AT42" s="280">
        <f t="shared" si="26"/>
        <v>0</v>
      </c>
      <c r="AU42" s="280">
        <f t="shared" si="27"/>
        <v>0</v>
      </c>
    </row>
    <row r="43" spans="1:47" x14ac:dyDescent="0.25">
      <c r="A43">
        <f t="shared" si="28"/>
        <v>26</v>
      </c>
      <c r="B43" s="69" t="str">
        <f>IF(ISBLANK('IV Addl - Analysis'!B37),"--",'IV Addl - Analysis'!B37)</f>
        <v>--</v>
      </c>
      <c r="C43" s="60" t="str">
        <f>IF(ISBLANK('V Addl - Providers'!C37),"--",'V Addl - Providers'!C37)</f>
        <v>--</v>
      </c>
      <c r="D43" s="60" t="str">
        <f>IF(ISBLANK('V Addl - Providers'!D37),"--",'V Addl - Providers'!D37)</f>
        <v>--</v>
      </c>
      <c r="E43" s="60" t="str">
        <f>IF(ISBLANK('V Addl - Providers'!E37),"--",'V Addl - Providers'!E37)</f>
        <v>--</v>
      </c>
      <c r="F43" s="9"/>
      <c r="G43" s="9"/>
      <c r="H43" s="9"/>
      <c r="I43" s="9"/>
      <c r="J43" s="9"/>
      <c r="K43" s="9"/>
      <c r="L43" s="9"/>
      <c r="M43" s="9"/>
      <c r="N43" s="9"/>
      <c r="O43" s="9"/>
      <c r="P43" s="9"/>
      <c r="Q43" s="9"/>
      <c r="R43" s="125" t="e">
        <f t="shared" si="0"/>
        <v>#DIV/0!</v>
      </c>
      <c r="S43" s="125" t="e">
        <f t="shared" si="1"/>
        <v>#DIV/0!</v>
      </c>
      <c r="T43" s="125" t="e">
        <f t="shared" si="2"/>
        <v>#DIV/0!</v>
      </c>
      <c r="U43" s="125" t="e">
        <f t="shared" si="3"/>
        <v>#DIV/0!</v>
      </c>
      <c r="V43" s="125" t="e">
        <f t="shared" si="4"/>
        <v>#DIV/0!</v>
      </c>
      <c r="W43" s="125" t="e">
        <f t="shared" si="5"/>
        <v>#DIV/0!</v>
      </c>
      <c r="X43" s="125" t="e">
        <f t="shared" si="6"/>
        <v>#DIV/0!</v>
      </c>
      <c r="Y43" s="125" t="e">
        <f t="shared" si="7"/>
        <v>#DIV/0!</v>
      </c>
      <c r="Z43" s="125" t="e">
        <f t="shared" si="8"/>
        <v>#DIV/0!</v>
      </c>
      <c r="AA43" s="59" t="e">
        <f t="shared" si="9"/>
        <v>#DIV/0!</v>
      </c>
      <c r="AB43" s="59" t="e">
        <f t="shared" si="10"/>
        <v>#DIV/0!</v>
      </c>
      <c r="AC43" s="63">
        <f t="shared" si="11"/>
        <v>0</v>
      </c>
      <c r="AD43" s="59" t="e">
        <f t="shared" si="12"/>
        <v>#DIV/0!</v>
      </c>
      <c r="AE43" s="59" t="e">
        <f t="shared" si="13"/>
        <v>#DIV/0!</v>
      </c>
      <c r="AF43" s="59" t="e">
        <f t="shared" si="14"/>
        <v>#DIV/0!</v>
      </c>
      <c r="AG43" s="63">
        <f t="shared" si="15"/>
        <v>0</v>
      </c>
      <c r="AH43" s="59" t="e">
        <f t="shared" si="16"/>
        <v>#DIV/0!</v>
      </c>
      <c r="AI43" s="59" t="e">
        <f t="shared" si="17"/>
        <v>#DIV/0!</v>
      </c>
      <c r="AJ43" s="59" t="e">
        <f t="shared" si="18"/>
        <v>#DIV/0!</v>
      </c>
      <c r="AK43" s="57">
        <f t="shared" si="19"/>
        <v>0</v>
      </c>
      <c r="AL43" s="59" t="e">
        <f t="shared" si="20"/>
        <v>#DIV/0!</v>
      </c>
      <c r="AM43" s="59" t="e">
        <f t="shared" si="21"/>
        <v>#DIV/0!</v>
      </c>
      <c r="AN43" s="59" t="e">
        <f t="shared" si="22"/>
        <v>#DIV/0!</v>
      </c>
      <c r="AO43" s="57">
        <f t="shared" si="23"/>
        <v>0</v>
      </c>
      <c r="AP43" s="59" t="e">
        <f t="shared" si="24"/>
        <v>#DIV/0!</v>
      </c>
      <c r="AQ43" s="84"/>
      <c r="AR43" s="235"/>
      <c r="AS43" s="280" t="str">
        <f t="shared" si="25"/>
        <v/>
      </c>
      <c r="AT43" s="280">
        <f t="shared" si="26"/>
        <v>0</v>
      </c>
      <c r="AU43" s="280">
        <f t="shared" si="27"/>
        <v>0</v>
      </c>
    </row>
    <row r="44" spans="1:47" x14ac:dyDescent="0.25">
      <c r="A44">
        <f t="shared" si="28"/>
        <v>27</v>
      </c>
      <c r="B44" s="69" t="str">
        <f>IF(ISBLANK('IV Addl - Analysis'!B38),"--",'IV Addl - Analysis'!B38)</f>
        <v>--</v>
      </c>
      <c r="C44" s="60" t="str">
        <f>IF(ISBLANK('V Addl - Providers'!C38),"--",'V Addl - Providers'!C38)</f>
        <v>--</v>
      </c>
      <c r="D44" s="60" t="str">
        <f>IF(ISBLANK('V Addl - Providers'!D38),"--",'V Addl - Providers'!D38)</f>
        <v>--</v>
      </c>
      <c r="E44" s="60" t="str">
        <f>IF(ISBLANK('V Addl - Providers'!E38),"--",'V Addl - Providers'!E38)</f>
        <v>--</v>
      </c>
      <c r="F44" s="9"/>
      <c r="G44" s="9"/>
      <c r="H44" s="9"/>
      <c r="I44" s="9"/>
      <c r="J44" s="9"/>
      <c r="K44" s="9"/>
      <c r="L44" s="9"/>
      <c r="M44" s="9"/>
      <c r="N44" s="9"/>
      <c r="O44" s="9"/>
      <c r="P44" s="9"/>
      <c r="Q44" s="9"/>
      <c r="R44" s="125" t="e">
        <f t="shared" si="0"/>
        <v>#DIV/0!</v>
      </c>
      <c r="S44" s="125" t="e">
        <f t="shared" si="1"/>
        <v>#DIV/0!</v>
      </c>
      <c r="T44" s="125" t="e">
        <f t="shared" si="2"/>
        <v>#DIV/0!</v>
      </c>
      <c r="U44" s="125" t="e">
        <f t="shared" si="3"/>
        <v>#DIV/0!</v>
      </c>
      <c r="V44" s="125" t="e">
        <f t="shared" si="4"/>
        <v>#DIV/0!</v>
      </c>
      <c r="W44" s="125" t="e">
        <f t="shared" si="5"/>
        <v>#DIV/0!</v>
      </c>
      <c r="X44" s="125" t="e">
        <f t="shared" si="6"/>
        <v>#DIV/0!</v>
      </c>
      <c r="Y44" s="125" t="e">
        <f t="shared" si="7"/>
        <v>#DIV/0!</v>
      </c>
      <c r="Z44" s="125" t="e">
        <f t="shared" si="8"/>
        <v>#DIV/0!</v>
      </c>
      <c r="AA44" s="59" t="e">
        <f t="shared" si="9"/>
        <v>#DIV/0!</v>
      </c>
      <c r="AB44" s="59" t="e">
        <f t="shared" si="10"/>
        <v>#DIV/0!</v>
      </c>
      <c r="AC44" s="63">
        <f t="shared" si="11"/>
        <v>0</v>
      </c>
      <c r="AD44" s="59" t="e">
        <f t="shared" si="12"/>
        <v>#DIV/0!</v>
      </c>
      <c r="AE44" s="59" t="e">
        <f t="shared" si="13"/>
        <v>#DIV/0!</v>
      </c>
      <c r="AF44" s="59" t="e">
        <f t="shared" si="14"/>
        <v>#DIV/0!</v>
      </c>
      <c r="AG44" s="63">
        <f t="shared" si="15"/>
        <v>0</v>
      </c>
      <c r="AH44" s="59" t="e">
        <f t="shared" si="16"/>
        <v>#DIV/0!</v>
      </c>
      <c r="AI44" s="59" t="e">
        <f t="shared" si="17"/>
        <v>#DIV/0!</v>
      </c>
      <c r="AJ44" s="59" t="e">
        <f t="shared" si="18"/>
        <v>#DIV/0!</v>
      </c>
      <c r="AK44" s="57">
        <f t="shared" si="19"/>
        <v>0</v>
      </c>
      <c r="AL44" s="59" t="e">
        <f t="shared" si="20"/>
        <v>#DIV/0!</v>
      </c>
      <c r="AM44" s="59" t="e">
        <f t="shared" si="21"/>
        <v>#DIV/0!</v>
      </c>
      <c r="AN44" s="59" t="e">
        <f t="shared" si="22"/>
        <v>#DIV/0!</v>
      </c>
      <c r="AO44" s="57">
        <f t="shared" si="23"/>
        <v>0</v>
      </c>
      <c r="AP44" s="59" t="e">
        <f t="shared" si="24"/>
        <v>#DIV/0!</v>
      </c>
      <c r="AQ44" s="84"/>
      <c r="AR44" s="235"/>
      <c r="AS44" s="280" t="str">
        <f t="shared" si="25"/>
        <v/>
      </c>
      <c r="AT44" s="280">
        <f t="shared" si="26"/>
        <v>0</v>
      </c>
      <c r="AU44" s="280">
        <f t="shared" si="27"/>
        <v>0</v>
      </c>
    </row>
    <row r="45" spans="1:47" x14ac:dyDescent="0.25">
      <c r="A45">
        <f t="shared" si="28"/>
        <v>28</v>
      </c>
      <c r="B45" s="69" t="str">
        <f>IF(ISBLANK('IV Addl - Analysis'!B39),"--",'IV Addl - Analysis'!B39)</f>
        <v>--</v>
      </c>
      <c r="C45" s="60" t="str">
        <f>IF(ISBLANK('V Addl - Providers'!C39),"--",'V Addl - Providers'!C39)</f>
        <v>--</v>
      </c>
      <c r="D45" s="60" t="str">
        <f>IF(ISBLANK('V Addl - Providers'!D39),"--",'V Addl - Providers'!D39)</f>
        <v>--</v>
      </c>
      <c r="E45" s="60" t="str">
        <f>IF(ISBLANK('V Addl - Providers'!E39),"--",'V Addl - Providers'!E39)</f>
        <v>--</v>
      </c>
      <c r="F45" s="9"/>
      <c r="G45" s="9"/>
      <c r="H45" s="9"/>
      <c r="I45" s="9"/>
      <c r="J45" s="9"/>
      <c r="K45" s="9"/>
      <c r="L45" s="9"/>
      <c r="M45" s="9"/>
      <c r="N45" s="9"/>
      <c r="O45" s="9"/>
      <c r="P45" s="9"/>
      <c r="Q45" s="9"/>
      <c r="R45" s="125" t="e">
        <f t="shared" si="0"/>
        <v>#DIV/0!</v>
      </c>
      <c r="S45" s="125" t="e">
        <f t="shared" si="1"/>
        <v>#DIV/0!</v>
      </c>
      <c r="T45" s="125" t="e">
        <f t="shared" si="2"/>
        <v>#DIV/0!</v>
      </c>
      <c r="U45" s="125" t="e">
        <f t="shared" si="3"/>
        <v>#DIV/0!</v>
      </c>
      <c r="V45" s="125" t="e">
        <f t="shared" si="4"/>
        <v>#DIV/0!</v>
      </c>
      <c r="W45" s="125" t="e">
        <f t="shared" si="5"/>
        <v>#DIV/0!</v>
      </c>
      <c r="X45" s="125" t="e">
        <f t="shared" si="6"/>
        <v>#DIV/0!</v>
      </c>
      <c r="Y45" s="125" t="e">
        <f t="shared" si="7"/>
        <v>#DIV/0!</v>
      </c>
      <c r="Z45" s="125" t="e">
        <f t="shared" si="8"/>
        <v>#DIV/0!</v>
      </c>
      <c r="AA45" s="59" t="e">
        <f t="shared" si="9"/>
        <v>#DIV/0!</v>
      </c>
      <c r="AB45" s="59" t="e">
        <f t="shared" si="10"/>
        <v>#DIV/0!</v>
      </c>
      <c r="AC45" s="63">
        <f t="shared" si="11"/>
        <v>0</v>
      </c>
      <c r="AD45" s="59" t="e">
        <f t="shared" si="12"/>
        <v>#DIV/0!</v>
      </c>
      <c r="AE45" s="59" t="e">
        <f t="shared" si="13"/>
        <v>#DIV/0!</v>
      </c>
      <c r="AF45" s="59" t="e">
        <f t="shared" si="14"/>
        <v>#DIV/0!</v>
      </c>
      <c r="AG45" s="63">
        <f t="shared" si="15"/>
        <v>0</v>
      </c>
      <c r="AH45" s="59" t="e">
        <f t="shared" si="16"/>
        <v>#DIV/0!</v>
      </c>
      <c r="AI45" s="59" t="e">
        <f t="shared" si="17"/>
        <v>#DIV/0!</v>
      </c>
      <c r="AJ45" s="59" t="e">
        <f t="shared" si="18"/>
        <v>#DIV/0!</v>
      </c>
      <c r="AK45" s="57">
        <f t="shared" si="19"/>
        <v>0</v>
      </c>
      <c r="AL45" s="59" t="e">
        <f t="shared" si="20"/>
        <v>#DIV/0!</v>
      </c>
      <c r="AM45" s="59" t="e">
        <f t="shared" si="21"/>
        <v>#DIV/0!</v>
      </c>
      <c r="AN45" s="59" t="e">
        <f t="shared" si="22"/>
        <v>#DIV/0!</v>
      </c>
      <c r="AO45" s="57">
        <f t="shared" si="23"/>
        <v>0</v>
      </c>
      <c r="AP45" s="59" t="e">
        <f t="shared" si="24"/>
        <v>#DIV/0!</v>
      </c>
      <c r="AQ45" s="84"/>
      <c r="AR45" s="235"/>
      <c r="AS45" s="280" t="str">
        <f t="shared" si="25"/>
        <v/>
      </c>
      <c r="AT45" s="280">
        <f t="shared" si="26"/>
        <v>0</v>
      </c>
      <c r="AU45" s="280">
        <f t="shared" si="27"/>
        <v>0</v>
      </c>
    </row>
    <row r="46" spans="1:47" x14ac:dyDescent="0.25">
      <c r="A46">
        <f t="shared" si="28"/>
        <v>29</v>
      </c>
      <c r="B46" s="69" t="str">
        <f>IF(ISBLANK('IV Addl - Analysis'!B40),"--",'IV Addl - Analysis'!B40)</f>
        <v>--</v>
      </c>
      <c r="C46" s="60" t="str">
        <f>IF(ISBLANK('V Addl - Providers'!C40),"--",'V Addl - Providers'!C40)</f>
        <v>--</v>
      </c>
      <c r="D46" s="60" t="str">
        <f>IF(ISBLANK('V Addl - Providers'!D40),"--",'V Addl - Providers'!D40)</f>
        <v>--</v>
      </c>
      <c r="E46" s="60" t="str">
        <f>IF(ISBLANK('V Addl - Providers'!E40),"--",'V Addl - Providers'!E40)</f>
        <v>--</v>
      </c>
      <c r="F46" s="9"/>
      <c r="G46" s="9"/>
      <c r="H46" s="9"/>
      <c r="I46" s="9"/>
      <c r="J46" s="9"/>
      <c r="K46" s="9"/>
      <c r="L46" s="9"/>
      <c r="M46" s="9"/>
      <c r="N46" s="9"/>
      <c r="O46" s="9"/>
      <c r="P46" s="9"/>
      <c r="Q46" s="9"/>
      <c r="R46" s="125" t="e">
        <f t="shared" si="0"/>
        <v>#DIV/0!</v>
      </c>
      <c r="S46" s="125" t="e">
        <f t="shared" si="1"/>
        <v>#DIV/0!</v>
      </c>
      <c r="T46" s="125" t="e">
        <f t="shared" si="2"/>
        <v>#DIV/0!</v>
      </c>
      <c r="U46" s="125" t="e">
        <f t="shared" si="3"/>
        <v>#DIV/0!</v>
      </c>
      <c r="V46" s="125" t="e">
        <f t="shared" si="4"/>
        <v>#DIV/0!</v>
      </c>
      <c r="W46" s="125" t="e">
        <f t="shared" si="5"/>
        <v>#DIV/0!</v>
      </c>
      <c r="X46" s="125" t="e">
        <f t="shared" si="6"/>
        <v>#DIV/0!</v>
      </c>
      <c r="Y46" s="125" t="e">
        <f t="shared" si="7"/>
        <v>#DIV/0!</v>
      </c>
      <c r="Z46" s="125" t="e">
        <f t="shared" si="8"/>
        <v>#DIV/0!</v>
      </c>
      <c r="AA46" s="59" t="e">
        <f t="shared" si="9"/>
        <v>#DIV/0!</v>
      </c>
      <c r="AB46" s="59" t="e">
        <f t="shared" si="10"/>
        <v>#DIV/0!</v>
      </c>
      <c r="AC46" s="63">
        <f t="shared" si="11"/>
        <v>0</v>
      </c>
      <c r="AD46" s="59" t="e">
        <f t="shared" si="12"/>
        <v>#DIV/0!</v>
      </c>
      <c r="AE46" s="59" t="e">
        <f t="shared" si="13"/>
        <v>#DIV/0!</v>
      </c>
      <c r="AF46" s="59" t="e">
        <f t="shared" si="14"/>
        <v>#DIV/0!</v>
      </c>
      <c r="AG46" s="63">
        <f t="shared" si="15"/>
        <v>0</v>
      </c>
      <c r="AH46" s="59" t="e">
        <f t="shared" si="16"/>
        <v>#DIV/0!</v>
      </c>
      <c r="AI46" s="59" t="e">
        <f t="shared" si="17"/>
        <v>#DIV/0!</v>
      </c>
      <c r="AJ46" s="59" t="e">
        <f t="shared" si="18"/>
        <v>#DIV/0!</v>
      </c>
      <c r="AK46" s="57">
        <f t="shared" si="19"/>
        <v>0</v>
      </c>
      <c r="AL46" s="59" t="e">
        <f t="shared" si="20"/>
        <v>#DIV/0!</v>
      </c>
      <c r="AM46" s="59" t="e">
        <f t="shared" si="21"/>
        <v>#DIV/0!</v>
      </c>
      <c r="AN46" s="59" t="e">
        <f t="shared" si="22"/>
        <v>#DIV/0!</v>
      </c>
      <c r="AO46" s="57">
        <f t="shared" si="23"/>
        <v>0</v>
      </c>
      <c r="AP46" s="59" t="e">
        <f t="shared" si="24"/>
        <v>#DIV/0!</v>
      </c>
      <c r="AQ46" s="84"/>
      <c r="AR46" s="235"/>
      <c r="AS46" s="280" t="str">
        <f t="shared" si="25"/>
        <v/>
      </c>
      <c r="AT46" s="280">
        <f t="shared" si="26"/>
        <v>0</v>
      </c>
      <c r="AU46" s="280">
        <f t="shared" si="27"/>
        <v>0</v>
      </c>
    </row>
    <row r="47" spans="1:47" x14ac:dyDescent="0.25">
      <c r="A47">
        <f t="shared" si="28"/>
        <v>30</v>
      </c>
      <c r="B47" s="69" t="str">
        <f>IF(ISBLANK('IV Addl - Analysis'!B41),"--",'IV Addl - Analysis'!B41)</f>
        <v>--</v>
      </c>
      <c r="C47" s="60" t="str">
        <f>IF(ISBLANK('V Addl - Providers'!C41),"--",'V Addl - Providers'!C41)</f>
        <v>--</v>
      </c>
      <c r="D47" s="60" t="str">
        <f>IF(ISBLANK('V Addl - Providers'!D41),"--",'V Addl - Providers'!D41)</f>
        <v>--</v>
      </c>
      <c r="E47" s="60" t="str">
        <f>IF(ISBLANK('V Addl - Providers'!E41),"--",'V Addl - Providers'!E41)</f>
        <v>--</v>
      </c>
      <c r="F47" s="9"/>
      <c r="G47" s="9"/>
      <c r="H47" s="9"/>
      <c r="I47" s="9"/>
      <c r="J47" s="9"/>
      <c r="K47" s="9"/>
      <c r="L47" s="9"/>
      <c r="M47" s="9"/>
      <c r="N47" s="9"/>
      <c r="O47" s="9"/>
      <c r="P47" s="9"/>
      <c r="Q47" s="9"/>
      <c r="R47" s="125" t="e">
        <f t="shared" si="0"/>
        <v>#DIV/0!</v>
      </c>
      <c r="S47" s="125" t="e">
        <f t="shared" si="1"/>
        <v>#DIV/0!</v>
      </c>
      <c r="T47" s="125" t="e">
        <f t="shared" si="2"/>
        <v>#DIV/0!</v>
      </c>
      <c r="U47" s="125" t="e">
        <f t="shared" si="3"/>
        <v>#DIV/0!</v>
      </c>
      <c r="V47" s="125" t="e">
        <f t="shared" si="4"/>
        <v>#DIV/0!</v>
      </c>
      <c r="W47" s="125" t="e">
        <f t="shared" si="5"/>
        <v>#DIV/0!</v>
      </c>
      <c r="X47" s="125" t="e">
        <f t="shared" si="6"/>
        <v>#DIV/0!</v>
      </c>
      <c r="Y47" s="125" t="e">
        <f t="shared" si="7"/>
        <v>#DIV/0!</v>
      </c>
      <c r="Z47" s="125" t="e">
        <f t="shared" si="8"/>
        <v>#DIV/0!</v>
      </c>
      <c r="AA47" s="59" t="e">
        <f t="shared" si="9"/>
        <v>#DIV/0!</v>
      </c>
      <c r="AB47" s="59" t="e">
        <f t="shared" si="10"/>
        <v>#DIV/0!</v>
      </c>
      <c r="AC47" s="63">
        <f t="shared" si="11"/>
        <v>0</v>
      </c>
      <c r="AD47" s="59" t="e">
        <f t="shared" si="12"/>
        <v>#DIV/0!</v>
      </c>
      <c r="AE47" s="59" t="e">
        <f t="shared" si="13"/>
        <v>#DIV/0!</v>
      </c>
      <c r="AF47" s="59" t="e">
        <f t="shared" si="14"/>
        <v>#DIV/0!</v>
      </c>
      <c r="AG47" s="63">
        <f t="shared" si="15"/>
        <v>0</v>
      </c>
      <c r="AH47" s="59" t="e">
        <f t="shared" si="16"/>
        <v>#DIV/0!</v>
      </c>
      <c r="AI47" s="59" t="e">
        <f t="shared" si="17"/>
        <v>#DIV/0!</v>
      </c>
      <c r="AJ47" s="59" t="e">
        <f t="shared" si="18"/>
        <v>#DIV/0!</v>
      </c>
      <c r="AK47" s="57">
        <f t="shared" si="19"/>
        <v>0</v>
      </c>
      <c r="AL47" s="59" t="e">
        <f t="shared" si="20"/>
        <v>#DIV/0!</v>
      </c>
      <c r="AM47" s="59" t="e">
        <f t="shared" si="21"/>
        <v>#DIV/0!</v>
      </c>
      <c r="AN47" s="59" t="e">
        <f t="shared" si="22"/>
        <v>#DIV/0!</v>
      </c>
      <c r="AO47" s="57">
        <f t="shared" si="23"/>
        <v>0</v>
      </c>
      <c r="AP47" s="59" t="e">
        <f t="shared" si="24"/>
        <v>#DIV/0!</v>
      </c>
      <c r="AQ47" s="84"/>
      <c r="AR47" s="235"/>
      <c r="AS47" s="280" t="str">
        <f t="shared" si="25"/>
        <v/>
      </c>
      <c r="AT47" s="280">
        <f t="shared" si="26"/>
        <v>0</v>
      </c>
      <c r="AU47" s="280">
        <f t="shared" si="27"/>
        <v>0</v>
      </c>
    </row>
    <row r="48" spans="1:47" x14ac:dyDescent="0.25">
      <c r="A48">
        <f t="shared" si="28"/>
        <v>31</v>
      </c>
      <c r="B48" s="69" t="str">
        <f>IF(ISBLANK('IV Addl - Analysis'!B42),"--",'IV Addl - Analysis'!B42)</f>
        <v>--</v>
      </c>
      <c r="C48" s="60" t="str">
        <f>IF(ISBLANK('V Addl - Providers'!C42),"--",'V Addl - Providers'!C42)</f>
        <v>--</v>
      </c>
      <c r="D48" s="60" t="str">
        <f>IF(ISBLANK('V Addl - Providers'!D42),"--",'V Addl - Providers'!D42)</f>
        <v>--</v>
      </c>
      <c r="E48" s="60" t="str">
        <f>IF(ISBLANK('V Addl - Providers'!E42),"--",'V Addl - Providers'!E42)</f>
        <v>--</v>
      </c>
      <c r="F48" s="9"/>
      <c r="G48" s="9"/>
      <c r="H48" s="9"/>
      <c r="I48" s="9"/>
      <c r="J48" s="9"/>
      <c r="K48" s="9"/>
      <c r="L48" s="9"/>
      <c r="M48" s="9"/>
      <c r="N48" s="9"/>
      <c r="O48" s="9"/>
      <c r="P48" s="9"/>
      <c r="Q48" s="9"/>
      <c r="R48" s="125" t="e">
        <f t="shared" si="0"/>
        <v>#DIV/0!</v>
      </c>
      <c r="S48" s="125" t="e">
        <f t="shared" si="1"/>
        <v>#DIV/0!</v>
      </c>
      <c r="T48" s="125" t="e">
        <f t="shared" si="2"/>
        <v>#DIV/0!</v>
      </c>
      <c r="U48" s="125" t="e">
        <f t="shared" si="3"/>
        <v>#DIV/0!</v>
      </c>
      <c r="V48" s="125" t="e">
        <f t="shared" si="4"/>
        <v>#DIV/0!</v>
      </c>
      <c r="W48" s="125" t="e">
        <f t="shared" si="5"/>
        <v>#DIV/0!</v>
      </c>
      <c r="X48" s="125" t="e">
        <f t="shared" si="6"/>
        <v>#DIV/0!</v>
      </c>
      <c r="Y48" s="125" t="e">
        <f t="shared" si="7"/>
        <v>#DIV/0!</v>
      </c>
      <c r="Z48" s="125" t="e">
        <f t="shared" si="8"/>
        <v>#DIV/0!</v>
      </c>
      <c r="AA48" s="59" t="e">
        <f t="shared" si="9"/>
        <v>#DIV/0!</v>
      </c>
      <c r="AB48" s="59" t="e">
        <f t="shared" si="10"/>
        <v>#DIV/0!</v>
      </c>
      <c r="AC48" s="63">
        <f t="shared" si="11"/>
        <v>0</v>
      </c>
      <c r="AD48" s="59" t="e">
        <f t="shared" si="12"/>
        <v>#DIV/0!</v>
      </c>
      <c r="AE48" s="59" t="e">
        <f t="shared" si="13"/>
        <v>#DIV/0!</v>
      </c>
      <c r="AF48" s="59" t="e">
        <f t="shared" si="14"/>
        <v>#DIV/0!</v>
      </c>
      <c r="AG48" s="63">
        <f t="shared" si="15"/>
        <v>0</v>
      </c>
      <c r="AH48" s="59" t="e">
        <f t="shared" si="16"/>
        <v>#DIV/0!</v>
      </c>
      <c r="AI48" s="59" t="e">
        <f t="shared" si="17"/>
        <v>#DIV/0!</v>
      </c>
      <c r="AJ48" s="59" t="e">
        <f t="shared" si="18"/>
        <v>#DIV/0!</v>
      </c>
      <c r="AK48" s="57">
        <f t="shared" si="19"/>
        <v>0</v>
      </c>
      <c r="AL48" s="59" t="e">
        <f t="shared" si="20"/>
        <v>#DIV/0!</v>
      </c>
      <c r="AM48" s="59" t="e">
        <f t="shared" si="21"/>
        <v>#DIV/0!</v>
      </c>
      <c r="AN48" s="59" t="e">
        <f t="shared" si="22"/>
        <v>#DIV/0!</v>
      </c>
      <c r="AO48" s="57">
        <f t="shared" si="23"/>
        <v>0</v>
      </c>
      <c r="AP48" s="59" t="e">
        <f t="shared" si="24"/>
        <v>#DIV/0!</v>
      </c>
      <c r="AQ48" s="84"/>
      <c r="AR48" s="235"/>
      <c r="AS48" s="280" t="str">
        <f t="shared" si="25"/>
        <v/>
      </c>
      <c r="AT48" s="280">
        <f t="shared" si="26"/>
        <v>0</v>
      </c>
      <c r="AU48" s="280">
        <f t="shared" si="27"/>
        <v>0</v>
      </c>
    </row>
    <row r="49" spans="1:47" x14ac:dyDescent="0.25">
      <c r="A49">
        <f t="shared" si="28"/>
        <v>32</v>
      </c>
      <c r="B49" s="69" t="str">
        <f>IF(ISBLANK('IV Addl - Analysis'!B43),"--",'IV Addl - Analysis'!B43)</f>
        <v>--</v>
      </c>
      <c r="C49" s="60" t="str">
        <f>IF(ISBLANK('V Addl - Providers'!C43),"--",'V Addl - Providers'!C43)</f>
        <v>--</v>
      </c>
      <c r="D49" s="60" t="str">
        <f>IF(ISBLANK('V Addl - Providers'!D43),"--",'V Addl - Providers'!D43)</f>
        <v>--</v>
      </c>
      <c r="E49" s="60" t="str">
        <f>IF(ISBLANK('V Addl - Providers'!E43),"--",'V Addl - Providers'!E43)</f>
        <v>--</v>
      </c>
      <c r="F49" s="9"/>
      <c r="G49" s="9"/>
      <c r="H49" s="9"/>
      <c r="I49" s="9"/>
      <c r="J49" s="9"/>
      <c r="K49" s="9"/>
      <c r="L49" s="9"/>
      <c r="M49" s="9"/>
      <c r="N49" s="9"/>
      <c r="O49" s="9"/>
      <c r="P49" s="9"/>
      <c r="Q49" s="9"/>
      <c r="R49" s="125" t="e">
        <f t="shared" si="0"/>
        <v>#DIV/0!</v>
      </c>
      <c r="S49" s="125" t="e">
        <f t="shared" si="1"/>
        <v>#DIV/0!</v>
      </c>
      <c r="T49" s="125" t="e">
        <f t="shared" si="2"/>
        <v>#DIV/0!</v>
      </c>
      <c r="U49" s="125" t="e">
        <f t="shared" si="3"/>
        <v>#DIV/0!</v>
      </c>
      <c r="V49" s="125" t="e">
        <f t="shared" si="4"/>
        <v>#DIV/0!</v>
      </c>
      <c r="W49" s="125" t="e">
        <f t="shared" si="5"/>
        <v>#DIV/0!</v>
      </c>
      <c r="X49" s="125" t="e">
        <f t="shared" si="6"/>
        <v>#DIV/0!</v>
      </c>
      <c r="Y49" s="125" t="e">
        <f t="shared" si="7"/>
        <v>#DIV/0!</v>
      </c>
      <c r="Z49" s="125" t="e">
        <f t="shared" si="8"/>
        <v>#DIV/0!</v>
      </c>
      <c r="AA49" s="59" t="e">
        <f t="shared" si="9"/>
        <v>#DIV/0!</v>
      </c>
      <c r="AB49" s="59" t="e">
        <f t="shared" si="10"/>
        <v>#DIV/0!</v>
      </c>
      <c r="AC49" s="63">
        <f t="shared" si="11"/>
        <v>0</v>
      </c>
      <c r="AD49" s="59" t="e">
        <f t="shared" si="12"/>
        <v>#DIV/0!</v>
      </c>
      <c r="AE49" s="59" t="e">
        <f t="shared" si="13"/>
        <v>#DIV/0!</v>
      </c>
      <c r="AF49" s="59" t="e">
        <f t="shared" si="14"/>
        <v>#DIV/0!</v>
      </c>
      <c r="AG49" s="63">
        <f t="shared" si="15"/>
        <v>0</v>
      </c>
      <c r="AH49" s="59" t="e">
        <f t="shared" si="16"/>
        <v>#DIV/0!</v>
      </c>
      <c r="AI49" s="59" t="e">
        <f t="shared" si="17"/>
        <v>#DIV/0!</v>
      </c>
      <c r="AJ49" s="59" t="e">
        <f t="shared" si="18"/>
        <v>#DIV/0!</v>
      </c>
      <c r="AK49" s="57">
        <f t="shared" si="19"/>
        <v>0</v>
      </c>
      <c r="AL49" s="59" t="e">
        <f t="shared" si="20"/>
        <v>#DIV/0!</v>
      </c>
      <c r="AM49" s="59" t="e">
        <f t="shared" si="21"/>
        <v>#DIV/0!</v>
      </c>
      <c r="AN49" s="59" t="e">
        <f t="shared" si="22"/>
        <v>#DIV/0!</v>
      </c>
      <c r="AO49" s="57">
        <f t="shared" si="23"/>
        <v>0</v>
      </c>
      <c r="AP49" s="59" t="e">
        <f t="shared" si="24"/>
        <v>#DIV/0!</v>
      </c>
      <c r="AQ49" s="84"/>
      <c r="AR49" s="235"/>
      <c r="AS49" s="280" t="str">
        <f t="shared" si="25"/>
        <v/>
      </c>
      <c r="AT49" s="280">
        <f t="shared" si="26"/>
        <v>0</v>
      </c>
      <c r="AU49" s="280">
        <f t="shared" si="27"/>
        <v>0</v>
      </c>
    </row>
    <row r="50" spans="1:47" x14ac:dyDescent="0.25">
      <c r="A50">
        <f t="shared" si="28"/>
        <v>33</v>
      </c>
      <c r="B50" s="69" t="str">
        <f>IF(ISBLANK('IV Addl - Analysis'!B44),"--",'IV Addl - Analysis'!B44)</f>
        <v>--</v>
      </c>
      <c r="C50" s="60" t="str">
        <f>IF(ISBLANK('V Addl - Providers'!C44),"--",'V Addl - Providers'!C44)</f>
        <v>--</v>
      </c>
      <c r="D50" s="60" t="str">
        <f>IF(ISBLANK('V Addl - Providers'!D44),"--",'V Addl - Providers'!D44)</f>
        <v>--</v>
      </c>
      <c r="E50" s="60" t="str">
        <f>IF(ISBLANK('V Addl - Providers'!E44),"--",'V Addl - Providers'!E44)</f>
        <v>--</v>
      </c>
      <c r="F50" s="9"/>
      <c r="G50" s="9"/>
      <c r="H50" s="9"/>
      <c r="I50" s="9"/>
      <c r="J50" s="9"/>
      <c r="K50" s="9"/>
      <c r="L50" s="9"/>
      <c r="M50" s="9"/>
      <c r="N50" s="9"/>
      <c r="O50" s="9"/>
      <c r="P50" s="9"/>
      <c r="Q50" s="9"/>
      <c r="R50" s="125" t="e">
        <f t="shared" si="0"/>
        <v>#DIV/0!</v>
      </c>
      <c r="S50" s="125" t="e">
        <f t="shared" si="1"/>
        <v>#DIV/0!</v>
      </c>
      <c r="T50" s="125" t="e">
        <f t="shared" si="2"/>
        <v>#DIV/0!</v>
      </c>
      <c r="U50" s="125" t="e">
        <f t="shared" si="3"/>
        <v>#DIV/0!</v>
      </c>
      <c r="V50" s="125" t="e">
        <f t="shared" si="4"/>
        <v>#DIV/0!</v>
      </c>
      <c r="W50" s="125" t="e">
        <f t="shared" si="5"/>
        <v>#DIV/0!</v>
      </c>
      <c r="X50" s="125" t="e">
        <f t="shared" si="6"/>
        <v>#DIV/0!</v>
      </c>
      <c r="Y50" s="125" t="e">
        <f t="shared" si="7"/>
        <v>#DIV/0!</v>
      </c>
      <c r="Z50" s="125" t="e">
        <f t="shared" si="8"/>
        <v>#DIV/0!</v>
      </c>
      <c r="AA50" s="59" t="e">
        <f t="shared" si="9"/>
        <v>#DIV/0!</v>
      </c>
      <c r="AB50" s="59" t="e">
        <f t="shared" si="10"/>
        <v>#DIV/0!</v>
      </c>
      <c r="AC50" s="63">
        <f t="shared" si="11"/>
        <v>0</v>
      </c>
      <c r="AD50" s="59" t="e">
        <f t="shared" si="12"/>
        <v>#DIV/0!</v>
      </c>
      <c r="AE50" s="59" t="e">
        <f t="shared" si="13"/>
        <v>#DIV/0!</v>
      </c>
      <c r="AF50" s="59" t="e">
        <f t="shared" si="14"/>
        <v>#DIV/0!</v>
      </c>
      <c r="AG50" s="63">
        <f t="shared" si="15"/>
        <v>0</v>
      </c>
      <c r="AH50" s="59" t="e">
        <f t="shared" si="16"/>
        <v>#DIV/0!</v>
      </c>
      <c r="AI50" s="59" t="e">
        <f t="shared" si="17"/>
        <v>#DIV/0!</v>
      </c>
      <c r="AJ50" s="59" t="e">
        <f t="shared" si="18"/>
        <v>#DIV/0!</v>
      </c>
      <c r="AK50" s="57">
        <f t="shared" si="19"/>
        <v>0</v>
      </c>
      <c r="AL50" s="59" t="e">
        <f t="shared" si="20"/>
        <v>#DIV/0!</v>
      </c>
      <c r="AM50" s="59" t="e">
        <f t="shared" si="21"/>
        <v>#DIV/0!</v>
      </c>
      <c r="AN50" s="59" t="e">
        <f t="shared" si="22"/>
        <v>#DIV/0!</v>
      </c>
      <c r="AO50" s="57">
        <f t="shared" si="23"/>
        <v>0</v>
      </c>
      <c r="AP50" s="59" t="e">
        <f t="shared" si="24"/>
        <v>#DIV/0!</v>
      </c>
      <c r="AQ50" s="84"/>
      <c r="AR50" s="235"/>
      <c r="AS50" s="280" t="str">
        <f t="shared" si="25"/>
        <v/>
      </c>
      <c r="AT50" s="280">
        <f t="shared" si="26"/>
        <v>0</v>
      </c>
      <c r="AU50" s="280">
        <f t="shared" si="27"/>
        <v>0</v>
      </c>
    </row>
    <row r="51" spans="1:47" x14ac:dyDescent="0.25">
      <c r="A51">
        <f t="shared" si="28"/>
        <v>34</v>
      </c>
      <c r="B51" s="69" t="str">
        <f>IF(ISBLANK('IV Addl - Analysis'!B45),"--",'IV Addl - Analysis'!B45)</f>
        <v>--</v>
      </c>
      <c r="C51" s="60" t="str">
        <f>IF(ISBLANK('V Addl - Providers'!C45),"--",'V Addl - Providers'!C45)</f>
        <v>--</v>
      </c>
      <c r="D51" s="60" t="str">
        <f>IF(ISBLANK('V Addl - Providers'!D45),"--",'V Addl - Providers'!D45)</f>
        <v>--</v>
      </c>
      <c r="E51" s="60" t="str">
        <f>IF(ISBLANK('V Addl - Providers'!E45),"--",'V Addl - Providers'!E45)</f>
        <v>--</v>
      </c>
      <c r="F51" s="9"/>
      <c r="G51" s="9"/>
      <c r="H51" s="9"/>
      <c r="I51" s="9"/>
      <c r="J51" s="9"/>
      <c r="K51" s="9"/>
      <c r="L51" s="9"/>
      <c r="M51" s="9"/>
      <c r="N51" s="9"/>
      <c r="O51" s="9"/>
      <c r="P51" s="9"/>
      <c r="Q51" s="9"/>
      <c r="R51" s="125" t="e">
        <f t="shared" si="0"/>
        <v>#DIV/0!</v>
      </c>
      <c r="S51" s="125" t="e">
        <f t="shared" si="1"/>
        <v>#DIV/0!</v>
      </c>
      <c r="T51" s="125" t="e">
        <f t="shared" si="2"/>
        <v>#DIV/0!</v>
      </c>
      <c r="U51" s="125" t="e">
        <f t="shared" si="3"/>
        <v>#DIV/0!</v>
      </c>
      <c r="V51" s="125" t="e">
        <f t="shared" si="4"/>
        <v>#DIV/0!</v>
      </c>
      <c r="W51" s="125" t="e">
        <f t="shared" si="5"/>
        <v>#DIV/0!</v>
      </c>
      <c r="X51" s="125" t="e">
        <f t="shared" si="6"/>
        <v>#DIV/0!</v>
      </c>
      <c r="Y51" s="125" t="e">
        <f t="shared" si="7"/>
        <v>#DIV/0!</v>
      </c>
      <c r="Z51" s="125" t="e">
        <f t="shared" si="8"/>
        <v>#DIV/0!</v>
      </c>
      <c r="AA51" s="59" t="e">
        <f t="shared" si="9"/>
        <v>#DIV/0!</v>
      </c>
      <c r="AB51" s="59" t="e">
        <f t="shared" si="10"/>
        <v>#DIV/0!</v>
      </c>
      <c r="AC51" s="63">
        <f t="shared" si="11"/>
        <v>0</v>
      </c>
      <c r="AD51" s="59" t="e">
        <f t="shared" si="12"/>
        <v>#DIV/0!</v>
      </c>
      <c r="AE51" s="59" t="e">
        <f t="shared" si="13"/>
        <v>#DIV/0!</v>
      </c>
      <c r="AF51" s="59" t="e">
        <f t="shared" si="14"/>
        <v>#DIV/0!</v>
      </c>
      <c r="AG51" s="63">
        <f t="shared" si="15"/>
        <v>0</v>
      </c>
      <c r="AH51" s="59" t="e">
        <f t="shared" si="16"/>
        <v>#DIV/0!</v>
      </c>
      <c r="AI51" s="59" t="e">
        <f t="shared" si="17"/>
        <v>#DIV/0!</v>
      </c>
      <c r="AJ51" s="59" t="e">
        <f t="shared" si="18"/>
        <v>#DIV/0!</v>
      </c>
      <c r="AK51" s="57">
        <f t="shared" si="19"/>
        <v>0</v>
      </c>
      <c r="AL51" s="59" t="e">
        <f t="shared" si="20"/>
        <v>#DIV/0!</v>
      </c>
      <c r="AM51" s="59" t="e">
        <f t="shared" si="21"/>
        <v>#DIV/0!</v>
      </c>
      <c r="AN51" s="59" t="e">
        <f t="shared" si="22"/>
        <v>#DIV/0!</v>
      </c>
      <c r="AO51" s="57">
        <f t="shared" si="23"/>
        <v>0</v>
      </c>
      <c r="AP51" s="59" t="e">
        <f t="shared" si="24"/>
        <v>#DIV/0!</v>
      </c>
      <c r="AQ51" s="84"/>
      <c r="AR51" s="235"/>
      <c r="AS51" s="280" t="str">
        <f t="shared" si="25"/>
        <v/>
      </c>
      <c r="AT51" s="280">
        <f t="shared" si="26"/>
        <v>0</v>
      </c>
      <c r="AU51" s="280">
        <f t="shared" si="27"/>
        <v>0</v>
      </c>
    </row>
    <row r="52" spans="1:47" x14ac:dyDescent="0.25">
      <c r="A52">
        <f t="shared" si="28"/>
        <v>35</v>
      </c>
      <c r="B52" s="69" t="str">
        <f>IF(ISBLANK('IV Addl - Analysis'!B46),"--",'IV Addl - Analysis'!B46)</f>
        <v>--</v>
      </c>
      <c r="C52" s="60" t="str">
        <f>IF(ISBLANK('V Addl - Providers'!C46),"--",'V Addl - Providers'!C46)</f>
        <v>--</v>
      </c>
      <c r="D52" s="60" t="str">
        <f>IF(ISBLANK('V Addl - Providers'!D46),"--",'V Addl - Providers'!D46)</f>
        <v>--</v>
      </c>
      <c r="E52" s="60" t="str">
        <f>IF(ISBLANK('V Addl - Providers'!E46),"--",'V Addl - Providers'!E46)</f>
        <v>--</v>
      </c>
      <c r="F52" s="9"/>
      <c r="G52" s="9"/>
      <c r="H52" s="9"/>
      <c r="I52" s="9"/>
      <c r="J52" s="9"/>
      <c r="K52" s="9"/>
      <c r="L52" s="9"/>
      <c r="M52" s="9"/>
      <c r="N52" s="9"/>
      <c r="O52" s="9"/>
      <c r="P52" s="9"/>
      <c r="Q52" s="9"/>
      <c r="R52" s="125" t="e">
        <f t="shared" si="0"/>
        <v>#DIV/0!</v>
      </c>
      <c r="S52" s="125" t="e">
        <f t="shared" si="1"/>
        <v>#DIV/0!</v>
      </c>
      <c r="T52" s="125" t="e">
        <f t="shared" si="2"/>
        <v>#DIV/0!</v>
      </c>
      <c r="U52" s="125" t="e">
        <f t="shared" si="3"/>
        <v>#DIV/0!</v>
      </c>
      <c r="V52" s="125" t="e">
        <f t="shared" si="4"/>
        <v>#DIV/0!</v>
      </c>
      <c r="W52" s="125" t="e">
        <f t="shared" si="5"/>
        <v>#DIV/0!</v>
      </c>
      <c r="X52" s="125" t="e">
        <f t="shared" si="6"/>
        <v>#DIV/0!</v>
      </c>
      <c r="Y52" s="125" t="e">
        <f t="shared" si="7"/>
        <v>#DIV/0!</v>
      </c>
      <c r="Z52" s="125" t="e">
        <f t="shared" si="8"/>
        <v>#DIV/0!</v>
      </c>
      <c r="AA52" s="59" t="e">
        <f t="shared" si="9"/>
        <v>#DIV/0!</v>
      </c>
      <c r="AB52" s="59" t="e">
        <f t="shared" si="10"/>
        <v>#DIV/0!</v>
      </c>
      <c r="AC52" s="63">
        <f t="shared" si="11"/>
        <v>0</v>
      </c>
      <c r="AD52" s="59" t="e">
        <f t="shared" si="12"/>
        <v>#DIV/0!</v>
      </c>
      <c r="AE52" s="59" t="e">
        <f t="shared" si="13"/>
        <v>#DIV/0!</v>
      </c>
      <c r="AF52" s="59" t="e">
        <f t="shared" si="14"/>
        <v>#DIV/0!</v>
      </c>
      <c r="AG52" s="63">
        <f t="shared" si="15"/>
        <v>0</v>
      </c>
      <c r="AH52" s="59" t="e">
        <f t="shared" si="16"/>
        <v>#DIV/0!</v>
      </c>
      <c r="AI52" s="59" t="e">
        <f t="shared" si="17"/>
        <v>#DIV/0!</v>
      </c>
      <c r="AJ52" s="59" t="e">
        <f t="shared" si="18"/>
        <v>#DIV/0!</v>
      </c>
      <c r="AK52" s="57">
        <f t="shared" si="19"/>
        <v>0</v>
      </c>
      <c r="AL52" s="59" t="e">
        <f t="shared" si="20"/>
        <v>#DIV/0!</v>
      </c>
      <c r="AM52" s="59" t="e">
        <f t="shared" si="21"/>
        <v>#DIV/0!</v>
      </c>
      <c r="AN52" s="59" t="e">
        <f t="shared" si="22"/>
        <v>#DIV/0!</v>
      </c>
      <c r="AO52" s="57">
        <f t="shared" si="23"/>
        <v>0</v>
      </c>
      <c r="AP52" s="59" t="e">
        <f t="shared" si="24"/>
        <v>#DIV/0!</v>
      </c>
      <c r="AQ52" s="84"/>
      <c r="AR52" s="235"/>
      <c r="AS52" s="280" t="str">
        <f t="shared" si="25"/>
        <v/>
      </c>
      <c r="AT52" s="280">
        <f t="shared" si="26"/>
        <v>0</v>
      </c>
      <c r="AU52" s="280">
        <f t="shared" si="27"/>
        <v>0</v>
      </c>
    </row>
    <row r="53" spans="1:47" x14ac:dyDescent="0.25">
      <c r="A53">
        <f t="shared" si="28"/>
        <v>36</v>
      </c>
      <c r="B53" s="69" t="str">
        <f>IF(ISBLANK('IV Addl - Analysis'!B47),"--",'IV Addl - Analysis'!B47)</f>
        <v>--</v>
      </c>
      <c r="C53" s="60" t="str">
        <f>IF(ISBLANK('V Addl - Providers'!C47),"--",'V Addl - Providers'!C47)</f>
        <v>--</v>
      </c>
      <c r="D53" s="60" t="str">
        <f>IF(ISBLANK('V Addl - Providers'!D47),"--",'V Addl - Providers'!D47)</f>
        <v>--</v>
      </c>
      <c r="E53" s="60" t="str">
        <f>IF(ISBLANK('V Addl - Providers'!E47),"--",'V Addl - Providers'!E47)</f>
        <v>--</v>
      </c>
      <c r="F53" s="9"/>
      <c r="G53" s="9"/>
      <c r="H53" s="9"/>
      <c r="I53" s="9"/>
      <c r="J53" s="9"/>
      <c r="K53" s="9"/>
      <c r="L53" s="9"/>
      <c r="M53" s="9"/>
      <c r="N53" s="9"/>
      <c r="O53" s="9"/>
      <c r="P53" s="9"/>
      <c r="Q53" s="9"/>
      <c r="R53" s="125" t="e">
        <f t="shared" si="0"/>
        <v>#DIV/0!</v>
      </c>
      <c r="S53" s="125" t="e">
        <f t="shared" si="1"/>
        <v>#DIV/0!</v>
      </c>
      <c r="T53" s="125" t="e">
        <f t="shared" si="2"/>
        <v>#DIV/0!</v>
      </c>
      <c r="U53" s="125" t="e">
        <f t="shared" si="3"/>
        <v>#DIV/0!</v>
      </c>
      <c r="V53" s="125" t="e">
        <f t="shared" si="4"/>
        <v>#DIV/0!</v>
      </c>
      <c r="W53" s="125" t="e">
        <f t="shared" si="5"/>
        <v>#DIV/0!</v>
      </c>
      <c r="X53" s="125" t="e">
        <f t="shared" si="6"/>
        <v>#DIV/0!</v>
      </c>
      <c r="Y53" s="125" t="e">
        <f t="shared" si="7"/>
        <v>#DIV/0!</v>
      </c>
      <c r="Z53" s="125" t="e">
        <f t="shared" si="8"/>
        <v>#DIV/0!</v>
      </c>
      <c r="AA53" s="59" t="e">
        <f t="shared" si="9"/>
        <v>#DIV/0!</v>
      </c>
      <c r="AB53" s="59" t="e">
        <f t="shared" si="10"/>
        <v>#DIV/0!</v>
      </c>
      <c r="AC53" s="63">
        <f t="shared" si="11"/>
        <v>0</v>
      </c>
      <c r="AD53" s="59" t="e">
        <f t="shared" si="12"/>
        <v>#DIV/0!</v>
      </c>
      <c r="AE53" s="59" t="e">
        <f t="shared" si="13"/>
        <v>#DIV/0!</v>
      </c>
      <c r="AF53" s="59" t="e">
        <f t="shared" si="14"/>
        <v>#DIV/0!</v>
      </c>
      <c r="AG53" s="63">
        <f t="shared" si="15"/>
        <v>0</v>
      </c>
      <c r="AH53" s="59" t="e">
        <f t="shared" si="16"/>
        <v>#DIV/0!</v>
      </c>
      <c r="AI53" s="59" t="e">
        <f t="shared" si="17"/>
        <v>#DIV/0!</v>
      </c>
      <c r="AJ53" s="59" t="e">
        <f t="shared" si="18"/>
        <v>#DIV/0!</v>
      </c>
      <c r="AK53" s="57">
        <f t="shared" si="19"/>
        <v>0</v>
      </c>
      <c r="AL53" s="59" t="e">
        <f t="shared" si="20"/>
        <v>#DIV/0!</v>
      </c>
      <c r="AM53" s="59" t="e">
        <f t="shared" si="21"/>
        <v>#DIV/0!</v>
      </c>
      <c r="AN53" s="59" t="e">
        <f t="shared" si="22"/>
        <v>#DIV/0!</v>
      </c>
      <c r="AO53" s="57">
        <f t="shared" si="23"/>
        <v>0</v>
      </c>
      <c r="AP53" s="59" t="e">
        <f t="shared" si="24"/>
        <v>#DIV/0!</v>
      </c>
      <c r="AQ53" s="84"/>
      <c r="AR53" s="235"/>
      <c r="AS53" s="280" t="str">
        <f t="shared" si="25"/>
        <v/>
      </c>
      <c r="AT53" s="280">
        <f t="shared" si="26"/>
        <v>0</v>
      </c>
      <c r="AU53" s="280">
        <f t="shared" si="27"/>
        <v>0</v>
      </c>
    </row>
    <row r="54" spans="1:47" x14ac:dyDescent="0.25">
      <c r="A54">
        <f t="shared" si="28"/>
        <v>37</v>
      </c>
      <c r="B54" s="69" t="str">
        <f>IF(ISBLANK('IV Addl - Analysis'!B48),"--",'IV Addl - Analysis'!B48)</f>
        <v>--</v>
      </c>
      <c r="C54" s="60" t="str">
        <f>IF(ISBLANK('V Addl - Providers'!C48),"--",'V Addl - Providers'!C48)</f>
        <v>--</v>
      </c>
      <c r="D54" s="60" t="str">
        <f>IF(ISBLANK('V Addl - Providers'!D48),"--",'V Addl - Providers'!D48)</f>
        <v>--</v>
      </c>
      <c r="E54" s="60" t="str">
        <f>IF(ISBLANK('V Addl - Providers'!E48),"--",'V Addl - Providers'!E48)</f>
        <v>--</v>
      </c>
      <c r="F54" s="9"/>
      <c r="G54" s="9"/>
      <c r="H54" s="9"/>
      <c r="I54" s="9"/>
      <c r="J54" s="9"/>
      <c r="K54" s="9"/>
      <c r="L54" s="9"/>
      <c r="M54" s="9"/>
      <c r="N54" s="9"/>
      <c r="O54" s="9"/>
      <c r="P54" s="9"/>
      <c r="Q54" s="9"/>
      <c r="R54" s="125" t="e">
        <f t="shared" si="0"/>
        <v>#DIV/0!</v>
      </c>
      <c r="S54" s="125" t="e">
        <f t="shared" si="1"/>
        <v>#DIV/0!</v>
      </c>
      <c r="T54" s="125" t="e">
        <f t="shared" si="2"/>
        <v>#DIV/0!</v>
      </c>
      <c r="U54" s="125" t="e">
        <f t="shared" si="3"/>
        <v>#DIV/0!</v>
      </c>
      <c r="V54" s="125" t="e">
        <f t="shared" si="4"/>
        <v>#DIV/0!</v>
      </c>
      <c r="W54" s="125" t="e">
        <f t="shared" si="5"/>
        <v>#DIV/0!</v>
      </c>
      <c r="X54" s="125" t="e">
        <f t="shared" si="6"/>
        <v>#DIV/0!</v>
      </c>
      <c r="Y54" s="125" t="e">
        <f t="shared" si="7"/>
        <v>#DIV/0!</v>
      </c>
      <c r="Z54" s="125" t="e">
        <f t="shared" si="8"/>
        <v>#DIV/0!</v>
      </c>
      <c r="AA54" s="59" t="e">
        <f t="shared" si="9"/>
        <v>#DIV/0!</v>
      </c>
      <c r="AB54" s="59" t="e">
        <f t="shared" si="10"/>
        <v>#DIV/0!</v>
      </c>
      <c r="AC54" s="63">
        <f t="shared" si="11"/>
        <v>0</v>
      </c>
      <c r="AD54" s="59" t="e">
        <f t="shared" si="12"/>
        <v>#DIV/0!</v>
      </c>
      <c r="AE54" s="59" t="e">
        <f t="shared" si="13"/>
        <v>#DIV/0!</v>
      </c>
      <c r="AF54" s="59" t="e">
        <f t="shared" si="14"/>
        <v>#DIV/0!</v>
      </c>
      <c r="AG54" s="63">
        <f t="shared" si="15"/>
        <v>0</v>
      </c>
      <c r="AH54" s="59" t="e">
        <f t="shared" si="16"/>
        <v>#DIV/0!</v>
      </c>
      <c r="AI54" s="59" t="e">
        <f t="shared" si="17"/>
        <v>#DIV/0!</v>
      </c>
      <c r="AJ54" s="59" t="e">
        <f t="shared" si="18"/>
        <v>#DIV/0!</v>
      </c>
      <c r="AK54" s="57">
        <f t="shared" si="19"/>
        <v>0</v>
      </c>
      <c r="AL54" s="59" t="e">
        <f t="shared" si="20"/>
        <v>#DIV/0!</v>
      </c>
      <c r="AM54" s="59" t="e">
        <f t="shared" si="21"/>
        <v>#DIV/0!</v>
      </c>
      <c r="AN54" s="59" t="e">
        <f t="shared" si="22"/>
        <v>#DIV/0!</v>
      </c>
      <c r="AO54" s="57">
        <f t="shared" si="23"/>
        <v>0</v>
      </c>
      <c r="AP54" s="59" t="e">
        <f t="shared" si="24"/>
        <v>#DIV/0!</v>
      </c>
      <c r="AQ54" s="84"/>
      <c r="AR54" s="235"/>
      <c r="AS54" s="280" t="str">
        <f t="shared" si="25"/>
        <v/>
      </c>
      <c r="AT54" s="280">
        <f t="shared" si="26"/>
        <v>0</v>
      </c>
      <c r="AU54" s="280">
        <f t="shared" si="27"/>
        <v>0</v>
      </c>
    </row>
    <row r="55" spans="1:47" x14ac:dyDescent="0.25">
      <c r="A55">
        <f t="shared" si="28"/>
        <v>38</v>
      </c>
      <c r="B55" s="69" t="str">
        <f>IF(ISBLANK('IV Addl - Analysis'!B49),"--",'IV Addl - Analysis'!B49)</f>
        <v>--</v>
      </c>
      <c r="C55" s="60" t="str">
        <f>IF(ISBLANK('V Addl - Providers'!C49),"--",'V Addl - Providers'!C49)</f>
        <v>--</v>
      </c>
      <c r="D55" s="60" t="str">
        <f>IF(ISBLANK('V Addl - Providers'!D49),"--",'V Addl - Providers'!D49)</f>
        <v>--</v>
      </c>
      <c r="E55" s="60" t="str">
        <f>IF(ISBLANK('V Addl - Providers'!E49),"--",'V Addl - Providers'!E49)</f>
        <v>--</v>
      </c>
      <c r="F55" s="9"/>
      <c r="G55" s="9"/>
      <c r="H55" s="9"/>
      <c r="I55" s="9"/>
      <c r="J55" s="9"/>
      <c r="K55" s="9"/>
      <c r="L55" s="9"/>
      <c r="M55" s="9"/>
      <c r="N55" s="9"/>
      <c r="O55" s="9"/>
      <c r="P55" s="9"/>
      <c r="Q55" s="9"/>
      <c r="R55" s="125" t="e">
        <f t="shared" si="0"/>
        <v>#DIV/0!</v>
      </c>
      <c r="S55" s="125" t="e">
        <f t="shared" si="1"/>
        <v>#DIV/0!</v>
      </c>
      <c r="T55" s="125" t="e">
        <f t="shared" si="2"/>
        <v>#DIV/0!</v>
      </c>
      <c r="U55" s="125" t="e">
        <f t="shared" si="3"/>
        <v>#DIV/0!</v>
      </c>
      <c r="V55" s="125" t="e">
        <f t="shared" si="4"/>
        <v>#DIV/0!</v>
      </c>
      <c r="W55" s="125" t="e">
        <f t="shared" si="5"/>
        <v>#DIV/0!</v>
      </c>
      <c r="X55" s="125" t="e">
        <f t="shared" si="6"/>
        <v>#DIV/0!</v>
      </c>
      <c r="Y55" s="125" t="e">
        <f t="shared" si="7"/>
        <v>#DIV/0!</v>
      </c>
      <c r="Z55" s="125" t="e">
        <f t="shared" si="8"/>
        <v>#DIV/0!</v>
      </c>
      <c r="AA55" s="59" t="e">
        <f t="shared" si="9"/>
        <v>#DIV/0!</v>
      </c>
      <c r="AB55" s="59" t="e">
        <f t="shared" si="10"/>
        <v>#DIV/0!</v>
      </c>
      <c r="AC55" s="63">
        <f t="shared" si="11"/>
        <v>0</v>
      </c>
      <c r="AD55" s="59" t="e">
        <f t="shared" si="12"/>
        <v>#DIV/0!</v>
      </c>
      <c r="AE55" s="59" t="e">
        <f t="shared" si="13"/>
        <v>#DIV/0!</v>
      </c>
      <c r="AF55" s="59" t="e">
        <f t="shared" si="14"/>
        <v>#DIV/0!</v>
      </c>
      <c r="AG55" s="63">
        <f t="shared" si="15"/>
        <v>0</v>
      </c>
      <c r="AH55" s="59" t="e">
        <f t="shared" si="16"/>
        <v>#DIV/0!</v>
      </c>
      <c r="AI55" s="59" t="e">
        <f t="shared" si="17"/>
        <v>#DIV/0!</v>
      </c>
      <c r="AJ55" s="59" t="e">
        <f t="shared" si="18"/>
        <v>#DIV/0!</v>
      </c>
      <c r="AK55" s="57">
        <f t="shared" si="19"/>
        <v>0</v>
      </c>
      <c r="AL55" s="59" t="e">
        <f t="shared" si="20"/>
        <v>#DIV/0!</v>
      </c>
      <c r="AM55" s="59" t="e">
        <f t="shared" si="21"/>
        <v>#DIV/0!</v>
      </c>
      <c r="AN55" s="59" t="e">
        <f t="shared" si="22"/>
        <v>#DIV/0!</v>
      </c>
      <c r="AO55" s="57">
        <f t="shared" si="23"/>
        <v>0</v>
      </c>
      <c r="AP55" s="59" t="e">
        <f t="shared" si="24"/>
        <v>#DIV/0!</v>
      </c>
      <c r="AQ55" s="84"/>
      <c r="AR55" s="235"/>
      <c r="AS55" s="280" t="str">
        <f t="shared" si="25"/>
        <v/>
      </c>
      <c r="AT55" s="280">
        <f t="shared" si="26"/>
        <v>0</v>
      </c>
      <c r="AU55" s="280">
        <f t="shared" si="27"/>
        <v>0</v>
      </c>
    </row>
    <row r="56" spans="1:47" x14ac:dyDescent="0.25">
      <c r="A56">
        <f t="shared" si="28"/>
        <v>39</v>
      </c>
      <c r="B56" s="69" t="str">
        <f>IF(ISBLANK('IV Addl - Analysis'!B50),"--",'IV Addl - Analysis'!B50)</f>
        <v>--</v>
      </c>
      <c r="C56" s="60" t="str">
        <f>IF(ISBLANK('V Addl - Providers'!C50),"--",'V Addl - Providers'!C50)</f>
        <v>--</v>
      </c>
      <c r="D56" s="60" t="str">
        <f>IF(ISBLANK('V Addl - Providers'!D50),"--",'V Addl - Providers'!D50)</f>
        <v>--</v>
      </c>
      <c r="E56" s="60" t="str">
        <f>IF(ISBLANK('V Addl - Providers'!E50),"--",'V Addl - Providers'!E50)</f>
        <v>--</v>
      </c>
      <c r="F56" s="9"/>
      <c r="G56" s="9"/>
      <c r="H56" s="9"/>
      <c r="I56" s="9"/>
      <c r="J56" s="9"/>
      <c r="K56" s="9"/>
      <c r="L56" s="9"/>
      <c r="M56" s="9"/>
      <c r="N56" s="9"/>
      <c r="O56" s="9"/>
      <c r="P56" s="9"/>
      <c r="Q56" s="9"/>
      <c r="R56" s="125" t="e">
        <f t="shared" si="0"/>
        <v>#DIV/0!</v>
      </c>
      <c r="S56" s="125" t="e">
        <f t="shared" si="1"/>
        <v>#DIV/0!</v>
      </c>
      <c r="T56" s="125" t="e">
        <f t="shared" si="2"/>
        <v>#DIV/0!</v>
      </c>
      <c r="U56" s="125" t="e">
        <f t="shared" si="3"/>
        <v>#DIV/0!</v>
      </c>
      <c r="V56" s="125" t="e">
        <f t="shared" si="4"/>
        <v>#DIV/0!</v>
      </c>
      <c r="W56" s="125" t="e">
        <f t="shared" si="5"/>
        <v>#DIV/0!</v>
      </c>
      <c r="X56" s="125" t="e">
        <f t="shared" si="6"/>
        <v>#DIV/0!</v>
      </c>
      <c r="Y56" s="125" t="e">
        <f t="shared" si="7"/>
        <v>#DIV/0!</v>
      </c>
      <c r="Z56" s="125" t="e">
        <f t="shared" si="8"/>
        <v>#DIV/0!</v>
      </c>
      <c r="AA56" s="59" t="e">
        <f t="shared" si="9"/>
        <v>#DIV/0!</v>
      </c>
      <c r="AB56" s="59" t="e">
        <f t="shared" si="10"/>
        <v>#DIV/0!</v>
      </c>
      <c r="AC56" s="63">
        <f t="shared" si="11"/>
        <v>0</v>
      </c>
      <c r="AD56" s="59" t="e">
        <f t="shared" si="12"/>
        <v>#DIV/0!</v>
      </c>
      <c r="AE56" s="59" t="e">
        <f t="shared" si="13"/>
        <v>#DIV/0!</v>
      </c>
      <c r="AF56" s="59" t="e">
        <f t="shared" si="14"/>
        <v>#DIV/0!</v>
      </c>
      <c r="AG56" s="63">
        <f t="shared" si="15"/>
        <v>0</v>
      </c>
      <c r="AH56" s="59" t="e">
        <f t="shared" si="16"/>
        <v>#DIV/0!</v>
      </c>
      <c r="AI56" s="59" t="e">
        <f t="shared" si="17"/>
        <v>#DIV/0!</v>
      </c>
      <c r="AJ56" s="59" t="e">
        <f t="shared" si="18"/>
        <v>#DIV/0!</v>
      </c>
      <c r="AK56" s="57">
        <f t="shared" si="19"/>
        <v>0</v>
      </c>
      <c r="AL56" s="59" t="e">
        <f t="shared" si="20"/>
        <v>#DIV/0!</v>
      </c>
      <c r="AM56" s="59" t="e">
        <f t="shared" si="21"/>
        <v>#DIV/0!</v>
      </c>
      <c r="AN56" s="59" t="e">
        <f t="shared" si="22"/>
        <v>#DIV/0!</v>
      </c>
      <c r="AO56" s="57">
        <f t="shared" si="23"/>
        <v>0</v>
      </c>
      <c r="AP56" s="59" t="e">
        <f t="shared" si="24"/>
        <v>#DIV/0!</v>
      </c>
      <c r="AQ56" s="84"/>
      <c r="AR56" s="235"/>
      <c r="AS56" s="280" t="str">
        <f t="shared" si="25"/>
        <v/>
      </c>
      <c r="AT56" s="280">
        <f t="shared" si="26"/>
        <v>0</v>
      </c>
      <c r="AU56" s="280">
        <f t="shared" si="27"/>
        <v>0</v>
      </c>
    </row>
    <row r="57" spans="1:47" x14ac:dyDescent="0.25">
      <c r="A57">
        <f t="shared" si="28"/>
        <v>40</v>
      </c>
      <c r="B57" s="69" t="str">
        <f>IF(ISBLANK('IV Addl - Analysis'!B51),"--",'IV Addl - Analysis'!B51)</f>
        <v>--</v>
      </c>
      <c r="C57" s="60" t="str">
        <f>IF(ISBLANK('V Addl - Providers'!C51),"--",'V Addl - Providers'!C51)</f>
        <v>--</v>
      </c>
      <c r="D57" s="60" t="str">
        <f>IF(ISBLANK('V Addl - Providers'!D51),"--",'V Addl - Providers'!D51)</f>
        <v>--</v>
      </c>
      <c r="E57" s="60" t="str">
        <f>IF(ISBLANK('V Addl - Providers'!E51),"--",'V Addl - Providers'!E51)</f>
        <v>--</v>
      </c>
      <c r="F57" s="9"/>
      <c r="G57" s="9"/>
      <c r="H57" s="9"/>
      <c r="I57" s="9"/>
      <c r="J57" s="9"/>
      <c r="K57" s="9"/>
      <c r="L57" s="9"/>
      <c r="M57" s="9"/>
      <c r="N57" s="9"/>
      <c r="O57" s="9"/>
      <c r="P57" s="9"/>
      <c r="Q57" s="9"/>
      <c r="R57" s="125" t="e">
        <f t="shared" si="0"/>
        <v>#DIV/0!</v>
      </c>
      <c r="S57" s="125" t="e">
        <f t="shared" si="1"/>
        <v>#DIV/0!</v>
      </c>
      <c r="T57" s="125" t="e">
        <f t="shared" si="2"/>
        <v>#DIV/0!</v>
      </c>
      <c r="U57" s="125" t="e">
        <f t="shared" si="3"/>
        <v>#DIV/0!</v>
      </c>
      <c r="V57" s="125" t="e">
        <f t="shared" si="4"/>
        <v>#DIV/0!</v>
      </c>
      <c r="W57" s="125" t="e">
        <f t="shared" si="5"/>
        <v>#DIV/0!</v>
      </c>
      <c r="X57" s="125" t="e">
        <f t="shared" si="6"/>
        <v>#DIV/0!</v>
      </c>
      <c r="Y57" s="125" t="e">
        <f t="shared" si="7"/>
        <v>#DIV/0!</v>
      </c>
      <c r="Z57" s="125" t="e">
        <f t="shared" si="8"/>
        <v>#DIV/0!</v>
      </c>
      <c r="AA57" s="59" t="e">
        <f t="shared" si="9"/>
        <v>#DIV/0!</v>
      </c>
      <c r="AB57" s="59" t="e">
        <f t="shared" si="10"/>
        <v>#DIV/0!</v>
      </c>
      <c r="AC57" s="63">
        <f t="shared" si="11"/>
        <v>0</v>
      </c>
      <c r="AD57" s="59" t="e">
        <f t="shared" si="12"/>
        <v>#DIV/0!</v>
      </c>
      <c r="AE57" s="59" t="e">
        <f t="shared" si="13"/>
        <v>#DIV/0!</v>
      </c>
      <c r="AF57" s="59" t="e">
        <f t="shared" si="14"/>
        <v>#DIV/0!</v>
      </c>
      <c r="AG57" s="63">
        <f t="shared" si="15"/>
        <v>0</v>
      </c>
      <c r="AH57" s="59" t="e">
        <f t="shared" si="16"/>
        <v>#DIV/0!</v>
      </c>
      <c r="AI57" s="59" t="e">
        <f t="shared" si="17"/>
        <v>#DIV/0!</v>
      </c>
      <c r="AJ57" s="59" t="e">
        <f t="shared" si="18"/>
        <v>#DIV/0!</v>
      </c>
      <c r="AK57" s="57">
        <f t="shared" si="19"/>
        <v>0</v>
      </c>
      <c r="AL57" s="59" t="e">
        <f t="shared" si="20"/>
        <v>#DIV/0!</v>
      </c>
      <c r="AM57" s="59" t="e">
        <f t="shared" si="21"/>
        <v>#DIV/0!</v>
      </c>
      <c r="AN57" s="59" t="e">
        <f t="shared" si="22"/>
        <v>#DIV/0!</v>
      </c>
      <c r="AO57" s="57">
        <f t="shared" si="23"/>
        <v>0</v>
      </c>
      <c r="AP57" s="59" t="e">
        <f t="shared" si="24"/>
        <v>#DIV/0!</v>
      </c>
      <c r="AQ57" s="84"/>
      <c r="AR57" s="235"/>
      <c r="AS57" s="280" t="str">
        <f t="shared" si="25"/>
        <v/>
      </c>
      <c r="AT57" s="280">
        <f t="shared" si="26"/>
        <v>0</v>
      </c>
      <c r="AU57" s="280">
        <f t="shared" si="27"/>
        <v>0</v>
      </c>
    </row>
    <row r="58" spans="1:47" x14ac:dyDescent="0.25">
      <c r="A58">
        <f t="shared" si="28"/>
        <v>41</v>
      </c>
      <c r="B58" s="69" t="str">
        <f>IF(ISBLANK('IV Addl - Analysis'!B52),"--",'IV Addl - Analysis'!B52)</f>
        <v>--</v>
      </c>
      <c r="C58" s="60" t="str">
        <f>IF(ISBLANK('V Addl - Providers'!C52),"--",'V Addl - Providers'!C52)</f>
        <v>--</v>
      </c>
      <c r="D58" s="60" t="str">
        <f>IF(ISBLANK('V Addl - Providers'!D52),"--",'V Addl - Providers'!D52)</f>
        <v>--</v>
      </c>
      <c r="E58" s="60" t="str">
        <f>IF(ISBLANK('V Addl - Providers'!E52),"--",'V Addl - Providers'!E52)</f>
        <v>--</v>
      </c>
      <c r="F58" s="9"/>
      <c r="G58" s="9"/>
      <c r="H58" s="9"/>
      <c r="I58" s="9"/>
      <c r="J58" s="9"/>
      <c r="K58" s="9"/>
      <c r="L58" s="9"/>
      <c r="M58" s="9"/>
      <c r="N58" s="9"/>
      <c r="O58" s="9"/>
      <c r="P58" s="9"/>
      <c r="Q58" s="9"/>
      <c r="R58" s="125" t="e">
        <f t="shared" si="0"/>
        <v>#DIV/0!</v>
      </c>
      <c r="S58" s="125" t="e">
        <f t="shared" si="1"/>
        <v>#DIV/0!</v>
      </c>
      <c r="T58" s="125" t="e">
        <f t="shared" si="2"/>
        <v>#DIV/0!</v>
      </c>
      <c r="U58" s="125" t="e">
        <f t="shared" si="3"/>
        <v>#DIV/0!</v>
      </c>
      <c r="V58" s="125" t="e">
        <f t="shared" si="4"/>
        <v>#DIV/0!</v>
      </c>
      <c r="W58" s="125" t="e">
        <f t="shared" si="5"/>
        <v>#DIV/0!</v>
      </c>
      <c r="X58" s="125" t="e">
        <f t="shared" si="6"/>
        <v>#DIV/0!</v>
      </c>
      <c r="Y58" s="125" t="e">
        <f t="shared" si="7"/>
        <v>#DIV/0!</v>
      </c>
      <c r="Z58" s="125" t="e">
        <f t="shared" si="8"/>
        <v>#DIV/0!</v>
      </c>
      <c r="AA58" s="59" t="e">
        <f t="shared" si="9"/>
        <v>#DIV/0!</v>
      </c>
      <c r="AB58" s="59" t="e">
        <f t="shared" si="10"/>
        <v>#DIV/0!</v>
      </c>
      <c r="AC58" s="63">
        <f t="shared" si="11"/>
        <v>0</v>
      </c>
      <c r="AD58" s="59" t="e">
        <f t="shared" si="12"/>
        <v>#DIV/0!</v>
      </c>
      <c r="AE58" s="59" t="e">
        <f t="shared" si="13"/>
        <v>#DIV/0!</v>
      </c>
      <c r="AF58" s="59" t="e">
        <f t="shared" si="14"/>
        <v>#DIV/0!</v>
      </c>
      <c r="AG58" s="63">
        <f t="shared" si="15"/>
        <v>0</v>
      </c>
      <c r="AH58" s="59" t="e">
        <f t="shared" si="16"/>
        <v>#DIV/0!</v>
      </c>
      <c r="AI58" s="59" t="e">
        <f t="shared" si="17"/>
        <v>#DIV/0!</v>
      </c>
      <c r="AJ58" s="59" t="e">
        <f t="shared" si="18"/>
        <v>#DIV/0!</v>
      </c>
      <c r="AK58" s="57">
        <f t="shared" si="19"/>
        <v>0</v>
      </c>
      <c r="AL58" s="59" t="e">
        <f t="shared" si="20"/>
        <v>#DIV/0!</v>
      </c>
      <c r="AM58" s="59" t="e">
        <f t="shared" si="21"/>
        <v>#DIV/0!</v>
      </c>
      <c r="AN58" s="59" t="e">
        <f t="shared" si="22"/>
        <v>#DIV/0!</v>
      </c>
      <c r="AO58" s="57">
        <f t="shared" si="23"/>
        <v>0</v>
      </c>
      <c r="AP58" s="59" t="e">
        <f t="shared" si="24"/>
        <v>#DIV/0!</v>
      </c>
      <c r="AQ58" s="84"/>
      <c r="AR58" s="235"/>
      <c r="AS58" s="280" t="str">
        <f t="shared" si="25"/>
        <v/>
      </c>
      <c r="AT58" s="280">
        <f t="shared" si="26"/>
        <v>0</v>
      </c>
      <c r="AU58" s="280">
        <f t="shared" si="27"/>
        <v>0</v>
      </c>
    </row>
    <row r="59" spans="1:47" x14ac:dyDescent="0.25">
      <c r="A59">
        <f t="shared" si="28"/>
        <v>42</v>
      </c>
      <c r="B59" s="69" t="str">
        <f>IF(ISBLANK('IV Addl - Analysis'!B53),"--",'IV Addl - Analysis'!B53)</f>
        <v>--</v>
      </c>
      <c r="C59" s="60" t="str">
        <f>IF(ISBLANK('V Addl - Providers'!C53),"--",'V Addl - Providers'!C53)</f>
        <v>--</v>
      </c>
      <c r="D59" s="60" t="str">
        <f>IF(ISBLANK('V Addl - Providers'!D53),"--",'V Addl - Providers'!D53)</f>
        <v>--</v>
      </c>
      <c r="E59" s="60" t="str">
        <f>IF(ISBLANK('V Addl - Providers'!E53),"--",'V Addl - Providers'!E53)</f>
        <v>--</v>
      </c>
      <c r="F59" s="9"/>
      <c r="G59" s="9"/>
      <c r="H59" s="9"/>
      <c r="I59" s="9"/>
      <c r="J59" s="9"/>
      <c r="K59" s="9"/>
      <c r="L59" s="9"/>
      <c r="M59" s="9"/>
      <c r="N59" s="9"/>
      <c r="O59" s="9"/>
      <c r="P59" s="9"/>
      <c r="Q59" s="9"/>
      <c r="R59" s="125" t="e">
        <f t="shared" si="0"/>
        <v>#DIV/0!</v>
      </c>
      <c r="S59" s="125" t="e">
        <f t="shared" si="1"/>
        <v>#DIV/0!</v>
      </c>
      <c r="T59" s="125" t="e">
        <f t="shared" si="2"/>
        <v>#DIV/0!</v>
      </c>
      <c r="U59" s="125" t="e">
        <f t="shared" si="3"/>
        <v>#DIV/0!</v>
      </c>
      <c r="V59" s="125" t="e">
        <f t="shared" si="4"/>
        <v>#DIV/0!</v>
      </c>
      <c r="W59" s="125" t="e">
        <f t="shared" si="5"/>
        <v>#DIV/0!</v>
      </c>
      <c r="X59" s="125" t="e">
        <f t="shared" si="6"/>
        <v>#DIV/0!</v>
      </c>
      <c r="Y59" s="125" t="e">
        <f t="shared" si="7"/>
        <v>#DIV/0!</v>
      </c>
      <c r="Z59" s="125" t="e">
        <f t="shared" si="8"/>
        <v>#DIV/0!</v>
      </c>
      <c r="AA59" s="59" t="e">
        <f t="shared" si="9"/>
        <v>#DIV/0!</v>
      </c>
      <c r="AB59" s="59" t="e">
        <f t="shared" si="10"/>
        <v>#DIV/0!</v>
      </c>
      <c r="AC59" s="63">
        <f t="shared" si="11"/>
        <v>0</v>
      </c>
      <c r="AD59" s="59" t="e">
        <f t="shared" si="12"/>
        <v>#DIV/0!</v>
      </c>
      <c r="AE59" s="59" t="e">
        <f t="shared" si="13"/>
        <v>#DIV/0!</v>
      </c>
      <c r="AF59" s="59" t="e">
        <f t="shared" si="14"/>
        <v>#DIV/0!</v>
      </c>
      <c r="AG59" s="63">
        <f t="shared" si="15"/>
        <v>0</v>
      </c>
      <c r="AH59" s="59" t="e">
        <f t="shared" si="16"/>
        <v>#DIV/0!</v>
      </c>
      <c r="AI59" s="59" t="e">
        <f t="shared" si="17"/>
        <v>#DIV/0!</v>
      </c>
      <c r="AJ59" s="59" t="e">
        <f t="shared" si="18"/>
        <v>#DIV/0!</v>
      </c>
      <c r="AK59" s="57">
        <f t="shared" si="19"/>
        <v>0</v>
      </c>
      <c r="AL59" s="59" t="e">
        <f t="shared" si="20"/>
        <v>#DIV/0!</v>
      </c>
      <c r="AM59" s="59" t="e">
        <f t="shared" si="21"/>
        <v>#DIV/0!</v>
      </c>
      <c r="AN59" s="59" t="e">
        <f t="shared" si="22"/>
        <v>#DIV/0!</v>
      </c>
      <c r="AO59" s="57">
        <f t="shared" si="23"/>
        <v>0</v>
      </c>
      <c r="AP59" s="59" t="e">
        <f t="shared" si="24"/>
        <v>#DIV/0!</v>
      </c>
      <c r="AQ59" s="84"/>
      <c r="AR59" s="235"/>
      <c r="AS59" s="280" t="str">
        <f t="shared" si="25"/>
        <v/>
      </c>
      <c r="AT59" s="280">
        <f t="shared" si="26"/>
        <v>0</v>
      </c>
      <c r="AU59" s="280">
        <f t="shared" si="27"/>
        <v>0</v>
      </c>
    </row>
    <row r="60" spans="1:47" x14ac:dyDescent="0.25">
      <c r="A60">
        <f t="shared" si="28"/>
        <v>43</v>
      </c>
      <c r="B60" s="69" t="str">
        <f>IF(ISBLANK('IV Addl - Analysis'!B54),"--",'IV Addl - Analysis'!B54)</f>
        <v>--</v>
      </c>
      <c r="C60" s="60" t="str">
        <f>IF(ISBLANK('V Addl - Providers'!C54),"--",'V Addl - Providers'!C54)</f>
        <v>--</v>
      </c>
      <c r="D60" s="60" t="str">
        <f>IF(ISBLANK('V Addl - Providers'!D54),"--",'V Addl - Providers'!D54)</f>
        <v>--</v>
      </c>
      <c r="E60" s="60" t="str">
        <f>IF(ISBLANK('V Addl - Providers'!E54),"--",'V Addl - Providers'!E54)</f>
        <v>--</v>
      </c>
      <c r="F60" s="9"/>
      <c r="G60" s="9"/>
      <c r="H60" s="9"/>
      <c r="I60" s="9"/>
      <c r="J60" s="9"/>
      <c r="K60" s="9"/>
      <c r="L60" s="9"/>
      <c r="M60" s="9"/>
      <c r="N60" s="9"/>
      <c r="O60" s="9"/>
      <c r="P60" s="9"/>
      <c r="Q60" s="9"/>
      <c r="R60" s="125" t="e">
        <f t="shared" si="0"/>
        <v>#DIV/0!</v>
      </c>
      <c r="S60" s="125" t="e">
        <f t="shared" si="1"/>
        <v>#DIV/0!</v>
      </c>
      <c r="T60" s="125" t="e">
        <f t="shared" si="2"/>
        <v>#DIV/0!</v>
      </c>
      <c r="U60" s="125" t="e">
        <f t="shared" si="3"/>
        <v>#DIV/0!</v>
      </c>
      <c r="V60" s="125" t="e">
        <f t="shared" si="4"/>
        <v>#DIV/0!</v>
      </c>
      <c r="W60" s="125" t="e">
        <f t="shared" si="5"/>
        <v>#DIV/0!</v>
      </c>
      <c r="X60" s="125" t="e">
        <f t="shared" si="6"/>
        <v>#DIV/0!</v>
      </c>
      <c r="Y60" s="125" t="e">
        <f t="shared" si="7"/>
        <v>#DIV/0!</v>
      </c>
      <c r="Z60" s="125" t="e">
        <f t="shared" si="8"/>
        <v>#DIV/0!</v>
      </c>
      <c r="AA60" s="59" t="e">
        <f t="shared" si="9"/>
        <v>#DIV/0!</v>
      </c>
      <c r="AB60" s="59" t="e">
        <f t="shared" si="10"/>
        <v>#DIV/0!</v>
      </c>
      <c r="AC60" s="63">
        <f t="shared" si="11"/>
        <v>0</v>
      </c>
      <c r="AD60" s="59" t="e">
        <f t="shared" si="12"/>
        <v>#DIV/0!</v>
      </c>
      <c r="AE60" s="59" t="e">
        <f t="shared" si="13"/>
        <v>#DIV/0!</v>
      </c>
      <c r="AF60" s="59" t="e">
        <f t="shared" si="14"/>
        <v>#DIV/0!</v>
      </c>
      <c r="AG60" s="63">
        <f t="shared" si="15"/>
        <v>0</v>
      </c>
      <c r="AH60" s="59" t="e">
        <f t="shared" si="16"/>
        <v>#DIV/0!</v>
      </c>
      <c r="AI60" s="59" t="e">
        <f t="shared" si="17"/>
        <v>#DIV/0!</v>
      </c>
      <c r="AJ60" s="59" t="e">
        <f t="shared" si="18"/>
        <v>#DIV/0!</v>
      </c>
      <c r="AK60" s="57">
        <f t="shared" si="19"/>
        <v>0</v>
      </c>
      <c r="AL60" s="59" t="e">
        <f t="shared" si="20"/>
        <v>#DIV/0!</v>
      </c>
      <c r="AM60" s="59" t="e">
        <f t="shared" si="21"/>
        <v>#DIV/0!</v>
      </c>
      <c r="AN60" s="59" t="e">
        <f t="shared" si="22"/>
        <v>#DIV/0!</v>
      </c>
      <c r="AO60" s="57">
        <f t="shared" si="23"/>
        <v>0</v>
      </c>
      <c r="AP60" s="59" t="e">
        <f t="shared" si="24"/>
        <v>#DIV/0!</v>
      </c>
      <c r="AQ60" s="84"/>
      <c r="AR60" s="235"/>
      <c r="AS60" s="280" t="str">
        <f t="shared" si="25"/>
        <v/>
      </c>
      <c r="AT60" s="280">
        <f t="shared" si="26"/>
        <v>0</v>
      </c>
      <c r="AU60" s="280">
        <f t="shared" si="27"/>
        <v>0</v>
      </c>
    </row>
    <row r="61" spans="1:47" x14ac:dyDescent="0.25">
      <c r="A61">
        <f t="shared" si="28"/>
        <v>44</v>
      </c>
      <c r="B61" s="69" t="str">
        <f>IF(ISBLANK('IV Addl - Analysis'!B55),"--",'IV Addl - Analysis'!B55)</f>
        <v>--</v>
      </c>
      <c r="C61" s="60" t="str">
        <f>IF(ISBLANK('V Addl - Providers'!C55),"--",'V Addl - Providers'!C55)</f>
        <v>--</v>
      </c>
      <c r="D61" s="60" t="str">
        <f>IF(ISBLANK('V Addl - Providers'!D55),"--",'V Addl - Providers'!D55)</f>
        <v>--</v>
      </c>
      <c r="E61" s="60" t="str">
        <f>IF(ISBLANK('V Addl - Providers'!E55),"--",'V Addl - Providers'!E55)</f>
        <v>--</v>
      </c>
      <c r="F61" s="9"/>
      <c r="G61" s="9"/>
      <c r="H61" s="9"/>
      <c r="I61" s="9"/>
      <c r="J61" s="9"/>
      <c r="K61" s="9"/>
      <c r="L61" s="9"/>
      <c r="M61" s="9"/>
      <c r="N61" s="9"/>
      <c r="O61" s="9"/>
      <c r="P61" s="9"/>
      <c r="Q61" s="9"/>
      <c r="R61" s="125" t="e">
        <f t="shared" si="0"/>
        <v>#DIV/0!</v>
      </c>
      <c r="S61" s="125" t="e">
        <f t="shared" si="1"/>
        <v>#DIV/0!</v>
      </c>
      <c r="T61" s="125" t="e">
        <f t="shared" si="2"/>
        <v>#DIV/0!</v>
      </c>
      <c r="U61" s="125" t="e">
        <f t="shared" si="3"/>
        <v>#DIV/0!</v>
      </c>
      <c r="V61" s="125" t="e">
        <f t="shared" si="4"/>
        <v>#DIV/0!</v>
      </c>
      <c r="W61" s="125" t="e">
        <f t="shared" si="5"/>
        <v>#DIV/0!</v>
      </c>
      <c r="X61" s="125" t="e">
        <f t="shared" si="6"/>
        <v>#DIV/0!</v>
      </c>
      <c r="Y61" s="125" t="e">
        <f t="shared" si="7"/>
        <v>#DIV/0!</v>
      </c>
      <c r="Z61" s="125" t="e">
        <f t="shared" si="8"/>
        <v>#DIV/0!</v>
      </c>
      <c r="AA61" s="59" t="e">
        <f t="shared" si="9"/>
        <v>#DIV/0!</v>
      </c>
      <c r="AB61" s="59" t="e">
        <f t="shared" si="10"/>
        <v>#DIV/0!</v>
      </c>
      <c r="AC61" s="63">
        <f t="shared" si="11"/>
        <v>0</v>
      </c>
      <c r="AD61" s="59" t="e">
        <f t="shared" si="12"/>
        <v>#DIV/0!</v>
      </c>
      <c r="AE61" s="59" t="e">
        <f t="shared" si="13"/>
        <v>#DIV/0!</v>
      </c>
      <c r="AF61" s="59" t="e">
        <f t="shared" si="14"/>
        <v>#DIV/0!</v>
      </c>
      <c r="AG61" s="63">
        <f t="shared" si="15"/>
        <v>0</v>
      </c>
      <c r="AH61" s="59" t="e">
        <f t="shared" si="16"/>
        <v>#DIV/0!</v>
      </c>
      <c r="AI61" s="59" t="e">
        <f t="shared" si="17"/>
        <v>#DIV/0!</v>
      </c>
      <c r="AJ61" s="59" t="e">
        <f t="shared" si="18"/>
        <v>#DIV/0!</v>
      </c>
      <c r="AK61" s="57">
        <f t="shared" si="19"/>
        <v>0</v>
      </c>
      <c r="AL61" s="59" t="e">
        <f t="shared" si="20"/>
        <v>#DIV/0!</v>
      </c>
      <c r="AM61" s="59" t="e">
        <f t="shared" si="21"/>
        <v>#DIV/0!</v>
      </c>
      <c r="AN61" s="59" t="e">
        <f t="shared" si="22"/>
        <v>#DIV/0!</v>
      </c>
      <c r="AO61" s="57">
        <f t="shared" si="23"/>
        <v>0</v>
      </c>
      <c r="AP61" s="59" t="e">
        <f t="shared" si="24"/>
        <v>#DIV/0!</v>
      </c>
      <c r="AQ61" s="84"/>
      <c r="AR61" s="235"/>
      <c r="AS61" s="280" t="str">
        <f t="shared" si="25"/>
        <v/>
      </c>
      <c r="AT61" s="280">
        <f t="shared" si="26"/>
        <v>0</v>
      </c>
      <c r="AU61" s="280">
        <f t="shared" si="27"/>
        <v>0</v>
      </c>
    </row>
    <row r="62" spans="1:47" x14ac:dyDescent="0.25">
      <c r="A62">
        <f t="shared" si="28"/>
        <v>45</v>
      </c>
      <c r="B62" s="69" t="str">
        <f>IF(ISBLANK('IV Addl - Analysis'!B56),"--",'IV Addl - Analysis'!B56)</f>
        <v>--</v>
      </c>
      <c r="C62" s="60" t="str">
        <f>IF(ISBLANK('V Addl - Providers'!C56),"--",'V Addl - Providers'!C56)</f>
        <v>--</v>
      </c>
      <c r="D62" s="60" t="str">
        <f>IF(ISBLANK('V Addl - Providers'!D56),"--",'V Addl - Providers'!D56)</f>
        <v>--</v>
      </c>
      <c r="E62" s="60" t="str">
        <f>IF(ISBLANK('V Addl - Providers'!E56),"--",'V Addl - Providers'!E56)</f>
        <v>--</v>
      </c>
      <c r="F62" s="9"/>
      <c r="G62" s="9"/>
      <c r="H62" s="9"/>
      <c r="I62" s="9"/>
      <c r="J62" s="9"/>
      <c r="K62" s="9"/>
      <c r="L62" s="9"/>
      <c r="M62" s="9"/>
      <c r="N62" s="9"/>
      <c r="O62" s="9"/>
      <c r="P62" s="9"/>
      <c r="Q62" s="9"/>
      <c r="R62" s="125" t="e">
        <f t="shared" si="0"/>
        <v>#DIV/0!</v>
      </c>
      <c r="S62" s="125" t="e">
        <f t="shared" si="1"/>
        <v>#DIV/0!</v>
      </c>
      <c r="T62" s="125" t="e">
        <f t="shared" si="2"/>
        <v>#DIV/0!</v>
      </c>
      <c r="U62" s="125" t="e">
        <f t="shared" si="3"/>
        <v>#DIV/0!</v>
      </c>
      <c r="V62" s="125" t="e">
        <f t="shared" si="4"/>
        <v>#DIV/0!</v>
      </c>
      <c r="W62" s="125" t="e">
        <f t="shared" si="5"/>
        <v>#DIV/0!</v>
      </c>
      <c r="X62" s="125" t="e">
        <f t="shared" si="6"/>
        <v>#DIV/0!</v>
      </c>
      <c r="Y62" s="125" t="e">
        <f t="shared" si="7"/>
        <v>#DIV/0!</v>
      </c>
      <c r="Z62" s="125" t="e">
        <f t="shared" si="8"/>
        <v>#DIV/0!</v>
      </c>
      <c r="AA62" s="59" t="e">
        <f t="shared" si="9"/>
        <v>#DIV/0!</v>
      </c>
      <c r="AB62" s="59" t="e">
        <f t="shared" si="10"/>
        <v>#DIV/0!</v>
      </c>
      <c r="AC62" s="63">
        <f t="shared" si="11"/>
        <v>0</v>
      </c>
      <c r="AD62" s="59" t="e">
        <f t="shared" si="12"/>
        <v>#DIV/0!</v>
      </c>
      <c r="AE62" s="59" t="e">
        <f t="shared" si="13"/>
        <v>#DIV/0!</v>
      </c>
      <c r="AF62" s="59" t="e">
        <f t="shared" si="14"/>
        <v>#DIV/0!</v>
      </c>
      <c r="AG62" s="63">
        <f t="shared" si="15"/>
        <v>0</v>
      </c>
      <c r="AH62" s="59" t="e">
        <f t="shared" si="16"/>
        <v>#DIV/0!</v>
      </c>
      <c r="AI62" s="59" t="e">
        <f t="shared" si="17"/>
        <v>#DIV/0!</v>
      </c>
      <c r="AJ62" s="59" t="e">
        <f t="shared" si="18"/>
        <v>#DIV/0!</v>
      </c>
      <c r="AK62" s="57">
        <f t="shared" si="19"/>
        <v>0</v>
      </c>
      <c r="AL62" s="59" t="e">
        <f t="shared" si="20"/>
        <v>#DIV/0!</v>
      </c>
      <c r="AM62" s="59" t="e">
        <f t="shared" si="21"/>
        <v>#DIV/0!</v>
      </c>
      <c r="AN62" s="59" t="e">
        <f t="shared" si="22"/>
        <v>#DIV/0!</v>
      </c>
      <c r="AO62" s="57">
        <f t="shared" si="23"/>
        <v>0</v>
      </c>
      <c r="AP62" s="59" t="e">
        <f t="shared" si="24"/>
        <v>#DIV/0!</v>
      </c>
      <c r="AQ62" s="84"/>
      <c r="AR62" s="235"/>
      <c r="AS62" s="280" t="str">
        <f t="shared" si="25"/>
        <v/>
      </c>
      <c r="AT62" s="280">
        <f t="shared" si="26"/>
        <v>0</v>
      </c>
      <c r="AU62" s="280">
        <f t="shared" si="27"/>
        <v>0</v>
      </c>
    </row>
    <row r="63" spans="1:47" x14ac:dyDescent="0.25">
      <c r="A63">
        <f t="shared" si="28"/>
        <v>46</v>
      </c>
      <c r="B63" s="69" t="str">
        <f>IF(ISBLANK('IV Addl - Analysis'!B57),"--",'IV Addl - Analysis'!B57)</f>
        <v>--</v>
      </c>
      <c r="C63" s="60" t="str">
        <f>IF(ISBLANK('V Addl - Providers'!C57),"--",'V Addl - Providers'!C57)</f>
        <v>--</v>
      </c>
      <c r="D63" s="60" t="str">
        <f>IF(ISBLANK('V Addl - Providers'!D57),"--",'V Addl - Providers'!D57)</f>
        <v>--</v>
      </c>
      <c r="E63" s="60" t="str">
        <f>IF(ISBLANK('V Addl - Providers'!E57),"--",'V Addl - Providers'!E57)</f>
        <v>--</v>
      </c>
      <c r="F63" s="9"/>
      <c r="G63" s="9"/>
      <c r="H63" s="9"/>
      <c r="I63" s="9"/>
      <c r="J63" s="9"/>
      <c r="K63" s="9"/>
      <c r="L63" s="9"/>
      <c r="M63" s="9"/>
      <c r="N63" s="9"/>
      <c r="O63" s="9"/>
      <c r="P63" s="9"/>
      <c r="Q63" s="9"/>
      <c r="R63" s="125" t="e">
        <f t="shared" si="0"/>
        <v>#DIV/0!</v>
      </c>
      <c r="S63" s="125" t="e">
        <f t="shared" si="1"/>
        <v>#DIV/0!</v>
      </c>
      <c r="T63" s="125" t="e">
        <f t="shared" si="2"/>
        <v>#DIV/0!</v>
      </c>
      <c r="U63" s="125" t="e">
        <f t="shared" si="3"/>
        <v>#DIV/0!</v>
      </c>
      <c r="V63" s="125" t="e">
        <f t="shared" si="4"/>
        <v>#DIV/0!</v>
      </c>
      <c r="W63" s="125" t="e">
        <f t="shared" si="5"/>
        <v>#DIV/0!</v>
      </c>
      <c r="X63" s="125" t="e">
        <f t="shared" si="6"/>
        <v>#DIV/0!</v>
      </c>
      <c r="Y63" s="125" t="e">
        <f t="shared" si="7"/>
        <v>#DIV/0!</v>
      </c>
      <c r="Z63" s="125" t="e">
        <f t="shared" si="8"/>
        <v>#DIV/0!</v>
      </c>
      <c r="AA63" s="59" t="e">
        <f t="shared" si="9"/>
        <v>#DIV/0!</v>
      </c>
      <c r="AB63" s="59" t="e">
        <f t="shared" si="10"/>
        <v>#DIV/0!</v>
      </c>
      <c r="AC63" s="63">
        <f t="shared" si="11"/>
        <v>0</v>
      </c>
      <c r="AD63" s="59" t="e">
        <f t="shared" si="12"/>
        <v>#DIV/0!</v>
      </c>
      <c r="AE63" s="59" t="e">
        <f t="shared" si="13"/>
        <v>#DIV/0!</v>
      </c>
      <c r="AF63" s="59" t="e">
        <f t="shared" si="14"/>
        <v>#DIV/0!</v>
      </c>
      <c r="AG63" s="63">
        <f t="shared" si="15"/>
        <v>0</v>
      </c>
      <c r="AH63" s="59" t="e">
        <f t="shared" si="16"/>
        <v>#DIV/0!</v>
      </c>
      <c r="AI63" s="59" t="e">
        <f t="shared" si="17"/>
        <v>#DIV/0!</v>
      </c>
      <c r="AJ63" s="59" t="e">
        <f t="shared" si="18"/>
        <v>#DIV/0!</v>
      </c>
      <c r="AK63" s="57">
        <f t="shared" si="19"/>
        <v>0</v>
      </c>
      <c r="AL63" s="59" t="e">
        <f t="shared" si="20"/>
        <v>#DIV/0!</v>
      </c>
      <c r="AM63" s="59" t="e">
        <f t="shared" si="21"/>
        <v>#DIV/0!</v>
      </c>
      <c r="AN63" s="59" t="e">
        <f t="shared" si="22"/>
        <v>#DIV/0!</v>
      </c>
      <c r="AO63" s="57">
        <f t="shared" si="23"/>
        <v>0</v>
      </c>
      <c r="AP63" s="59" t="e">
        <f t="shared" si="24"/>
        <v>#DIV/0!</v>
      </c>
      <c r="AQ63" s="84"/>
      <c r="AR63" s="235"/>
      <c r="AS63" s="280" t="str">
        <f t="shared" si="25"/>
        <v/>
      </c>
      <c r="AT63" s="280">
        <f t="shared" si="26"/>
        <v>0</v>
      </c>
      <c r="AU63" s="280">
        <f t="shared" si="27"/>
        <v>0</v>
      </c>
    </row>
    <row r="64" spans="1:47" x14ac:dyDescent="0.25">
      <c r="A64">
        <f t="shared" si="28"/>
        <v>47</v>
      </c>
      <c r="B64" s="69" t="str">
        <f>IF(ISBLANK('IV Addl - Analysis'!B58),"--",'IV Addl - Analysis'!B58)</f>
        <v>--</v>
      </c>
      <c r="C64" s="60" t="str">
        <f>IF(ISBLANK('V Addl - Providers'!C58),"--",'V Addl - Providers'!C58)</f>
        <v>--</v>
      </c>
      <c r="D64" s="60" t="str">
        <f>IF(ISBLANK('V Addl - Providers'!D58),"--",'V Addl - Providers'!D58)</f>
        <v>--</v>
      </c>
      <c r="E64" s="60" t="str">
        <f>IF(ISBLANK('V Addl - Providers'!E58),"--",'V Addl - Providers'!E58)</f>
        <v>--</v>
      </c>
      <c r="F64" s="9"/>
      <c r="G64" s="9"/>
      <c r="H64" s="9"/>
      <c r="I64" s="9"/>
      <c r="J64" s="9"/>
      <c r="K64" s="9"/>
      <c r="L64" s="9"/>
      <c r="M64" s="9"/>
      <c r="N64" s="9"/>
      <c r="O64" s="9"/>
      <c r="P64" s="9"/>
      <c r="Q64" s="9"/>
      <c r="R64" s="125" t="e">
        <f t="shared" si="0"/>
        <v>#DIV/0!</v>
      </c>
      <c r="S64" s="125" t="e">
        <f t="shared" si="1"/>
        <v>#DIV/0!</v>
      </c>
      <c r="T64" s="125" t="e">
        <f t="shared" si="2"/>
        <v>#DIV/0!</v>
      </c>
      <c r="U64" s="125" t="e">
        <f t="shared" si="3"/>
        <v>#DIV/0!</v>
      </c>
      <c r="V64" s="125" t="e">
        <f t="shared" si="4"/>
        <v>#DIV/0!</v>
      </c>
      <c r="W64" s="125" t="e">
        <f t="shared" si="5"/>
        <v>#DIV/0!</v>
      </c>
      <c r="X64" s="125" t="e">
        <f t="shared" si="6"/>
        <v>#DIV/0!</v>
      </c>
      <c r="Y64" s="125" t="e">
        <f t="shared" si="7"/>
        <v>#DIV/0!</v>
      </c>
      <c r="Z64" s="125" t="e">
        <f t="shared" si="8"/>
        <v>#DIV/0!</v>
      </c>
      <c r="AA64" s="59" t="e">
        <f t="shared" si="9"/>
        <v>#DIV/0!</v>
      </c>
      <c r="AB64" s="59" t="e">
        <f t="shared" si="10"/>
        <v>#DIV/0!</v>
      </c>
      <c r="AC64" s="63">
        <f t="shared" si="11"/>
        <v>0</v>
      </c>
      <c r="AD64" s="59" t="e">
        <f t="shared" si="12"/>
        <v>#DIV/0!</v>
      </c>
      <c r="AE64" s="59" t="e">
        <f t="shared" si="13"/>
        <v>#DIV/0!</v>
      </c>
      <c r="AF64" s="59" t="e">
        <f t="shared" si="14"/>
        <v>#DIV/0!</v>
      </c>
      <c r="AG64" s="63">
        <f t="shared" si="15"/>
        <v>0</v>
      </c>
      <c r="AH64" s="59" t="e">
        <f t="shared" si="16"/>
        <v>#DIV/0!</v>
      </c>
      <c r="AI64" s="59" t="e">
        <f t="shared" si="17"/>
        <v>#DIV/0!</v>
      </c>
      <c r="AJ64" s="59" t="e">
        <f t="shared" si="18"/>
        <v>#DIV/0!</v>
      </c>
      <c r="AK64" s="57">
        <f t="shared" si="19"/>
        <v>0</v>
      </c>
      <c r="AL64" s="59" t="e">
        <f t="shared" si="20"/>
        <v>#DIV/0!</v>
      </c>
      <c r="AM64" s="59" t="e">
        <f t="shared" si="21"/>
        <v>#DIV/0!</v>
      </c>
      <c r="AN64" s="59" t="e">
        <f t="shared" si="22"/>
        <v>#DIV/0!</v>
      </c>
      <c r="AO64" s="57">
        <f t="shared" si="23"/>
        <v>0</v>
      </c>
      <c r="AP64" s="59" t="e">
        <f t="shared" si="24"/>
        <v>#DIV/0!</v>
      </c>
      <c r="AQ64" s="84"/>
      <c r="AR64" s="235"/>
      <c r="AS64" s="280" t="str">
        <f t="shared" si="25"/>
        <v/>
      </c>
      <c r="AT64" s="280">
        <f t="shared" si="26"/>
        <v>0</v>
      </c>
      <c r="AU64" s="280">
        <f t="shared" si="27"/>
        <v>0</v>
      </c>
    </row>
    <row r="65" spans="1:47" x14ac:dyDescent="0.25">
      <c r="A65">
        <f t="shared" si="28"/>
        <v>48</v>
      </c>
      <c r="B65" s="69" t="str">
        <f>IF(ISBLANK('IV Addl - Analysis'!B59),"--",'IV Addl - Analysis'!B59)</f>
        <v>--</v>
      </c>
      <c r="C65" s="60" t="str">
        <f>IF(ISBLANK('V Addl - Providers'!C59),"--",'V Addl - Providers'!C59)</f>
        <v>--</v>
      </c>
      <c r="D65" s="60" t="str">
        <f>IF(ISBLANK('V Addl - Providers'!D59),"--",'V Addl - Providers'!D59)</f>
        <v>--</v>
      </c>
      <c r="E65" s="60" t="str">
        <f>IF(ISBLANK('V Addl - Providers'!E59),"--",'V Addl - Providers'!E59)</f>
        <v>--</v>
      </c>
      <c r="F65" s="9"/>
      <c r="G65" s="9"/>
      <c r="H65" s="9"/>
      <c r="I65" s="9"/>
      <c r="J65" s="9"/>
      <c r="K65" s="9"/>
      <c r="L65" s="9"/>
      <c r="M65" s="9"/>
      <c r="N65" s="9"/>
      <c r="O65" s="9"/>
      <c r="P65" s="9"/>
      <c r="Q65" s="9"/>
      <c r="R65" s="125" t="e">
        <f t="shared" si="0"/>
        <v>#DIV/0!</v>
      </c>
      <c r="S65" s="125" t="e">
        <f t="shared" si="1"/>
        <v>#DIV/0!</v>
      </c>
      <c r="T65" s="125" t="e">
        <f t="shared" si="2"/>
        <v>#DIV/0!</v>
      </c>
      <c r="U65" s="125" t="e">
        <f t="shared" si="3"/>
        <v>#DIV/0!</v>
      </c>
      <c r="V65" s="125" t="e">
        <f t="shared" si="4"/>
        <v>#DIV/0!</v>
      </c>
      <c r="W65" s="125" t="e">
        <f t="shared" si="5"/>
        <v>#DIV/0!</v>
      </c>
      <c r="X65" s="125" t="e">
        <f t="shared" si="6"/>
        <v>#DIV/0!</v>
      </c>
      <c r="Y65" s="125" t="e">
        <f t="shared" si="7"/>
        <v>#DIV/0!</v>
      </c>
      <c r="Z65" s="125" t="e">
        <f t="shared" si="8"/>
        <v>#DIV/0!</v>
      </c>
      <c r="AA65" s="59" t="e">
        <f t="shared" si="9"/>
        <v>#DIV/0!</v>
      </c>
      <c r="AB65" s="59" t="e">
        <f t="shared" si="10"/>
        <v>#DIV/0!</v>
      </c>
      <c r="AC65" s="63">
        <f t="shared" si="11"/>
        <v>0</v>
      </c>
      <c r="AD65" s="59" t="e">
        <f t="shared" si="12"/>
        <v>#DIV/0!</v>
      </c>
      <c r="AE65" s="59" t="e">
        <f t="shared" si="13"/>
        <v>#DIV/0!</v>
      </c>
      <c r="AF65" s="59" t="e">
        <f t="shared" si="14"/>
        <v>#DIV/0!</v>
      </c>
      <c r="AG65" s="63">
        <f t="shared" si="15"/>
        <v>0</v>
      </c>
      <c r="AH65" s="59" t="e">
        <f t="shared" si="16"/>
        <v>#DIV/0!</v>
      </c>
      <c r="AI65" s="59" t="e">
        <f t="shared" si="17"/>
        <v>#DIV/0!</v>
      </c>
      <c r="AJ65" s="59" t="e">
        <f t="shared" si="18"/>
        <v>#DIV/0!</v>
      </c>
      <c r="AK65" s="57">
        <f t="shared" si="19"/>
        <v>0</v>
      </c>
      <c r="AL65" s="59" t="e">
        <f t="shared" si="20"/>
        <v>#DIV/0!</v>
      </c>
      <c r="AM65" s="59" t="e">
        <f t="shared" si="21"/>
        <v>#DIV/0!</v>
      </c>
      <c r="AN65" s="59" t="e">
        <f t="shared" si="22"/>
        <v>#DIV/0!</v>
      </c>
      <c r="AO65" s="57">
        <f t="shared" si="23"/>
        <v>0</v>
      </c>
      <c r="AP65" s="59" t="e">
        <f t="shared" si="24"/>
        <v>#DIV/0!</v>
      </c>
      <c r="AQ65" s="84"/>
      <c r="AR65" s="235"/>
      <c r="AS65" s="280" t="str">
        <f t="shared" si="25"/>
        <v/>
      </c>
      <c r="AT65" s="280">
        <f t="shared" si="26"/>
        <v>0</v>
      </c>
      <c r="AU65" s="280">
        <f t="shared" si="27"/>
        <v>0</v>
      </c>
    </row>
    <row r="66" spans="1:47" x14ac:dyDescent="0.25">
      <c r="A66">
        <f t="shared" si="28"/>
        <v>49</v>
      </c>
      <c r="B66" s="69" t="str">
        <f>IF(ISBLANK('IV Addl - Analysis'!B60),"--",'IV Addl - Analysis'!B60)</f>
        <v>--</v>
      </c>
      <c r="C66" s="60" t="str">
        <f>IF(ISBLANK('V Addl - Providers'!C60),"--",'V Addl - Providers'!C60)</f>
        <v>--</v>
      </c>
      <c r="D66" s="60" t="str">
        <f>IF(ISBLANK('V Addl - Providers'!D60),"--",'V Addl - Providers'!D60)</f>
        <v>--</v>
      </c>
      <c r="E66" s="60" t="str">
        <f>IF(ISBLANK('V Addl - Providers'!E60),"--",'V Addl - Providers'!E60)</f>
        <v>--</v>
      </c>
      <c r="F66" s="9"/>
      <c r="G66" s="9"/>
      <c r="H66" s="9"/>
      <c r="I66" s="9"/>
      <c r="J66" s="9"/>
      <c r="K66" s="9"/>
      <c r="L66" s="9"/>
      <c r="M66" s="9"/>
      <c r="N66" s="9"/>
      <c r="O66" s="9"/>
      <c r="P66" s="9"/>
      <c r="Q66" s="9"/>
      <c r="R66" s="125" t="e">
        <f t="shared" si="0"/>
        <v>#DIV/0!</v>
      </c>
      <c r="S66" s="125" t="e">
        <f t="shared" si="1"/>
        <v>#DIV/0!</v>
      </c>
      <c r="T66" s="125" t="e">
        <f t="shared" si="2"/>
        <v>#DIV/0!</v>
      </c>
      <c r="U66" s="125" t="e">
        <f t="shared" si="3"/>
        <v>#DIV/0!</v>
      </c>
      <c r="V66" s="125" t="e">
        <f t="shared" si="4"/>
        <v>#DIV/0!</v>
      </c>
      <c r="W66" s="125" t="e">
        <f t="shared" si="5"/>
        <v>#DIV/0!</v>
      </c>
      <c r="X66" s="125" t="e">
        <f t="shared" si="6"/>
        <v>#DIV/0!</v>
      </c>
      <c r="Y66" s="125" t="e">
        <f t="shared" si="7"/>
        <v>#DIV/0!</v>
      </c>
      <c r="Z66" s="125" t="e">
        <f t="shared" si="8"/>
        <v>#DIV/0!</v>
      </c>
      <c r="AA66" s="59" t="e">
        <f t="shared" si="9"/>
        <v>#DIV/0!</v>
      </c>
      <c r="AB66" s="59" t="e">
        <f t="shared" si="10"/>
        <v>#DIV/0!</v>
      </c>
      <c r="AC66" s="63">
        <f t="shared" si="11"/>
        <v>0</v>
      </c>
      <c r="AD66" s="59" t="e">
        <f t="shared" si="12"/>
        <v>#DIV/0!</v>
      </c>
      <c r="AE66" s="59" t="e">
        <f t="shared" si="13"/>
        <v>#DIV/0!</v>
      </c>
      <c r="AF66" s="59" t="e">
        <f t="shared" si="14"/>
        <v>#DIV/0!</v>
      </c>
      <c r="AG66" s="63">
        <f t="shared" si="15"/>
        <v>0</v>
      </c>
      <c r="AH66" s="59" t="e">
        <f t="shared" si="16"/>
        <v>#DIV/0!</v>
      </c>
      <c r="AI66" s="59" t="e">
        <f t="shared" si="17"/>
        <v>#DIV/0!</v>
      </c>
      <c r="AJ66" s="59" t="e">
        <f t="shared" si="18"/>
        <v>#DIV/0!</v>
      </c>
      <c r="AK66" s="57">
        <f t="shared" si="19"/>
        <v>0</v>
      </c>
      <c r="AL66" s="59" t="e">
        <f t="shared" si="20"/>
        <v>#DIV/0!</v>
      </c>
      <c r="AM66" s="59" t="e">
        <f t="shared" si="21"/>
        <v>#DIV/0!</v>
      </c>
      <c r="AN66" s="59" t="e">
        <f t="shared" si="22"/>
        <v>#DIV/0!</v>
      </c>
      <c r="AO66" s="57">
        <f t="shared" si="23"/>
        <v>0</v>
      </c>
      <c r="AP66" s="59" t="e">
        <f t="shared" si="24"/>
        <v>#DIV/0!</v>
      </c>
      <c r="AQ66" s="84"/>
      <c r="AR66" s="235"/>
      <c r="AS66" s="280" t="str">
        <f t="shared" si="25"/>
        <v/>
      </c>
      <c r="AT66" s="280">
        <f t="shared" si="26"/>
        <v>0</v>
      </c>
      <c r="AU66" s="280">
        <f t="shared" si="27"/>
        <v>0</v>
      </c>
    </row>
    <row r="67" spans="1:47" x14ac:dyDescent="0.25">
      <c r="A67">
        <f t="shared" si="28"/>
        <v>50</v>
      </c>
      <c r="B67" s="69" t="str">
        <f>IF(ISBLANK('IV Addl - Analysis'!B61),"--",'IV Addl - Analysis'!B61)</f>
        <v>--</v>
      </c>
      <c r="C67" s="60" t="str">
        <f>IF(ISBLANK('V Addl - Providers'!C61),"--",'V Addl - Providers'!C61)</f>
        <v>--</v>
      </c>
      <c r="D67" s="60" t="str">
        <f>IF(ISBLANK('V Addl - Providers'!D61),"--",'V Addl - Providers'!D61)</f>
        <v>--</v>
      </c>
      <c r="E67" s="60" t="str">
        <f>IF(ISBLANK('V Addl - Providers'!E61),"--",'V Addl - Providers'!E61)</f>
        <v>--</v>
      </c>
      <c r="F67" s="9"/>
      <c r="G67" s="9"/>
      <c r="H67" s="9"/>
      <c r="I67" s="9"/>
      <c r="J67" s="9"/>
      <c r="K67" s="9"/>
      <c r="L67" s="9"/>
      <c r="M67" s="9"/>
      <c r="N67" s="9"/>
      <c r="O67" s="9"/>
      <c r="P67" s="9"/>
      <c r="Q67" s="9"/>
      <c r="R67" s="125" t="e">
        <f t="shared" si="0"/>
        <v>#DIV/0!</v>
      </c>
      <c r="S67" s="125" t="e">
        <f t="shared" si="1"/>
        <v>#DIV/0!</v>
      </c>
      <c r="T67" s="125" t="e">
        <f t="shared" si="2"/>
        <v>#DIV/0!</v>
      </c>
      <c r="U67" s="125" t="e">
        <f t="shared" si="3"/>
        <v>#DIV/0!</v>
      </c>
      <c r="V67" s="125" t="e">
        <f t="shared" si="4"/>
        <v>#DIV/0!</v>
      </c>
      <c r="W67" s="125" t="e">
        <f t="shared" si="5"/>
        <v>#DIV/0!</v>
      </c>
      <c r="X67" s="125" t="e">
        <f t="shared" si="6"/>
        <v>#DIV/0!</v>
      </c>
      <c r="Y67" s="125" t="e">
        <f t="shared" si="7"/>
        <v>#DIV/0!</v>
      </c>
      <c r="Z67" s="125" t="e">
        <f t="shared" si="8"/>
        <v>#DIV/0!</v>
      </c>
      <c r="AA67" s="59" t="e">
        <f t="shared" si="9"/>
        <v>#DIV/0!</v>
      </c>
      <c r="AB67" s="59" t="e">
        <f t="shared" si="10"/>
        <v>#DIV/0!</v>
      </c>
      <c r="AC67" s="63">
        <f t="shared" si="11"/>
        <v>0</v>
      </c>
      <c r="AD67" s="59" t="e">
        <f t="shared" si="12"/>
        <v>#DIV/0!</v>
      </c>
      <c r="AE67" s="59" t="e">
        <f t="shared" si="13"/>
        <v>#DIV/0!</v>
      </c>
      <c r="AF67" s="59" t="e">
        <f t="shared" si="14"/>
        <v>#DIV/0!</v>
      </c>
      <c r="AG67" s="63">
        <f t="shared" si="15"/>
        <v>0</v>
      </c>
      <c r="AH67" s="59" t="e">
        <f t="shared" si="16"/>
        <v>#DIV/0!</v>
      </c>
      <c r="AI67" s="59" t="e">
        <f t="shared" si="17"/>
        <v>#DIV/0!</v>
      </c>
      <c r="AJ67" s="59" t="e">
        <f t="shared" si="18"/>
        <v>#DIV/0!</v>
      </c>
      <c r="AK67" s="57">
        <f t="shared" si="19"/>
        <v>0</v>
      </c>
      <c r="AL67" s="59" t="e">
        <f t="shared" si="20"/>
        <v>#DIV/0!</v>
      </c>
      <c r="AM67" s="59" t="e">
        <f t="shared" si="21"/>
        <v>#DIV/0!</v>
      </c>
      <c r="AN67" s="59" t="e">
        <f t="shared" si="22"/>
        <v>#DIV/0!</v>
      </c>
      <c r="AO67" s="57">
        <f t="shared" si="23"/>
        <v>0</v>
      </c>
      <c r="AP67" s="59" t="e">
        <f t="shared" si="24"/>
        <v>#DIV/0!</v>
      </c>
      <c r="AQ67" s="84"/>
      <c r="AR67" s="235"/>
      <c r="AS67" s="280" t="str">
        <f t="shared" si="25"/>
        <v/>
      </c>
      <c r="AT67" s="280">
        <f t="shared" si="26"/>
        <v>0</v>
      </c>
      <c r="AU67" s="280">
        <f t="shared" si="27"/>
        <v>0</v>
      </c>
    </row>
    <row r="68" spans="1:47" x14ac:dyDescent="0.25">
      <c r="A68">
        <f t="shared" si="28"/>
        <v>51</v>
      </c>
      <c r="B68" s="69" t="str">
        <f>IF(ISBLANK('IV Addl - Analysis'!B62),"--",'IV Addl - Analysis'!B62)</f>
        <v>--</v>
      </c>
      <c r="C68" s="60" t="str">
        <f>IF(ISBLANK('V Addl - Providers'!C62),"--",'V Addl - Providers'!C62)</f>
        <v>--</v>
      </c>
      <c r="D68" s="60" t="str">
        <f>IF(ISBLANK('V Addl - Providers'!D62),"--",'V Addl - Providers'!D62)</f>
        <v>--</v>
      </c>
      <c r="E68" s="60" t="str">
        <f>IF(ISBLANK('V Addl - Providers'!E62),"--",'V Addl - Providers'!E62)</f>
        <v>--</v>
      </c>
      <c r="F68" s="9"/>
      <c r="G68" s="9"/>
      <c r="H68" s="9"/>
      <c r="I68" s="9"/>
      <c r="J68" s="9"/>
      <c r="K68" s="9"/>
      <c r="L68" s="9"/>
      <c r="M68" s="9"/>
      <c r="N68" s="9"/>
      <c r="O68" s="9"/>
      <c r="P68" s="9"/>
      <c r="Q68" s="9"/>
      <c r="R68" s="125" t="e">
        <f t="shared" si="0"/>
        <v>#DIV/0!</v>
      </c>
      <c r="S68" s="125" t="e">
        <f t="shared" si="1"/>
        <v>#DIV/0!</v>
      </c>
      <c r="T68" s="125" t="e">
        <f t="shared" si="2"/>
        <v>#DIV/0!</v>
      </c>
      <c r="U68" s="125" t="e">
        <f t="shared" si="3"/>
        <v>#DIV/0!</v>
      </c>
      <c r="V68" s="125" t="e">
        <f t="shared" si="4"/>
        <v>#DIV/0!</v>
      </c>
      <c r="W68" s="125" t="e">
        <f t="shared" si="5"/>
        <v>#DIV/0!</v>
      </c>
      <c r="X68" s="125" t="e">
        <f t="shared" si="6"/>
        <v>#DIV/0!</v>
      </c>
      <c r="Y68" s="125" t="e">
        <f t="shared" si="7"/>
        <v>#DIV/0!</v>
      </c>
      <c r="Z68" s="125" t="e">
        <f t="shared" si="8"/>
        <v>#DIV/0!</v>
      </c>
      <c r="AA68" s="59" t="e">
        <f t="shared" ref="AA68:AA131" si="29">G68/F68-1</f>
        <v>#DIV/0!</v>
      </c>
      <c r="AB68" s="59" t="e">
        <f t="shared" ref="AB68:AB131" si="30">H68/G68-1</f>
        <v>#DIV/0!</v>
      </c>
      <c r="AC68" s="63">
        <f t="shared" ref="AC68:AC131" si="31">H68-F68</f>
        <v>0</v>
      </c>
      <c r="AD68" s="59" t="e">
        <f t="shared" si="12"/>
        <v>#DIV/0!</v>
      </c>
      <c r="AE68" s="59" t="e">
        <f t="shared" ref="AE68:AE131" si="32">J68/I68-1</f>
        <v>#DIV/0!</v>
      </c>
      <c r="AF68" s="59" t="e">
        <f t="shared" ref="AF68:AF131" si="33">K68/J68-1</f>
        <v>#DIV/0!</v>
      </c>
      <c r="AG68" s="63">
        <f t="shared" ref="AG68:AG131" si="34">K68-I68</f>
        <v>0</v>
      </c>
      <c r="AH68" s="59" t="e">
        <f t="shared" si="16"/>
        <v>#DIV/0!</v>
      </c>
      <c r="AI68" s="59" t="e">
        <f t="shared" ref="AI68:AI131" si="35">M68/L68-1</f>
        <v>#DIV/0!</v>
      </c>
      <c r="AJ68" s="59" t="e">
        <f t="shared" ref="AJ68:AJ131" si="36">N68/M68-1</f>
        <v>#DIV/0!</v>
      </c>
      <c r="AK68" s="57">
        <f t="shared" ref="AK68:AK131" si="37">N68-L68</f>
        <v>0</v>
      </c>
      <c r="AL68" s="59" t="e">
        <f t="shared" si="20"/>
        <v>#DIV/0!</v>
      </c>
      <c r="AM68" s="59" t="e">
        <f t="shared" ref="AM68:AM131" si="38">P68/O68-1</f>
        <v>#DIV/0!</v>
      </c>
      <c r="AN68" s="59" t="e">
        <f t="shared" ref="AN68:AN131" si="39">Q68/P68-1</f>
        <v>#DIV/0!</v>
      </c>
      <c r="AO68" s="57">
        <f t="shared" ref="AO68:AO131" si="40">Q68-O68</f>
        <v>0</v>
      </c>
      <c r="AP68" s="59" t="e">
        <f t="shared" si="24"/>
        <v>#DIV/0!</v>
      </c>
      <c r="AQ68" s="84"/>
      <c r="AR68" s="235"/>
      <c r="AS68" s="280" t="str">
        <f t="shared" si="25"/>
        <v/>
      </c>
      <c r="AT68" s="280">
        <f t="shared" si="26"/>
        <v>0</v>
      </c>
      <c r="AU68" s="280">
        <f t="shared" si="27"/>
        <v>0</v>
      </c>
    </row>
    <row r="69" spans="1:47" x14ac:dyDescent="0.25">
      <c r="A69">
        <f t="shared" si="28"/>
        <v>52</v>
      </c>
      <c r="B69" s="69" t="str">
        <f>IF(ISBLANK('IV Addl - Analysis'!B63),"--",'IV Addl - Analysis'!B63)</f>
        <v>--</v>
      </c>
      <c r="C69" s="60" t="str">
        <f>IF(ISBLANK('V Addl - Providers'!C63),"--",'V Addl - Providers'!C63)</f>
        <v>--</v>
      </c>
      <c r="D69" s="60" t="str">
        <f>IF(ISBLANK('V Addl - Providers'!D63),"--",'V Addl - Providers'!D63)</f>
        <v>--</v>
      </c>
      <c r="E69" s="60" t="str">
        <f>IF(ISBLANK('V Addl - Providers'!E63),"--",'V Addl - Providers'!E63)</f>
        <v>--</v>
      </c>
      <c r="F69" s="9"/>
      <c r="G69" s="9"/>
      <c r="H69" s="9"/>
      <c r="I69" s="9"/>
      <c r="J69" s="9"/>
      <c r="K69" s="9"/>
      <c r="L69" s="9"/>
      <c r="M69" s="9"/>
      <c r="N69" s="9"/>
      <c r="O69" s="9"/>
      <c r="P69" s="9"/>
      <c r="Q69" s="9"/>
      <c r="R69" s="125" t="e">
        <f t="shared" si="0"/>
        <v>#DIV/0!</v>
      </c>
      <c r="S69" s="125" t="e">
        <f t="shared" si="1"/>
        <v>#DIV/0!</v>
      </c>
      <c r="T69" s="125" t="e">
        <f t="shared" si="2"/>
        <v>#DIV/0!</v>
      </c>
      <c r="U69" s="125" t="e">
        <f t="shared" si="3"/>
        <v>#DIV/0!</v>
      </c>
      <c r="V69" s="125" t="e">
        <f t="shared" si="4"/>
        <v>#DIV/0!</v>
      </c>
      <c r="W69" s="125" t="e">
        <f t="shared" si="5"/>
        <v>#DIV/0!</v>
      </c>
      <c r="X69" s="125" t="e">
        <f t="shared" si="6"/>
        <v>#DIV/0!</v>
      </c>
      <c r="Y69" s="125" t="e">
        <f t="shared" si="7"/>
        <v>#DIV/0!</v>
      </c>
      <c r="Z69" s="125" t="e">
        <f t="shared" si="8"/>
        <v>#DIV/0!</v>
      </c>
      <c r="AA69" s="59" t="e">
        <f t="shared" si="29"/>
        <v>#DIV/0!</v>
      </c>
      <c r="AB69" s="59" t="e">
        <f t="shared" si="30"/>
        <v>#DIV/0!</v>
      </c>
      <c r="AC69" s="63">
        <f t="shared" si="31"/>
        <v>0</v>
      </c>
      <c r="AD69" s="59" t="e">
        <f t="shared" si="12"/>
        <v>#DIV/0!</v>
      </c>
      <c r="AE69" s="59" t="e">
        <f t="shared" si="32"/>
        <v>#DIV/0!</v>
      </c>
      <c r="AF69" s="59" t="e">
        <f t="shared" si="33"/>
        <v>#DIV/0!</v>
      </c>
      <c r="AG69" s="63">
        <f t="shared" si="34"/>
        <v>0</v>
      </c>
      <c r="AH69" s="59" t="e">
        <f t="shared" si="16"/>
        <v>#DIV/0!</v>
      </c>
      <c r="AI69" s="59" t="e">
        <f t="shared" si="35"/>
        <v>#DIV/0!</v>
      </c>
      <c r="AJ69" s="59" t="e">
        <f t="shared" si="36"/>
        <v>#DIV/0!</v>
      </c>
      <c r="AK69" s="57">
        <f t="shared" si="37"/>
        <v>0</v>
      </c>
      <c r="AL69" s="59" t="e">
        <f t="shared" si="20"/>
        <v>#DIV/0!</v>
      </c>
      <c r="AM69" s="59" t="e">
        <f t="shared" si="38"/>
        <v>#DIV/0!</v>
      </c>
      <c r="AN69" s="59" t="e">
        <f t="shared" si="39"/>
        <v>#DIV/0!</v>
      </c>
      <c r="AO69" s="57">
        <f t="shared" si="40"/>
        <v>0</v>
      </c>
      <c r="AP69" s="59" t="e">
        <f t="shared" si="24"/>
        <v>#DIV/0!</v>
      </c>
      <c r="AQ69" s="84"/>
      <c r="AR69" s="235"/>
      <c r="AS69" s="280" t="str">
        <f t="shared" si="25"/>
        <v/>
      </c>
      <c r="AT69" s="280">
        <f t="shared" si="26"/>
        <v>0</v>
      </c>
      <c r="AU69" s="280">
        <f t="shared" si="27"/>
        <v>0</v>
      </c>
    </row>
    <row r="70" spans="1:47" x14ac:dyDescent="0.25">
      <c r="A70">
        <f t="shared" si="28"/>
        <v>53</v>
      </c>
      <c r="B70" s="69" t="str">
        <f>IF(ISBLANK('IV Addl - Analysis'!B64),"--",'IV Addl - Analysis'!B64)</f>
        <v>--</v>
      </c>
      <c r="C70" s="60" t="str">
        <f>IF(ISBLANK('V Addl - Providers'!C64),"--",'V Addl - Providers'!C64)</f>
        <v>--</v>
      </c>
      <c r="D70" s="60" t="str">
        <f>IF(ISBLANK('V Addl - Providers'!D64),"--",'V Addl - Providers'!D64)</f>
        <v>--</v>
      </c>
      <c r="E70" s="60" t="str">
        <f>IF(ISBLANK('V Addl - Providers'!E64),"--",'V Addl - Providers'!E64)</f>
        <v>--</v>
      </c>
      <c r="F70" s="9"/>
      <c r="G70" s="9"/>
      <c r="H70" s="9"/>
      <c r="I70" s="9"/>
      <c r="J70" s="9"/>
      <c r="K70" s="9"/>
      <c r="L70" s="9"/>
      <c r="M70" s="9"/>
      <c r="N70" s="9"/>
      <c r="O70" s="9"/>
      <c r="P70" s="9"/>
      <c r="Q70" s="9"/>
      <c r="R70" s="125" t="e">
        <f t="shared" si="0"/>
        <v>#DIV/0!</v>
      </c>
      <c r="S70" s="125" t="e">
        <f t="shared" si="1"/>
        <v>#DIV/0!</v>
      </c>
      <c r="T70" s="125" t="e">
        <f t="shared" si="2"/>
        <v>#DIV/0!</v>
      </c>
      <c r="U70" s="125" t="e">
        <f t="shared" si="3"/>
        <v>#DIV/0!</v>
      </c>
      <c r="V70" s="125" t="e">
        <f t="shared" si="4"/>
        <v>#DIV/0!</v>
      </c>
      <c r="W70" s="125" t="e">
        <f t="shared" si="5"/>
        <v>#DIV/0!</v>
      </c>
      <c r="X70" s="125" t="e">
        <f t="shared" si="6"/>
        <v>#DIV/0!</v>
      </c>
      <c r="Y70" s="125" t="e">
        <f t="shared" si="7"/>
        <v>#DIV/0!</v>
      </c>
      <c r="Z70" s="125" t="e">
        <f t="shared" si="8"/>
        <v>#DIV/0!</v>
      </c>
      <c r="AA70" s="59" t="e">
        <f t="shared" si="29"/>
        <v>#DIV/0!</v>
      </c>
      <c r="AB70" s="59" t="e">
        <f t="shared" si="30"/>
        <v>#DIV/0!</v>
      </c>
      <c r="AC70" s="63">
        <f t="shared" si="31"/>
        <v>0</v>
      </c>
      <c r="AD70" s="59" t="e">
        <f t="shared" si="12"/>
        <v>#DIV/0!</v>
      </c>
      <c r="AE70" s="59" t="e">
        <f t="shared" si="32"/>
        <v>#DIV/0!</v>
      </c>
      <c r="AF70" s="59" t="e">
        <f t="shared" si="33"/>
        <v>#DIV/0!</v>
      </c>
      <c r="AG70" s="63">
        <f t="shared" si="34"/>
        <v>0</v>
      </c>
      <c r="AH70" s="59" t="e">
        <f t="shared" si="16"/>
        <v>#DIV/0!</v>
      </c>
      <c r="AI70" s="59" t="e">
        <f t="shared" si="35"/>
        <v>#DIV/0!</v>
      </c>
      <c r="AJ70" s="59" t="e">
        <f t="shared" si="36"/>
        <v>#DIV/0!</v>
      </c>
      <c r="AK70" s="57">
        <f t="shared" si="37"/>
        <v>0</v>
      </c>
      <c r="AL70" s="59" t="e">
        <f t="shared" si="20"/>
        <v>#DIV/0!</v>
      </c>
      <c r="AM70" s="59" t="e">
        <f t="shared" si="38"/>
        <v>#DIV/0!</v>
      </c>
      <c r="AN70" s="59" t="e">
        <f t="shared" si="39"/>
        <v>#DIV/0!</v>
      </c>
      <c r="AO70" s="57">
        <f t="shared" si="40"/>
        <v>0</v>
      </c>
      <c r="AP70" s="59" t="e">
        <f t="shared" si="24"/>
        <v>#DIV/0!</v>
      </c>
      <c r="AQ70" s="84"/>
      <c r="AR70" s="235"/>
      <c r="AS70" s="280" t="str">
        <f t="shared" si="25"/>
        <v/>
      </c>
      <c r="AT70" s="280">
        <f t="shared" si="26"/>
        <v>0</v>
      </c>
      <c r="AU70" s="280">
        <f t="shared" si="27"/>
        <v>0</v>
      </c>
    </row>
    <row r="71" spans="1:47" x14ac:dyDescent="0.25">
      <c r="A71">
        <f t="shared" si="28"/>
        <v>54</v>
      </c>
      <c r="B71" s="69" t="str">
        <f>IF(ISBLANK('IV Addl - Analysis'!B65),"--",'IV Addl - Analysis'!B65)</f>
        <v>--</v>
      </c>
      <c r="C71" s="60" t="str">
        <f>IF(ISBLANK('V Addl - Providers'!C65),"--",'V Addl - Providers'!C65)</f>
        <v>--</v>
      </c>
      <c r="D71" s="60" t="str">
        <f>IF(ISBLANK('V Addl - Providers'!D65),"--",'V Addl - Providers'!D65)</f>
        <v>--</v>
      </c>
      <c r="E71" s="60" t="str">
        <f>IF(ISBLANK('V Addl - Providers'!E65),"--",'V Addl - Providers'!E65)</f>
        <v>--</v>
      </c>
      <c r="F71" s="9"/>
      <c r="G71" s="9"/>
      <c r="H71" s="9"/>
      <c r="I71" s="9"/>
      <c r="J71" s="9"/>
      <c r="K71" s="9"/>
      <c r="L71" s="9"/>
      <c r="M71" s="9"/>
      <c r="N71" s="9"/>
      <c r="O71" s="9"/>
      <c r="P71" s="9"/>
      <c r="Q71" s="9"/>
      <c r="R71" s="125" t="e">
        <f t="shared" si="0"/>
        <v>#DIV/0!</v>
      </c>
      <c r="S71" s="125" t="e">
        <f t="shared" si="1"/>
        <v>#DIV/0!</v>
      </c>
      <c r="T71" s="125" t="e">
        <f t="shared" si="2"/>
        <v>#DIV/0!</v>
      </c>
      <c r="U71" s="125" t="e">
        <f t="shared" si="3"/>
        <v>#DIV/0!</v>
      </c>
      <c r="V71" s="125" t="e">
        <f t="shared" si="4"/>
        <v>#DIV/0!</v>
      </c>
      <c r="W71" s="125" t="e">
        <f t="shared" si="5"/>
        <v>#DIV/0!</v>
      </c>
      <c r="X71" s="125" t="e">
        <f t="shared" si="6"/>
        <v>#DIV/0!</v>
      </c>
      <c r="Y71" s="125" t="e">
        <f t="shared" si="7"/>
        <v>#DIV/0!</v>
      </c>
      <c r="Z71" s="125" t="e">
        <f t="shared" si="8"/>
        <v>#DIV/0!</v>
      </c>
      <c r="AA71" s="59" t="e">
        <f t="shared" si="29"/>
        <v>#DIV/0!</v>
      </c>
      <c r="AB71" s="59" t="e">
        <f t="shared" si="30"/>
        <v>#DIV/0!</v>
      </c>
      <c r="AC71" s="63">
        <f t="shared" si="31"/>
        <v>0</v>
      </c>
      <c r="AD71" s="59" t="e">
        <f t="shared" si="12"/>
        <v>#DIV/0!</v>
      </c>
      <c r="AE71" s="59" t="e">
        <f t="shared" si="32"/>
        <v>#DIV/0!</v>
      </c>
      <c r="AF71" s="59" t="e">
        <f t="shared" si="33"/>
        <v>#DIV/0!</v>
      </c>
      <c r="AG71" s="63">
        <f t="shared" si="34"/>
        <v>0</v>
      </c>
      <c r="AH71" s="59" t="e">
        <f t="shared" si="16"/>
        <v>#DIV/0!</v>
      </c>
      <c r="AI71" s="59" t="e">
        <f t="shared" si="35"/>
        <v>#DIV/0!</v>
      </c>
      <c r="AJ71" s="59" t="e">
        <f t="shared" si="36"/>
        <v>#DIV/0!</v>
      </c>
      <c r="AK71" s="57">
        <f t="shared" si="37"/>
        <v>0</v>
      </c>
      <c r="AL71" s="59" t="e">
        <f t="shared" si="20"/>
        <v>#DIV/0!</v>
      </c>
      <c r="AM71" s="59" t="e">
        <f t="shared" si="38"/>
        <v>#DIV/0!</v>
      </c>
      <c r="AN71" s="59" t="e">
        <f t="shared" si="39"/>
        <v>#DIV/0!</v>
      </c>
      <c r="AO71" s="57">
        <f t="shared" si="40"/>
        <v>0</v>
      </c>
      <c r="AP71" s="59" t="e">
        <f t="shared" si="24"/>
        <v>#DIV/0!</v>
      </c>
      <c r="AQ71" s="84"/>
      <c r="AR71" s="235"/>
      <c r="AS71" s="280" t="str">
        <f t="shared" si="25"/>
        <v/>
      </c>
      <c r="AT71" s="280">
        <f t="shared" si="26"/>
        <v>0</v>
      </c>
      <c r="AU71" s="280">
        <f t="shared" si="27"/>
        <v>0</v>
      </c>
    </row>
    <row r="72" spans="1:47" x14ac:dyDescent="0.25">
      <c r="A72">
        <f t="shared" si="28"/>
        <v>55</v>
      </c>
      <c r="B72" s="69" t="str">
        <f>IF(ISBLANK('IV Addl - Analysis'!B66),"--",'IV Addl - Analysis'!B66)</f>
        <v>--</v>
      </c>
      <c r="C72" s="60" t="str">
        <f>IF(ISBLANK('V Addl - Providers'!C66),"--",'V Addl - Providers'!C66)</f>
        <v>--</v>
      </c>
      <c r="D72" s="60" t="str">
        <f>IF(ISBLANK('V Addl - Providers'!D66),"--",'V Addl - Providers'!D66)</f>
        <v>--</v>
      </c>
      <c r="E72" s="60" t="str">
        <f>IF(ISBLANK('V Addl - Providers'!E66),"--",'V Addl - Providers'!E66)</f>
        <v>--</v>
      </c>
      <c r="F72" s="9"/>
      <c r="G72" s="9"/>
      <c r="H72" s="9"/>
      <c r="I72" s="9"/>
      <c r="J72" s="9"/>
      <c r="K72" s="9"/>
      <c r="L72" s="9"/>
      <c r="M72" s="9"/>
      <c r="N72" s="9"/>
      <c r="O72" s="9"/>
      <c r="P72" s="9"/>
      <c r="Q72" s="9"/>
      <c r="R72" s="125" t="e">
        <f t="shared" si="0"/>
        <v>#DIV/0!</v>
      </c>
      <c r="S72" s="125" t="e">
        <f t="shared" si="1"/>
        <v>#DIV/0!</v>
      </c>
      <c r="T72" s="125" t="e">
        <f t="shared" si="2"/>
        <v>#DIV/0!</v>
      </c>
      <c r="U72" s="125" t="e">
        <f t="shared" si="3"/>
        <v>#DIV/0!</v>
      </c>
      <c r="V72" s="125" t="e">
        <f t="shared" si="4"/>
        <v>#DIV/0!</v>
      </c>
      <c r="W72" s="125" t="e">
        <f t="shared" si="5"/>
        <v>#DIV/0!</v>
      </c>
      <c r="X72" s="125" t="e">
        <f t="shared" si="6"/>
        <v>#DIV/0!</v>
      </c>
      <c r="Y72" s="125" t="e">
        <f t="shared" si="7"/>
        <v>#DIV/0!</v>
      </c>
      <c r="Z72" s="125" t="e">
        <f t="shared" si="8"/>
        <v>#DIV/0!</v>
      </c>
      <c r="AA72" s="59" t="e">
        <f t="shared" si="29"/>
        <v>#DIV/0!</v>
      </c>
      <c r="AB72" s="59" t="e">
        <f t="shared" si="30"/>
        <v>#DIV/0!</v>
      </c>
      <c r="AC72" s="63">
        <f t="shared" si="31"/>
        <v>0</v>
      </c>
      <c r="AD72" s="59" t="e">
        <f t="shared" si="12"/>
        <v>#DIV/0!</v>
      </c>
      <c r="AE72" s="59" t="e">
        <f t="shared" si="32"/>
        <v>#DIV/0!</v>
      </c>
      <c r="AF72" s="59" t="e">
        <f t="shared" si="33"/>
        <v>#DIV/0!</v>
      </c>
      <c r="AG72" s="63">
        <f t="shared" si="34"/>
        <v>0</v>
      </c>
      <c r="AH72" s="59" t="e">
        <f t="shared" si="16"/>
        <v>#DIV/0!</v>
      </c>
      <c r="AI72" s="59" t="e">
        <f t="shared" si="35"/>
        <v>#DIV/0!</v>
      </c>
      <c r="AJ72" s="59" t="e">
        <f t="shared" si="36"/>
        <v>#DIV/0!</v>
      </c>
      <c r="AK72" s="57">
        <f t="shared" si="37"/>
        <v>0</v>
      </c>
      <c r="AL72" s="59" t="e">
        <f t="shared" si="20"/>
        <v>#DIV/0!</v>
      </c>
      <c r="AM72" s="59" t="e">
        <f t="shared" si="38"/>
        <v>#DIV/0!</v>
      </c>
      <c r="AN72" s="59" t="e">
        <f t="shared" si="39"/>
        <v>#DIV/0!</v>
      </c>
      <c r="AO72" s="57">
        <f t="shared" si="40"/>
        <v>0</v>
      </c>
      <c r="AP72" s="59" t="e">
        <f t="shared" si="24"/>
        <v>#DIV/0!</v>
      </c>
      <c r="AQ72" s="84"/>
      <c r="AR72" s="235"/>
      <c r="AS72" s="280" t="str">
        <f t="shared" si="25"/>
        <v/>
      </c>
      <c r="AT72" s="280">
        <f t="shared" si="26"/>
        <v>0</v>
      </c>
      <c r="AU72" s="280">
        <f t="shared" si="27"/>
        <v>0</v>
      </c>
    </row>
    <row r="73" spans="1:47" x14ac:dyDescent="0.25">
      <c r="A73">
        <f t="shared" si="28"/>
        <v>56</v>
      </c>
      <c r="B73" s="69" t="str">
        <f>IF(ISBLANK('IV Addl - Analysis'!B67),"--",'IV Addl - Analysis'!B67)</f>
        <v>--</v>
      </c>
      <c r="C73" s="60" t="str">
        <f>IF(ISBLANK('V Addl - Providers'!C67),"--",'V Addl - Providers'!C67)</f>
        <v>--</v>
      </c>
      <c r="D73" s="60" t="str">
        <f>IF(ISBLANK('V Addl - Providers'!D67),"--",'V Addl - Providers'!D67)</f>
        <v>--</v>
      </c>
      <c r="E73" s="60" t="str">
        <f>IF(ISBLANK('V Addl - Providers'!E67),"--",'V Addl - Providers'!E67)</f>
        <v>--</v>
      </c>
      <c r="F73" s="9"/>
      <c r="G73" s="9"/>
      <c r="H73" s="9"/>
      <c r="I73" s="9"/>
      <c r="J73" s="9"/>
      <c r="K73" s="9"/>
      <c r="L73" s="9"/>
      <c r="M73" s="9"/>
      <c r="N73" s="9"/>
      <c r="O73" s="9"/>
      <c r="P73" s="9"/>
      <c r="Q73" s="9"/>
      <c r="R73" s="125" t="e">
        <f t="shared" si="0"/>
        <v>#DIV/0!</v>
      </c>
      <c r="S73" s="125" t="e">
        <f t="shared" si="1"/>
        <v>#DIV/0!</v>
      </c>
      <c r="T73" s="125" t="e">
        <f t="shared" si="2"/>
        <v>#DIV/0!</v>
      </c>
      <c r="U73" s="125" t="e">
        <f t="shared" si="3"/>
        <v>#DIV/0!</v>
      </c>
      <c r="V73" s="125" t="e">
        <f t="shared" si="4"/>
        <v>#DIV/0!</v>
      </c>
      <c r="W73" s="125" t="e">
        <f t="shared" si="5"/>
        <v>#DIV/0!</v>
      </c>
      <c r="X73" s="125" t="e">
        <f t="shared" si="6"/>
        <v>#DIV/0!</v>
      </c>
      <c r="Y73" s="125" t="e">
        <f t="shared" si="7"/>
        <v>#DIV/0!</v>
      </c>
      <c r="Z73" s="125" t="e">
        <f t="shared" si="8"/>
        <v>#DIV/0!</v>
      </c>
      <c r="AA73" s="59" t="e">
        <f t="shared" si="29"/>
        <v>#DIV/0!</v>
      </c>
      <c r="AB73" s="59" t="e">
        <f t="shared" si="30"/>
        <v>#DIV/0!</v>
      </c>
      <c r="AC73" s="63">
        <f t="shared" si="31"/>
        <v>0</v>
      </c>
      <c r="AD73" s="59" t="e">
        <f t="shared" si="12"/>
        <v>#DIV/0!</v>
      </c>
      <c r="AE73" s="59" t="e">
        <f t="shared" si="32"/>
        <v>#DIV/0!</v>
      </c>
      <c r="AF73" s="59" t="e">
        <f t="shared" si="33"/>
        <v>#DIV/0!</v>
      </c>
      <c r="AG73" s="63">
        <f t="shared" si="34"/>
        <v>0</v>
      </c>
      <c r="AH73" s="59" t="e">
        <f t="shared" si="16"/>
        <v>#DIV/0!</v>
      </c>
      <c r="AI73" s="59" t="e">
        <f t="shared" si="35"/>
        <v>#DIV/0!</v>
      </c>
      <c r="AJ73" s="59" t="e">
        <f t="shared" si="36"/>
        <v>#DIV/0!</v>
      </c>
      <c r="AK73" s="57">
        <f t="shared" si="37"/>
        <v>0</v>
      </c>
      <c r="AL73" s="59" t="e">
        <f t="shared" si="20"/>
        <v>#DIV/0!</v>
      </c>
      <c r="AM73" s="59" t="e">
        <f t="shared" si="38"/>
        <v>#DIV/0!</v>
      </c>
      <c r="AN73" s="59" t="e">
        <f t="shared" si="39"/>
        <v>#DIV/0!</v>
      </c>
      <c r="AO73" s="57">
        <f t="shared" si="40"/>
        <v>0</v>
      </c>
      <c r="AP73" s="59" t="e">
        <f t="shared" si="24"/>
        <v>#DIV/0!</v>
      </c>
      <c r="AQ73" s="84"/>
      <c r="AR73" s="235"/>
      <c r="AS73" s="280" t="str">
        <f t="shared" si="25"/>
        <v/>
      </c>
      <c r="AT73" s="280">
        <f t="shared" si="26"/>
        <v>0</v>
      </c>
      <c r="AU73" s="280">
        <f t="shared" si="27"/>
        <v>0</v>
      </c>
    </row>
    <row r="74" spans="1:47" x14ac:dyDescent="0.25">
      <c r="A74">
        <f t="shared" si="28"/>
        <v>57</v>
      </c>
      <c r="B74" s="69" t="str">
        <f>IF(ISBLANK('IV Addl - Analysis'!B68),"--",'IV Addl - Analysis'!B68)</f>
        <v>--</v>
      </c>
      <c r="C74" s="60" t="str">
        <f>IF(ISBLANK('V Addl - Providers'!C68),"--",'V Addl - Providers'!C68)</f>
        <v>--</v>
      </c>
      <c r="D74" s="60" t="str">
        <f>IF(ISBLANK('V Addl - Providers'!D68),"--",'V Addl - Providers'!D68)</f>
        <v>--</v>
      </c>
      <c r="E74" s="60" t="str">
        <f>IF(ISBLANK('V Addl - Providers'!E68),"--",'V Addl - Providers'!E68)</f>
        <v>--</v>
      </c>
      <c r="F74" s="9"/>
      <c r="G74" s="9"/>
      <c r="H74" s="9"/>
      <c r="I74" s="9"/>
      <c r="J74" s="9"/>
      <c r="K74" s="9"/>
      <c r="L74" s="9"/>
      <c r="M74" s="9"/>
      <c r="N74" s="9"/>
      <c r="O74" s="9"/>
      <c r="P74" s="9"/>
      <c r="Q74" s="9"/>
      <c r="R74" s="125" t="e">
        <f t="shared" si="0"/>
        <v>#DIV/0!</v>
      </c>
      <c r="S74" s="125" t="e">
        <f t="shared" si="1"/>
        <v>#DIV/0!</v>
      </c>
      <c r="T74" s="125" t="e">
        <f t="shared" si="2"/>
        <v>#DIV/0!</v>
      </c>
      <c r="U74" s="125" t="e">
        <f t="shared" si="3"/>
        <v>#DIV/0!</v>
      </c>
      <c r="V74" s="125" t="e">
        <f t="shared" si="4"/>
        <v>#DIV/0!</v>
      </c>
      <c r="W74" s="125" t="e">
        <f t="shared" si="5"/>
        <v>#DIV/0!</v>
      </c>
      <c r="X74" s="125" t="e">
        <f t="shared" si="6"/>
        <v>#DIV/0!</v>
      </c>
      <c r="Y74" s="125" t="e">
        <f t="shared" si="7"/>
        <v>#DIV/0!</v>
      </c>
      <c r="Z74" s="125" t="e">
        <f t="shared" si="8"/>
        <v>#DIV/0!</v>
      </c>
      <c r="AA74" s="59" t="e">
        <f t="shared" si="29"/>
        <v>#DIV/0!</v>
      </c>
      <c r="AB74" s="59" t="e">
        <f t="shared" si="30"/>
        <v>#DIV/0!</v>
      </c>
      <c r="AC74" s="63">
        <f t="shared" si="31"/>
        <v>0</v>
      </c>
      <c r="AD74" s="59" t="e">
        <f t="shared" si="12"/>
        <v>#DIV/0!</v>
      </c>
      <c r="AE74" s="59" t="e">
        <f t="shared" si="32"/>
        <v>#DIV/0!</v>
      </c>
      <c r="AF74" s="59" t="e">
        <f t="shared" si="33"/>
        <v>#DIV/0!</v>
      </c>
      <c r="AG74" s="63">
        <f t="shared" si="34"/>
        <v>0</v>
      </c>
      <c r="AH74" s="59" t="e">
        <f t="shared" si="16"/>
        <v>#DIV/0!</v>
      </c>
      <c r="AI74" s="59" t="e">
        <f t="shared" si="35"/>
        <v>#DIV/0!</v>
      </c>
      <c r="AJ74" s="59" t="e">
        <f t="shared" si="36"/>
        <v>#DIV/0!</v>
      </c>
      <c r="AK74" s="57">
        <f t="shared" si="37"/>
        <v>0</v>
      </c>
      <c r="AL74" s="59" t="e">
        <f t="shared" si="20"/>
        <v>#DIV/0!</v>
      </c>
      <c r="AM74" s="59" t="e">
        <f t="shared" si="38"/>
        <v>#DIV/0!</v>
      </c>
      <c r="AN74" s="59" t="e">
        <f t="shared" si="39"/>
        <v>#DIV/0!</v>
      </c>
      <c r="AO74" s="57">
        <f t="shared" si="40"/>
        <v>0</v>
      </c>
      <c r="AP74" s="59" t="e">
        <f t="shared" si="24"/>
        <v>#DIV/0!</v>
      </c>
      <c r="AQ74" s="84"/>
      <c r="AR74" s="235"/>
      <c r="AS74" s="280" t="str">
        <f t="shared" si="25"/>
        <v/>
      </c>
      <c r="AT74" s="280">
        <f t="shared" si="26"/>
        <v>0</v>
      </c>
      <c r="AU74" s="280">
        <f t="shared" si="27"/>
        <v>0</v>
      </c>
    </row>
    <row r="75" spans="1:47" x14ac:dyDescent="0.25">
      <c r="A75">
        <f t="shared" si="28"/>
        <v>58</v>
      </c>
      <c r="B75" s="69" t="str">
        <f>IF(ISBLANK('IV Addl - Analysis'!B69),"--",'IV Addl - Analysis'!B69)</f>
        <v>--</v>
      </c>
      <c r="C75" s="60" t="str">
        <f>IF(ISBLANK('V Addl - Providers'!C69),"--",'V Addl - Providers'!C69)</f>
        <v>--</v>
      </c>
      <c r="D75" s="60" t="str">
        <f>IF(ISBLANK('V Addl - Providers'!D69),"--",'V Addl - Providers'!D69)</f>
        <v>--</v>
      </c>
      <c r="E75" s="60" t="str">
        <f>IF(ISBLANK('V Addl - Providers'!E69),"--",'V Addl - Providers'!E69)</f>
        <v>--</v>
      </c>
      <c r="F75" s="9"/>
      <c r="G75" s="9"/>
      <c r="H75" s="9"/>
      <c r="I75" s="9"/>
      <c r="J75" s="9"/>
      <c r="K75" s="9"/>
      <c r="L75" s="9"/>
      <c r="M75" s="9"/>
      <c r="N75" s="9"/>
      <c r="O75" s="9"/>
      <c r="P75" s="9"/>
      <c r="Q75" s="9"/>
      <c r="R75" s="125" t="e">
        <f t="shared" si="0"/>
        <v>#DIV/0!</v>
      </c>
      <c r="S75" s="125" t="e">
        <f t="shared" si="1"/>
        <v>#DIV/0!</v>
      </c>
      <c r="T75" s="125" t="e">
        <f t="shared" si="2"/>
        <v>#DIV/0!</v>
      </c>
      <c r="U75" s="125" t="e">
        <f t="shared" si="3"/>
        <v>#DIV/0!</v>
      </c>
      <c r="V75" s="125" t="e">
        <f t="shared" si="4"/>
        <v>#DIV/0!</v>
      </c>
      <c r="W75" s="125" t="e">
        <f t="shared" si="5"/>
        <v>#DIV/0!</v>
      </c>
      <c r="X75" s="125" t="e">
        <f t="shared" si="6"/>
        <v>#DIV/0!</v>
      </c>
      <c r="Y75" s="125" t="e">
        <f t="shared" si="7"/>
        <v>#DIV/0!</v>
      </c>
      <c r="Z75" s="125" t="e">
        <f t="shared" si="8"/>
        <v>#DIV/0!</v>
      </c>
      <c r="AA75" s="59" t="e">
        <f t="shared" si="29"/>
        <v>#DIV/0!</v>
      </c>
      <c r="AB75" s="59" t="e">
        <f t="shared" si="30"/>
        <v>#DIV/0!</v>
      </c>
      <c r="AC75" s="63">
        <f t="shared" si="31"/>
        <v>0</v>
      </c>
      <c r="AD75" s="59" t="e">
        <f t="shared" si="12"/>
        <v>#DIV/0!</v>
      </c>
      <c r="AE75" s="59" t="e">
        <f t="shared" si="32"/>
        <v>#DIV/0!</v>
      </c>
      <c r="AF75" s="59" t="e">
        <f t="shared" si="33"/>
        <v>#DIV/0!</v>
      </c>
      <c r="AG75" s="63">
        <f t="shared" si="34"/>
        <v>0</v>
      </c>
      <c r="AH75" s="59" t="e">
        <f t="shared" si="16"/>
        <v>#DIV/0!</v>
      </c>
      <c r="AI75" s="59" t="e">
        <f t="shared" si="35"/>
        <v>#DIV/0!</v>
      </c>
      <c r="AJ75" s="59" t="e">
        <f t="shared" si="36"/>
        <v>#DIV/0!</v>
      </c>
      <c r="AK75" s="57">
        <f t="shared" si="37"/>
        <v>0</v>
      </c>
      <c r="AL75" s="59" t="e">
        <f t="shared" si="20"/>
        <v>#DIV/0!</v>
      </c>
      <c r="AM75" s="59" t="e">
        <f t="shared" si="38"/>
        <v>#DIV/0!</v>
      </c>
      <c r="AN75" s="59" t="e">
        <f t="shared" si="39"/>
        <v>#DIV/0!</v>
      </c>
      <c r="AO75" s="57">
        <f t="shared" si="40"/>
        <v>0</v>
      </c>
      <c r="AP75" s="59" t="e">
        <f t="shared" si="24"/>
        <v>#DIV/0!</v>
      </c>
      <c r="AQ75" s="84"/>
      <c r="AR75" s="235"/>
      <c r="AS75" s="280" t="str">
        <f t="shared" si="25"/>
        <v/>
      </c>
      <c r="AT75" s="280">
        <f t="shared" si="26"/>
        <v>0</v>
      </c>
      <c r="AU75" s="280">
        <f t="shared" si="27"/>
        <v>0</v>
      </c>
    </row>
    <row r="76" spans="1:47" x14ac:dyDescent="0.25">
      <c r="A76">
        <f t="shared" si="28"/>
        <v>59</v>
      </c>
      <c r="B76" s="69" t="str">
        <f>IF(ISBLANK('IV Addl - Analysis'!B70),"--",'IV Addl - Analysis'!B70)</f>
        <v>--</v>
      </c>
      <c r="C76" s="60" t="str">
        <f>IF(ISBLANK('V Addl - Providers'!C70),"--",'V Addl - Providers'!C70)</f>
        <v>--</v>
      </c>
      <c r="D76" s="60" t="str">
        <f>IF(ISBLANK('V Addl - Providers'!D70),"--",'V Addl - Providers'!D70)</f>
        <v>--</v>
      </c>
      <c r="E76" s="60" t="str">
        <f>IF(ISBLANK('V Addl - Providers'!E70),"--",'V Addl - Providers'!E70)</f>
        <v>--</v>
      </c>
      <c r="F76" s="9"/>
      <c r="G76" s="9"/>
      <c r="H76" s="9"/>
      <c r="I76" s="9"/>
      <c r="J76" s="9"/>
      <c r="K76" s="9"/>
      <c r="L76" s="9"/>
      <c r="M76" s="9"/>
      <c r="N76" s="9"/>
      <c r="O76" s="9"/>
      <c r="P76" s="9"/>
      <c r="Q76" s="9"/>
      <c r="R76" s="125" t="e">
        <f t="shared" si="0"/>
        <v>#DIV/0!</v>
      </c>
      <c r="S76" s="125" t="e">
        <f t="shared" si="1"/>
        <v>#DIV/0!</v>
      </c>
      <c r="T76" s="125" t="e">
        <f t="shared" si="2"/>
        <v>#DIV/0!</v>
      </c>
      <c r="U76" s="125" t="e">
        <f t="shared" si="3"/>
        <v>#DIV/0!</v>
      </c>
      <c r="V76" s="125" t="e">
        <f t="shared" si="4"/>
        <v>#DIV/0!</v>
      </c>
      <c r="W76" s="125" t="e">
        <f t="shared" si="5"/>
        <v>#DIV/0!</v>
      </c>
      <c r="X76" s="125" t="e">
        <f t="shared" si="6"/>
        <v>#DIV/0!</v>
      </c>
      <c r="Y76" s="125" t="e">
        <f t="shared" si="7"/>
        <v>#DIV/0!</v>
      </c>
      <c r="Z76" s="125" t="e">
        <f t="shared" si="8"/>
        <v>#DIV/0!</v>
      </c>
      <c r="AA76" s="59" t="e">
        <f t="shared" si="29"/>
        <v>#DIV/0!</v>
      </c>
      <c r="AB76" s="59" t="e">
        <f t="shared" si="30"/>
        <v>#DIV/0!</v>
      </c>
      <c r="AC76" s="63">
        <f t="shared" si="31"/>
        <v>0</v>
      </c>
      <c r="AD76" s="59" t="e">
        <f t="shared" si="12"/>
        <v>#DIV/0!</v>
      </c>
      <c r="AE76" s="59" t="e">
        <f t="shared" si="32"/>
        <v>#DIV/0!</v>
      </c>
      <c r="AF76" s="59" t="e">
        <f t="shared" si="33"/>
        <v>#DIV/0!</v>
      </c>
      <c r="AG76" s="63">
        <f t="shared" si="34"/>
        <v>0</v>
      </c>
      <c r="AH76" s="59" t="e">
        <f t="shared" si="16"/>
        <v>#DIV/0!</v>
      </c>
      <c r="AI76" s="59" t="e">
        <f t="shared" si="35"/>
        <v>#DIV/0!</v>
      </c>
      <c r="AJ76" s="59" t="e">
        <f t="shared" si="36"/>
        <v>#DIV/0!</v>
      </c>
      <c r="AK76" s="57">
        <f t="shared" si="37"/>
        <v>0</v>
      </c>
      <c r="AL76" s="59" t="e">
        <f t="shared" si="20"/>
        <v>#DIV/0!</v>
      </c>
      <c r="AM76" s="59" t="e">
        <f t="shared" si="38"/>
        <v>#DIV/0!</v>
      </c>
      <c r="AN76" s="59" t="e">
        <f t="shared" si="39"/>
        <v>#DIV/0!</v>
      </c>
      <c r="AO76" s="57">
        <f t="shared" si="40"/>
        <v>0</v>
      </c>
      <c r="AP76" s="59" t="e">
        <f t="shared" si="24"/>
        <v>#DIV/0!</v>
      </c>
      <c r="AQ76" s="84"/>
      <c r="AR76" s="235"/>
      <c r="AS76" s="280" t="str">
        <f t="shared" si="25"/>
        <v/>
      </c>
      <c r="AT76" s="280">
        <f t="shared" si="26"/>
        <v>0</v>
      </c>
      <c r="AU76" s="280">
        <f t="shared" si="27"/>
        <v>0</v>
      </c>
    </row>
    <row r="77" spans="1:47" x14ac:dyDescent="0.25">
      <c r="A77">
        <f t="shared" si="28"/>
        <v>60</v>
      </c>
      <c r="B77" s="69" t="str">
        <f>IF(ISBLANK('IV Addl - Analysis'!B71),"--",'IV Addl - Analysis'!B71)</f>
        <v>--</v>
      </c>
      <c r="C77" s="60" t="str">
        <f>IF(ISBLANK('V Addl - Providers'!C71),"--",'V Addl - Providers'!C71)</f>
        <v>--</v>
      </c>
      <c r="D77" s="60" t="str">
        <f>IF(ISBLANK('V Addl - Providers'!D71),"--",'V Addl - Providers'!D71)</f>
        <v>--</v>
      </c>
      <c r="E77" s="60" t="str">
        <f>IF(ISBLANK('V Addl - Providers'!E71),"--",'V Addl - Providers'!E71)</f>
        <v>--</v>
      </c>
      <c r="F77" s="9"/>
      <c r="G77" s="9"/>
      <c r="H77" s="9"/>
      <c r="I77" s="9"/>
      <c r="J77" s="9"/>
      <c r="K77" s="9"/>
      <c r="L77" s="9"/>
      <c r="M77" s="9"/>
      <c r="N77" s="9"/>
      <c r="O77" s="9"/>
      <c r="P77" s="9"/>
      <c r="Q77" s="9"/>
      <c r="R77" s="125" t="e">
        <f t="shared" si="0"/>
        <v>#DIV/0!</v>
      </c>
      <c r="S77" s="125" t="e">
        <f t="shared" si="1"/>
        <v>#DIV/0!</v>
      </c>
      <c r="T77" s="125" t="e">
        <f t="shared" si="2"/>
        <v>#DIV/0!</v>
      </c>
      <c r="U77" s="125" t="e">
        <f t="shared" si="3"/>
        <v>#DIV/0!</v>
      </c>
      <c r="V77" s="125" t="e">
        <f t="shared" si="4"/>
        <v>#DIV/0!</v>
      </c>
      <c r="W77" s="125" t="e">
        <f t="shared" si="5"/>
        <v>#DIV/0!</v>
      </c>
      <c r="X77" s="125" t="e">
        <f t="shared" si="6"/>
        <v>#DIV/0!</v>
      </c>
      <c r="Y77" s="125" t="e">
        <f t="shared" si="7"/>
        <v>#DIV/0!</v>
      </c>
      <c r="Z77" s="125" t="e">
        <f t="shared" si="8"/>
        <v>#DIV/0!</v>
      </c>
      <c r="AA77" s="59" t="e">
        <f t="shared" si="29"/>
        <v>#DIV/0!</v>
      </c>
      <c r="AB77" s="59" t="e">
        <f t="shared" si="30"/>
        <v>#DIV/0!</v>
      </c>
      <c r="AC77" s="63">
        <f t="shared" si="31"/>
        <v>0</v>
      </c>
      <c r="AD77" s="59" t="e">
        <f t="shared" si="12"/>
        <v>#DIV/0!</v>
      </c>
      <c r="AE77" s="59" t="e">
        <f t="shared" si="32"/>
        <v>#DIV/0!</v>
      </c>
      <c r="AF77" s="59" t="e">
        <f t="shared" si="33"/>
        <v>#DIV/0!</v>
      </c>
      <c r="AG77" s="63">
        <f t="shared" si="34"/>
        <v>0</v>
      </c>
      <c r="AH77" s="59" t="e">
        <f t="shared" si="16"/>
        <v>#DIV/0!</v>
      </c>
      <c r="AI77" s="59" t="e">
        <f t="shared" si="35"/>
        <v>#DIV/0!</v>
      </c>
      <c r="AJ77" s="59" t="e">
        <f t="shared" si="36"/>
        <v>#DIV/0!</v>
      </c>
      <c r="AK77" s="57">
        <f t="shared" si="37"/>
        <v>0</v>
      </c>
      <c r="AL77" s="59" t="e">
        <f t="shared" si="20"/>
        <v>#DIV/0!</v>
      </c>
      <c r="AM77" s="59" t="e">
        <f t="shared" si="38"/>
        <v>#DIV/0!</v>
      </c>
      <c r="AN77" s="59" t="e">
        <f t="shared" si="39"/>
        <v>#DIV/0!</v>
      </c>
      <c r="AO77" s="57">
        <f t="shared" si="40"/>
        <v>0</v>
      </c>
      <c r="AP77" s="59" t="e">
        <f t="shared" si="24"/>
        <v>#DIV/0!</v>
      </c>
      <c r="AQ77" s="84"/>
      <c r="AR77" s="235"/>
      <c r="AS77" s="280" t="str">
        <f t="shared" si="25"/>
        <v/>
      </c>
      <c r="AT77" s="280">
        <f t="shared" si="26"/>
        <v>0</v>
      </c>
      <c r="AU77" s="280">
        <f t="shared" si="27"/>
        <v>0</v>
      </c>
    </row>
    <row r="78" spans="1:47" x14ac:dyDescent="0.25">
      <c r="A78">
        <f t="shared" si="28"/>
        <v>61</v>
      </c>
      <c r="B78" s="69" t="str">
        <f>IF(ISBLANK('IV Addl - Analysis'!B72),"--",'IV Addl - Analysis'!B72)</f>
        <v>--</v>
      </c>
      <c r="C78" s="60" t="str">
        <f>IF(ISBLANK('V Addl - Providers'!C72),"--",'V Addl - Providers'!C72)</f>
        <v>--</v>
      </c>
      <c r="D78" s="60" t="str">
        <f>IF(ISBLANK('V Addl - Providers'!D72),"--",'V Addl - Providers'!D72)</f>
        <v>--</v>
      </c>
      <c r="E78" s="60" t="str">
        <f>IF(ISBLANK('V Addl - Providers'!E72),"--",'V Addl - Providers'!E72)</f>
        <v>--</v>
      </c>
      <c r="F78" s="9"/>
      <c r="G78" s="9"/>
      <c r="H78" s="9"/>
      <c r="I78" s="9"/>
      <c r="J78" s="9"/>
      <c r="K78" s="9"/>
      <c r="L78" s="9"/>
      <c r="M78" s="9"/>
      <c r="N78" s="9"/>
      <c r="O78" s="9"/>
      <c r="P78" s="9"/>
      <c r="Q78" s="9"/>
      <c r="R78" s="125" t="e">
        <f t="shared" si="0"/>
        <v>#DIV/0!</v>
      </c>
      <c r="S78" s="125" t="e">
        <f t="shared" si="1"/>
        <v>#DIV/0!</v>
      </c>
      <c r="T78" s="125" t="e">
        <f t="shared" si="2"/>
        <v>#DIV/0!</v>
      </c>
      <c r="U78" s="125" t="e">
        <f t="shared" si="3"/>
        <v>#DIV/0!</v>
      </c>
      <c r="V78" s="125" t="e">
        <f t="shared" si="4"/>
        <v>#DIV/0!</v>
      </c>
      <c r="W78" s="125" t="e">
        <f t="shared" si="5"/>
        <v>#DIV/0!</v>
      </c>
      <c r="X78" s="125" t="e">
        <f t="shared" si="6"/>
        <v>#DIV/0!</v>
      </c>
      <c r="Y78" s="125" t="e">
        <f t="shared" si="7"/>
        <v>#DIV/0!</v>
      </c>
      <c r="Z78" s="125" t="e">
        <f t="shared" si="8"/>
        <v>#DIV/0!</v>
      </c>
      <c r="AA78" s="59" t="e">
        <f t="shared" si="29"/>
        <v>#DIV/0!</v>
      </c>
      <c r="AB78" s="59" t="e">
        <f t="shared" si="30"/>
        <v>#DIV/0!</v>
      </c>
      <c r="AC78" s="63">
        <f t="shared" si="31"/>
        <v>0</v>
      </c>
      <c r="AD78" s="59" t="e">
        <f t="shared" si="12"/>
        <v>#DIV/0!</v>
      </c>
      <c r="AE78" s="59" t="e">
        <f t="shared" si="32"/>
        <v>#DIV/0!</v>
      </c>
      <c r="AF78" s="59" t="e">
        <f t="shared" si="33"/>
        <v>#DIV/0!</v>
      </c>
      <c r="AG78" s="63">
        <f t="shared" si="34"/>
        <v>0</v>
      </c>
      <c r="AH78" s="59" t="e">
        <f t="shared" si="16"/>
        <v>#DIV/0!</v>
      </c>
      <c r="AI78" s="59" t="e">
        <f t="shared" si="35"/>
        <v>#DIV/0!</v>
      </c>
      <c r="AJ78" s="59" t="e">
        <f t="shared" si="36"/>
        <v>#DIV/0!</v>
      </c>
      <c r="AK78" s="57">
        <f t="shared" si="37"/>
        <v>0</v>
      </c>
      <c r="AL78" s="59" t="e">
        <f t="shared" si="20"/>
        <v>#DIV/0!</v>
      </c>
      <c r="AM78" s="59" t="e">
        <f t="shared" si="38"/>
        <v>#DIV/0!</v>
      </c>
      <c r="AN78" s="59" t="e">
        <f t="shared" si="39"/>
        <v>#DIV/0!</v>
      </c>
      <c r="AO78" s="57">
        <f t="shared" si="40"/>
        <v>0</v>
      </c>
      <c r="AP78" s="59" t="e">
        <f t="shared" si="24"/>
        <v>#DIV/0!</v>
      </c>
      <c r="AQ78" s="84"/>
      <c r="AR78" s="235"/>
      <c r="AS78" s="280" t="str">
        <f t="shared" si="25"/>
        <v/>
      </c>
      <c r="AT78" s="280">
        <f t="shared" si="26"/>
        <v>0</v>
      </c>
      <c r="AU78" s="280">
        <f t="shared" si="27"/>
        <v>0</v>
      </c>
    </row>
    <row r="79" spans="1:47" x14ac:dyDescent="0.25">
      <c r="A79">
        <f t="shared" si="28"/>
        <v>62</v>
      </c>
      <c r="B79" s="69" t="str">
        <f>IF(ISBLANK('IV Addl - Analysis'!B73),"--",'IV Addl - Analysis'!B73)</f>
        <v>--</v>
      </c>
      <c r="C79" s="60" t="str">
        <f>IF(ISBLANK('V Addl - Providers'!C73),"--",'V Addl - Providers'!C73)</f>
        <v>--</v>
      </c>
      <c r="D79" s="60" t="str">
        <f>IF(ISBLANK('V Addl - Providers'!D73),"--",'V Addl - Providers'!D73)</f>
        <v>--</v>
      </c>
      <c r="E79" s="60" t="str">
        <f>IF(ISBLANK('V Addl - Providers'!E73),"--",'V Addl - Providers'!E73)</f>
        <v>--</v>
      </c>
      <c r="F79" s="9"/>
      <c r="G79" s="9"/>
      <c r="H79" s="9"/>
      <c r="I79" s="9"/>
      <c r="J79" s="9"/>
      <c r="K79" s="9"/>
      <c r="L79" s="9"/>
      <c r="M79" s="9"/>
      <c r="N79" s="9"/>
      <c r="O79" s="9"/>
      <c r="P79" s="9"/>
      <c r="Q79" s="9"/>
      <c r="R79" s="125" t="e">
        <f t="shared" si="0"/>
        <v>#DIV/0!</v>
      </c>
      <c r="S79" s="125" t="e">
        <f t="shared" si="1"/>
        <v>#DIV/0!</v>
      </c>
      <c r="T79" s="125" t="e">
        <f t="shared" si="2"/>
        <v>#DIV/0!</v>
      </c>
      <c r="U79" s="125" t="e">
        <f t="shared" si="3"/>
        <v>#DIV/0!</v>
      </c>
      <c r="V79" s="125" t="e">
        <f t="shared" si="4"/>
        <v>#DIV/0!</v>
      </c>
      <c r="W79" s="125" t="e">
        <f t="shared" si="5"/>
        <v>#DIV/0!</v>
      </c>
      <c r="X79" s="125" t="e">
        <f t="shared" si="6"/>
        <v>#DIV/0!</v>
      </c>
      <c r="Y79" s="125" t="e">
        <f t="shared" si="7"/>
        <v>#DIV/0!</v>
      </c>
      <c r="Z79" s="125" t="e">
        <f t="shared" si="8"/>
        <v>#DIV/0!</v>
      </c>
      <c r="AA79" s="59" t="e">
        <f t="shared" si="29"/>
        <v>#DIV/0!</v>
      </c>
      <c r="AB79" s="59" t="e">
        <f t="shared" si="30"/>
        <v>#DIV/0!</v>
      </c>
      <c r="AC79" s="63">
        <f t="shared" si="31"/>
        <v>0</v>
      </c>
      <c r="AD79" s="59" t="e">
        <f t="shared" si="12"/>
        <v>#DIV/0!</v>
      </c>
      <c r="AE79" s="59" t="e">
        <f t="shared" si="32"/>
        <v>#DIV/0!</v>
      </c>
      <c r="AF79" s="59" t="e">
        <f t="shared" si="33"/>
        <v>#DIV/0!</v>
      </c>
      <c r="AG79" s="63">
        <f t="shared" si="34"/>
        <v>0</v>
      </c>
      <c r="AH79" s="59" t="e">
        <f t="shared" si="16"/>
        <v>#DIV/0!</v>
      </c>
      <c r="AI79" s="59" t="e">
        <f t="shared" si="35"/>
        <v>#DIV/0!</v>
      </c>
      <c r="AJ79" s="59" t="e">
        <f t="shared" si="36"/>
        <v>#DIV/0!</v>
      </c>
      <c r="AK79" s="57">
        <f t="shared" si="37"/>
        <v>0</v>
      </c>
      <c r="AL79" s="59" t="e">
        <f t="shared" si="20"/>
        <v>#DIV/0!</v>
      </c>
      <c r="AM79" s="59" t="e">
        <f t="shared" si="38"/>
        <v>#DIV/0!</v>
      </c>
      <c r="AN79" s="59" t="e">
        <f t="shared" si="39"/>
        <v>#DIV/0!</v>
      </c>
      <c r="AO79" s="57">
        <f t="shared" si="40"/>
        <v>0</v>
      </c>
      <c r="AP79" s="59" t="e">
        <f t="shared" si="24"/>
        <v>#DIV/0!</v>
      </c>
      <c r="AQ79" s="84"/>
      <c r="AR79" s="235"/>
      <c r="AS79" s="280" t="str">
        <f t="shared" si="25"/>
        <v/>
      </c>
      <c r="AT79" s="280">
        <f t="shared" si="26"/>
        <v>0</v>
      </c>
      <c r="AU79" s="280">
        <f t="shared" si="27"/>
        <v>0</v>
      </c>
    </row>
    <row r="80" spans="1:47" x14ac:dyDescent="0.25">
      <c r="A80">
        <f t="shared" si="28"/>
        <v>63</v>
      </c>
      <c r="B80" s="69" t="str">
        <f>IF(ISBLANK('IV Addl - Analysis'!B74),"--",'IV Addl - Analysis'!B74)</f>
        <v>--</v>
      </c>
      <c r="C80" s="60" t="str">
        <f>IF(ISBLANK('V Addl - Providers'!C74),"--",'V Addl - Providers'!C74)</f>
        <v>--</v>
      </c>
      <c r="D80" s="60" t="str">
        <f>IF(ISBLANK('V Addl - Providers'!D74),"--",'V Addl - Providers'!D74)</f>
        <v>--</v>
      </c>
      <c r="E80" s="60" t="str">
        <f>IF(ISBLANK('V Addl - Providers'!E74),"--",'V Addl - Providers'!E74)</f>
        <v>--</v>
      </c>
      <c r="F80" s="9"/>
      <c r="G80" s="9"/>
      <c r="H80" s="9"/>
      <c r="I80" s="9"/>
      <c r="J80" s="9"/>
      <c r="K80" s="9"/>
      <c r="L80" s="9"/>
      <c r="M80" s="9"/>
      <c r="N80" s="9"/>
      <c r="O80" s="9"/>
      <c r="P80" s="9"/>
      <c r="Q80" s="9"/>
      <c r="R80" s="125" t="e">
        <f t="shared" si="0"/>
        <v>#DIV/0!</v>
      </c>
      <c r="S80" s="125" t="e">
        <f t="shared" si="1"/>
        <v>#DIV/0!</v>
      </c>
      <c r="T80" s="125" t="e">
        <f t="shared" si="2"/>
        <v>#DIV/0!</v>
      </c>
      <c r="U80" s="125" t="e">
        <f t="shared" si="3"/>
        <v>#DIV/0!</v>
      </c>
      <c r="V80" s="125" t="e">
        <f t="shared" si="4"/>
        <v>#DIV/0!</v>
      </c>
      <c r="W80" s="125" t="e">
        <f t="shared" si="5"/>
        <v>#DIV/0!</v>
      </c>
      <c r="X80" s="125" t="e">
        <f t="shared" si="6"/>
        <v>#DIV/0!</v>
      </c>
      <c r="Y80" s="125" t="e">
        <f t="shared" si="7"/>
        <v>#DIV/0!</v>
      </c>
      <c r="Z80" s="125" t="e">
        <f t="shared" si="8"/>
        <v>#DIV/0!</v>
      </c>
      <c r="AA80" s="59" t="e">
        <f t="shared" si="29"/>
        <v>#DIV/0!</v>
      </c>
      <c r="AB80" s="59" t="e">
        <f t="shared" si="30"/>
        <v>#DIV/0!</v>
      </c>
      <c r="AC80" s="63">
        <f t="shared" si="31"/>
        <v>0</v>
      </c>
      <c r="AD80" s="59" t="e">
        <f t="shared" si="12"/>
        <v>#DIV/0!</v>
      </c>
      <c r="AE80" s="59" t="e">
        <f t="shared" si="32"/>
        <v>#DIV/0!</v>
      </c>
      <c r="AF80" s="59" t="e">
        <f t="shared" si="33"/>
        <v>#DIV/0!</v>
      </c>
      <c r="AG80" s="63">
        <f t="shared" si="34"/>
        <v>0</v>
      </c>
      <c r="AH80" s="59" t="e">
        <f t="shared" si="16"/>
        <v>#DIV/0!</v>
      </c>
      <c r="AI80" s="59" t="e">
        <f t="shared" si="35"/>
        <v>#DIV/0!</v>
      </c>
      <c r="AJ80" s="59" t="e">
        <f t="shared" si="36"/>
        <v>#DIV/0!</v>
      </c>
      <c r="AK80" s="57">
        <f t="shared" si="37"/>
        <v>0</v>
      </c>
      <c r="AL80" s="59" t="e">
        <f t="shared" si="20"/>
        <v>#DIV/0!</v>
      </c>
      <c r="AM80" s="59" t="e">
        <f t="shared" si="38"/>
        <v>#DIV/0!</v>
      </c>
      <c r="AN80" s="59" t="e">
        <f t="shared" si="39"/>
        <v>#DIV/0!</v>
      </c>
      <c r="AO80" s="57">
        <f t="shared" si="40"/>
        <v>0</v>
      </c>
      <c r="AP80" s="59" t="e">
        <f t="shared" si="24"/>
        <v>#DIV/0!</v>
      </c>
      <c r="AQ80" s="84"/>
      <c r="AR80" s="235"/>
      <c r="AS80" s="280" t="str">
        <f t="shared" si="25"/>
        <v/>
      </c>
      <c r="AT80" s="280">
        <f t="shared" si="26"/>
        <v>0</v>
      </c>
      <c r="AU80" s="280">
        <f t="shared" si="27"/>
        <v>0</v>
      </c>
    </row>
    <row r="81" spans="1:47" x14ac:dyDescent="0.25">
      <c r="A81">
        <f t="shared" si="28"/>
        <v>64</v>
      </c>
      <c r="B81" s="69" t="str">
        <f>IF(ISBLANK('IV Addl - Analysis'!B75),"--",'IV Addl - Analysis'!B75)</f>
        <v>--</v>
      </c>
      <c r="C81" s="60" t="str">
        <f>IF(ISBLANK('V Addl - Providers'!C75),"--",'V Addl - Providers'!C75)</f>
        <v>--</v>
      </c>
      <c r="D81" s="60" t="str">
        <f>IF(ISBLANK('V Addl - Providers'!D75),"--",'V Addl - Providers'!D75)</f>
        <v>--</v>
      </c>
      <c r="E81" s="60" t="str">
        <f>IF(ISBLANK('V Addl - Providers'!E75),"--",'V Addl - Providers'!E75)</f>
        <v>--</v>
      </c>
      <c r="F81" s="9"/>
      <c r="G81" s="9"/>
      <c r="H81" s="9"/>
      <c r="I81" s="9"/>
      <c r="J81" s="9"/>
      <c r="K81" s="9"/>
      <c r="L81" s="9"/>
      <c r="M81" s="9"/>
      <c r="N81" s="9"/>
      <c r="O81" s="9"/>
      <c r="P81" s="9"/>
      <c r="Q81" s="9"/>
      <c r="R81" s="125" t="e">
        <f t="shared" si="0"/>
        <v>#DIV/0!</v>
      </c>
      <c r="S81" s="125" t="e">
        <f t="shared" si="1"/>
        <v>#DIV/0!</v>
      </c>
      <c r="T81" s="125" t="e">
        <f t="shared" si="2"/>
        <v>#DIV/0!</v>
      </c>
      <c r="U81" s="125" t="e">
        <f t="shared" si="3"/>
        <v>#DIV/0!</v>
      </c>
      <c r="V81" s="125" t="e">
        <f t="shared" si="4"/>
        <v>#DIV/0!</v>
      </c>
      <c r="W81" s="125" t="e">
        <f t="shared" si="5"/>
        <v>#DIV/0!</v>
      </c>
      <c r="X81" s="125" t="e">
        <f t="shared" si="6"/>
        <v>#DIV/0!</v>
      </c>
      <c r="Y81" s="125" t="e">
        <f t="shared" si="7"/>
        <v>#DIV/0!</v>
      </c>
      <c r="Z81" s="125" t="e">
        <f t="shared" si="8"/>
        <v>#DIV/0!</v>
      </c>
      <c r="AA81" s="59" t="e">
        <f t="shared" si="29"/>
        <v>#DIV/0!</v>
      </c>
      <c r="AB81" s="59" t="e">
        <f t="shared" si="30"/>
        <v>#DIV/0!</v>
      </c>
      <c r="AC81" s="63">
        <f t="shared" si="31"/>
        <v>0</v>
      </c>
      <c r="AD81" s="59" t="e">
        <f t="shared" si="12"/>
        <v>#DIV/0!</v>
      </c>
      <c r="AE81" s="59" t="e">
        <f t="shared" si="32"/>
        <v>#DIV/0!</v>
      </c>
      <c r="AF81" s="59" t="e">
        <f t="shared" si="33"/>
        <v>#DIV/0!</v>
      </c>
      <c r="AG81" s="63">
        <f t="shared" si="34"/>
        <v>0</v>
      </c>
      <c r="AH81" s="59" t="e">
        <f t="shared" si="16"/>
        <v>#DIV/0!</v>
      </c>
      <c r="AI81" s="59" t="e">
        <f t="shared" si="35"/>
        <v>#DIV/0!</v>
      </c>
      <c r="AJ81" s="59" t="e">
        <f t="shared" si="36"/>
        <v>#DIV/0!</v>
      </c>
      <c r="AK81" s="57">
        <f t="shared" si="37"/>
        <v>0</v>
      </c>
      <c r="AL81" s="59" t="e">
        <f t="shared" si="20"/>
        <v>#DIV/0!</v>
      </c>
      <c r="AM81" s="59" t="e">
        <f t="shared" si="38"/>
        <v>#DIV/0!</v>
      </c>
      <c r="AN81" s="59" t="e">
        <f t="shared" si="39"/>
        <v>#DIV/0!</v>
      </c>
      <c r="AO81" s="57">
        <f t="shared" si="40"/>
        <v>0</v>
      </c>
      <c r="AP81" s="59" t="e">
        <f t="shared" si="24"/>
        <v>#DIV/0!</v>
      </c>
      <c r="AQ81" s="84"/>
      <c r="AR81" s="235"/>
      <c r="AS81" s="280" t="str">
        <f t="shared" si="25"/>
        <v/>
      </c>
      <c r="AT81" s="280">
        <f t="shared" si="26"/>
        <v>0</v>
      </c>
      <c r="AU81" s="280">
        <f t="shared" si="27"/>
        <v>0</v>
      </c>
    </row>
    <row r="82" spans="1:47" x14ac:dyDescent="0.25">
      <c r="A82">
        <f t="shared" si="28"/>
        <v>65</v>
      </c>
      <c r="B82" s="69" t="str">
        <f>IF(ISBLANK('IV Addl - Analysis'!B76),"--",'IV Addl - Analysis'!B76)</f>
        <v>--</v>
      </c>
      <c r="C82" s="60" t="str">
        <f>IF(ISBLANK('V Addl - Providers'!C76),"--",'V Addl - Providers'!C76)</f>
        <v>--</v>
      </c>
      <c r="D82" s="60" t="str">
        <f>IF(ISBLANK('V Addl - Providers'!D76),"--",'V Addl - Providers'!D76)</f>
        <v>--</v>
      </c>
      <c r="E82" s="60" t="str">
        <f>IF(ISBLANK('V Addl - Providers'!E76),"--",'V Addl - Providers'!E76)</f>
        <v>--</v>
      </c>
      <c r="F82" s="9"/>
      <c r="G82" s="9"/>
      <c r="H82" s="9"/>
      <c r="I82" s="9"/>
      <c r="J82" s="9"/>
      <c r="K82" s="9"/>
      <c r="L82" s="9"/>
      <c r="M82" s="9"/>
      <c r="N82" s="9"/>
      <c r="O82" s="9"/>
      <c r="P82" s="9"/>
      <c r="Q82" s="9"/>
      <c r="R82" s="125" t="e">
        <f t="shared" si="0"/>
        <v>#DIV/0!</v>
      </c>
      <c r="S82" s="125" t="e">
        <f t="shared" si="1"/>
        <v>#DIV/0!</v>
      </c>
      <c r="T82" s="125" t="e">
        <f t="shared" si="2"/>
        <v>#DIV/0!</v>
      </c>
      <c r="U82" s="125" t="e">
        <f t="shared" si="3"/>
        <v>#DIV/0!</v>
      </c>
      <c r="V82" s="125" t="e">
        <f t="shared" si="4"/>
        <v>#DIV/0!</v>
      </c>
      <c r="W82" s="125" t="e">
        <f t="shared" si="5"/>
        <v>#DIV/0!</v>
      </c>
      <c r="X82" s="125" t="e">
        <f t="shared" si="6"/>
        <v>#DIV/0!</v>
      </c>
      <c r="Y82" s="125" t="e">
        <f t="shared" si="7"/>
        <v>#DIV/0!</v>
      </c>
      <c r="Z82" s="125" t="e">
        <f t="shared" si="8"/>
        <v>#DIV/0!</v>
      </c>
      <c r="AA82" s="59" t="e">
        <f t="shared" si="29"/>
        <v>#DIV/0!</v>
      </c>
      <c r="AB82" s="59" t="e">
        <f t="shared" si="30"/>
        <v>#DIV/0!</v>
      </c>
      <c r="AC82" s="63">
        <f t="shared" si="31"/>
        <v>0</v>
      </c>
      <c r="AD82" s="59" t="e">
        <f t="shared" si="12"/>
        <v>#DIV/0!</v>
      </c>
      <c r="AE82" s="59" t="e">
        <f t="shared" si="32"/>
        <v>#DIV/0!</v>
      </c>
      <c r="AF82" s="59" t="e">
        <f t="shared" si="33"/>
        <v>#DIV/0!</v>
      </c>
      <c r="AG82" s="63">
        <f t="shared" si="34"/>
        <v>0</v>
      </c>
      <c r="AH82" s="59" t="e">
        <f t="shared" si="16"/>
        <v>#DIV/0!</v>
      </c>
      <c r="AI82" s="59" t="e">
        <f t="shared" si="35"/>
        <v>#DIV/0!</v>
      </c>
      <c r="AJ82" s="59" t="e">
        <f t="shared" si="36"/>
        <v>#DIV/0!</v>
      </c>
      <c r="AK82" s="57">
        <f t="shared" si="37"/>
        <v>0</v>
      </c>
      <c r="AL82" s="59" t="e">
        <f t="shared" si="20"/>
        <v>#DIV/0!</v>
      </c>
      <c r="AM82" s="59" t="e">
        <f t="shared" si="38"/>
        <v>#DIV/0!</v>
      </c>
      <c r="AN82" s="59" t="e">
        <f t="shared" si="39"/>
        <v>#DIV/0!</v>
      </c>
      <c r="AO82" s="57">
        <f t="shared" si="40"/>
        <v>0</v>
      </c>
      <c r="AP82" s="59" t="e">
        <f t="shared" si="24"/>
        <v>#DIV/0!</v>
      </c>
      <c r="AQ82" s="84"/>
      <c r="AR82" s="235"/>
      <c r="AS82" s="280" t="str">
        <f t="shared" si="25"/>
        <v/>
      </c>
      <c r="AT82" s="280">
        <f t="shared" si="26"/>
        <v>0</v>
      </c>
      <c r="AU82" s="280">
        <f t="shared" si="27"/>
        <v>0</v>
      </c>
    </row>
    <row r="83" spans="1:47" x14ac:dyDescent="0.25">
      <c r="A83">
        <f t="shared" si="28"/>
        <v>66</v>
      </c>
      <c r="B83" s="69" t="str">
        <f>IF(ISBLANK('IV Addl - Analysis'!B77),"--",'IV Addl - Analysis'!B77)</f>
        <v>--</v>
      </c>
      <c r="C83" s="60" t="str">
        <f>IF(ISBLANK('V Addl - Providers'!C77),"--",'V Addl - Providers'!C77)</f>
        <v>--</v>
      </c>
      <c r="D83" s="60" t="str">
        <f>IF(ISBLANK('V Addl - Providers'!D77),"--",'V Addl - Providers'!D77)</f>
        <v>--</v>
      </c>
      <c r="E83" s="60" t="str">
        <f>IF(ISBLANK('V Addl - Providers'!E77),"--",'V Addl - Providers'!E77)</f>
        <v>--</v>
      </c>
      <c r="F83" s="9"/>
      <c r="G83" s="9"/>
      <c r="H83" s="9"/>
      <c r="I83" s="9"/>
      <c r="J83" s="9"/>
      <c r="K83" s="9"/>
      <c r="L83" s="9"/>
      <c r="M83" s="9"/>
      <c r="N83" s="9"/>
      <c r="O83" s="9"/>
      <c r="P83" s="9"/>
      <c r="Q83" s="9"/>
      <c r="R83" s="125" t="e">
        <f t="shared" ref="R83:R146" si="41">ROUND(I83/$F83,2)</f>
        <v>#DIV/0!</v>
      </c>
      <c r="S83" s="125" t="e">
        <f t="shared" ref="S83:S146" si="42">ROUND(J83/$G83,2)</f>
        <v>#DIV/0!</v>
      </c>
      <c r="T83" s="125" t="e">
        <f t="shared" ref="T83:T146" si="43">ROUND(K83/$H83,2)</f>
        <v>#DIV/0!</v>
      </c>
      <c r="U83" s="125" t="e">
        <f t="shared" ref="U83:U146" si="44">ROUND(L83/$F83,2)</f>
        <v>#DIV/0!</v>
      </c>
      <c r="V83" s="125" t="e">
        <f t="shared" ref="V83:V146" si="45">ROUND(M83/$G83,2)</f>
        <v>#DIV/0!</v>
      </c>
      <c r="W83" s="125" t="e">
        <f t="shared" ref="W83:W146" si="46">ROUND(N83/$H83,2)</f>
        <v>#DIV/0!</v>
      </c>
      <c r="X83" s="125" t="e">
        <f t="shared" ref="X83:X146" si="47">ROUND(O83/$F83,2)</f>
        <v>#DIV/0!</v>
      </c>
      <c r="Y83" s="125" t="e">
        <f t="shared" ref="Y83:Y146" si="48">ROUND(P83/$G83,2)</f>
        <v>#DIV/0!</v>
      </c>
      <c r="Z83" s="125" t="e">
        <f t="shared" ref="Z83:Z146" si="49">ROUND(Q83/$H83,2)</f>
        <v>#DIV/0!</v>
      </c>
      <c r="AA83" s="59" t="e">
        <f t="shared" si="29"/>
        <v>#DIV/0!</v>
      </c>
      <c r="AB83" s="59" t="e">
        <f t="shared" si="30"/>
        <v>#DIV/0!</v>
      </c>
      <c r="AC83" s="63">
        <f t="shared" si="31"/>
        <v>0</v>
      </c>
      <c r="AD83" s="59" t="e">
        <f t="shared" ref="AD83:AD146" si="50">IF(H83/F83-1&gt;0,F83&amp;" to "&amp;H83&amp;" ("&amp;TEXT((H83/F83-1)*100,"0.0")&amp;"% increase)",IF(H83/F83-1&lt;0,F83&amp;" to "&amp;H83&amp;" ("&amp;TEXT(ABS((H83/F83-1)*100),"0.0")&amp;"% decrease)",IF(H83/F83-1=0,F83&amp;" to "&amp;H83&amp;" (no change)")))</f>
        <v>#DIV/0!</v>
      </c>
      <c r="AE83" s="59" t="e">
        <f t="shared" si="32"/>
        <v>#DIV/0!</v>
      </c>
      <c r="AF83" s="59" t="e">
        <f t="shared" si="33"/>
        <v>#DIV/0!</v>
      </c>
      <c r="AG83" s="63">
        <f t="shared" si="34"/>
        <v>0</v>
      </c>
      <c r="AH83" s="59" t="e">
        <f t="shared" ref="AH83:AH146" si="51">IF(K83/I83-1&gt;0,I83&amp;" to "&amp;K83&amp;" ("&amp;TEXT((K83/I83-1)*100,"0.0")&amp;"% increase)",IF(K83/I83-1&lt;0,I83&amp;" to "&amp;K83&amp;" ("&amp;TEXT(ABS((K83/I83-1)*100),"0.0")&amp;"% decrease)",IF(K83/I83-1=0,I83&amp;" to "&amp;K83&amp;" (no change)")))</f>
        <v>#DIV/0!</v>
      </c>
      <c r="AI83" s="59" t="e">
        <f t="shared" si="35"/>
        <v>#DIV/0!</v>
      </c>
      <c r="AJ83" s="59" t="e">
        <f t="shared" si="36"/>
        <v>#DIV/0!</v>
      </c>
      <c r="AK83" s="57">
        <f t="shared" si="37"/>
        <v>0</v>
      </c>
      <c r="AL83" s="59" t="e">
        <f t="shared" ref="AL83:AL146" si="52">IF(N83/L83-1&gt;0,L83&amp;" to "&amp;N83&amp;" ("&amp;TEXT((N83/L83-1)*100,"0.0")&amp;"% increase)",IF(N83/L83-1&lt;0,L83&amp;" to "&amp;N83&amp;" ("&amp;TEXT(ABS((N83/L83-1)*100),"0.0")&amp;"% decrease)",IF(N83/L83-1=0,L83&amp;" to "&amp;N83&amp;" (no change)")))</f>
        <v>#DIV/0!</v>
      </c>
      <c r="AM83" s="59" t="e">
        <f t="shared" si="38"/>
        <v>#DIV/0!</v>
      </c>
      <c r="AN83" s="59" t="e">
        <f t="shared" si="39"/>
        <v>#DIV/0!</v>
      </c>
      <c r="AO83" s="57">
        <f t="shared" si="40"/>
        <v>0</v>
      </c>
      <c r="AP83" s="59" t="e">
        <f t="shared" ref="AP83:AP146" si="53">IF(Q83/O83-1&gt;0,O83&amp;" to "&amp;Q83&amp;" ("&amp;TEXT((Q83/O83-1)*100,"0.0")&amp;"% increase)",IF(Q83/O83-1&lt;0,O83&amp;" to "&amp;Q83&amp;" ("&amp;TEXT(ABS((Q83/O83-1)*100),"0.0")&amp;"% decrease)",IF(Q83/O83-1=0,O83&amp;" to "&amp;Q83&amp;" (no change)")))</f>
        <v>#DIV/0!</v>
      </c>
      <c r="AQ83" s="84"/>
      <c r="AR83" s="235"/>
      <c r="AS83" s="280" t="str">
        <f t="shared" ref="AS83:AS146" si="54">IF(OR(B83="",B83="--"),"",IF(COUNTA(F83:Q83, AQ83:AR83)=COLUMNS(F83:Q83)+COLUMNS(AQ83:AR83), "Complete", "Incomplete"))</f>
        <v/>
      </c>
      <c r="AT83" s="280">
        <f t="shared" ref="AT83:AT146" si="55">IF(AS83="Incomplete",((COUNTBLANK(F83:Q83))+(COUNTBLANK(AQ83:AR83))), 0)</f>
        <v>0</v>
      </c>
      <c r="AU83" s="280">
        <f t="shared" ref="AU83:AU146" si="56">IF(OR(AS83="Complete", AS83="Incomplete"), ((COLUMNS(F83:Q83))+(COLUMNS(AQ83:AR83))), 0)</f>
        <v>0</v>
      </c>
    </row>
    <row r="84" spans="1:47" x14ac:dyDescent="0.25">
      <c r="A84">
        <f t="shared" ref="A84:A147" si="57">A83+1</f>
        <v>67</v>
      </c>
      <c r="B84" s="69" t="str">
        <f>IF(ISBLANK('IV Addl - Analysis'!B78),"--",'IV Addl - Analysis'!B78)</f>
        <v>--</v>
      </c>
      <c r="C84" s="60" t="str">
        <f>IF(ISBLANK('V Addl - Providers'!C78),"--",'V Addl - Providers'!C78)</f>
        <v>--</v>
      </c>
      <c r="D84" s="60" t="str">
        <f>IF(ISBLANK('V Addl - Providers'!D78),"--",'V Addl - Providers'!D78)</f>
        <v>--</v>
      </c>
      <c r="E84" s="60" t="str">
        <f>IF(ISBLANK('V Addl - Providers'!E78),"--",'V Addl - Providers'!E78)</f>
        <v>--</v>
      </c>
      <c r="F84" s="9"/>
      <c r="G84" s="9"/>
      <c r="H84" s="9"/>
      <c r="I84" s="9"/>
      <c r="J84" s="9"/>
      <c r="K84" s="9"/>
      <c r="L84" s="9"/>
      <c r="M84" s="9"/>
      <c r="N84" s="9"/>
      <c r="O84" s="9"/>
      <c r="P84" s="9"/>
      <c r="Q84" s="9"/>
      <c r="R84" s="125" t="e">
        <f t="shared" si="41"/>
        <v>#DIV/0!</v>
      </c>
      <c r="S84" s="125" t="e">
        <f t="shared" si="42"/>
        <v>#DIV/0!</v>
      </c>
      <c r="T84" s="125" t="e">
        <f t="shared" si="43"/>
        <v>#DIV/0!</v>
      </c>
      <c r="U84" s="125" t="e">
        <f t="shared" si="44"/>
        <v>#DIV/0!</v>
      </c>
      <c r="V84" s="125" t="e">
        <f t="shared" si="45"/>
        <v>#DIV/0!</v>
      </c>
      <c r="W84" s="125" t="e">
        <f t="shared" si="46"/>
        <v>#DIV/0!</v>
      </c>
      <c r="X84" s="125" t="e">
        <f t="shared" si="47"/>
        <v>#DIV/0!</v>
      </c>
      <c r="Y84" s="125" t="e">
        <f t="shared" si="48"/>
        <v>#DIV/0!</v>
      </c>
      <c r="Z84" s="125" t="e">
        <f t="shared" si="49"/>
        <v>#DIV/0!</v>
      </c>
      <c r="AA84" s="59" t="e">
        <f t="shared" si="29"/>
        <v>#DIV/0!</v>
      </c>
      <c r="AB84" s="59" t="e">
        <f t="shared" si="30"/>
        <v>#DIV/0!</v>
      </c>
      <c r="AC84" s="63">
        <f t="shared" si="31"/>
        <v>0</v>
      </c>
      <c r="AD84" s="59" t="e">
        <f t="shared" si="50"/>
        <v>#DIV/0!</v>
      </c>
      <c r="AE84" s="59" t="e">
        <f t="shared" si="32"/>
        <v>#DIV/0!</v>
      </c>
      <c r="AF84" s="59" t="e">
        <f t="shared" si="33"/>
        <v>#DIV/0!</v>
      </c>
      <c r="AG84" s="63">
        <f t="shared" si="34"/>
        <v>0</v>
      </c>
      <c r="AH84" s="59" t="e">
        <f t="shared" si="51"/>
        <v>#DIV/0!</v>
      </c>
      <c r="AI84" s="59" t="e">
        <f t="shared" si="35"/>
        <v>#DIV/0!</v>
      </c>
      <c r="AJ84" s="59" t="e">
        <f t="shared" si="36"/>
        <v>#DIV/0!</v>
      </c>
      <c r="AK84" s="57">
        <f t="shared" si="37"/>
        <v>0</v>
      </c>
      <c r="AL84" s="59" t="e">
        <f t="shared" si="52"/>
        <v>#DIV/0!</v>
      </c>
      <c r="AM84" s="59" t="e">
        <f t="shared" si="38"/>
        <v>#DIV/0!</v>
      </c>
      <c r="AN84" s="59" t="e">
        <f t="shared" si="39"/>
        <v>#DIV/0!</v>
      </c>
      <c r="AO84" s="57">
        <f t="shared" si="40"/>
        <v>0</v>
      </c>
      <c r="AP84" s="59" t="e">
        <f t="shared" si="53"/>
        <v>#DIV/0!</v>
      </c>
      <c r="AQ84" s="84"/>
      <c r="AR84" s="235"/>
      <c r="AS84" s="280" t="str">
        <f t="shared" si="54"/>
        <v/>
      </c>
      <c r="AT84" s="280">
        <f t="shared" si="55"/>
        <v>0</v>
      </c>
      <c r="AU84" s="280">
        <f t="shared" si="56"/>
        <v>0</v>
      </c>
    </row>
    <row r="85" spans="1:47" x14ac:dyDescent="0.25">
      <c r="A85">
        <f t="shared" si="57"/>
        <v>68</v>
      </c>
      <c r="B85" s="69" t="str">
        <f>IF(ISBLANK('IV Addl - Analysis'!B79),"--",'IV Addl - Analysis'!B79)</f>
        <v>--</v>
      </c>
      <c r="C85" s="60" t="str">
        <f>IF(ISBLANK('V Addl - Providers'!C79),"--",'V Addl - Providers'!C79)</f>
        <v>--</v>
      </c>
      <c r="D85" s="60" t="str">
        <f>IF(ISBLANK('V Addl - Providers'!D79),"--",'V Addl - Providers'!D79)</f>
        <v>--</v>
      </c>
      <c r="E85" s="60" t="str">
        <f>IF(ISBLANK('V Addl - Providers'!E79),"--",'V Addl - Providers'!E79)</f>
        <v>--</v>
      </c>
      <c r="F85" s="9"/>
      <c r="G85" s="9"/>
      <c r="H85" s="9"/>
      <c r="I85" s="9"/>
      <c r="J85" s="9"/>
      <c r="K85" s="9"/>
      <c r="L85" s="9"/>
      <c r="M85" s="9"/>
      <c r="N85" s="9"/>
      <c r="O85" s="9"/>
      <c r="P85" s="9"/>
      <c r="Q85" s="9"/>
      <c r="R85" s="125" t="e">
        <f t="shared" si="41"/>
        <v>#DIV/0!</v>
      </c>
      <c r="S85" s="125" t="e">
        <f t="shared" si="42"/>
        <v>#DIV/0!</v>
      </c>
      <c r="T85" s="125" t="e">
        <f t="shared" si="43"/>
        <v>#DIV/0!</v>
      </c>
      <c r="U85" s="125" t="e">
        <f t="shared" si="44"/>
        <v>#DIV/0!</v>
      </c>
      <c r="V85" s="125" t="e">
        <f t="shared" si="45"/>
        <v>#DIV/0!</v>
      </c>
      <c r="W85" s="125" t="e">
        <f t="shared" si="46"/>
        <v>#DIV/0!</v>
      </c>
      <c r="X85" s="125" t="e">
        <f t="shared" si="47"/>
        <v>#DIV/0!</v>
      </c>
      <c r="Y85" s="125" t="e">
        <f t="shared" si="48"/>
        <v>#DIV/0!</v>
      </c>
      <c r="Z85" s="125" t="e">
        <f t="shared" si="49"/>
        <v>#DIV/0!</v>
      </c>
      <c r="AA85" s="59" t="e">
        <f t="shared" si="29"/>
        <v>#DIV/0!</v>
      </c>
      <c r="AB85" s="59" t="e">
        <f t="shared" si="30"/>
        <v>#DIV/0!</v>
      </c>
      <c r="AC85" s="63">
        <f t="shared" si="31"/>
        <v>0</v>
      </c>
      <c r="AD85" s="59" t="e">
        <f t="shared" si="50"/>
        <v>#DIV/0!</v>
      </c>
      <c r="AE85" s="59" t="e">
        <f t="shared" si="32"/>
        <v>#DIV/0!</v>
      </c>
      <c r="AF85" s="59" t="e">
        <f t="shared" si="33"/>
        <v>#DIV/0!</v>
      </c>
      <c r="AG85" s="63">
        <f t="shared" si="34"/>
        <v>0</v>
      </c>
      <c r="AH85" s="59" t="e">
        <f t="shared" si="51"/>
        <v>#DIV/0!</v>
      </c>
      <c r="AI85" s="59" t="e">
        <f t="shared" si="35"/>
        <v>#DIV/0!</v>
      </c>
      <c r="AJ85" s="59" t="e">
        <f t="shared" si="36"/>
        <v>#DIV/0!</v>
      </c>
      <c r="AK85" s="57">
        <f t="shared" si="37"/>
        <v>0</v>
      </c>
      <c r="AL85" s="59" t="e">
        <f t="shared" si="52"/>
        <v>#DIV/0!</v>
      </c>
      <c r="AM85" s="59" t="e">
        <f t="shared" si="38"/>
        <v>#DIV/0!</v>
      </c>
      <c r="AN85" s="59" t="e">
        <f t="shared" si="39"/>
        <v>#DIV/0!</v>
      </c>
      <c r="AO85" s="57">
        <f t="shared" si="40"/>
        <v>0</v>
      </c>
      <c r="AP85" s="59" t="e">
        <f t="shared" si="53"/>
        <v>#DIV/0!</v>
      </c>
      <c r="AQ85" s="84"/>
      <c r="AR85" s="235"/>
      <c r="AS85" s="280" t="str">
        <f t="shared" si="54"/>
        <v/>
      </c>
      <c r="AT85" s="280">
        <f t="shared" si="55"/>
        <v>0</v>
      </c>
      <c r="AU85" s="280">
        <f t="shared" si="56"/>
        <v>0</v>
      </c>
    </row>
    <row r="86" spans="1:47" x14ac:dyDescent="0.25">
      <c r="A86">
        <f t="shared" si="57"/>
        <v>69</v>
      </c>
      <c r="B86" s="69" t="str">
        <f>IF(ISBLANK('IV Addl - Analysis'!B80),"--",'IV Addl - Analysis'!B80)</f>
        <v>--</v>
      </c>
      <c r="C86" s="60" t="str">
        <f>IF(ISBLANK('V Addl - Providers'!C80),"--",'V Addl - Providers'!C80)</f>
        <v>--</v>
      </c>
      <c r="D86" s="60" t="str">
        <f>IF(ISBLANK('V Addl - Providers'!D80),"--",'V Addl - Providers'!D80)</f>
        <v>--</v>
      </c>
      <c r="E86" s="60" t="str">
        <f>IF(ISBLANK('V Addl - Providers'!E80),"--",'V Addl - Providers'!E80)</f>
        <v>--</v>
      </c>
      <c r="F86" s="9"/>
      <c r="G86" s="9"/>
      <c r="H86" s="9"/>
      <c r="I86" s="9"/>
      <c r="J86" s="9"/>
      <c r="K86" s="9"/>
      <c r="L86" s="9"/>
      <c r="M86" s="9"/>
      <c r="N86" s="9"/>
      <c r="O86" s="9"/>
      <c r="P86" s="9"/>
      <c r="Q86" s="9"/>
      <c r="R86" s="125" t="e">
        <f t="shared" si="41"/>
        <v>#DIV/0!</v>
      </c>
      <c r="S86" s="125" t="e">
        <f t="shared" si="42"/>
        <v>#DIV/0!</v>
      </c>
      <c r="T86" s="125" t="e">
        <f t="shared" si="43"/>
        <v>#DIV/0!</v>
      </c>
      <c r="U86" s="125" t="e">
        <f t="shared" si="44"/>
        <v>#DIV/0!</v>
      </c>
      <c r="V86" s="125" t="e">
        <f t="shared" si="45"/>
        <v>#DIV/0!</v>
      </c>
      <c r="W86" s="125" t="e">
        <f t="shared" si="46"/>
        <v>#DIV/0!</v>
      </c>
      <c r="X86" s="125" t="e">
        <f t="shared" si="47"/>
        <v>#DIV/0!</v>
      </c>
      <c r="Y86" s="125" t="e">
        <f t="shared" si="48"/>
        <v>#DIV/0!</v>
      </c>
      <c r="Z86" s="125" t="e">
        <f t="shared" si="49"/>
        <v>#DIV/0!</v>
      </c>
      <c r="AA86" s="59" t="e">
        <f t="shared" si="29"/>
        <v>#DIV/0!</v>
      </c>
      <c r="AB86" s="59" t="e">
        <f t="shared" si="30"/>
        <v>#DIV/0!</v>
      </c>
      <c r="AC86" s="63">
        <f t="shared" si="31"/>
        <v>0</v>
      </c>
      <c r="AD86" s="59" t="e">
        <f t="shared" si="50"/>
        <v>#DIV/0!</v>
      </c>
      <c r="AE86" s="59" t="e">
        <f t="shared" si="32"/>
        <v>#DIV/0!</v>
      </c>
      <c r="AF86" s="59" t="e">
        <f t="shared" si="33"/>
        <v>#DIV/0!</v>
      </c>
      <c r="AG86" s="63">
        <f t="shared" si="34"/>
        <v>0</v>
      </c>
      <c r="AH86" s="59" t="e">
        <f t="shared" si="51"/>
        <v>#DIV/0!</v>
      </c>
      <c r="AI86" s="59" t="e">
        <f t="shared" si="35"/>
        <v>#DIV/0!</v>
      </c>
      <c r="AJ86" s="59" t="e">
        <f t="shared" si="36"/>
        <v>#DIV/0!</v>
      </c>
      <c r="AK86" s="57">
        <f t="shared" si="37"/>
        <v>0</v>
      </c>
      <c r="AL86" s="59" t="e">
        <f t="shared" si="52"/>
        <v>#DIV/0!</v>
      </c>
      <c r="AM86" s="59" t="e">
        <f t="shared" si="38"/>
        <v>#DIV/0!</v>
      </c>
      <c r="AN86" s="59" t="e">
        <f t="shared" si="39"/>
        <v>#DIV/0!</v>
      </c>
      <c r="AO86" s="57">
        <f t="shared" si="40"/>
        <v>0</v>
      </c>
      <c r="AP86" s="59" t="e">
        <f t="shared" si="53"/>
        <v>#DIV/0!</v>
      </c>
      <c r="AQ86" s="84"/>
      <c r="AR86" s="235"/>
      <c r="AS86" s="280" t="str">
        <f t="shared" si="54"/>
        <v/>
      </c>
      <c r="AT86" s="280">
        <f t="shared" si="55"/>
        <v>0</v>
      </c>
      <c r="AU86" s="280">
        <f t="shared" si="56"/>
        <v>0</v>
      </c>
    </row>
    <row r="87" spans="1:47" x14ac:dyDescent="0.25">
      <c r="A87">
        <f t="shared" si="57"/>
        <v>70</v>
      </c>
      <c r="B87" s="69" t="str">
        <f>IF(ISBLANK('IV Addl - Analysis'!B81),"--",'IV Addl - Analysis'!B81)</f>
        <v>--</v>
      </c>
      <c r="C87" s="60" t="str">
        <f>IF(ISBLANK('V Addl - Providers'!C81),"--",'V Addl - Providers'!C81)</f>
        <v>--</v>
      </c>
      <c r="D87" s="60" t="str">
        <f>IF(ISBLANK('V Addl - Providers'!D81),"--",'V Addl - Providers'!D81)</f>
        <v>--</v>
      </c>
      <c r="E87" s="60" t="str">
        <f>IF(ISBLANK('V Addl - Providers'!E81),"--",'V Addl - Providers'!E81)</f>
        <v>--</v>
      </c>
      <c r="F87" s="9"/>
      <c r="G87" s="9"/>
      <c r="H87" s="9"/>
      <c r="I87" s="9"/>
      <c r="J87" s="9"/>
      <c r="K87" s="9"/>
      <c r="L87" s="9"/>
      <c r="M87" s="9"/>
      <c r="N87" s="9"/>
      <c r="O87" s="9"/>
      <c r="P87" s="9"/>
      <c r="Q87" s="9"/>
      <c r="R87" s="125" t="e">
        <f t="shared" si="41"/>
        <v>#DIV/0!</v>
      </c>
      <c r="S87" s="125" t="e">
        <f t="shared" si="42"/>
        <v>#DIV/0!</v>
      </c>
      <c r="T87" s="125" t="e">
        <f t="shared" si="43"/>
        <v>#DIV/0!</v>
      </c>
      <c r="U87" s="125" t="e">
        <f t="shared" si="44"/>
        <v>#DIV/0!</v>
      </c>
      <c r="V87" s="125" t="e">
        <f t="shared" si="45"/>
        <v>#DIV/0!</v>
      </c>
      <c r="W87" s="125" t="e">
        <f t="shared" si="46"/>
        <v>#DIV/0!</v>
      </c>
      <c r="X87" s="125" t="e">
        <f t="shared" si="47"/>
        <v>#DIV/0!</v>
      </c>
      <c r="Y87" s="125" t="e">
        <f t="shared" si="48"/>
        <v>#DIV/0!</v>
      </c>
      <c r="Z87" s="125" t="e">
        <f t="shared" si="49"/>
        <v>#DIV/0!</v>
      </c>
      <c r="AA87" s="59" t="e">
        <f t="shared" si="29"/>
        <v>#DIV/0!</v>
      </c>
      <c r="AB87" s="59" t="e">
        <f t="shared" si="30"/>
        <v>#DIV/0!</v>
      </c>
      <c r="AC87" s="63">
        <f t="shared" si="31"/>
        <v>0</v>
      </c>
      <c r="AD87" s="59" t="e">
        <f t="shared" si="50"/>
        <v>#DIV/0!</v>
      </c>
      <c r="AE87" s="59" t="e">
        <f t="shared" si="32"/>
        <v>#DIV/0!</v>
      </c>
      <c r="AF87" s="59" t="e">
        <f t="shared" si="33"/>
        <v>#DIV/0!</v>
      </c>
      <c r="AG87" s="63">
        <f t="shared" si="34"/>
        <v>0</v>
      </c>
      <c r="AH87" s="59" t="e">
        <f t="shared" si="51"/>
        <v>#DIV/0!</v>
      </c>
      <c r="AI87" s="59" t="e">
        <f t="shared" si="35"/>
        <v>#DIV/0!</v>
      </c>
      <c r="AJ87" s="59" t="e">
        <f t="shared" si="36"/>
        <v>#DIV/0!</v>
      </c>
      <c r="AK87" s="57">
        <f t="shared" si="37"/>
        <v>0</v>
      </c>
      <c r="AL87" s="59" t="e">
        <f t="shared" si="52"/>
        <v>#DIV/0!</v>
      </c>
      <c r="AM87" s="59" t="e">
        <f t="shared" si="38"/>
        <v>#DIV/0!</v>
      </c>
      <c r="AN87" s="59" t="e">
        <f t="shared" si="39"/>
        <v>#DIV/0!</v>
      </c>
      <c r="AO87" s="57">
        <f t="shared" si="40"/>
        <v>0</v>
      </c>
      <c r="AP87" s="59" t="e">
        <f t="shared" si="53"/>
        <v>#DIV/0!</v>
      </c>
      <c r="AQ87" s="84"/>
      <c r="AR87" s="235"/>
      <c r="AS87" s="280" t="str">
        <f t="shared" si="54"/>
        <v/>
      </c>
      <c r="AT87" s="280">
        <f t="shared" si="55"/>
        <v>0</v>
      </c>
      <c r="AU87" s="280">
        <f t="shared" si="56"/>
        <v>0</v>
      </c>
    </row>
    <row r="88" spans="1:47" x14ac:dyDescent="0.25">
      <c r="A88">
        <f t="shared" si="57"/>
        <v>71</v>
      </c>
      <c r="B88" s="69" t="str">
        <f>IF(ISBLANK('IV Addl - Analysis'!B82),"--",'IV Addl - Analysis'!B82)</f>
        <v>--</v>
      </c>
      <c r="C88" s="60" t="str">
        <f>IF(ISBLANK('V Addl - Providers'!C82),"--",'V Addl - Providers'!C82)</f>
        <v>--</v>
      </c>
      <c r="D88" s="60" t="str">
        <f>IF(ISBLANK('V Addl - Providers'!D82),"--",'V Addl - Providers'!D82)</f>
        <v>--</v>
      </c>
      <c r="E88" s="60" t="str">
        <f>IF(ISBLANK('V Addl - Providers'!E82),"--",'V Addl - Providers'!E82)</f>
        <v>--</v>
      </c>
      <c r="F88" s="9"/>
      <c r="G88" s="9"/>
      <c r="H88" s="9"/>
      <c r="I88" s="9"/>
      <c r="J88" s="9"/>
      <c r="K88" s="9"/>
      <c r="L88" s="9"/>
      <c r="M88" s="9"/>
      <c r="N88" s="9"/>
      <c r="O88" s="9"/>
      <c r="P88" s="9"/>
      <c r="Q88" s="9"/>
      <c r="R88" s="125" t="e">
        <f t="shared" si="41"/>
        <v>#DIV/0!</v>
      </c>
      <c r="S88" s="125" t="e">
        <f t="shared" si="42"/>
        <v>#DIV/0!</v>
      </c>
      <c r="T88" s="125" t="e">
        <f t="shared" si="43"/>
        <v>#DIV/0!</v>
      </c>
      <c r="U88" s="125" t="e">
        <f t="shared" si="44"/>
        <v>#DIV/0!</v>
      </c>
      <c r="V88" s="125" t="e">
        <f t="shared" si="45"/>
        <v>#DIV/0!</v>
      </c>
      <c r="W88" s="125" t="e">
        <f t="shared" si="46"/>
        <v>#DIV/0!</v>
      </c>
      <c r="X88" s="125" t="e">
        <f t="shared" si="47"/>
        <v>#DIV/0!</v>
      </c>
      <c r="Y88" s="125" t="e">
        <f t="shared" si="48"/>
        <v>#DIV/0!</v>
      </c>
      <c r="Z88" s="125" t="e">
        <f t="shared" si="49"/>
        <v>#DIV/0!</v>
      </c>
      <c r="AA88" s="59" t="e">
        <f t="shared" si="29"/>
        <v>#DIV/0!</v>
      </c>
      <c r="AB88" s="59" t="e">
        <f t="shared" si="30"/>
        <v>#DIV/0!</v>
      </c>
      <c r="AC88" s="63">
        <f t="shared" si="31"/>
        <v>0</v>
      </c>
      <c r="AD88" s="59" t="e">
        <f t="shared" si="50"/>
        <v>#DIV/0!</v>
      </c>
      <c r="AE88" s="59" t="e">
        <f t="shared" si="32"/>
        <v>#DIV/0!</v>
      </c>
      <c r="AF88" s="59" t="e">
        <f t="shared" si="33"/>
        <v>#DIV/0!</v>
      </c>
      <c r="AG88" s="63">
        <f t="shared" si="34"/>
        <v>0</v>
      </c>
      <c r="AH88" s="59" t="e">
        <f t="shared" si="51"/>
        <v>#DIV/0!</v>
      </c>
      <c r="AI88" s="59" t="e">
        <f t="shared" si="35"/>
        <v>#DIV/0!</v>
      </c>
      <c r="AJ88" s="59" t="e">
        <f t="shared" si="36"/>
        <v>#DIV/0!</v>
      </c>
      <c r="AK88" s="57">
        <f t="shared" si="37"/>
        <v>0</v>
      </c>
      <c r="AL88" s="59" t="e">
        <f t="shared" si="52"/>
        <v>#DIV/0!</v>
      </c>
      <c r="AM88" s="59" t="e">
        <f t="shared" si="38"/>
        <v>#DIV/0!</v>
      </c>
      <c r="AN88" s="59" t="e">
        <f t="shared" si="39"/>
        <v>#DIV/0!</v>
      </c>
      <c r="AO88" s="57">
        <f t="shared" si="40"/>
        <v>0</v>
      </c>
      <c r="AP88" s="59" t="e">
        <f t="shared" si="53"/>
        <v>#DIV/0!</v>
      </c>
      <c r="AQ88" s="84"/>
      <c r="AR88" s="235"/>
      <c r="AS88" s="280" t="str">
        <f t="shared" si="54"/>
        <v/>
      </c>
      <c r="AT88" s="280">
        <f t="shared" si="55"/>
        <v>0</v>
      </c>
      <c r="AU88" s="280">
        <f t="shared" si="56"/>
        <v>0</v>
      </c>
    </row>
    <row r="89" spans="1:47" x14ac:dyDescent="0.25">
      <c r="A89">
        <f t="shared" si="57"/>
        <v>72</v>
      </c>
      <c r="B89" s="69" t="str">
        <f>IF(ISBLANK('IV Addl - Analysis'!B83),"--",'IV Addl - Analysis'!B83)</f>
        <v>--</v>
      </c>
      <c r="C89" s="60" t="str">
        <f>IF(ISBLANK('V Addl - Providers'!C83),"--",'V Addl - Providers'!C83)</f>
        <v>--</v>
      </c>
      <c r="D89" s="60" t="str">
        <f>IF(ISBLANK('V Addl - Providers'!D83),"--",'V Addl - Providers'!D83)</f>
        <v>--</v>
      </c>
      <c r="E89" s="60" t="str">
        <f>IF(ISBLANK('V Addl - Providers'!E83),"--",'V Addl - Providers'!E83)</f>
        <v>--</v>
      </c>
      <c r="F89" s="9"/>
      <c r="G89" s="9"/>
      <c r="H89" s="9"/>
      <c r="I89" s="9"/>
      <c r="J89" s="9"/>
      <c r="K89" s="9"/>
      <c r="L89" s="9"/>
      <c r="M89" s="9"/>
      <c r="N89" s="9"/>
      <c r="O89" s="9"/>
      <c r="P89" s="9"/>
      <c r="Q89" s="9"/>
      <c r="R89" s="125" t="e">
        <f t="shared" si="41"/>
        <v>#DIV/0!</v>
      </c>
      <c r="S89" s="125" t="e">
        <f t="shared" si="42"/>
        <v>#DIV/0!</v>
      </c>
      <c r="T89" s="125" t="e">
        <f t="shared" si="43"/>
        <v>#DIV/0!</v>
      </c>
      <c r="U89" s="125" t="e">
        <f t="shared" si="44"/>
        <v>#DIV/0!</v>
      </c>
      <c r="V89" s="125" t="e">
        <f t="shared" si="45"/>
        <v>#DIV/0!</v>
      </c>
      <c r="W89" s="125" t="e">
        <f t="shared" si="46"/>
        <v>#DIV/0!</v>
      </c>
      <c r="X89" s="125" t="e">
        <f t="shared" si="47"/>
        <v>#DIV/0!</v>
      </c>
      <c r="Y89" s="125" t="e">
        <f t="shared" si="48"/>
        <v>#DIV/0!</v>
      </c>
      <c r="Z89" s="125" t="e">
        <f t="shared" si="49"/>
        <v>#DIV/0!</v>
      </c>
      <c r="AA89" s="59" t="e">
        <f t="shared" si="29"/>
        <v>#DIV/0!</v>
      </c>
      <c r="AB89" s="59" t="e">
        <f t="shared" si="30"/>
        <v>#DIV/0!</v>
      </c>
      <c r="AC89" s="63">
        <f t="shared" si="31"/>
        <v>0</v>
      </c>
      <c r="AD89" s="59" t="e">
        <f t="shared" si="50"/>
        <v>#DIV/0!</v>
      </c>
      <c r="AE89" s="59" t="e">
        <f t="shared" si="32"/>
        <v>#DIV/0!</v>
      </c>
      <c r="AF89" s="59" t="e">
        <f t="shared" si="33"/>
        <v>#DIV/0!</v>
      </c>
      <c r="AG89" s="63">
        <f t="shared" si="34"/>
        <v>0</v>
      </c>
      <c r="AH89" s="59" t="e">
        <f t="shared" si="51"/>
        <v>#DIV/0!</v>
      </c>
      <c r="AI89" s="59" t="e">
        <f t="shared" si="35"/>
        <v>#DIV/0!</v>
      </c>
      <c r="AJ89" s="59" t="e">
        <f t="shared" si="36"/>
        <v>#DIV/0!</v>
      </c>
      <c r="AK89" s="57">
        <f t="shared" si="37"/>
        <v>0</v>
      </c>
      <c r="AL89" s="59" t="e">
        <f t="shared" si="52"/>
        <v>#DIV/0!</v>
      </c>
      <c r="AM89" s="59" t="e">
        <f t="shared" si="38"/>
        <v>#DIV/0!</v>
      </c>
      <c r="AN89" s="59" t="e">
        <f t="shared" si="39"/>
        <v>#DIV/0!</v>
      </c>
      <c r="AO89" s="57">
        <f t="shared" si="40"/>
        <v>0</v>
      </c>
      <c r="AP89" s="59" t="e">
        <f t="shared" si="53"/>
        <v>#DIV/0!</v>
      </c>
      <c r="AQ89" s="84"/>
      <c r="AR89" s="235"/>
      <c r="AS89" s="280" t="str">
        <f t="shared" si="54"/>
        <v/>
      </c>
      <c r="AT89" s="280">
        <f t="shared" si="55"/>
        <v>0</v>
      </c>
      <c r="AU89" s="280">
        <f t="shared" si="56"/>
        <v>0</v>
      </c>
    </row>
    <row r="90" spans="1:47" x14ac:dyDescent="0.25">
      <c r="A90">
        <f t="shared" si="57"/>
        <v>73</v>
      </c>
      <c r="B90" s="69" t="str">
        <f>IF(ISBLANK('IV Addl - Analysis'!B84),"--",'IV Addl - Analysis'!B84)</f>
        <v>--</v>
      </c>
      <c r="C90" s="60" t="str">
        <f>IF(ISBLANK('V Addl - Providers'!C84),"--",'V Addl - Providers'!C84)</f>
        <v>--</v>
      </c>
      <c r="D90" s="60" t="str">
        <f>IF(ISBLANK('V Addl - Providers'!D84),"--",'V Addl - Providers'!D84)</f>
        <v>--</v>
      </c>
      <c r="E90" s="60" t="str">
        <f>IF(ISBLANK('V Addl - Providers'!E84),"--",'V Addl - Providers'!E84)</f>
        <v>--</v>
      </c>
      <c r="F90" s="9"/>
      <c r="G90" s="9"/>
      <c r="H90" s="9"/>
      <c r="I90" s="9"/>
      <c r="J90" s="9"/>
      <c r="K90" s="9"/>
      <c r="L90" s="9"/>
      <c r="M90" s="9"/>
      <c r="N90" s="9"/>
      <c r="O90" s="9"/>
      <c r="P90" s="9"/>
      <c r="Q90" s="9"/>
      <c r="R90" s="125" t="e">
        <f t="shared" si="41"/>
        <v>#DIV/0!</v>
      </c>
      <c r="S90" s="125" t="e">
        <f t="shared" si="42"/>
        <v>#DIV/0!</v>
      </c>
      <c r="T90" s="125" t="e">
        <f t="shared" si="43"/>
        <v>#DIV/0!</v>
      </c>
      <c r="U90" s="125" t="e">
        <f t="shared" si="44"/>
        <v>#DIV/0!</v>
      </c>
      <c r="V90" s="125" t="e">
        <f t="shared" si="45"/>
        <v>#DIV/0!</v>
      </c>
      <c r="W90" s="125" t="e">
        <f t="shared" si="46"/>
        <v>#DIV/0!</v>
      </c>
      <c r="X90" s="125" t="e">
        <f t="shared" si="47"/>
        <v>#DIV/0!</v>
      </c>
      <c r="Y90" s="125" t="e">
        <f t="shared" si="48"/>
        <v>#DIV/0!</v>
      </c>
      <c r="Z90" s="125" t="e">
        <f t="shared" si="49"/>
        <v>#DIV/0!</v>
      </c>
      <c r="AA90" s="59" t="e">
        <f t="shared" si="29"/>
        <v>#DIV/0!</v>
      </c>
      <c r="AB90" s="59" t="e">
        <f t="shared" si="30"/>
        <v>#DIV/0!</v>
      </c>
      <c r="AC90" s="63">
        <f t="shared" si="31"/>
        <v>0</v>
      </c>
      <c r="AD90" s="59" t="e">
        <f t="shared" si="50"/>
        <v>#DIV/0!</v>
      </c>
      <c r="AE90" s="59" t="e">
        <f t="shared" si="32"/>
        <v>#DIV/0!</v>
      </c>
      <c r="AF90" s="59" t="e">
        <f t="shared" si="33"/>
        <v>#DIV/0!</v>
      </c>
      <c r="AG90" s="63">
        <f t="shared" si="34"/>
        <v>0</v>
      </c>
      <c r="AH90" s="59" t="e">
        <f t="shared" si="51"/>
        <v>#DIV/0!</v>
      </c>
      <c r="AI90" s="59" t="e">
        <f t="shared" si="35"/>
        <v>#DIV/0!</v>
      </c>
      <c r="AJ90" s="59" t="e">
        <f t="shared" si="36"/>
        <v>#DIV/0!</v>
      </c>
      <c r="AK90" s="57">
        <f t="shared" si="37"/>
        <v>0</v>
      </c>
      <c r="AL90" s="59" t="e">
        <f t="shared" si="52"/>
        <v>#DIV/0!</v>
      </c>
      <c r="AM90" s="59" t="e">
        <f t="shared" si="38"/>
        <v>#DIV/0!</v>
      </c>
      <c r="AN90" s="59" t="e">
        <f t="shared" si="39"/>
        <v>#DIV/0!</v>
      </c>
      <c r="AO90" s="57">
        <f t="shared" si="40"/>
        <v>0</v>
      </c>
      <c r="AP90" s="59" t="e">
        <f t="shared" si="53"/>
        <v>#DIV/0!</v>
      </c>
      <c r="AQ90" s="84"/>
      <c r="AR90" s="235"/>
      <c r="AS90" s="280" t="str">
        <f t="shared" si="54"/>
        <v/>
      </c>
      <c r="AT90" s="280">
        <f t="shared" si="55"/>
        <v>0</v>
      </c>
      <c r="AU90" s="280">
        <f t="shared" si="56"/>
        <v>0</v>
      </c>
    </row>
    <row r="91" spans="1:47" x14ac:dyDescent="0.25">
      <c r="A91">
        <f t="shared" si="57"/>
        <v>74</v>
      </c>
      <c r="B91" s="69" t="str">
        <f>IF(ISBLANK('IV Addl - Analysis'!B85),"--",'IV Addl - Analysis'!B85)</f>
        <v>--</v>
      </c>
      <c r="C91" s="60" t="str">
        <f>IF(ISBLANK('V Addl - Providers'!C85),"--",'V Addl - Providers'!C85)</f>
        <v>--</v>
      </c>
      <c r="D91" s="60" t="str">
        <f>IF(ISBLANK('V Addl - Providers'!D85),"--",'V Addl - Providers'!D85)</f>
        <v>--</v>
      </c>
      <c r="E91" s="60" t="str">
        <f>IF(ISBLANK('V Addl - Providers'!E85),"--",'V Addl - Providers'!E85)</f>
        <v>--</v>
      </c>
      <c r="F91" s="9"/>
      <c r="G91" s="9"/>
      <c r="H91" s="9"/>
      <c r="I91" s="9"/>
      <c r="J91" s="9"/>
      <c r="K91" s="9"/>
      <c r="L91" s="9"/>
      <c r="M91" s="9"/>
      <c r="N91" s="9"/>
      <c r="O91" s="9"/>
      <c r="P91" s="9"/>
      <c r="Q91" s="9"/>
      <c r="R91" s="125" t="e">
        <f t="shared" si="41"/>
        <v>#DIV/0!</v>
      </c>
      <c r="S91" s="125" t="e">
        <f t="shared" si="42"/>
        <v>#DIV/0!</v>
      </c>
      <c r="T91" s="125" t="e">
        <f t="shared" si="43"/>
        <v>#DIV/0!</v>
      </c>
      <c r="U91" s="125" t="e">
        <f t="shared" si="44"/>
        <v>#DIV/0!</v>
      </c>
      <c r="V91" s="125" t="e">
        <f t="shared" si="45"/>
        <v>#DIV/0!</v>
      </c>
      <c r="W91" s="125" t="e">
        <f t="shared" si="46"/>
        <v>#DIV/0!</v>
      </c>
      <c r="X91" s="125" t="e">
        <f t="shared" si="47"/>
        <v>#DIV/0!</v>
      </c>
      <c r="Y91" s="125" t="e">
        <f t="shared" si="48"/>
        <v>#DIV/0!</v>
      </c>
      <c r="Z91" s="125" t="e">
        <f t="shared" si="49"/>
        <v>#DIV/0!</v>
      </c>
      <c r="AA91" s="59" t="e">
        <f t="shared" si="29"/>
        <v>#DIV/0!</v>
      </c>
      <c r="AB91" s="59" t="e">
        <f t="shared" si="30"/>
        <v>#DIV/0!</v>
      </c>
      <c r="AC91" s="63">
        <f t="shared" si="31"/>
        <v>0</v>
      </c>
      <c r="AD91" s="59" t="e">
        <f t="shared" si="50"/>
        <v>#DIV/0!</v>
      </c>
      <c r="AE91" s="59" t="e">
        <f t="shared" si="32"/>
        <v>#DIV/0!</v>
      </c>
      <c r="AF91" s="59" t="e">
        <f t="shared" si="33"/>
        <v>#DIV/0!</v>
      </c>
      <c r="AG91" s="63">
        <f t="shared" si="34"/>
        <v>0</v>
      </c>
      <c r="AH91" s="59" t="e">
        <f t="shared" si="51"/>
        <v>#DIV/0!</v>
      </c>
      <c r="AI91" s="59" t="e">
        <f t="shared" si="35"/>
        <v>#DIV/0!</v>
      </c>
      <c r="AJ91" s="59" t="e">
        <f t="shared" si="36"/>
        <v>#DIV/0!</v>
      </c>
      <c r="AK91" s="57">
        <f t="shared" si="37"/>
        <v>0</v>
      </c>
      <c r="AL91" s="59" t="e">
        <f t="shared" si="52"/>
        <v>#DIV/0!</v>
      </c>
      <c r="AM91" s="59" t="e">
        <f t="shared" si="38"/>
        <v>#DIV/0!</v>
      </c>
      <c r="AN91" s="59" t="e">
        <f t="shared" si="39"/>
        <v>#DIV/0!</v>
      </c>
      <c r="AO91" s="57">
        <f t="shared" si="40"/>
        <v>0</v>
      </c>
      <c r="AP91" s="59" t="e">
        <f t="shared" si="53"/>
        <v>#DIV/0!</v>
      </c>
      <c r="AQ91" s="84"/>
      <c r="AR91" s="235"/>
      <c r="AS91" s="280" t="str">
        <f t="shared" si="54"/>
        <v/>
      </c>
      <c r="AT91" s="280">
        <f t="shared" si="55"/>
        <v>0</v>
      </c>
      <c r="AU91" s="280">
        <f t="shared" si="56"/>
        <v>0</v>
      </c>
    </row>
    <row r="92" spans="1:47" x14ac:dyDescent="0.25">
      <c r="A92">
        <f t="shared" si="57"/>
        <v>75</v>
      </c>
      <c r="B92" s="69" t="str">
        <f>IF(ISBLANK('IV Addl - Analysis'!B86),"--",'IV Addl - Analysis'!B86)</f>
        <v>--</v>
      </c>
      <c r="C92" s="60" t="str">
        <f>IF(ISBLANK('V Addl - Providers'!C86),"--",'V Addl - Providers'!C86)</f>
        <v>--</v>
      </c>
      <c r="D92" s="60" t="str">
        <f>IF(ISBLANK('V Addl - Providers'!D86),"--",'V Addl - Providers'!D86)</f>
        <v>--</v>
      </c>
      <c r="E92" s="60" t="str">
        <f>IF(ISBLANK('V Addl - Providers'!E86),"--",'V Addl - Providers'!E86)</f>
        <v>--</v>
      </c>
      <c r="F92" s="9"/>
      <c r="G92" s="9"/>
      <c r="H92" s="9"/>
      <c r="I92" s="9"/>
      <c r="J92" s="9"/>
      <c r="K92" s="9"/>
      <c r="L92" s="9"/>
      <c r="M92" s="9"/>
      <c r="N92" s="9"/>
      <c r="O92" s="9"/>
      <c r="P92" s="9"/>
      <c r="Q92" s="9"/>
      <c r="R92" s="125" t="e">
        <f t="shared" si="41"/>
        <v>#DIV/0!</v>
      </c>
      <c r="S92" s="125" t="e">
        <f t="shared" si="42"/>
        <v>#DIV/0!</v>
      </c>
      <c r="T92" s="125" t="e">
        <f t="shared" si="43"/>
        <v>#DIV/0!</v>
      </c>
      <c r="U92" s="125" t="e">
        <f t="shared" si="44"/>
        <v>#DIV/0!</v>
      </c>
      <c r="V92" s="125" t="e">
        <f t="shared" si="45"/>
        <v>#DIV/0!</v>
      </c>
      <c r="W92" s="125" t="e">
        <f t="shared" si="46"/>
        <v>#DIV/0!</v>
      </c>
      <c r="X92" s="125" t="e">
        <f t="shared" si="47"/>
        <v>#DIV/0!</v>
      </c>
      <c r="Y92" s="125" t="e">
        <f t="shared" si="48"/>
        <v>#DIV/0!</v>
      </c>
      <c r="Z92" s="125" t="e">
        <f t="shared" si="49"/>
        <v>#DIV/0!</v>
      </c>
      <c r="AA92" s="59" t="e">
        <f t="shared" si="29"/>
        <v>#DIV/0!</v>
      </c>
      <c r="AB92" s="59" t="e">
        <f t="shared" si="30"/>
        <v>#DIV/0!</v>
      </c>
      <c r="AC92" s="63">
        <f t="shared" si="31"/>
        <v>0</v>
      </c>
      <c r="AD92" s="59" t="e">
        <f t="shared" si="50"/>
        <v>#DIV/0!</v>
      </c>
      <c r="AE92" s="59" t="e">
        <f t="shared" si="32"/>
        <v>#DIV/0!</v>
      </c>
      <c r="AF92" s="59" t="e">
        <f t="shared" si="33"/>
        <v>#DIV/0!</v>
      </c>
      <c r="AG92" s="63">
        <f t="shared" si="34"/>
        <v>0</v>
      </c>
      <c r="AH92" s="59" t="e">
        <f t="shared" si="51"/>
        <v>#DIV/0!</v>
      </c>
      <c r="AI92" s="59" t="e">
        <f t="shared" si="35"/>
        <v>#DIV/0!</v>
      </c>
      <c r="AJ92" s="59" t="e">
        <f t="shared" si="36"/>
        <v>#DIV/0!</v>
      </c>
      <c r="AK92" s="57">
        <f t="shared" si="37"/>
        <v>0</v>
      </c>
      <c r="AL92" s="59" t="e">
        <f t="shared" si="52"/>
        <v>#DIV/0!</v>
      </c>
      <c r="AM92" s="59" t="e">
        <f t="shared" si="38"/>
        <v>#DIV/0!</v>
      </c>
      <c r="AN92" s="59" t="e">
        <f t="shared" si="39"/>
        <v>#DIV/0!</v>
      </c>
      <c r="AO92" s="57">
        <f t="shared" si="40"/>
        <v>0</v>
      </c>
      <c r="AP92" s="59" t="e">
        <f t="shared" si="53"/>
        <v>#DIV/0!</v>
      </c>
      <c r="AQ92" s="84"/>
      <c r="AR92" s="235"/>
      <c r="AS92" s="280" t="str">
        <f t="shared" si="54"/>
        <v/>
      </c>
      <c r="AT92" s="280">
        <f t="shared" si="55"/>
        <v>0</v>
      </c>
      <c r="AU92" s="280">
        <f t="shared" si="56"/>
        <v>0</v>
      </c>
    </row>
    <row r="93" spans="1:47" x14ac:dyDescent="0.25">
      <c r="A93">
        <f t="shared" si="57"/>
        <v>76</v>
      </c>
      <c r="B93" s="69" t="str">
        <f>IF(ISBLANK('IV Addl - Analysis'!B87),"--",'IV Addl - Analysis'!B87)</f>
        <v>--</v>
      </c>
      <c r="C93" s="60" t="str">
        <f>IF(ISBLANK('V Addl - Providers'!C87),"--",'V Addl - Providers'!C87)</f>
        <v>--</v>
      </c>
      <c r="D93" s="60" t="str">
        <f>IF(ISBLANK('V Addl - Providers'!D87),"--",'V Addl - Providers'!D87)</f>
        <v>--</v>
      </c>
      <c r="E93" s="60" t="str">
        <f>IF(ISBLANK('V Addl - Providers'!E87),"--",'V Addl - Providers'!E87)</f>
        <v>--</v>
      </c>
      <c r="F93" s="9"/>
      <c r="G93" s="9"/>
      <c r="H93" s="9"/>
      <c r="I93" s="9"/>
      <c r="J93" s="9"/>
      <c r="K93" s="9"/>
      <c r="L93" s="9"/>
      <c r="M93" s="9"/>
      <c r="N93" s="9"/>
      <c r="O93" s="9"/>
      <c r="P93" s="9"/>
      <c r="Q93" s="9"/>
      <c r="R93" s="125" t="e">
        <f t="shared" si="41"/>
        <v>#DIV/0!</v>
      </c>
      <c r="S93" s="125" t="e">
        <f t="shared" si="42"/>
        <v>#DIV/0!</v>
      </c>
      <c r="T93" s="125" t="e">
        <f t="shared" si="43"/>
        <v>#DIV/0!</v>
      </c>
      <c r="U93" s="125" t="e">
        <f t="shared" si="44"/>
        <v>#DIV/0!</v>
      </c>
      <c r="V93" s="125" t="e">
        <f t="shared" si="45"/>
        <v>#DIV/0!</v>
      </c>
      <c r="W93" s="125" t="e">
        <f t="shared" si="46"/>
        <v>#DIV/0!</v>
      </c>
      <c r="X93" s="125" t="e">
        <f t="shared" si="47"/>
        <v>#DIV/0!</v>
      </c>
      <c r="Y93" s="125" t="e">
        <f t="shared" si="48"/>
        <v>#DIV/0!</v>
      </c>
      <c r="Z93" s="125" t="e">
        <f t="shared" si="49"/>
        <v>#DIV/0!</v>
      </c>
      <c r="AA93" s="59" t="e">
        <f t="shared" si="29"/>
        <v>#DIV/0!</v>
      </c>
      <c r="AB93" s="59" t="e">
        <f t="shared" si="30"/>
        <v>#DIV/0!</v>
      </c>
      <c r="AC93" s="63">
        <f t="shared" si="31"/>
        <v>0</v>
      </c>
      <c r="AD93" s="59" t="e">
        <f t="shared" si="50"/>
        <v>#DIV/0!</v>
      </c>
      <c r="AE93" s="59" t="e">
        <f t="shared" si="32"/>
        <v>#DIV/0!</v>
      </c>
      <c r="AF93" s="59" t="e">
        <f t="shared" si="33"/>
        <v>#DIV/0!</v>
      </c>
      <c r="AG93" s="63">
        <f t="shared" si="34"/>
        <v>0</v>
      </c>
      <c r="AH93" s="59" t="e">
        <f t="shared" si="51"/>
        <v>#DIV/0!</v>
      </c>
      <c r="AI93" s="59" t="e">
        <f t="shared" si="35"/>
        <v>#DIV/0!</v>
      </c>
      <c r="AJ93" s="59" t="e">
        <f t="shared" si="36"/>
        <v>#DIV/0!</v>
      </c>
      <c r="AK93" s="57">
        <f t="shared" si="37"/>
        <v>0</v>
      </c>
      <c r="AL93" s="59" t="e">
        <f t="shared" si="52"/>
        <v>#DIV/0!</v>
      </c>
      <c r="AM93" s="59" t="e">
        <f t="shared" si="38"/>
        <v>#DIV/0!</v>
      </c>
      <c r="AN93" s="59" t="e">
        <f t="shared" si="39"/>
        <v>#DIV/0!</v>
      </c>
      <c r="AO93" s="57">
        <f t="shared" si="40"/>
        <v>0</v>
      </c>
      <c r="AP93" s="59" t="e">
        <f t="shared" si="53"/>
        <v>#DIV/0!</v>
      </c>
      <c r="AQ93" s="84"/>
      <c r="AR93" s="235"/>
      <c r="AS93" s="280" t="str">
        <f t="shared" si="54"/>
        <v/>
      </c>
      <c r="AT93" s="280">
        <f t="shared" si="55"/>
        <v>0</v>
      </c>
      <c r="AU93" s="280">
        <f t="shared" si="56"/>
        <v>0</v>
      </c>
    </row>
    <row r="94" spans="1:47" x14ac:dyDescent="0.25">
      <c r="A94">
        <f t="shared" si="57"/>
        <v>77</v>
      </c>
      <c r="B94" s="69" t="str">
        <f>IF(ISBLANK('IV Addl - Analysis'!B88),"--",'IV Addl - Analysis'!B88)</f>
        <v>--</v>
      </c>
      <c r="C94" s="60" t="str">
        <f>IF(ISBLANK('V Addl - Providers'!C88),"--",'V Addl - Providers'!C88)</f>
        <v>--</v>
      </c>
      <c r="D94" s="60" t="str">
        <f>IF(ISBLANK('V Addl - Providers'!D88),"--",'V Addl - Providers'!D88)</f>
        <v>--</v>
      </c>
      <c r="E94" s="60" t="str">
        <f>IF(ISBLANK('V Addl - Providers'!E88),"--",'V Addl - Providers'!E88)</f>
        <v>--</v>
      </c>
      <c r="F94" s="9"/>
      <c r="G94" s="9"/>
      <c r="H94" s="9"/>
      <c r="I94" s="9"/>
      <c r="J94" s="9"/>
      <c r="K94" s="9"/>
      <c r="L94" s="9"/>
      <c r="M94" s="9"/>
      <c r="N94" s="9"/>
      <c r="O94" s="9"/>
      <c r="P94" s="9"/>
      <c r="Q94" s="9"/>
      <c r="R94" s="125" t="e">
        <f t="shared" si="41"/>
        <v>#DIV/0!</v>
      </c>
      <c r="S94" s="125" t="e">
        <f t="shared" si="42"/>
        <v>#DIV/0!</v>
      </c>
      <c r="T94" s="125" t="e">
        <f t="shared" si="43"/>
        <v>#DIV/0!</v>
      </c>
      <c r="U94" s="125" t="e">
        <f t="shared" si="44"/>
        <v>#DIV/0!</v>
      </c>
      <c r="V94" s="125" t="e">
        <f t="shared" si="45"/>
        <v>#DIV/0!</v>
      </c>
      <c r="W94" s="125" t="e">
        <f t="shared" si="46"/>
        <v>#DIV/0!</v>
      </c>
      <c r="X94" s="125" t="e">
        <f t="shared" si="47"/>
        <v>#DIV/0!</v>
      </c>
      <c r="Y94" s="125" t="e">
        <f t="shared" si="48"/>
        <v>#DIV/0!</v>
      </c>
      <c r="Z94" s="125" t="e">
        <f t="shared" si="49"/>
        <v>#DIV/0!</v>
      </c>
      <c r="AA94" s="59" t="e">
        <f t="shared" si="29"/>
        <v>#DIV/0!</v>
      </c>
      <c r="AB94" s="59" t="e">
        <f t="shared" si="30"/>
        <v>#DIV/0!</v>
      </c>
      <c r="AC94" s="63">
        <f t="shared" si="31"/>
        <v>0</v>
      </c>
      <c r="AD94" s="59" t="e">
        <f t="shared" si="50"/>
        <v>#DIV/0!</v>
      </c>
      <c r="AE94" s="59" t="e">
        <f t="shared" si="32"/>
        <v>#DIV/0!</v>
      </c>
      <c r="AF94" s="59" t="e">
        <f t="shared" si="33"/>
        <v>#DIV/0!</v>
      </c>
      <c r="AG94" s="63">
        <f t="shared" si="34"/>
        <v>0</v>
      </c>
      <c r="AH94" s="59" t="e">
        <f t="shared" si="51"/>
        <v>#DIV/0!</v>
      </c>
      <c r="AI94" s="59" t="e">
        <f t="shared" si="35"/>
        <v>#DIV/0!</v>
      </c>
      <c r="AJ94" s="59" t="e">
        <f t="shared" si="36"/>
        <v>#DIV/0!</v>
      </c>
      <c r="AK94" s="57">
        <f t="shared" si="37"/>
        <v>0</v>
      </c>
      <c r="AL94" s="59" t="e">
        <f t="shared" si="52"/>
        <v>#DIV/0!</v>
      </c>
      <c r="AM94" s="59" t="e">
        <f t="shared" si="38"/>
        <v>#DIV/0!</v>
      </c>
      <c r="AN94" s="59" t="e">
        <f t="shared" si="39"/>
        <v>#DIV/0!</v>
      </c>
      <c r="AO94" s="57">
        <f t="shared" si="40"/>
        <v>0</v>
      </c>
      <c r="AP94" s="59" t="e">
        <f t="shared" si="53"/>
        <v>#DIV/0!</v>
      </c>
      <c r="AQ94" s="84"/>
      <c r="AR94" s="235"/>
      <c r="AS94" s="280" t="str">
        <f t="shared" si="54"/>
        <v/>
      </c>
      <c r="AT94" s="280">
        <f t="shared" si="55"/>
        <v>0</v>
      </c>
      <c r="AU94" s="280">
        <f t="shared" si="56"/>
        <v>0</v>
      </c>
    </row>
    <row r="95" spans="1:47" x14ac:dyDescent="0.25">
      <c r="A95">
        <f t="shared" si="57"/>
        <v>78</v>
      </c>
      <c r="B95" s="69" t="str">
        <f>IF(ISBLANK('IV Addl - Analysis'!B89),"--",'IV Addl - Analysis'!B89)</f>
        <v>--</v>
      </c>
      <c r="C95" s="60" t="str">
        <f>IF(ISBLANK('V Addl - Providers'!C89),"--",'V Addl - Providers'!C89)</f>
        <v>--</v>
      </c>
      <c r="D95" s="60" t="str">
        <f>IF(ISBLANK('V Addl - Providers'!D89),"--",'V Addl - Providers'!D89)</f>
        <v>--</v>
      </c>
      <c r="E95" s="60" t="str">
        <f>IF(ISBLANK('V Addl - Providers'!E89),"--",'V Addl - Providers'!E89)</f>
        <v>--</v>
      </c>
      <c r="F95" s="9"/>
      <c r="G95" s="9"/>
      <c r="H95" s="9"/>
      <c r="I95" s="9"/>
      <c r="J95" s="9"/>
      <c r="K95" s="9"/>
      <c r="L95" s="9"/>
      <c r="M95" s="9"/>
      <c r="N95" s="9"/>
      <c r="O95" s="9"/>
      <c r="P95" s="9"/>
      <c r="Q95" s="9"/>
      <c r="R95" s="125" t="e">
        <f t="shared" si="41"/>
        <v>#DIV/0!</v>
      </c>
      <c r="S95" s="125" t="e">
        <f t="shared" si="42"/>
        <v>#DIV/0!</v>
      </c>
      <c r="T95" s="125" t="e">
        <f t="shared" si="43"/>
        <v>#DIV/0!</v>
      </c>
      <c r="U95" s="125" t="e">
        <f t="shared" si="44"/>
        <v>#DIV/0!</v>
      </c>
      <c r="V95" s="125" t="e">
        <f t="shared" si="45"/>
        <v>#DIV/0!</v>
      </c>
      <c r="W95" s="125" t="e">
        <f t="shared" si="46"/>
        <v>#DIV/0!</v>
      </c>
      <c r="X95" s="125" t="e">
        <f t="shared" si="47"/>
        <v>#DIV/0!</v>
      </c>
      <c r="Y95" s="125" t="e">
        <f t="shared" si="48"/>
        <v>#DIV/0!</v>
      </c>
      <c r="Z95" s="125" t="e">
        <f t="shared" si="49"/>
        <v>#DIV/0!</v>
      </c>
      <c r="AA95" s="59" t="e">
        <f t="shared" si="29"/>
        <v>#DIV/0!</v>
      </c>
      <c r="AB95" s="59" t="e">
        <f t="shared" si="30"/>
        <v>#DIV/0!</v>
      </c>
      <c r="AC95" s="63">
        <f t="shared" si="31"/>
        <v>0</v>
      </c>
      <c r="AD95" s="59" t="e">
        <f t="shared" si="50"/>
        <v>#DIV/0!</v>
      </c>
      <c r="AE95" s="59" t="e">
        <f t="shared" si="32"/>
        <v>#DIV/0!</v>
      </c>
      <c r="AF95" s="59" t="e">
        <f t="shared" si="33"/>
        <v>#DIV/0!</v>
      </c>
      <c r="AG95" s="63">
        <f t="shared" si="34"/>
        <v>0</v>
      </c>
      <c r="AH95" s="59" t="e">
        <f t="shared" si="51"/>
        <v>#DIV/0!</v>
      </c>
      <c r="AI95" s="59" t="e">
        <f t="shared" si="35"/>
        <v>#DIV/0!</v>
      </c>
      <c r="AJ95" s="59" t="e">
        <f t="shared" si="36"/>
        <v>#DIV/0!</v>
      </c>
      <c r="AK95" s="57">
        <f t="shared" si="37"/>
        <v>0</v>
      </c>
      <c r="AL95" s="59" t="e">
        <f t="shared" si="52"/>
        <v>#DIV/0!</v>
      </c>
      <c r="AM95" s="59" t="e">
        <f t="shared" si="38"/>
        <v>#DIV/0!</v>
      </c>
      <c r="AN95" s="59" t="e">
        <f t="shared" si="39"/>
        <v>#DIV/0!</v>
      </c>
      <c r="AO95" s="57">
        <f t="shared" si="40"/>
        <v>0</v>
      </c>
      <c r="AP95" s="59" t="e">
        <f t="shared" si="53"/>
        <v>#DIV/0!</v>
      </c>
      <c r="AQ95" s="84"/>
      <c r="AR95" s="235"/>
      <c r="AS95" s="280" t="str">
        <f t="shared" si="54"/>
        <v/>
      </c>
      <c r="AT95" s="280">
        <f t="shared" si="55"/>
        <v>0</v>
      </c>
      <c r="AU95" s="280">
        <f t="shared" si="56"/>
        <v>0</v>
      </c>
    </row>
    <row r="96" spans="1:47" x14ac:dyDescent="0.25">
      <c r="A96">
        <f t="shared" si="57"/>
        <v>79</v>
      </c>
      <c r="B96" s="69" t="str">
        <f>IF(ISBLANK('IV Addl - Analysis'!B90),"--",'IV Addl - Analysis'!B90)</f>
        <v>--</v>
      </c>
      <c r="C96" s="60" t="str">
        <f>IF(ISBLANK('V Addl - Providers'!C90),"--",'V Addl - Providers'!C90)</f>
        <v>--</v>
      </c>
      <c r="D96" s="60" t="str">
        <f>IF(ISBLANK('V Addl - Providers'!D90),"--",'V Addl - Providers'!D90)</f>
        <v>--</v>
      </c>
      <c r="E96" s="60" t="str">
        <f>IF(ISBLANK('V Addl - Providers'!E90),"--",'V Addl - Providers'!E90)</f>
        <v>--</v>
      </c>
      <c r="F96" s="9"/>
      <c r="G96" s="9"/>
      <c r="H96" s="9"/>
      <c r="I96" s="9"/>
      <c r="J96" s="9"/>
      <c r="K96" s="9"/>
      <c r="L96" s="9"/>
      <c r="M96" s="9"/>
      <c r="N96" s="9"/>
      <c r="O96" s="9"/>
      <c r="P96" s="9"/>
      <c r="Q96" s="9"/>
      <c r="R96" s="125" t="e">
        <f t="shared" si="41"/>
        <v>#DIV/0!</v>
      </c>
      <c r="S96" s="125" t="e">
        <f t="shared" si="42"/>
        <v>#DIV/0!</v>
      </c>
      <c r="T96" s="125" t="e">
        <f t="shared" si="43"/>
        <v>#DIV/0!</v>
      </c>
      <c r="U96" s="125" t="e">
        <f t="shared" si="44"/>
        <v>#DIV/0!</v>
      </c>
      <c r="V96" s="125" t="e">
        <f t="shared" si="45"/>
        <v>#DIV/0!</v>
      </c>
      <c r="W96" s="125" t="e">
        <f t="shared" si="46"/>
        <v>#DIV/0!</v>
      </c>
      <c r="X96" s="125" t="e">
        <f t="shared" si="47"/>
        <v>#DIV/0!</v>
      </c>
      <c r="Y96" s="125" t="e">
        <f t="shared" si="48"/>
        <v>#DIV/0!</v>
      </c>
      <c r="Z96" s="125" t="e">
        <f t="shared" si="49"/>
        <v>#DIV/0!</v>
      </c>
      <c r="AA96" s="59" t="e">
        <f t="shared" si="29"/>
        <v>#DIV/0!</v>
      </c>
      <c r="AB96" s="59" t="e">
        <f t="shared" si="30"/>
        <v>#DIV/0!</v>
      </c>
      <c r="AC96" s="63">
        <f t="shared" si="31"/>
        <v>0</v>
      </c>
      <c r="AD96" s="59" t="e">
        <f t="shared" si="50"/>
        <v>#DIV/0!</v>
      </c>
      <c r="AE96" s="59" t="e">
        <f t="shared" si="32"/>
        <v>#DIV/0!</v>
      </c>
      <c r="AF96" s="59" t="e">
        <f t="shared" si="33"/>
        <v>#DIV/0!</v>
      </c>
      <c r="AG96" s="63">
        <f t="shared" si="34"/>
        <v>0</v>
      </c>
      <c r="AH96" s="59" t="e">
        <f t="shared" si="51"/>
        <v>#DIV/0!</v>
      </c>
      <c r="AI96" s="59" t="e">
        <f t="shared" si="35"/>
        <v>#DIV/0!</v>
      </c>
      <c r="AJ96" s="59" t="e">
        <f t="shared" si="36"/>
        <v>#DIV/0!</v>
      </c>
      <c r="AK96" s="57">
        <f t="shared" si="37"/>
        <v>0</v>
      </c>
      <c r="AL96" s="59" t="e">
        <f t="shared" si="52"/>
        <v>#DIV/0!</v>
      </c>
      <c r="AM96" s="59" t="e">
        <f t="shared" si="38"/>
        <v>#DIV/0!</v>
      </c>
      <c r="AN96" s="59" t="e">
        <f t="shared" si="39"/>
        <v>#DIV/0!</v>
      </c>
      <c r="AO96" s="57">
        <f t="shared" si="40"/>
        <v>0</v>
      </c>
      <c r="AP96" s="59" t="e">
        <f t="shared" si="53"/>
        <v>#DIV/0!</v>
      </c>
      <c r="AQ96" s="84"/>
      <c r="AR96" s="235"/>
      <c r="AS96" s="280" t="str">
        <f t="shared" si="54"/>
        <v/>
      </c>
      <c r="AT96" s="280">
        <f t="shared" si="55"/>
        <v>0</v>
      </c>
      <c r="AU96" s="280">
        <f t="shared" si="56"/>
        <v>0</v>
      </c>
    </row>
    <row r="97" spans="1:47" x14ac:dyDescent="0.25">
      <c r="A97">
        <f t="shared" si="57"/>
        <v>80</v>
      </c>
      <c r="B97" s="69" t="str">
        <f>IF(ISBLANK('IV Addl - Analysis'!B91),"--",'IV Addl - Analysis'!B91)</f>
        <v>--</v>
      </c>
      <c r="C97" s="60" t="str">
        <f>IF(ISBLANK('V Addl - Providers'!C91),"--",'V Addl - Providers'!C91)</f>
        <v>--</v>
      </c>
      <c r="D97" s="60" t="str">
        <f>IF(ISBLANK('V Addl - Providers'!D91),"--",'V Addl - Providers'!D91)</f>
        <v>--</v>
      </c>
      <c r="E97" s="60" t="str">
        <f>IF(ISBLANK('V Addl - Providers'!E91),"--",'V Addl - Providers'!E91)</f>
        <v>--</v>
      </c>
      <c r="F97" s="9"/>
      <c r="G97" s="9"/>
      <c r="H97" s="9"/>
      <c r="I97" s="9"/>
      <c r="J97" s="9"/>
      <c r="K97" s="9"/>
      <c r="L97" s="9"/>
      <c r="M97" s="9"/>
      <c r="N97" s="9"/>
      <c r="O97" s="9"/>
      <c r="P97" s="9"/>
      <c r="Q97" s="9"/>
      <c r="R97" s="125" t="e">
        <f t="shared" si="41"/>
        <v>#DIV/0!</v>
      </c>
      <c r="S97" s="125" t="e">
        <f t="shared" si="42"/>
        <v>#DIV/0!</v>
      </c>
      <c r="T97" s="125" t="e">
        <f t="shared" si="43"/>
        <v>#DIV/0!</v>
      </c>
      <c r="U97" s="125" t="e">
        <f t="shared" si="44"/>
        <v>#DIV/0!</v>
      </c>
      <c r="V97" s="125" t="e">
        <f t="shared" si="45"/>
        <v>#DIV/0!</v>
      </c>
      <c r="W97" s="125" t="e">
        <f t="shared" si="46"/>
        <v>#DIV/0!</v>
      </c>
      <c r="X97" s="125" t="e">
        <f t="shared" si="47"/>
        <v>#DIV/0!</v>
      </c>
      <c r="Y97" s="125" t="e">
        <f t="shared" si="48"/>
        <v>#DIV/0!</v>
      </c>
      <c r="Z97" s="125" t="e">
        <f t="shared" si="49"/>
        <v>#DIV/0!</v>
      </c>
      <c r="AA97" s="59" t="e">
        <f t="shared" si="29"/>
        <v>#DIV/0!</v>
      </c>
      <c r="AB97" s="59" t="e">
        <f t="shared" si="30"/>
        <v>#DIV/0!</v>
      </c>
      <c r="AC97" s="63">
        <f t="shared" si="31"/>
        <v>0</v>
      </c>
      <c r="AD97" s="59" t="e">
        <f t="shared" si="50"/>
        <v>#DIV/0!</v>
      </c>
      <c r="AE97" s="59" t="e">
        <f t="shared" si="32"/>
        <v>#DIV/0!</v>
      </c>
      <c r="AF97" s="59" t="e">
        <f t="shared" si="33"/>
        <v>#DIV/0!</v>
      </c>
      <c r="AG97" s="63">
        <f t="shared" si="34"/>
        <v>0</v>
      </c>
      <c r="AH97" s="59" t="e">
        <f t="shared" si="51"/>
        <v>#DIV/0!</v>
      </c>
      <c r="AI97" s="59" t="e">
        <f t="shared" si="35"/>
        <v>#DIV/0!</v>
      </c>
      <c r="AJ97" s="59" t="e">
        <f t="shared" si="36"/>
        <v>#DIV/0!</v>
      </c>
      <c r="AK97" s="57">
        <f t="shared" si="37"/>
        <v>0</v>
      </c>
      <c r="AL97" s="59" t="e">
        <f t="shared" si="52"/>
        <v>#DIV/0!</v>
      </c>
      <c r="AM97" s="59" t="e">
        <f t="shared" si="38"/>
        <v>#DIV/0!</v>
      </c>
      <c r="AN97" s="59" t="e">
        <f t="shared" si="39"/>
        <v>#DIV/0!</v>
      </c>
      <c r="AO97" s="57">
        <f t="shared" si="40"/>
        <v>0</v>
      </c>
      <c r="AP97" s="59" t="e">
        <f t="shared" si="53"/>
        <v>#DIV/0!</v>
      </c>
      <c r="AQ97" s="84"/>
      <c r="AR97" s="235"/>
      <c r="AS97" s="280" t="str">
        <f t="shared" si="54"/>
        <v/>
      </c>
      <c r="AT97" s="280">
        <f t="shared" si="55"/>
        <v>0</v>
      </c>
      <c r="AU97" s="280">
        <f t="shared" si="56"/>
        <v>0</v>
      </c>
    </row>
    <row r="98" spans="1:47" x14ac:dyDescent="0.25">
      <c r="A98">
        <f t="shared" si="57"/>
        <v>81</v>
      </c>
      <c r="B98" s="69" t="str">
        <f>IF(ISBLANK('IV Addl - Analysis'!B92),"--",'IV Addl - Analysis'!B92)</f>
        <v>--</v>
      </c>
      <c r="C98" s="60" t="str">
        <f>IF(ISBLANK('V Addl - Providers'!C92),"--",'V Addl - Providers'!C92)</f>
        <v>--</v>
      </c>
      <c r="D98" s="60" t="str">
        <f>IF(ISBLANK('V Addl - Providers'!D92),"--",'V Addl - Providers'!D92)</f>
        <v>--</v>
      </c>
      <c r="E98" s="60" t="str">
        <f>IF(ISBLANK('V Addl - Providers'!E92),"--",'V Addl - Providers'!E92)</f>
        <v>--</v>
      </c>
      <c r="F98" s="9"/>
      <c r="G98" s="9"/>
      <c r="H98" s="9"/>
      <c r="I98" s="9"/>
      <c r="J98" s="9"/>
      <c r="K98" s="9"/>
      <c r="L98" s="9"/>
      <c r="M98" s="9"/>
      <c r="N98" s="9"/>
      <c r="O98" s="9"/>
      <c r="P98" s="9"/>
      <c r="Q98" s="9"/>
      <c r="R98" s="125" t="e">
        <f t="shared" si="41"/>
        <v>#DIV/0!</v>
      </c>
      <c r="S98" s="125" t="e">
        <f t="shared" si="42"/>
        <v>#DIV/0!</v>
      </c>
      <c r="T98" s="125" t="e">
        <f t="shared" si="43"/>
        <v>#DIV/0!</v>
      </c>
      <c r="U98" s="125" t="e">
        <f t="shared" si="44"/>
        <v>#DIV/0!</v>
      </c>
      <c r="V98" s="125" t="e">
        <f t="shared" si="45"/>
        <v>#DIV/0!</v>
      </c>
      <c r="W98" s="125" t="e">
        <f t="shared" si="46"/>
        <v>#DIV/0!</v>
      </c>
      <c r="X98" s="125" t="e">
        <f t="shared" si="47"/>
        <v>#DIV/0!</v>
      </c>
      <c r="Y98" s="125" t="e">
        <f t="shared" si="48"/>
        <v>#DIV/0!</v>
      </c>
      <c r="Z98" s="125" t="e">
        <f t="shared" si="49"/>
        <v>#DIV/0!</v>
      </c>
      <c r="AA98" s="59" t="e">
        <f t="shared" si="29"/>
        <v>#DIV/0!</v>
      </c>
      <c r="AB98" s="59" t="e">
        <f t="shared" si="30"/>
        <v>#DIV/0!</v>
      </c>
      <c r="AC98" s="63">
        <f t="shared" si="31"/>
        <v>0</v>
      </c>
      <c r="AD98" s="59" t="e">
        <f t="shared" si="50"/>
        <v>#DIV/0!</v>
      </c>
      <c r="AE98" s="59" t="e">
        <f t="shared" si="32"/>
        <v>#DIV/0!</v>
      </c>
      <c r="AF98" s="59" t="e">
        <f t="shared" si="33"/>
        <v>#DIV/0!</v>
      </c>
      <c r="AG98" s="63">
        <f t="shared" si="34"/>
        <v>0</v>
      </c>
      <c r="AH98" s="59" t="e">
        <f t="shared" si="51"/>
        <v>#DIV/0!</v>
      </c>
      <c r="AI98" s="59" t="e">
        <f t="shared" si="35"/>
        <v>#DIV/0!</v>
      </c>
      <c r="AJ98" s="59" t="e">
        <f t="shared" si="36"/>
        <v>#DIV/0!</v>
      </c>
      <c r="AK98" s="57">
        <f t="shared" si="37"/>
        <v>0</v>
      </c>
      <c r="AL98" s="59" t="e">
        <f t="shared" si="52"/>
        <v>#DIV/0!</v>
      </c>
      <c r="AM98" s="59" t="e">
        <f t="shared" si="38"/>
        <v>#DIV/0!</v>
      </c>
      <c r="AN98" s="59" t="e">
        <f t="shared" si="39"/>
        <v>#DIV/0!</v>
      </c>
      <c r="AO98" s="57">
        <f t="shared" si="40"/>
        <v>0</v>
      </c>
      <c r="AP98" s="59" t="e">
        <f t="shared" si="53"/>
        <v>#DIV/0!</v>
      </c>
      <c r="AQ98" s="84"/>
      <c r="AR98" s="235"/>
      <c r="AS98" s="280" t="str">
        <f t="shared" si="54"/>
        <v/>
      </c>
      <c r="AT98" s="280">
        <f t="shared" si="55"/>
        <v>0</v>
      </c>
      <c r="AU98" s="280">
        <f t="shared" si="56"/>
        <v>0</v>
      </c>
    </row>
    <row r="99" spans="1:47" x14ac:dyDescent="0.25">
      <c r="A99">
        <f t="shared" si="57"/>
        <v>82</v>
      </c>
      <c r="B99" s="69" t="str">
        <f>IF(ISBLANK('IV Addl - Analysis'!B93),"--",'IV Addl - Analysis'!B93)</f>
        <v>--</v>
      </c>
      <c r="C99" s="60" t="str">
        <f>IF(ISBLANK('V Addl - Providers'!C93),"--",'V Addl - Providers'!C93)</f>
        <v>--</v>
      </c>
      <c r="D99" s="60" t="str">
        <f>IF(ISBLANK('V Addl - Providers'!D93),"--",'V Addl - Providers'!D93)</f>
        <v>--</v>
      </c>
      <c r="E99" s="60" t="str">
        <f>IF(ISBLANK('V Addl - Providers'!E93),"--",'V Addl - Providers'!E93)</f>
        <v>--</v>
      </c>
      <c r="F99" s="9"/>
      <c r="G99" s="9"/>
      <c r="H99" s="9"/>
      <c r="I99" s="9"/>
      <c r="J99" s="9"/>
      <c r="K99" s="9"/>
      <c r="L99" s="9"/>
      <c r="M99" s="9"/>
      <c r="N99" s="9"/>
      <c r="O99" s="9"/>
      <c r="P99" s="9"/>
      <c r="Q99" s="9"/>
      <c r="R99" s="125" t="e">
        <f t="shared" si="41"/>
        <v>#DIV/0!</v>
      </c>
      <c r="S99" s="125" t="e">
        <f t="shared" si="42"/>
        <v>#DIV/0!</v>
      </c>
      <c r="T99" s="125" t="e">
        <f t="shared" si="43"/>
        <v>#DIV/0!</v>
      </c>
      <c r="U99" s="125" t="e">
        <f t="shared" si="44"/>
        <v>#DIV/0!</v>
      </c>
      <c r="V99" s="125" t="e">
        <f t="shared" si="45"/>
        <v>#DIV/0!</v>
      </c>
      <c r="W99" s="125" t="e">
        <f t="shared" si="46"/>
        <v>#DIV/0!</v>
      </c>
      <c r="X99" s="125" t="e">
        <f t="shared" si="47"/>
        <v>#DIV/0!</v>
      </c>
      <c r="Y99" s="125" t="e">
        <f t="shared" si="48"/>
        <v>#DIV/0!</v>
      </c>
      <c r="Z99" s="125" t="e">
        <f t="shared" si="49"/>
        <v>#DIV/0!</v>
      </c>
      <c r="AA99" s="59" t="e">
        <f t="shared" si="29"/>
        <v>#DIV/0!</v>
      </c>
      <c r="AB99" s="59" t="e">
        <f t="shared" si="30"/>
        <v>#DIV/0!</v>
      </c>
      <c r="AC99" s="63">
        <f t="shared" si="31"/>
        <v>0</v>
      </c>
      <c r="AD99" s="59" t="e">
        <f t="shared" si="50"/>
        <v>#DIV/0!</v>
      </c>
      <c r="AE99" s="59" t="e">
        <f t="shared" si="32"/>
        <v>#DIV/0!</v>
      </c>
      <c r="AF99" s="59" t="e">
        <f t="shared" si="33"/>
        <v>#DIV/0!</v>
      </c>
      <c r="AG99" s="63">
        <f t="shared" si="34"/>
        <v>0</v>
      </c>
      <c r="AH99" s="59" t="e">
        <f t="shared" si="51"/>
        <v>#DIV/0!</v>
      </c>
      <c r="AI99" s="59" t="e">
        <f t="shared" si="35"/>
        <v>#DIV/0!</v>
      </c>
      <c r="AJ99" s="59" t="e">
        <f t="shared" si="36"/>
        <v>#DIV/0!</v>
      </c>
      <c r="AK99" s="57">
        <f t="shared" si="37"/>
        <v>0</v>
      </c>
      <c r="AL99" s="59" t="e">
        <f t="shared" si="52"/>
        <v>#DIV/0!</v>
      </c>
      <c r="AM99" s="59" t="e">
        <f t="shared" si="38"/>
        <v>#DIV/0!</v>
      </c>
      <c r="AN99" s="59" t="e">
        <f t="shared" si="39"/>
        <v>#DIV/0!</v>
      </c>
      <c r="AO99" s="57">
        <f t="shared" si="40"/>
        <v>0</v>
      </c>
      <c r="AP99" s="59" t="e">
        <f t="shared" si="53"/>
        <v>#DIV/0!</v>
      </c>
      <c r="AQ99" s="84"/>
      <c r="AR99" s="235"/>
      <c r="AS99" s="280" t="str">
        <f t="shared" si="54"/>
        <v/>
      </c>
      <c r="AT99" s="280">
        <f t="shared" si="55"/>
        <v>0</v>
      </c>
      <c r="AU99" s="280">
        <f t="shared" si="56"/>
        <v>0</v>
      </c>
    </row>
    <row r="100" spans="1:47" x14ac:dyDescent="0.25">
      <c r="A100">
        <f t="shared" si="57"/>
        <v>83</v>
      </c>
      <c r="B100" s="69" t="str">
        <f>IF(ISBLANK('IV Addl - Analysis'!B94),"--",'IV Addl - Analysis'!B94)</f>
        <v>--</v>
      </c>
      <c r="C100" s="60" t="str">
        <f>IF(ISBLANK('V Addl - Providers'!C94),"--",'V Addl - Providers'!C94)</f>
        <v>--</v>
      </c>
      <c r="D100" s="60" t="str">
        <f>IF(ISBLANK('V Addl - Providers'!D94),"--",'V Addl - Providers'!D94)</f>
        <v>--</v>
      </c>
      <c r="E100" s="60" t="str">
        <f>IF(ISBLANK('V Addl - Providers'!E94),"--",'V Addl - Providers'!E94)</f>
        <v>--</v>
      </c>
      <c r="F100" s="9"/>
      <c r="G100" s="9"/>
      <c r="H100" s="9"/>
      <c r="I100" s="9"/>
      <c r="J100" s="9"/>
      <c r="K100" s="9"/>
      <c r="L100" s="9"/>
      <c r="M100" s="9"/>
      <c r="N100" s="9"/>
      <c r="O100" s="9"/>
      <c r="P100" s="9"/>
      <c r="Q100" s="9"/>
      <c r="R100" s="125" t="e">
        <f t="shared" si="41"/>
        <v>#DIV/0!</v>
      </c>
      <c r="S100" s="125" t="e">
        <f t="shared" si="42"/>
        <v>#DIV/0!</v>
      </c>
      <c r="T100" s="125" t="e">
        <f t="shared" si="43"/>
        <v>#DIV/0!</v>
      </c>
      <c r="U100" s="125" t="e">
        <f t="shared" si="44"/>
        <v>#DIV/0!</v>
      </c>
      <c r="V100" s="125" t="e">
        <f t="shared" si="45"/>
        <v>#DIV/0!</v>
      </c>
      <c r="W100" s="125" t="e">
        <f t="shared" si="46"/>
        <v>#DIV/0!</v>
      </c>
      <c r="X100" s="125" t="e">
        <f t="shared" si="47"/>
        <v>#DIV/0!</v>
      </c>
      <c r="Y100" s="125" t="e">
        <f t="shared" si="48"/>
        <v>#DIV/0!</v>
      </c>
      <c r="Z100" s="125" t="e">
        <f t="shared" si="49"/>
        <v>#DIV/0!</v>
      </c>
      <c r="AA100" s="59" t="e">
        <f t="shared" si="29"/>
        <v>#DIV/0!</v>
      </c>
      <c r="AB100" s="59" t="e">
        <f t="shared" si="30"/>
        <v>#DIV/0!</v>
      </c>
      <c r="AC100" s="63">
        <f t="shared" si="31"/>
        <v>0</v>
      </c>
      <c r="AD100" s="59" t="e">
        <f t="shared" si="50"/>
        <v>#DIV/0!</v>
      </c>
      <c r="AE100" s="59" t="e">
        <f t="shared" si="32"/>
        <v>#DIV/0!</v>
      </c>
      <c r="AF100" s="59" t="e">
        <f t="shared" si="33"/>
        <v>#DIV/0!</v>
      </c>
      <c r="AG100" s="63">
        <f t="shared" si="34"/>
        <v>0</v>
      </c>
      <c r="AH100" s="59" t="e">
        <f t="shared" si="51"/>
        <v>#DIV/0!</v>
      </c>
      <c r="AI100" s="59" t="e">
        <f t="shared" si="35"/>
        <v>#DIV/0!</v>
      </c>
      <c r="AJ100" s="59" t="e">
        <f t="shared" si="36"/>
        <v>#DIV/0!</v>
      </c>
      <c r="AK100" s="57">
        <f t="shared" si="37"/>
        <v>0</v>
      </c>
      <c r="AL100" s="59" t="e">
        <f t="shared" si="52"/>
        <v>#DIV/0!</v>
      </c>
      <c r="AM100" s="59" t="e">
        <f t="shared" si="38"/>
        <v>#DIV/0!</v>
      </c>
      <c r="AN100" s="59" t="e">
        <f t="shared" si="39"/>
        <v>#DIV/0!</v>
      </c>
      <c r="AO100" s="57">
        <f t="shared" si="40"/>
        <v>0</v>
      </c>
      <c r="AP100" s="59" t="e">
        <f t="shared" si="53"/>
        <v>#DIV/0!</v>
      </c>
      <c r="AQ100" s="84"/>
      <c r="AR100" s="235"/>
      <c r="AS100" s="280" t="str">
        <f t="shared" si="54"/>
        <v/>
      </c>
      <c r="AT100" s="280">
        <f t="shared" si="55"/>
        <v>0</v>
      </c>
      <c r="AU100" s="280">
        <f t="shared" si="56"/>
        <v>0</v>
      </c>
    </row>
    <row r="101" spans="1:47" x14ac:dyDescent="0.25">
      <c r="A101">
        <f t="shared" si="57"/>
        <v>84</v>
      </c>
      <c r="B101" s="69" t="str">
        <f>IF(ISBLANK('IV Addl - Analysis'!B95),"--",'IV Addl - Analysis'!B95)</f>
        <v>--</v>
      </c>
      <c r="C101" s="60" t="str">
        <f>IF(ISBLANK('V Addl - Providers'!C95),"--",'V Addl - Providers'!C95)</f>
        <v>--</v>
      </c>
      <c r="D101" s="60" t="str">
        <f>IF(ISBLANK('V Addl - Providers'!D95),"--",'V Addl - Providers'!D95)</f>
        <v>--</v>
      </c>
      <c r="E101" s="60" t="str">
        <f>IF(ISBLANK('V Addl - Providers'!E95),"--",'V Addl - Providers'!E95)</f>
        <v>--</v>
      </c>
      <c r="F101" s="9"/>
      <c r="G101" s="9"/>
      <c r="H101" s="9"/>
      <c r="I101" s="9"/>
      <c r="J101" s="9"/>
      <c r="K101" s="9"/>
      <c r="L101" s="9"/>
      <c r="M101" s="9"/>
      <c r="N101" s="9"/>
      <c r="O101" s="9"/>
      <c r="P101" s="9"/>
      <c r="Q101" s="9"/>
      <c r="R101" s="125" t="e">
        <f t="shared" si="41"/>
        <v>#DIV/0!</v>
      </c>
      <c r="S101" s="125" t="e">
        <f t="shared" si="42"/>
        <v>#DIV/0!</v>
      </c>
      <c r="T101" s="125" t="e">
        <f t="shared" si="43"/>
        <v>#DIV/0!</v>
      </c>
      <c r="U101" s="125" t="e">
        <f t="shared" si="44"/>
        <v>#DIV/0!</v>
      </c>
      <c r="V101" s="125" t="e">
        <f t="shared" si="45"/>
        <v>#DIV/0!</v>
      </c>
      <c r="W101" s="125" t="e">
        <f t="shared" si="46"/>
        <v>#DIV/0!</v>
      </c>
      <c r="X101" s="125" t="e">
        <f t="shared" si="47"/>
        <v>#DIV/0!</v>
      </c>
      <c r="Y101" s="125" t="e">
        <f t="shared" si="48"/>
        <v>#DIV/0!</v>
      </c>
      <c r="Z101" s="125" t="e">
        <f t="shared" si="49"/>
        <v>#DIV/0!</v>
      </c>
      <c r="AA101" s="59" t="e">
        <f t="shared" si="29"/>
        <v>#DIV/0!</v>
      </c>
      <c r="AB101" s="59" t="e">
        <f t="shared" si="30"/>
        <v>#DIV/0!</v>
      </c>
      <c r="AC101" s="63">
        <f t="shared" si="31"/>
        <v>0</v>
      </c>
      <c r="AD101" s="59" t="e">
        <f t="shared" si="50"/>
        <v>#DIV/0!</v>
      </c>
      <c r="AE101" s="59" t="e">
        <f t="shared" si="32"/>
        <v>#DIV/0!</v>
      </c>
      <c r="AF101" s="59" t="e">
        <f t="shared" si="33"/>
        <v>#DIV/0!</v>
      </c>
      <c r="AG101" s="63">
        <f t="shared" si="34"/>
        <v>0</v>
      </c>
      <c r="AH101" s="59" t="e">
        <f t="shared" si="51"/>
        <v>#DIV/0!</v>
      </c>
      <c r="AI101" s="59" t="e">
        <f t="shared" si="35"/>
        <v>#DIV/0!</v>
      </c>
      <c r="AJ101" s="59" t="e">
        <f t="shared" si="36"/>
        <v>#DIV/0!</v>
      </c>
      <c r="AK101" s="57">
        <f t="shared" si="37"/>
        <v>0</v>
      </c>
      <c r="AL101" s="59" t="e">
        <f t="shared" si="52"/>
        <v>#DIV/0!</v>
      </c>
      <c r="AM101" s="59" t="e">
        <f t="shared" si="38"/>
        <v>#DIV/0!</v>
      </c>
      <c r="AN101" s="59" t="e">
        <f t="shared" si="39"/>
        <v>#DIV/0!</v>
      </c>
      <c r="AO101" s="57">
        <f t="shared" si="40"/>
        <v>0</v>
      </c>
      <c r="AP101" s="59" t="e">
        <f t="shared" si="53"/>
        <v>#DIV/0!</v>
      </c>
      <c r="AQ101" s="84"/>
      <c r="AR101" s="235"/>
      <c r="AS101" s="280" t="str">
        <f t="shared" si="54"/>
        <v/>
      </c>
      <c r="AT101" s="280">
        <f t="shared" si="55"/>
        <v>0</v>
      </c>
      <c r="AU101" s="280">
        <f t="shared" si="56"/>
        <v>0</v>
      </c>
    </row>
    <row r="102" spans="1:47" x14ac:dyDescent="0.25">
      <c r="A102">
        <f t="shared" si="57"/>
        <v>85</v>
      </c>
      <c r="B102" s="69" t="str">
        <f>IF(ISBLANK('IV Addl - Analysis'!B96),"--",'IV Addl - Analysis'!B96)</f>
        <v>--</v>
      </c>
      <c r="C102" s="60" t="str">
        <f>IF(ISBLANK('V Addl - Providers'!C96),"--",'V Addl - Providers'!C96)</f>
        <v>--</v>
      </c>
      <c r="D102" s="60" t="str">
        <f>IF(ISBLANK('V Addl - Providers'!D96),"--",'V Addl - Providers'!D96)</f>
        <v>--</v>
      </c>
      <c r="E102" s="60" t="str">
        <f>IF(ISBLANK('V Addl - Providers'!E96),"--",'V Addl - Providers'!E96)</f>
        <v>--</v>
      </c>
      <c r="F102" s="9"/>
      <c r="G102" s="9"/>
      <c r="H102" s="9"/>
      <c r="I102" s="9"/>
      <c r="J102" s="9"/>
      <c r="K102" s="9"/>
      <c r="L102" s="9"/>
      <c r="M102" s="9"/>
      <c r="N102" s="9"/>
      <c r="O102" s="9"/>
      <c r="P102" s="9"/>
      <c r="Q102" s="9"/>
      <c r="R102" s="125" t="e">
        <f t="shared" si="41"/>
        <v>#DIV/0!</v>
      </c>
      <c r="S102" s="125" t="e">
        <f t="shared" si="42"/>
        <v>#DIV/0!</v>
      </c>
      <c r="T102" s="125" t="e">
        <f t="shared" si="43"/>
        <v>#DIV/0!</v>
      </c>
      <c r="U102" s="125" t="e">
        <f t="shared" si="44"/>
        <v>#DIV/0!</v>
      </c>
      <c r="V102" s="125" t="e">
        <f t="shared" si="45"/>
        <v>#DIV/0!</v>
      </c>
      <c r="W102" s="125" t="e">
        <f t="shared" si="46"/>
        <v>#DIV/0!</v>
      </c>
      <c r="X102" s="125" t="e">
        <f t="shared" si="47"/>
        <v>#DIV/0!</v>
      </c>
      <c r="Y102" s="125" t="e">
        <f t="shared" si="48"/>
        <v>#DIV/0!</v>
      </c>
      <c r="Z102" s="125" t="e">
        <f t="shared" si="49"/>
        <v>#DIV/0!</v>
      </c>
      <c r="AA102" s="59" t="e">
        <f t="shared" si="29"/>
        <v>#DIV/0!</v>
      </c>
      <c r="AB102" s="59" t="e">
        <f t="shared" si="30"/>
        <v>#DIV/0!</v>
      </c>
      <c r="AC102" s="63">
        <f t="shared" si="31"/>
        <v>0</v>
      </c>
      <c r="AD102" s="59" t="e">
        <f t="shared" si="50"/>
        <v>#DIV/0!</v>
      </c>
      <c r="AE102" s="59" t="e">
        <f t="shared" si="32"/>
        <v>#DIV/0!</v>
      </c>
      <c r="AF102" s="59" t="e">
        <f t="shared" si="33"/>
        <v>#DIV/0!</v>
      </c>
      <c r="AG102" s="63">
        <f t="shared" si="34"/>
        <v>0</v>
      </c>
      <c r="AH102" s="59" t="e">
        <f t="shared" si="51"/>
        <v>#DIV/0!</v>
      </c>
      <c r="AI102" s="59" t="e">
        <f t="shared" si="35"/>
        <v>#DIV/0!</v>
      </c>
      <c r="AJ102" s="59" t="e">
        <f t="shared" si="36"/>
        <v>#DIV/0!</v>
      </c>
      <c r="AK102" s="57">
        <f t="shared" si="37"/>
        <v>0</v>
      </c>
      <c r="AL102" s="59" t="e">
        <f t="shared" si="52"/>
        <v>#DIV/0!</v>
      </c>
      <c r="AM102" s="59" t="e">
        <f t="shared" si="38"/>
        <v>#DIV/0!</v>
      </c>
      <c r="AN102" s="59" t="e">
        <f t="shared" si="39"/>
        <v>#DIV/0!</v>
      </c>
      <c r="AO102" s="57">
        <f t="shared" si="40"/>
        <v>0</v>
      </c>
      <c r="AP102" s="59" t="e">
        <f t="shared" si="53"/>
        <v>#DIV/0!</v>
      </c>
      <c r="AQ102" s="84"/>
      <c r="AR102" s="235"/>
      <c r="AS102" s="280" t="str">
        <f t="shared" si="54"/>
        <v/>
      </c>
      <c r="AT102" s="280">
        <f t="shared" si="55"/>
        <v>0</v>
      </c>
      <c r="AU102" s="280">
        <f t="shared" si="56"/>
        <v>0</v>
      </c>
    </row>
    <row r="103" spans="1:47" x14ac:dyDescent="0.25">
      <c r="A103">
        <f t="shared" si="57"/>
        <v>86</v>
      </c>
      <c r="B103" s="69" t="str">
        <f>IF(ISBLANK('IV Addl - Analysis'!B97),"--",'IV Addl - Analysis'!B97)</f>
        <v>--</v>
      </c>
      <c r="C103" s="60" t="str">
        <f>IF(ISBLANK('V Addl - Providers'!C97),"--",'V Addl - Providers'!C97)</f>
        <v>--</v>
      </c>
      <c r="D103" s="60" t="str">
        <f>IF(ISBLANK('V Addl - Providers'!D97),"--",'V Addl - Providers'!D97)</f>
        <v>--</v>
      </c>
      <c r="E103" s="60" t="str">
        <f>IF(ISBLANK('V Addl - Providers'!E97),"--",'V Addl - Providers'!E97)</f>
        <v>--</v>
      </c>
      <c r="F103" s="9"/>
      <c r="G103" s="9"/>
      <c r="H103" s="9"/>
      <c r="I103" s="9"/>
      <c r="J103" s="9"/>
      <c r="K103" s="9"/>
      <c r="L103" s="9"/>
      <c r="M103" s="9"/>
      <c r="N103" s="9"/>
      <c r="O103" s="9"/>
      <c r="P103" s="9"/>
      <c r="Q103" s="9"/>
      <c r="R103" s="125" t="e">
        <f t="shared" si="41"/>
        <v>#DIV/0!</v>
      </c>
      <c r="S103" s="125" t="e">
        <f t="shared" si="42"/>
        <v>#DIV/0!</v>
      </c>
      <c r="T103" s="125" t="e">
        <f t="shared" si="43"/>
        <v>#DIV/0!</v>
      </c>
      <c r="U103" s="125" t="e">
        <f t="shared" si="44"/>
        <v>#DIV/0!</v>
      </c>
      <c r="V103" s="125" t="e">
        <f t="shared" si="45"/>
        <v>#DIV/0!</v>
      </c>
      <c r="W103" s="125" t="e">
        <f t="shared" si="46"/>
        <v>#DIV/0!</v>
      </c>
      <c r="X103" s="125" t="e">
        <f t="shared" si="47"/>
        <v>#DIV/0!</v>
      </c>
      <c r="Y103" s="125" t="e">
        <f t="shared" si="48"/>
        <v>#DIV/0!</v>
      </c>
      <c r="Z103" s="125" t="e">
        <f t="shared" si="49"/>
        <v>#DIV/0!</v>
      </c>
      <c r="AA103" s="59" t="e">
        <f t="shared" si="29"/>
        <v>#DIV/0!</v>
      </c>
      <c r="AB103" s="59" t="e">
        <f t="shared" si="30"/>
        <v>#DIV/0!</v>
      </c>
      <c r="AC103" s="63">
        <f t="shared" si="31"/>
        <v>0</v>
      </c>
      <c r="AD103" s="59" t="e">
        <f t="shared" si="50"/>
        <v>#DIV/0!</v>
      </c>
      <c r="AE103" s="59" t="e">
        <f t="shared" si="32"/>
        <v>#DIV/0!</v>
      </c>
      <c r="AF103" s="59" t="e">
        <f t="shared" si="33"/>
        <v>#DIV/0!</v>
      </c>
      <c r="AG103" s="63">
        <f t="shared" si="34"/>
        <v>0</v>
      </c>
      <c r="AH103" s="59" t="e">
        <f t="shared" si="51"/>
        <v>#DIV/0!</v>
      </c>
      <c r="AI103" s="59" t="e">
        <f t="shared" si="35"/>
        <v>#DIV/0!</v>
      </c>
      <c r="AJ103" s="59" t="e">
        <f t="shared" si="36"/>
        <v>#DIV/0!</v>
      </c>
      <c r="AK103" s="57">
        <f t="shared" si="37"/>
        <v>0</v>
      </c>
      <c r="AL103" s="59" t="e">
        <f t="shared" si="52"/>
        <v>#DIV/0!</v>
      </c>
      <c r="AM103" s="59" t="e">
        <f t="shared" si="38"/>
        <v>#DIV/0!</v>
      </c>
      <c r="AN103" s="59" t="e">
        <f t="shared" si="39"/>
        <v>#DIV/0!</v>
      </c>
      <c r="AO103" s="57">
        <f t="shared" si="40"/>
        <v>0</v>
      </c>
      <c r="AP103" s="59" t="e">
        <f t="shared" si="53"/>
        <v>#DIV/0!</v>
      </c>
      <c r="AQ103" s="84"/>
      <c r="AR103" s="235"/>
      <c r="AS103" s="280" t="str">
        <f t="shared" si="54"/>
        <v/>
      </c>
      <c r="AT103" s="280">
        <f t="shared" si="55"/>
        <v>0</v>
      </c>
      <c r="AU103" s="280">
        <f t="shared" si="56"/>
        <v>0</v>
      </c>
    </row>
    <row r="104" spans="1:47" x14ac:dyDescent="0.25">
      <c r="A104">
        <f t="shared" si="57"/>
        <v>87</v>
      </c>
      <c r="B104" s="69" t="str">
        <f>IF(ISBLANK('IV Addl - Analysis'!B98),"--",'IV Addl - Analysis'!B98)</f>
        <v>--</v>
      </c>
      <c r="C104" s="60" t="str">
        <f>IF(ISBLANK('V Addl - Providers'!C98),"--",'V Addl - Providers'!C98)</f>
        <v>--</v>
      </c>
      <c r="D104" s="60" t="str">
        <f>IF(ISBLANK('V Addl - Providers'!D98),"--",'V Addl - Providers'!D98)</f>
        <v>--</v>
      </c>
      <c r="E104" s="60" t="str">
        <f>IF(ISBLANK('V Addl - Providers'!E98),"--",'V Addl - Providers'!E98)</f>
        <v>--</v>
      </c>
      <c r="F104" s="9"/>
      <c r="G104" s="9"/>
      <c r="H104" s="9"/>
      <c r="I104" s="9"/>
      <c r="J104" s="9"/>
      <c r="K104" s="9"/>
      <c r="L104" s="9"/>
      <c r="M104" s="9"/>
      <c r="N104" s="9"/>
      <c r="O104" s="9"/>
      <c r="P104" s="9"/>
      <c r="Q104" s="9"/>
      <c r="R104" s="125" t="e">
        <f t="shared" si="41"/>
        <v>#DIV/0!</v>
      </c>
      <c r="S104" s="125" t="e">
        <f t="shared" si="42"/>
        <v>#DIV/0!</v>
      </c>
      <c r="T104" s="125" t="e">
        <f t="shared" si="43"/>
        <v>#DIV/0!</v>
      </c>
      <c r="U104" s="125" t="e">
        <f t="shared" si="44"/>
        <v>#DIV/0!</v>
      </c>
      <c r="V104" s="125" t="e">
        <f t="shared" si="45"/>
        <v>#DIV/0!</v>
      </c>
      <c r="W104" s="125" t="e">
        <f t="shared" si="46"/>
        <v>#DIV/0!</v>
      </c>
      <c r="X104" s="125" t="e">
        <f t="shared" si="47"/>
        <v>#DIV/0!</v>
      </c>
      <c r="Y104" s="125" t="e">
        <f t="shared" si="48"/>
        <v>#DIV/0!</v>
      </c>
      <c r="Z104" s="125" t="e">
        <f t="shared" si="49"/>
        <v>#DIV/0!</v>
      </c>
      <c r="AA104" s="59" t="e">
        <f t="shared" si="29"/>
        <v>#DIV/0!</v>
      </c>
      <c r="AB104" s="59" t="e">
        <f t="shared" si="30"/>
        <v>#DIV/0!</v>
      </c>
      <c r="AC104" s="63">
        <f t="shared" si="31"/>
        <v>0</v>
      </c>
      <c r="AD104" s="59" t="e">
        <f t="shared" si="50"/>
        <v>#DIV/0!</v>
      </c>
      <c r="AE104" s="59" t="e">
        <f t="shared" si="32"/>
        <v>#DIV/0!</v>
      </c>
      <c r="AF104" s="59" t="e">
        <f t="shared" si="33"/>
        <v>#DIV/0!</v>
      </c>
      <c r="AG104" s="63">
        <f t="shared" si="34"/>
        <v>0</v>
      </c>
      <c r="AH104" s="59" t="e">
        <f t="shared" si="51"/>
        <v>#DIV/0!</v>
      </c>
      <c r="AI104" s="59" t="e">
        <f t="shared" si="35"/>
        <v>#DIV/0!</v>
      </c>
      <c r="AJ104" s="59" t="e">
        <f t="shared" si="36"/>
        <v>#DIV/0!</v>
      </c>
      <c r="AK104" s="57">
        <f t="shared" si="37"/>
        <v>0</v>
      </c>
      <c r="AL104" s="59" t="e">
        <f t="shared" si="52"/>
        <v>#DIV/0!</v>
      </c>
      <c r="AM104" s="59" t="e">
        <f t="shared" si="38"/>
        <v>#DIV/0!</v>
      </c>
      <c r="AN104" s="59" t="e">
        <f t="shared" si="39"/>
        <v>#DIV/0!</v>
      </c>
      <c r="AO104" s="57">
        <f t="shared" si="40"/>
        <v>0</v>
      </c>
      <c r="AP104" s="59" t="e">
        <f t="shared" si="53"/>
        <v>#DIV/0!</v>
      </c>
      <c r="AQ104" s="84"/>
      <c r="AR104" s="235"/>
      <c r="AS104" s="280" t="str">
        <f t="shared" si="54"/>
        <v/>
      </c>
      <c r="AT104" s="280">
        <f t="shared" si="55"/>
        <v>0</v>
      </c>
      <c r="AU104" s="280">
        <f t="shared" si="56"/>
        <v>0</v>
      </c>
    </row>
    <row r="105" spans="1:47" x14ac:dyDescent="0.25">
      <c r="A105">
        <f t="shared" si="57"/>
        <v>88</v>
      </c>
      <c r="B105" s="69" t="str">
        <f>IF(ISBLANK('IV Addl - Analysis'!B99),"--",'IV Addl - Analysis'!B99)</f>
        <v>--</v>
      </c>
      <c r="C105" s="60" t="str">
        <f>IF(ISBLANK('V Addl - Providers'!C99),"--",'V Addl - Providers'!C99)</f>
        <v>--</v>
      </c>
      <c r="D105" s="60" t="str">
        <f>IF(ISBLANK('V Addl - Providers'!D99),"--",'V Addl - Providers'!D99)</f>
        <v>--</v>
      </c>
      <c r="E105" s="60" t="str">
        <f>IF(ISBLANK('V Addl - Providers'!E99),"--",'V Addl - Providers'!E99)</f>
        <v>--</v>
      </c>
      <c r="F105" s="9"/>
      <c r="G105" s="9"/>
      <c r="H105" s="9"/>
      <c r="I105" s="9"/>
      <c r="J105" s="9"/>
      <c r="K105" s="9"/>
      <c r="L105" s="9"/>
      <c r="M105" s="9"/>
      <c r="N105" s="9"/>
      <c r="O105" s="9"/>
      <c r="P105" s="9"/>
      <c r="Q105" s="9"/>
      <c r="R105" s="125" t="e">
        <f t="shared" si="41"/>
        <v>#DIV/0!</v>
      </c>
      <c r="S105" s="125" t="e">
        <f t="shared" si="42"/>
        <v>#DIV/0!</v>
      </c>
      <c r="T105" s="125" t="e">
        <f t="shared" si="43"/>
        <v>#DIV/0!</v>
      </c>
      <c r="U105" s="125" t="e">
        <f t="shared" si="44"/>
        <v>#DIV/0!</v>
      </c>
      <c r="V105" s="125" t="e">
        <f t="shared" si="45"/>
        <v>#DIV/0!</v>
      </c>
      <c r="W105" s="125" t="e">
        <f t="shared" si="46"/>
        <v>#DIV/0!</v>
      </c>
      <c r="X105" s="125" t="e">
        <f t="shared" si="47"/>
        <v>#DIV/0!</v>
      </c>
      <c r="Y105" s="125" t="e">
        <f t="shared" si="48"/>
        <v>#DIV/0!</v>
      </c>
      <c r="Z105" s="125" t="e">
        <f t="shared" si="49"/>
        <v>#DIV/0!</v>
      </c>
      <c r="AA105" s="59" t="e">
        <f t="shared" si="29"/>
        <v>#DIV/0!</v>
      </c>
      <c r="AB105" s="59" t="e">
        <f t="shared" si="30"/>
        <v>#DIV/0!</v>
      </c>
      <c r="AC105" s="63">
        <f t="shared" si="31"/>
        <v>0</v>
      </c>
      <c r="AD105" s="59" t="e">
        <f t="shared" si="50"/>
        <v>#DIV/0!</v>
      </c>
      <c r="AE105" s="59" t="e">
        <f t="shared" si="32"/>
        <v>#DIV/0!</v>
      </c>
      <c r="AF105" s="59" t="e">
        <f t="shared" si="33"/>
        <v>#DIV/0!</v>
      </c>
      <c r="AG105" s="63">
        <f t="shared" si="34"/>
        <v>0</v>
      </c>
      <c r="AH105" s="59" t="e">
        <f t="shared" si="51"/>
        <v>#DIV/0!</v>
      </c>
      <c r="AI105" s="59" t="e">
        <f t="shared" si="35"/>
        <v>#DIV/0!</v>
      </c>
      <c r="AJ105" s="59" t="e">
        <f t="shared" si="36"/>
        <v>#DIV/0!</v>
      </c>
      <c r="AK105" s="57">
        <f t="shared" si="37"/>
        <v>0</v>
      </c>
      <c r="AL105" s="59" t="e">
        <f t="shared" si="52"/>
        <v>#DIV/0!</v>
      </c>
      <c r="AM105" s="59" t="e">
        <f t="shared" si="38"/>
        <v>#DIV/0!</v>
      </c>
      <c r="AN105" s="59" t="e">
        <f t="shared" si="39"/>
        <v>#DIV/0!</v>
      </c>
      <c r="AO105" s="57">
        <f t="shared" si="40"/>
        <v>0</v>
      </c>
      <c r="AP105" s="59" t="e">
        <f t="shared" si="53"/>
        <v>#DIV/0!</v>
      </c>
      <c r="AQ105" s="84"/>
      <c r="AR105" s="235"/>
      <c r="AS105" s="280" t="str">
        <f t="shared" si="54"/>
        <v/>
      </c>
      <c r="AT105" s="280">
        <f t="shared" si="55"/>
        <v>0</v>
      </c>
      <c r="AU105" s="280">
        <f t="shared" si="56"/>
        <v>0</v>
      </c>
    </row>
    <row r="106" spans="1:47" x14ac:dyDescent="0.25">
      <c r="A106">
        <f t="shared" si="57"/>
        <v>89</v>
      </c>
      <c r="B106" s="69" t="str">
        <f>IF(ISBLANK('IV Addl - Analysis'!B100),"--",'IV Addl - Analysis'!B100)</f>
        <v>--</v>
      </c>
      <c r="C106" s="60" t="str">
        <f>IF(ISBLANK('V Addl - Providers'!C100),"--",'V Addl - Providers'!C100)</f>
        <v>--</v>
      </c>
      <c r="D106" s="60" t="str">
        <f>IF(ISBLANK('V Addl - Providers'!D100),"--",'V Addl - Providers'!D100)</f>
        <v>--</v>
      </c>
      <c r="E106" s="60" t="str">
        <f>IF(ISBLANK('V Addl - Providers'!E100),"--",'V Addl - Providers'!E100)</f>
        <v>--</v>
      </c>
      <c r="F106" s="9"/>
      <c r="G106" s="9"/>
      <c r="H106" s="9"/>
      <c r="I106" s="9"/>
      <c r="J106" s="9"/>
      <c r="K106" s="9"/>
      <c r="L106" s="9"/>
      <c r="M106" s="9"/>
      <c r="N106" s="9"/>
      <c r="O106" s="9"/>
      <c r="P106" s="9"/>
      <c r="Q106" s="9"/>
      <c r="R106" s="125" t="e">
        <f t="shared" si="41"/>
        <v>#DIV/0!</v>
      </c>
      <c r="S106" s="125" t="e">
        <f t="shared" si="42"/>
        <v>#DIV/0!</v>
      </c>
      <c r="T106" s="125" t="e">
        <f t="shared" si="43"/>
        <v>#DIV/0!</v>
      </c>
      <c r="U106" s="125" t="e">
        <f t="shared" si="44"/>
        <v>#DIV/0!</v>
      </c>
      <c r="V106" s="125" t="e">
        <f t="shared" si="45"/>
        <v>#DIV/0!</v>
      </c>
      <c r="W106" s="125" t="e">
        <f t="shared" si="46"/>
        <v>#DIV/0!</v>
      </c>
      <c r="X106" s="125" t="e">
        <f t="shared" si="47"/>
        <v>#DIV/0!</v>
      </c>
      <c r="Y106" s="125" t="e">
        <f t="shared" si="48"/>
        <v>#DIV/0!</v>
      </c>
      <c r="Z106" s="125" t="e">
        <f t="shared" si="49"/>
        <v>#DIV/0!</v>
      </c>
      <c r="AA106" s="59" t="e">
        <f t="shared" si="29"/>
        <v>#DIV/0!</v>
      </c>
      <c r="AB106" s="59" t="e">
        <f t="shared" si="30"/>
        <v>#DIV/0!</v>
      </c>
      <c r="AC106" s="63">
        <f t="shared" si="31"/>
        <v>0</v>
      </c>
      <c r="AD106" s="59" t="e">
        <f t="shared" si="50"/>
        <v>#DIV/0!</v>
      </c>
      <c r="AE106" s="59" t="e">
        <f t="shared" si="32"/>
        <v>#DIV/0!</v>
      </c>
      <c r="AF106" s="59" t="e">
        <f t="shared" si="33"/>
        <v>#DIV/0!</v>
      </c>
      <c r="AG106" s="63">
        <f t="shared" si="34"/>
        <v>0</v>
      </c>
      <c r="AH106" s="59" t="e">
        <f t="shared" si="51"/>
        <v>#DIV/0!</v>
      </c>
      <c r="AI106" s="59" t="e">
        <f t="shared" si="35"/>
        <v>#DIV/0!</v>
      </c>
      <c r="AJ106" s="59" t="e">
        <f t="shared" si="36"/>
        <v>#DIV/0!</v>
      </c>
      <c r="AK106" s="57">
        <f t="shared" si="37"/>
        <v>0</v>
      </c>
      <c r="AL106" s="59" t="e">
        <f t="shared" si="52"/>
        <v>#DIV/0!</v>
      </c>
      <c r="AM106" s="59" t="e">
        <f t="shared" si="38"/>
        <v>#DIV/0!</v>
      </c>
      <c r="AN106" s="59" t="e">
        <f t="shared" si="39"/>
        <v>#DIV/0!</v>
      </c>
      <c r="AO106" s="57">
        <f t="shared" si="40"/>
        <v>0</v>
      </c>
      <c r="AP106" s="59" t="e">
        <f t="shared" si="53"/>
        <v>#DIV/0!</v>
      </c>
      <c r="AQ106" s="84"/>
      <c r="AR106" s="235"/>
      <c r="AS106" s="280" t="str">
        <f t="shared" si="54"/>
        <v/>
      </c>
      <c r="AT106" s="280">
        <f t="shared" si="55"/>
        <v>0</v>
      </c>
      <c r="AU106" s="280">
        <f t="shared" si="56"/>
        <v>0</v>
      </c>
    </row>
    <row r="107" spans="1:47" x14ac:dyDescent="0.25">
      <c r="A107">
        <f t="shared" si="57"/>
        <v>90</v>
      </c>
      <c r="B107" s="69" t="str">
        <f>IF(ISBLANK('IV Addl - Analysis'!B101),"--",'IV Addl - Analysis'!B101)</f>
        <v>--</v>
      </c>
      <c r="C107" s="60" t="str">
        <f>IF(ISBLANK('V Addl - Providers'!C101),"--",'V Addl - Providers'!C101)</f>
        <v>--</v>
      </c>
      <c r="D107" s="60" t="str">
        <f>IF(ISBLANK('V Addl - Providers'!D101),"--",'V Addl - Providers'!D101)</f>
        <v>--</v>
      </c>
      <c r="E107" s="60" t="str">
        <f>IF(ISBLANK('V Addl - Providers'!E101),"--",'V Addl - Providers'!E101)</f>
        <v>--</v>
      </c>
      <c r="F107" s="9"/>
      <c r="G107" s="9"/>
      <c r="H107" s="9"/>
      <c r="I107" s="9"/>
      <c r="J107" s="9"/>
      <c r="K107" s="9"/>
      <c r="L107" s="9"/>
      <c r="M107" s="9"/>
      <c r="N107" s="9"/>
      <c r="O107" s="9"/>
      <c r="P107" s="9"/>
      <c r="Q107" s="9"/>
      <c r="R107" s="125" t="e">
        <f t="shared" si="41"/>
        <v>#DIV/0!</v>
      </c>
      <c r="S107" s="125" t="e">
        <f t="shared" si="42"/>
        <v>#DIV/0!</v>
      </c>
      <c r="T107" s="125" t="e">
        <f t="shared" si="43"/>
        <v>#DIV/0!</v>
      </c>
      <c r="U107" s="125" t="e">
        <f t="shared" si="44"/>
        <v>#DIV/0!</v>
      </c>
      <c r="V107" s="125" t="e">
        <f t="shared" si="45"/>
        <v>#DIV/0!</v>
      </c>
      <c r="W107" s="125" t="e">
        <f t="shared" si="46"/>
        <v>#DIV/0!</v>
      </c>
      <c r="X107" s="125" t="e">
        <f t="shared" si="47"/>
        <v>#DIV/0!</v>
      </c>
      <c r="Y107" s="125" t="e">
        <f t="shared" si="48"/>
        <v>#DIV/0!</v>
      </c>
      <c r="Z107" s="125" t="e">
        <f t="shared" si="49"/>
        <v>#DIV/0!</v>
      </c>
      <c r="AA107" s="59" t="e">
        <f t="shared" si="29"/>
        <v>#DIV/0!</v>
      </c>
      <c r="AB107" s="59" t="e">
        <f t="shared" si="30"/>
        <v>#DIV/0!</v>
      </c>
      <c r="AC107" s="63">
        <f t="shared" si="31"/>
        <v>0</v>
      </c>
      <c r="AD107" s="59" t="e">
        <f t="shared" si="50"/>
        <v>#DIV/0!</v>
      </c>
      <c r="AE107" s="59" t="e">
        <f t="shared" si="32"/>
        <v>#DIV/0!</v>
      </c>
      <c r="AF107" s="59" t="e">
        <f t="shared" si="33"/>
        <v>#DIV/0!</v>
      </c>
      <c r="AG107" s="63">
        <f t="shared" si="34"/>
        <v>0</v>
      </c>
      <c r="AH107" s="59" t="e">
        <f t="shared" si="51"/>
        <v>#DIV/0!</v>
      </c>
      <c r="AI107" s="59" t="e">
        <f t="shared" si="35"/>
        <v>#DIV/0!</v>
      </c>
      <c r="AJ107" s="59" t="e">
        <f t="shared" si="36"/>
        <v>#DIV/0!</v>
      </c>
      <c r="AK107" s="57">
        <f t="shared" si="37"/>
        <v>0</v>
      </c>
      <c r="AL107" s="59" t="e">
        <f t="shared" si="52"/>
        <v>#DIV/0!</v>
      </c>
      <c r="AM107" s="59" t="e">
        <f t="shared" si="38"/>
        <v>#DIV/0!</v>
      </c>
      <c r="AN107" s="59" t="e">
        <f t="shared" si="39"/>
        <v>#DIV/0!</v>
      </c>
      <c r="AO107" s="57">
        <f t="shared" si="40"/>
        <v>0</v>
      </c>
      <c r="AP107" s="59" t="e">
        <f t="shared" si="53"/>
        <v>#DIV/0!</v>
      </c>
      <c r="AQ107" s="84"/>
      <c r="AR107" s="235"/>
      <c r="AS107" s="280" t="str">
        <f t="shared" si="54"/>
        <v/>
      </c>
      <c r="AT107" s="280">
        <f t="shared" si="55"/>
        <v>0</v>
      </c>
      <c r="AU107" s="280">
        <f t="shared" si="56"/>
        <v>0</v>
      </c>
    </row>
    <row r="108" spans="1:47" x14ac:dyDescent="0.25">
      <c r="A108">
        <f t="shared" si="57"/>
        <v>91</v>
      </c>
      <c r="B108" s="69" t="str">
        <f>IF(ISBLANK('IV Addl - Analysis'!B102),"--",'IV Addl - Analysis'!B102)</f>
        <v>--</v>
      </c>
      <c r="C108" s="60" t="str">
        <f>IF(ISBLANK('V Addl - Providers'!C102),"--",'V Addl - Providers'!C102)</f>
        <v>--</v>
      </c>
      <c r="D108" s="60" t="str">
        <f>IF(ISBLANK('V Addl - Providers'!D102),"--",'V Addl - Providers'!D102)</f>
        <v>--</v>
      </c>
      <c r="E108" s="60" t="str">
        <f>IF(ISBLANK('V Addl - Providers'!E102),"--",'V Addl - Providers'!E102)</f>
        <v>--</v>
      </c>
      <c r="F108" s="9"/>
      <c r="G108" s="9"/>
      <c r="H108" s="9"/>
      <c r="I108" s="9"/>
      <c r="J108" s="9"/>
      <c r="K108" s="9"/>
      <c r="L108" s="9"/>
      <c r="M108" s="9"/>
      <c r="N108" s="9"/>
      <c r="O108" s="9"/>
      <c r="P108" s="9"/>
      <c r="Q108" s="9"/>
      <c r="R108" s="125" t="e">
        <f t="shared" si="41"/>
        <v>#DIV/0!</v>
      </c>
      <c r="S108" s="125" t="e">
        <f t="shared" si="42"/>
        <v>#DIV/0!</v>
      </c>
      <c r="T108" s="125" t="e">
        <f t="shared" si="43"/>
        <v>#DIV/0!</v>
      </c>
      <c r="U108" s="125" t="e">
        <f t="shared" si="44"/>
        <v>#DIV/0!</v>
      </c>
      <c r="V108" s="125" t="e">
        <f t="shared" si="45"/>
        <v>#DIV/0!</v>
      </c>
      <c r="W108" s="125" t="e">
        <f t="shared" si="46"/>
        <v>#DIV/0!</v>
      </c>
      <c r="X108" s="125" t="e">
        <f t="shared" si="47"/>
        <v>#DIV/0!</v>
      </c>
      <c r="Y108" s="125" t="e">
        <f t="shared" si="48"/>
        <v>#DIV/0!</v>
      </c>
      <c r="Z108" s="125" t="e">
        <f t="shared" si="49"/>
        <v>#DIV/0!</v>
      </c>
      <c r="AA108" s="59" t="e">
        <f t="shared" si="29"/>
        <v>#DIV/0!</v>
      </c>
      <c r="AB108" s="59" t="e">
        <f t="shared" si="30"/>
        <v>#DIV/0!</v>
      </c>
      <c r="AC108" s="63">
        <f t="shared" si="31"/>
        <v>0</v>
      </c>
      <c r="AD108" s="59" t="e">
        <f t="shared" si="50"/>
        <v>#DIV/0!</v>
      </c>
      <c r="AE108" s="59" t="e">
        <f t="shared" si="32"/>
        <v>#DIV/0!</v>
      </c>
      <c r="AF108" s="59" t="e">
        <f t="shared" si="33"/>
        <v>#DIV/0!</v>
      </c>
      <c r="AG108" s="63">
        <f t="shared" si="34"/>
        <v>0</v>
      </c>
      <c r="AH108" s="59" t="e">
        <f t="shared" si="51"/>
        <v>#DIV/0!</v>
      </c>
      <c r="AI108" s="59" t="e">
        <f t="shared" si="35"/>
        <v>#DIV/0!</v>
      </c>
      <c r="AJ108" s="59" t="e">
        <f t="shared" si="36"/>
        <v>#DIV/0!</v>
      </c>
      <c r="AK108" s="57">
        <f t="shared" si="37"/>
        <v>0</v>
      </c>
      <c r="AL108" s="59" t="e">
        <f t="shared" si="52"/>
        <v>#DIV/0!</v>
      </c>
      <c r="AM108" s="59" t="e">
        <f t="shared" si="38"/>
        <v>#DIV/0!</v>
      </c>
      <c r="AN108" s="59" t="e">
        <f t="shared" si="39"/>
        <v>#DIV/0!</v>
      </c>
      <c r="AO108" s="57">
        <f t="shared" si="40"/>
        <v>0</v>
      </c>
      <c r="AP108" s="59" t="e">
        <f t="shared" si="53"/>
        <v>#DIV/0!</v>
      </c>
      <c r="AQ108" s="84"/>
      <c r="AR108" s="235"/>
      <c r="AS108" s="280" t="str">
        <f t="shared" si="54"/>
        <v/>
      </c>
      <c r="AT108" s="280">
        <f t="shared" si="55"/>
        <v>0</v>
      </c>
      <c r="AU108" s="280">
        <f t="shared" si="56"/>
        <v>0</v>
      </c>
    </row>
    <row r="109" spans="1:47" x14ac:dyDescent="0.25">
      <c r="A109">
        <f t="shared" si="57"/>
        <v>92</v>
      </c>
      <c r="B109" s="69" t="str">
        <f>IF(ISBLANK('IV Addl - Analysis'!B103),"--",'IV Addl - Analysis'!B103)</f>
        <v>--</v>
      </c>
      <c r="C109" s="60" t="str">
        <f>IF(ISBLANK('V Addl - Providers'!C103),"--",'V Addl - Providers'!C103)</f>
        <v>--</v>
      </c>
      <c r="D109" s="60" t="str">
        <f>IF(ISBLANK('V Addl - Providers'!D103),"--",'V Addl - Providers'!D103)</f>
        <v>--</v>
      </c>
      <c r="E109" s="60" t="str">
        <f>IF(ISBLANK('V Addl - Providers'!E103),"--",'V Addl - Providers'!E103)</f>
        <v>--</v>
      </c>
      <c r="F109" s="9"/>
      <c r="G109" s="9"/>
      <c r="H109" s="9"/>
      <c r="I109" s="9"/>
      <c r="J109" s="9"/>
      <c r="K109" s="9"/>
      <c r="L109" s="9"/>
      <c r="M109" s="9"/>
      <c r="N109" s="9"/>
      <c r="O109" s="9"/>
      <c r="P109" s="9"/>
      <c r="Q109" s="9"/>
      <c r="R109" s="125" t="e">
        <f t="shared" si="41"/>
        <v>#DIV/0!</v>
      </c>
      <c r="S109" s="125" t="e">
        <f t="shared" si="42"/>
        <v>#DIV/0!</v>
      </c>
      <c r="T109" s="125" t="e">
        <f t="shared" si="43"/>
        <v>#DIV/0!</v>
      </c>
      <c r="U109" s="125" t="e">
        <f t="shared" si="44"/>
        <v>#DIV/0!</v>
      </c>
      <c r="V109" s="125" t="e">
        <f t="shared" si="45"/>
        <v>#DIV/0!</v>
      </c>
      <c r="W109" s="125" t="e">
        <f t="shared" si="46"/>
        <v>#DIV/0!</v>
      </c>
      <c r="X109" s="125" t="e">
        <f t="shared" si="47"/>
        <v>#DIV/0!</v>
      </c>
      <c r="Y109" s="125" t="e">
        <f t="shared" si="48"/>
        <v>#DIV/0!</v>
      </c>
      <c r="Z109" s="125" t="e">
        <f t="shared" si="49"/>
        <v>#DIV/0!</v>
      </c>
      <c r="AA109" s="59" t="e">
        <f t="shared" si="29"/>
        <v>#DIV/0!</v>
      </c>
      <c r="AB109" s="59" t="e">
        <f t="shared" si="30"/>
        <v>#DIV/0!</v>
      </c>
      <c r="AC109" s="63">
        <f t="shared" si="31"/>
        <v>0</v>
      </c>
      <c r="AD109" s="59" t="e">
        <f t="shared" si="50"/>
        <v>#DIV/0!</v>
      </c>
      <c r="AE109" s="59" t="e">
        <f t="shared" si="32"/>
        <v>#DIV/0!</v>
      </c>
      <c r="AF109" s="59" t="e">
        <f t="shared" si="33"/>
        <v>#DIV/0!</v>
      </c>
      <c r="AG109" s="63">
        <f t="shared" si="34"/>
        <v>0</v>
      </c>
      <c r="AH109" s="59" t="e">
        <f t="shared" si="51"/>
        <v>#DIV/0!</v>
      </c>
      <c r="AI109" s="59" t="e">
        <f t="shared" si="35"/>
        <v>#DIV/0!</v>
      </c>
      <c r="AJ109" s="59" t="e">
        <f t="shared" si="36"/>
        <v>#DIV/0!</v>
      </c>
      <c r="AK109" s="57">
        <f t="shared" si="37"/>
        <v>0</v>
      </c>
      <c r="AL109" s="59" t="e">
        <f t="shared" si="52"/>
        <v>#DIV/0!</v>
      </c>
      <c r="AM109" s="59" t="e">
        <f t="shared" si="38"/>
        <v>#DIV/0!</v>
      </c>
      <c r="AN109" s="59" t="e">
        <f t="shared" si="39"/>
        <v>#DIV/0!</v>
      </c>
      <c r="AO109" s="57">
        <f t="shared" si="40"/>
        <v>0</v>
      </c>
      <c r="AP109" s="59" t="e">
        <f t="shared" si="53"/>
        <v>#DIV/0!</v>
      </c>
      <c r="AQ109" s="84"/>
      <c r="AR109" s="235"/>
      <c r="AS109" s="280" t="str">
        <f t="shared" si="54"/>
        <v/>
      </c>
      <c r="AT109" s="280">
        <f t="shared" si="55"/>
        <v>0</v>
      </c>
      <c r="AU109" s="280">
        <f t="shared" si="56"/>
        <v>0</v>
      </c>
    </row>
    <row r="110" spans="1:47" x14ac:dyDescent="0.25">
      <c r="A110">
        <f t="shared" si="57"/>
        <v>93</v>
      </c>
      <c r="B110" s="69" t="str">
        <f>IF(ISBLANK('IV Addl - Analysis'!B104),"--",'IV Addl - Analysis'!B104)</f>
        <v>--</v>
      </c>
      <c r="C110" s="60" t="str">
        <f>IF(ISBLANK('V Addl - Providers'!C104),"--",'V Addl - Providers'!C104)</f>
        <v>--</v>
      </c>
      <c r="D110" s="60" t="str">
        <f>IF(ISBLANK('V Addl - Providers'!D104),"--",'V Addl - Providers'!D104)</f>
        <v>--</v>
      </c>
      <c r="E110" s="60" t="str">
        <f>IF(ISBLANK('V Addl - Providers'!E104),"--",'V Addl - Providers'!E104)</f>
        <v>--</v>
      </c>
      <c r="F110" s="9"/>
      <c r="G110" s="9"/>
      <c r="H110" s="9"/>
      <c r="I110" s="9"/>
      <c r="J110" s="9"/>
      <c r="K110" s="9"/>
      <c r="L110" s="9"/>
      <c r="M110" s="9"/>
      <c r="N110" s="9"/>
      <c r="O110" s="9"/>
      <c r="P110" s="9"/>
      <c r="Q110" s="9"/>
      <c r="R110" s="125" t="e">
        <f t="shared" si="41"/>
        <v>#DIV/0!</v>
      </c>
      <c r="S110" s="125" t="e">
        <f t="shared" si="42"/>
        <v>#DIV/0!</v>
      </c>
      <c r="T110" s="125" t="e">
        <f t="shared" si="43"/>
        <v>#DIV/0!</v>
      </c>
      <c r="U110" s="125" t="e">
        <f t="shared" si="44"/>
        <v>#DIV/0!</v>
      </c>
      <c r="V110" s="125" t="e">
        <f t="shared" si="45"/>
        <v>#DIV/0!</v>
      </c>
      <c r="W110" s="125" t="e">
        <f t="shared" si="46"/>
        <v>#DIV/0!</v>
      </c>
      <c r="X110" s="125" t="e">
        <f t="shared" si="47"/>
        <v>#DIV/0!</v>
      </c>
      <c r="Y110" s="125" t="e">
        <f t="shared" si="48"/>
        <v>#DIV/0!</v>
      </c>
      <c r="Z110" s="125" t="e">
        <f t="shared" si="49"/>
        <v>#DIV/0!</v>
      </c>
      <c r="AA110" s="59" t="e">
        <f t="shared" si="29"/>
        <v>#DIV/0!</v>
      </c>
      <c r="AB110" s="59" t="e">
        <f t="shared" si="30"/>
        <v>#DIV/0!</v>
      </c>
      <c r="AC110" s="63">
        <f t="shared" si="31"/>
        <v>0</v>
      </c>
      <c r="AD110" s="59" t="e">
        <f t="shared" si="50"/>
        <v>#DIV/0!</v>
      </c>
      <c r="AE110" s="59" t="e">
        <f t="shared" si="32"/>
        <v>#DIV/0!</v>
      </c>
      <c r="AF110" s="59" t="e">
        <f t="shared" si="33"/>
        <v>#DIV/0!</v>
      </c>
      <c r="AG110" s="63">
        <f t="shared" si="34"/>
        <v>0</v>
      </c>
      <c r="AH110" s="59" t="e">
        <f t="shared" si="51"/>
        <v>#DIV/0!</v>
      </c>
      <c r="AI110" s="59" t="e">
        <f t="shared" si="35"/>
        <v>#DIV/0!</v>
      </c>
      <c r="AJ110" s="59" t="e">
        <f t="shared" si="36"/>
        <v>#DIV/0!</v>
      </c>
      <c r="AK110" s="57">
        <f t="shared" si="37"/>
        <v>0</v>
      </c>
      <c r="AL110" s="59" t="e">
        <f t="shared" si="52"/>
        <v>#DIV/0!</v>
      </c>
      <c r="AM110" s="59" t="e">
        <f t="shared" si="38"/>
        <v>#DIV/0!</v>
      </c>
      <c r="AN110" s="59" t="e">
        <f t="shared" si="39"/>
        <v>#DIV/0!</v>
      </c>
      <c r="AO110" s="57">
        <f t="shared" si="40"/>
        <v>0</v>
      </c>
      <c r="AP110" s="59" t="e">
        <f t="shared" si="53"/>
        <v>#DIV/0!</v>
      </c>
      <c r="AQ110" s="84"/>
      <c r="AR110" s="235"/>
      <c r="AS110" s="280" t="str">
        <f t="shared" si="54"/>
        <v/>
      </c>
      <c r="AT110" s="280">
        <f t="shared" si="55"/>
        <v>0</v>
      </c>
      <c r="AU110" s="280">
        <f t="shared" si="56"/>
        <v>0</v>
      </c>
    </row>
    <row r="111" spans="1:47" x14ac:dyDescent="0.25">
      <c r="A111">
        <f t="shared" si="57"/>
        <v>94</v>
      </c>
      <c r="B111" s="69" t="str">
        <f>IF(ISBLANK('IV Addl - Analysis'!B105),"--",'IV Addl - Analysis'!B105)</f>
        <v>--</v>
      </c>
      <c r="C111" s="60" t="str">
        <f>IF(ISBLANK('V Addl - Providers'!C105),"--",'V Addl - Providers'!C105)</f>
        <v>--</v>
      </c>
      <c r="D111" s="60" t="str">
        <f>IF(ISBLANK('V Addl - Providers'!D105),"--",'V Addl - Providers'!D105)</f>
        <v>--</v>
      </c>
      <c r="E111" s="60" t="str">
        <f>IF(ISBLANK('V Addl - Providers'!E105),"--",'V Addl - Providers'!E105)</f>
        <v>--</v>
      </c>
      <c r="F111" s="9"/>
      <c r="G111" s="9"/>
      <c r="H111" s="9"/>
      <c r="I111" s="9"/>
      <c r="J111" s="9"/>
      <c r="K111" s="9"/>
      <c r="L111" s="9"/>
      <c r="M111" s="9"/>
      <c r="N111" s="9"/>
      <c r="O111" s="9"/>
      <c r="P111" s="9"/>
      <c r="Q111" s="9"/>
      <c r="R111" s="125" t="e">
        <f t="shared" si="41"/>
        <v>#DIV/0!</v>
      </c>
      <c r="S111" s="125" t="e">
        <f t="shared" si="42"/>
        <v>#DIV/0!</v>
      </c>
      <c r="T111" s="125" t="e">
        <f t="shared" si="43"/>
        <v>#DIV/0!</v>
      </c>
      <c r="U111" s="125" t="e">
        <f t="shared" si="44"/>
        <v>#DIV/0!</v>
      </c>
      <c r="V111" s="125" t="e">
        <f t="shared" si="45"/>
        <v>#DIV/0!</v>
      </c>
      <c r="W111" s="125" t="e">
        <f t="shared" si="46"/>
        <v>#DIV/0!</v>
      </c>
      <c r="X111" s="125" t="e">
        <f t="shared" si="47"/>
        <v>#DIV/0!</v>
      </c>
      <c r="Y111" s="125" t="e">
        <f t="shared" si="48"/>
        <v>#DIV/0!</v>
      </c>
      <c r="Z111" s="125" t="e">
        <f t="shared" si="49"/>
        <v>#DIV/0!</v>
      </c>
      <c r="AA111" s="59" t="e">
        <f t="shared" si="29"/>
        <v>#DIV/0!</v>
      </c>
      <c r="AB111" s="59" t="e">
        <f t="shared" si="30"/>
        <v>#DIV/0!</v>
      </c>
      <c r="AC111" s="63">
        <f t="shared" si="31"/>
        <v>0</v>
      </c>
      <c r="AD111" s="59" t="e">
        <f t="shared" si="50"/>
        <v>#DIV/0!</v>
      </c>
      <c r="AE111" s="59" t="e">
        <f t="shared" si="32"/>
        <v>#DIV/0!</v>
      </c>
      <c r="AF111" s="59" t="e">
        <f t="shared" si="33"/>
        <v>#DIV/0!</v>
      </c>
      <c r="AG111" s="63">
        <f t="shared" si="34"/>
        <v>0</v>
      </c>
      <c r="AH111" s="59" t="e">
        <f t="shared" si="51"/>
        <v>#DIV/0!</v>
      </c>
      <c r="AI111" s="59" t="e">
        <f t="shared" si="35"/>
        <v>#DIV/0!</v>
      </c>
      <c r="AJ111" s="59" t="e">
        <f t="shared" si="36"/>
        <v>#DIV/0!</v>
      </c>
      <c r="AK111" s="57">
        <f t="shared" si="37"/>
        <v>0</v>
      </c>
      <c r="AL111" s="59" t="e">
        <f t="shared" si="52"/>
        <v>#DIV/0!</v>
      </c>
      <c r="AM111" s="59" t="e">
        <f t="shared" si="38"/>
        <v>#DIV/0!</v>
      </c>
      <c r="AN111" s="59" t="e">
        <f t="shared" si="39"/>
        <v>#DIV/0!</v>
      </c>
      <c r="AO111" s="57">
        <f t="shared" si="40"/>
        <v>0</v>
      </c>
      <c r="AP111" s="59" t="e">
        <f t="shared" si="53"/>
        <v>#DIV/0!</v>
      </c>
      <c r="AQ111" s="84"/>
      <c r="AR111" s="235"/>
      <c r="AS111" s="280" t="str">
        <f t="shared" si="54"/>
        <v/>
      </c>
      <c r="AT111" s="280">
        <f t="shared" si="55"/>
        <v>0</v>
      </c>
      <c r="AU111" s="280">
        <f t="shared" si="56"/>
        <v>0</v>
      </c>
    </row>
    <row r="112" spans="1:47" x14ac:dyDescent="0.25">
      <c r="A112">
        <f t="shared" si="57"/>
        <v>95</v>
      </c>
      <c r="B112" s="69" t="str">
        <f>IF(ISBLANK('IV Addl - Analysis'!B106),"--",'IV Addl - Analysis'!B106)</f>
        <v>--</v>
      </c>
      <c r="C112" s="60" t="str">
        <f>IF(ISBLANK('V Addl - Providers'!C106),"--",'V Addl - Providers'!C106)</f>
        <v>--</v>
      </c>
      <c r="D112" s="60" t="str">
        <f>IF(ISBLANK('V Addl - Providers'!D106),"--",'V Addl - Providers'!D106)</f>
        <v>--</v>
      </c>
      <c r="E112" s="60" t="str">
        <f>IF(ISBLANK('V Addl - Providers'!E106),"--",'V Addl - Providers'!E106)</f>
        <v>--</v>
      </c>
      <c r="F112" s="9"/>
      <c r="G112" s="9"/>
      <c r="H112" s="9"/>
      <c r="I112" s="9"/>
      <c r="J112" s="9"/>
      <c r="K112" s="9"/>
      <c r="L112" s="9"/>
      <c r="M112" s="9"/>
      <c r="N112" s="9"/>
      <c r="O112" s="9"/>
      <c r="P112" s="9"/>
      <c r="Q112" s="9"/>
      <c r="R112" s="125" t="e">
        <f t="shared" si="41"/>
        <v>#DIV/0!</v>
      </c>
      <c r="S112" s="125" t="e">
        <f t="shared" si="42"/>
        <v>#DIV/0!</v>
      </c>
      <c r="T112" s="125" t="e">
        <f t="shared" si="43"/>
        <v>#DIV/0!</v>
      </c>
      <c r="U112" s="125" t="e">
        <f t="shared" si="44"/>
        <v>#DIV/0!</v>
      </c>
      <c r="V112" s="125" t="e">
        <f t="shared" si="45"/>
        <v>#DIV/0!</v>
      </c>
      <c r="W112" s="125" t="e">
        <f t="shared" si="46"/>
        <v>#DIV/0!</v>
      </c>
      <c r="X112" s="125" t="e">
        <f t="shared" si="47"/>
        <v>#DIV/0!</v>
      </c>
      <c r="Y112" s="125" t="e">
        <f t="shared" si="48"/>
        <v>#DIV/0!</v>
      </c>
      <c r="Z112" s="125" t="e">
        <f t="shared" si="49"/>
        <v>#DIV/0!</v>
      </c>
      <c r="AA112" s="59" t="e">
        <f t="shared" si="29"/>
        <v>#DIV/0!</v>
      </c>
      <c r="AB112" s="59" t="e">
        <f t="shared" si="30"/>
        <v>#DIV/0!</v>
      </c>
      <c r="AC112" s="63">
        <f t="shared" si="31"/>
        <v>0</v>
      </c>
      <c r="AD112" s="59" t="e">
        <f t="shared" si="50"/>
        <v>#DIV/0!</v>
      </c>
      <c r="AE112" s="59" t="e">
        <f t="shared" si="32"/>
        <v>#DIV/0!</v>
      </c>
      <c r="AF112" s="59" t="e">
        <f t="shared" si="33"/>
        <v>#DIV/0!</v>
      </c>
      <c r="AG112" s="63">
        <f t="shared" si="34"/>
        <v>0</v>
      </c>
      <c r="AH112" s="59" t="e">
        <f t="shared" si="51"/>
        <v>#DIV/0!</v>
      </c>
      <c r="AI112" s="59" t="e">
        <f t="shared" si="35"/>
        <v>#DIV/0!</v>
      </c>
      <c r="AJ112" s="59" t="e">
        <f t="shared" si="36"/>
        <v>#DIV/0!</v>
      </c>
      <c r="AK112" s="57">
        <f t="shared" si="37"/>
        <v>0</v>
      </c>
      <c r="AL112" s="59" t="e">
        <f t="shared" si="52"/>
        <v>#DIV/0!</v>
      </c>
      <c r="AM112" s="59" t="e">
        <f t="shared" si="38"/>
        <v>#DIV/0!</v>
      </c>
      <c r="AN112" s="59" t="e">
        <f t="shared" si="39"/>
        <v>#DIV/0!</v>
      </c>
      <c r="AO112" s="57">
        <f t="shared" si="40"/>
        <v>0</v>
      </c>
      <c r="AP112" s="59" t="e">
        <f t="shared" si="53"/>
        <v>#DIV/0!</v>
      </c>
      <c r="AQ112" s="84"/>
      <c r="AR112" s="235"/>
      <c r="AS112" s="280" t="str">
        <f t="shared" si="54"/>
        <v/>
      </c>
      <c r="AT112" s="280">
        <f t="shared" si="55"/>
        <v>0</v>
      </c>
      <c r="AU112" s="280">
        <f t="shared" si="56"/>
        <v>0</v>
      </c>
    </row>
    <row r="113" spans="1:47" x14ac:dyDescent="0.25">
      <c r="A113">
        <f t="shared" si="57"/>
        <v>96</v>
      </c>
      <c r="B113" s="69" t="str">
        <f>IF(ISBLANK('IV Addl - Analysis'!B107),"--",'IV Addl - Analysis'!B107)</f>
        <v>--</v>
      </c>
      <c r="C113" s="60" t="str">
        <f>IF(ISBLANK('V Addl - Providers'!C107),"--",'V Addl - Providers'!C107)</f>
        <v>--</v>
      </c>
      <c r="D113" s="60" t="str">
        <f>IF(ISBLANK('V Addl - Providers'!D107),"--",'V Addl - Providers'!D107)</f>
        <v>--</v>
      </c>
      <c r="E113" s="60" t="str">
        <f>IF(ISBLANK('V Addl - Providers'!E107),"--",'V Addl - Providers'!E107)</f>
        <v>--</v>
      </c>
      <c r="F113" s="9"/>
      <c r="G113" s="9"/>
      <c r="H113" s="9"/>
      <c r="I113" s="9"/>
      <c r="J113" s="9"/>
      <c r="K113" s="9"/>
      <c r="L113" s="9"/>
      <c r="M113" s="9"/>
      <c r="N113" s="9"/>
      <c r="O113" s="9"/>
      <c r="P113" s="9"/>
      <c r="Q113" s="9"/>
      <c r="R113" s="125" t="e">
        <f t="shared" si="41"/>
        <v>#DIV/0!</v>
      </c>
      <c r="S113" s="125" t="e">
        <f t="shared" si="42"/>
        <v>#DIV/0!</v>
      </c>
      <c r="T113" s="125" t="e">
        <f t="shared" si="43"/>
        <v>#DIV/0!</v>
      </c>
      <c r="U113" s="125" t="e">
        <f t="shared" si="44"/>
        <v>#DIV/0!</v>
      </c>
      <c r="V113" s="125" t="e">
        <f t="shared" si="45"/>
        <v>#DIV/0!</v>
      </c>
      <c r="W113" s="125" t="e">
        <f t="shared" si="46"/>
        <v>#DIV/0!</v>
      </c>
      <c r="X113" s="125" t="e">
        <f t="shared" si="47"/>
        <v>#DIV/0!</v>
      </c>
      <c r="Y113" s="125" t="e">
        <f t="shared" si="48"/>
        <v>#DIV/0!</v>
      </c>
      <c r="Z113" s="125" t="e">
        <f t="shared" si="49"/>
        <v>#DIV/0!</v>
      </c>
      <c r="AA113" s="59" t="e">
        <f t="shared" si="29"/>
        <v>#DIV/0!</v>
      </c>
      <c r="AB113" s="59" t="e">
        <f t="shared" si="30"/>
        <v>#DIV/0!</v>
      </c>
      <c r="AC113" s="63">
        <f t="shared" si="31"/>
        <v>0</v>
      </c>
      <c r="AD113" s="59" t="e">
        <f t="shared" si="50"/>
        <v>#DIV/0!</v>
      </c>
      <c r="AE113" s="59" t="e">
        <f t="shared" si="32"/>
        <v>#DIV/0!</v>
      </c>
      <c r="AF113" s="59" t="e">
        <f t="shared" si="33"/>
        <v>#DIV/0!</v>
      </c>
      <c r="AG113" s="63">
        <f t="shared" si="34"/>
        <v>0</v>
      </c>
      <c r="AH113" s="59" t="e">
        <f t="shared" si="51"/>
        <v>#DIV/0!</v>
      </c>
      <c r="AI113" s="59" t="e">
        <f t="shared" si="35"/>
        <v>#DIV/0!</v>
      </c>
      <c r="AJ113" s="59" t="e">
        <f t="shared" si="36"/>
        <v>#DIV/0!</v>
      </c>
      <c r="AK113" s="57">
        <f t="shared" si="37"/>
        <v>0</v>
      </c>
      <c r="AL113" s="59" t="e">
        <f t="shared" si="52"/>
        <v>#DIV/0!</v>
      </c>
      <c r="AM113" s="59" t="e">
        <f t="shared" si="38"/>
        <v>#DIV/0!</v>
      </c>
      <c r="AN113" s="59" t="e">
        <f t="shared" si="39"/>
        <v>#DIV/0!</v>
      </c>
      <c r="AO113" s="57">
        <f t="shared" si="40"/>
        <v>0</v>
      </c>
      <c r="AP113" s="59" t="e">
        <f t="shared" si="53"/>
        <v>#DIV/0!</v>
      </c>
      <c r="AQ113" s="84"/>
      <c r="AR113" s="235"/>
      <c r="AS113" s="280" t="str">
        <f t="shared" si="54"/>
        <v/>
      </c>
      <c r="AT113" s="280">
        <f t="shared" si="55"/>
        <v>0</v>
      </c>
      <c r="AU113" s="280">
        <f t="shared" si="56"/>
        <v>0</v>
      </c>
    </row>
    <row r="114" spans="1:47" x14ac:dyDescent="0.25">
      <c r="A114">
        <f t="shared" si="57"/>
        <v>97</v>
      </c>
      <c r="B114" s="69" t="str">
        <f>IF(ISBLANK('IV Addl - Analysis'!B108),"--",'IV Addl - Analysis'!B108)</f>
        <v>--</v>
      </c>
      <c r="C114" s="60" t="str">
        <f>IF(ISBLANK('V Addl - Providers'!C108),"--",'V Addl - Providers'!C108)</f>
        <v>--</v>
      </c>
      <c r="D114" s="60" t="str">
        <f>IF(ISBLANK('V Addl - Providers'!D108),"--",'V Addl - Providers'!D108)</f>
        <v>--</v>
      </c>
      <c r="E114" s="60" t="str">
        <f>IF(ISBLANK('V Addl - Providers'!E108),"--",'V Addl - Providers'!E108)</f>
        <v>--</v>
      </c>
      <c r="F114" s="9"/>
      <c r="G114" s="9"/>
      <c r="H114" s="9"/>
      <c r="I114" s="9"/>
      <c r="J114" s="9"/>
      <c r="K114" s="9"/>
      <c r="L114" s="9"/>
      <c r="M114" s="9"/>
      <c r="N114" s="9"/>
      <c r="O114" s="9"/>
      <c r="P114" s="9"/>
      <c r="Q114" s="9"/>
      <c r="R114" s="125" t="e">
        <f t="shared" si="41"/>
        <v>#DIV/0!</v>
      </c>
      <c r="S114" s="125" t="e">
        <f t="shared" si="42"/>
        <v>#DIV/0!</v>
      </c>
      <c r="T114" s="125" t="e">
        <f t="shared" si="43"/>
        <v>#DIV/0!</v>
      </c>
      <c r="U114" s="125" t="e">
        <f t="shared" si="44"/>
        <v>#DIV/0!</v>
      </c>
      <c r="V114" s="125" t="e">
        <f t="shared" si="45"/>
        <v>#DIV/0!</v>
      </c>
      <c r="W114" s="125" t="e">
        <f t="shared" si="46"/>
        <v>#DIV/0!</v>
      </c>
      <c r="X114" s="125" t="e">
        <f t="shared" si="47"/>
        <v>#DIV/0!</v>
      </c>
      <c r="Y114" s="125" t="e">
        <f t="shared" si="48"/>
        <v>#DIV/0!</v>
      </c>
      <c r="Z114" s="125" t="e">
        <f t="shared" si="49"/>
        <v>#DIV/0!</v>
      </c>
      <c r="AA114" s="59" t="e">
        <f t="shared" si="29"/>
        <v>#DIV/0!</v>
      </c>
      <c r="AB114" s="59" t="e">
        <f t="shared" si="30"/>
        <v>#DIV/0!</v>
      </c>
      <c r="AC114" s="63">
        <f t="shared" si="31"/>
        <v>0</v>
      </c>
      <c r="AD114" s="59" t="e">
        <f t="shared" si="50"/>
        <v>#DIV/0!</v>
      </c>
      <c r="AE114" s="59" t="e">
        <f t="shared" si="32"/>
        <v>#DIV/0!</v>
      </c>
      <c r="AF114" s="59" t="e">
        <f t="shared" si="33"/>
        <v>#DIV/0!</v>
      </c>
      <c r="AG114" s="63">
        <f t="shared" si="34"/>
        <v>0</v>
      </c>
      <c r="AH114" s="59" t="e">
        <f t="shared" si="51"/>
        <v>#DIV/0!</v>
      </c>
      <c r="AI114" s="59" t="e">
        <f t="shared" si="35"/>
        <v>#DIV/0!</v>
      </c>
      <c r="AJ114" s="59" t="e">
        <f t="shared" si="36"/>
        <v>#DIV/0!</v>
      </c>
      <c r="AK114" s="57">
        <f t="shared" si="37"/>
        <v>0</v>
      </c>
      <c r="AL114" s="59" t="e">
        <f t="shared" si="52"/>
        <v>#DIV/0!</v>
      </c>
      <c r="AM114" s="59" t="e">
        <f t="shared" si="38"/>
        <v>#DIV/0!</v>
      </c>
      <c r="AN114" s="59" t="e">
        <f t="shared" si="39"/>
        <v>#DIV/0!</v>
      </c>
      <c r="AO114" s="57">
        <f t="shared" si="40"/>
        <v>0</v>
      </c>
      <c r="AP114" s="59" t="e">
        <f t="shared" si="53"/>
        <v>#DIV/0!</v>
      </c>
      <c r="AQ114" s="84"/>
      <c r="AR114" s="235"/>
      <c r="AS114" s="280" t="str">
        <f t="shared" si="54"/>
        <v/>
      </c>
      <c r="AT114" s="280">
        <f t="shared" si="55"/>
        <v>0</v>
      </c>
      <c r="AU114" s="280">
        <f t="shared" si="56"/>
        <v>0</v>
      </c>
    </row>
    <row r="115" spans="1:47" x14ac:dyDescent="0.25">
      <c r="A115">
        <f t="shared" si="57"/>
        <v>98</v>
      </c>
      <c r="B115" s="69" t="str">
        <f>IF(ISBLANK('IV Addl - Analysis'!B109),"--",'IV Addl - Analysis'!B109)</f>
        <v>--</v>
      </c>
      <c r="C115" s="60" t="str">
        <f>IF(ISBLANK('V Addl - Providers'!C109),"--",'V Addl - Providers'!C109)</f>
        <v>--</v>
      </c>
      <c r="D115" s="60" t="str">
        <f>IF(ISBLANK('V Addl - Providers'!D109),"--",'V Addl - Providers'!D109)</f>
        <v>--</v>
      </c>
      <c r="E115" s="60" t="str">
        <f>IF(ISBLANK('V Addl - Providers'!E109),"--",'V Addl - Providers'!E109)</f>
        <v>--</v>
      </c>
      <c r="F115" s="9"/>
      <c r="G115" s="9"/>
      <c r="H115" s="9"/>
      <c r="I115" s="9"/>
      <c r="J115" s="9"/>
      <c r="K115" s="9"/>
      <c r="L115" s="9"/>
      <c r="M115" s="9"/>
      <c r="N115" s="9"/>
      <c r="O115" s="9"/>
      <c r="P115" s="9"/>
      <c r="Q115" s="9"/>
      <c r="R115" s="125" t="e">
        <f t="shared" si="41"/>
        <v>#DIV/0!</v>
      </c>
      <c r="S115" s="125" t="e">
        <f t="shared" si="42"/>
        <v>#DIV/0!</v>
      </c>
      <c r="T115" s="125" t="e">
        <f t="shared" si="43"/>
        <v>#DIV/0!</v>
      </c>
      <c r="U115" s="125" t="e">
        <f t="shared" si="44"/>
        <v>#DIV/0!</v>
      </c>
      <c r="V115" s="125" t="e">
        <f t="shared" si="45"/>
        <v>#DIV/0!</v>
      </c>
      <c r="W115" s="125" t="e">
        <f t="shared" si="46"/>
        <v>#DIV/0!</v>
      </c>
      <c r="X115" s="125" t="e">
        <f t="shared" si="47"/>
        <v>#DIV/0!</v>
      </c>
      <c r="Y115" s="125" t="e">
        <f t="shared" si="48"/>
        <v>#DIV/0!</v>
      </c>
      <c r="Z115" s="125" t="e">
        <f t="shared" si="49"/>
        <v>#DIV/0!</v>
      </c>
      <c r="AA115" s="59" t="e">
        <f t="shared" si="29"/>
        <v>#DIV/0!</v>
      </c>
      <c r="AB115" s="59" t="e">
        <f t="shared" si="30"/>
        <v>#DIV/0!</v>
      </c>
      <c r="AC115" s="63">
        <f t="shared" si="31"/>
        <v>0</v>
      </c>
      <c r="AD115" s="59" t="e">
        <f t="shared" si="50"/>
        <v>#DIV/0!</v>
      </c>
      <c r="AE115" s="59" t="e">
        <f t="shared" si="32"/>
        <v>#DIV/0!</v>
      </c>
      <c r="AF115" s="59" t="e">
        <f t="shared" si="33"/>
        <v>#DIV/0!</v>
      </c>
      <c r="AG115" s="63">
        <f t="shared" si="34"/>
        <v>0</v>
      </c>
      <c r="AH115" s="59" t="e">
        <f t="shared" si="51"/>
        <v>#DIV/0!</v>
      </c>
      <c r="AI115" s="59" t="e">
        <f t="shared" si="35"/>
        <v>#DIV/0!</v>
      </c>
      <c r="AJ115" s="59" t="e">
        <f t="shared" si="36"/>
        <v>#DIV/0!</v>
      </c>
      <c r="AK115" s="57">
        <f t="shared" si="37"/>
        <v>0</v>
      </c>
      <c r="AL115" s="59" t="e">
        <f t="shared" si="52"/>
        <v>#DIV/0!</v>
      </c>
      <c r="AM115" s="59" t="e">
        <f t="shared" si="38"/>
        <v>#DIV/0!</v>
      </c>
      <c r="AN115" s="59" t="e">
        <f t="shared" si="39"/>
        <v>#DIV/0!</v>
      </c>
      <c r="AO115" s="57">
        <f t="shared" si="40"/>
        <v>0</v>
      </c>
      <c r="AP115" s="59" t="e">
        <f t="shared" si="53"/>
        <v>#DIV/0!</v>
      </c>
      <c r="AQ115" s="84"/>
      <c r="AR115" s="235"/>
      <c r="AS115" s="280" t="str">
        <f t="shared" si="54"/>
        <v/>
      </c>
      <c r="AT115" s="280">
        <f t="shared" si="55"/>
        <v>0</v>
      </c>
      <c r="AU115" s="280">
        <f t="shared" si="56"/>
        <v>0</v>
      </c>
    </row>
    <row r="116" spans="1:47" x14ac:dyDescent="0.25">
      <c r="A116">
        <f t="shared" si="57"/>
        <v>99</v>
      </c>
      <c r="B116" s="69" t="str">
        <f>IF(ISBLANK('IV Addl - Analysis'!B110),"--",'IV Addl - Analysis'!B110)</f>
        <v>--</v>
      </c>
      <c r="C116" s="60" t="str">
        <f>IF(ISBLANK('V Addl - Providers'!C110),"--",'V Addl - Providers'!C110)</f>
        <v>--</v>
      </c>
      <c r="D116" s="60" t="str">
        <f>IF(ISBLANK('V Addl - Providers'!D110),"--",'V Addl - Providers'!D110)</f>
        <v>--</v>
      </c>
      <c r="E116" s="60" t="str">
        <f>IF(ISBLANK('V Addl - Providers'!E110),"--",'V Addl - Providers'!E110)</f>
        <v>--</v>
      </c>
      <c r="F116" s="9"/>
      <c r="G116" s="9"/>
      <c r="H116" s="9"/>
      <c r="I116" s="9"/>
      <c r="J116" s="9"/>
      <c r="K116" s="9"/>
      <c r="L116" s="9"/>
      <c r="M116" s="9"/>
      <c r="N116" s="9"/>
      <c r="O116" s="9"/>
      <c r="P116" s="9"/>
      <c r="Q116" s="9"/>
      <c r="R116" s="125" t="e">
        <f t="shared" si="41"/>
        <v>#DIV/0!</v>
      </c>
      <c r="S116" s="125" t="e">
        <f t="shared" si="42"/>
        <v>#DIV/0!</v>
      </c>
      <c r="T116" s="125" t="e">
        <f t="shared" si="43"/>
        <v>#DIV/0!</v>
      </c>
      <c r="U116" s="125" t="e">
        <f t="shared" si="44"/>
        <v>#DIV/0!</v>
      </c>
      <c r="V116" s="125" t="e">
        <f t="shared" si="45"/>
        <v>#DIV/0!</v>
      </c>
      <c r="W116" s="125" t="e">
        <f t="shared" si="46"/>
        <v>#DIV/0!</v>
      </c>
      <c r="X116" s="125" t="e">
        <f t="shared" si="47"/>
        <v>#DIV/0!</v>
      </c>
      <c r="Y116" s="125" t="e">
        <f t="shared" si="48"/>
        <v>#DIV/0!</v>
      </c>
      <c r="Z116" s="125" t="e">
        <f t="shared" si="49"/>
        <v>#DIV/0!</v>
      </c>
      <c r="AA116" s="59" t="e">
        <f t="shared" si="29"/>
        <v>#DIV/0!</v>
      </c>
      <c r="AB116" s="59" t="e">
        <f t="shared" si="30"/>
        <v>#DIV/0!</v>
      </c>
      <c r="AC116" s="63">
        <f t="shared" si="31"/>
        <v>0</v>
      </c>
      <c r="AD116" s="59" t="e">
        <f t="shared" si="50"/>
        <v>#DIV/0!</v>
      </c>
      <c r="AE116" s="59" t="e">
        <f t="shared" si="32"/>
        <v>#DIV/0!</v>
      </c>
      <c r="AF116" s="59" t="e">
        <f t="shared" si="33"/>
        <v>#DIV/0!</v>
      </c>
      <c r="AG116" s="63">
        <f t="shared" si="34"/>
        <v>0</v>
      </c>
      <c r="AH116" s="59" t="e">
        <f t="shared" si="51"/>
        <v>#DIV/0!</v>
      </c>
      <c r="AI116" s="59" t="e">
        <f t="shared" si="35"/>
        <v>#DIV/0!</v>
      </c>
      <c r="AJ116" s="59" t="e">
        <f t="shared" si="36"/>
        <v>#DIV/0!</v>
      </c>
      <c r="AK116" s="57">
        <f t="shared" si="37"/>
        <v>0</v>
      </c>
      <c r="AL116" s="59" t="e">
        <f t="shared" si="52"/>
        <v>#DIV/0!</v>
      </c>
      <c r="AM116" s="59" t="e">
        <f t="shared" si="38"/>
        <v>#DIV/0!</v>
      </c>
      <c r="AN116" s="59" t="e">
        <f t="shared" si="39"/>
        <v>#DIV/0!</v>
      </c>
      <c r="AO116" s="57">
        <f t="shared" si="40"/>
        <v>0</v>
      </c>
      <c r="AP116" s="59" t="e">
        <f t="shared" si="53"/>
        <v>#DIV/0!</v>
      </c>
      <c r="AQ116" s="84"/>
      <c r="AR116" s="235"/>
      <c r="AS116" s="280" t="str">
        <f t="shared" si="54"/>
        <v/>
      </c>
      <c r="AT116" s="280">
        <f t="shared" si="55"/>
        <v>0</v>
      </c>
      <c r="AU116" s="280">
        <f t="shared" si="56"/>
        <v>0</v>
      </c>
    </row>
    <row r="117" spans="1:47" x14ac:dyDescent="0.25">
      <c r="A117">
        <f t="shared" si="57"/>
        <v>100</v>
      </c>
      <c r="B117" s="69" t="str">
        <f>IF(ISBLANK('IV Addl - Analysis'!B111),"--",'IV Addl - Analysis'!B111)</f>
        <v>--</v>
      </c>
      <c r="C117" s="60" t="str">
        <f>IF(ISBLANK('V Addl - Providers'!C111),"--",'V Addl - Providers'!C111)</f>
        <v>--</v>
      </c>
      <c r="D117" s="60" t="str">
        <f>IF(ISBLANK('V Addl - Providers'!D111),"--",'V Addl - Providers'!D111)</f>
        <v>--</v>
      </c>
      <c r="E117" s="60" t="str">
        <f>IF(ISBLANK('V Addl - Providers'!E111),"--",'V Addl - Providers'!E111)</f>
        <v>--</v>
      </c>
      <c r="F117" s="9"/>
      <c r="G117" s="9"/>
      <c r="H117" s="9"/>
      <c r="I117" s="9"/>
      <c r="J117" s="9"/>
      <c r="K117" s="9"/>
      <c r="L117" s="9"/>
      <c r="M117" s="9"/>
      <c r="N117" s="9"/>
      <c r="O117" s="9"/>
      <c r="P117" s="9"/>
      <c r="Q117" s="9"/>
      <c r="R117" s="125" t="e">
        <f t="shared" si="41"/>
        <v>#DIV/0!</v>
      </c>
      <c r="S117" s="125" t="e">
        <f t="shared" si="42"/>
        <v>#DIV/0!</v>
      </c>
      <c r="T117" s="125" t="e">
        <f t="shared" si="43"/>
        <v>#DIV/0!</v>
      </c>
      <c r="U117" s="125" t="e">
        <f t="shared" si="44"/>
        <v>#DIV/0!</v>
      </c>
      <c r="V117" s="125" t="e">
        <f t="shared" si="45"/>
        <v>#DIV/0!</v>
      </c>
      <c r="W117" s="125" t="e">
        <f t="shared" si="46"/>
        <v>#DIV/0!</v>
      </c>
      <c r="X117" s="125" t="e">
        <f t="shared" si="47"/>
        <v>#DIV/0!</v>
      </c>
      <c r="Y117" s="125" t="e">
        <f t="shared" si="48"/>
        <v>#DIV/0!</v>
      </c>
      <c r="Z117" s="125" t="e">
        <f t="shared" si="49"/>
        <v>#DIV/0!</v>
      </c>
      <c r="AA117" s="59" t="e">
        <f t="shared" si="29"/>
        <v>#DIV/0!</v>
      </c>
      <c r="AB117" s="59" t="e">
        <f t="shared" si="30"/>
        <v>#DIV/0!</v>
      </c>
      <c r="AC117" s="63">
        <f t="shared" si="31"/>
        <v>0</v>
      </c>
      <c r="AD117" s="59" t="e">
        <f t="shared" si="50"/>
        <v>#DIV/0!</v>
      </c>
      <c r="AE117" s="59" t="e">
        <f t="shared" si="32"/>
        <v>#DIV/0!</v>
      </c>
      <c r="AF117" s="59" t="e">
        <f t="shared" si="33"/>
        <v>#DIV/0!</v>
      </c>
      <c r="AG117" s="63">
        <f t="shared" si="34"/>
        <v>0</v>
      </c>
      <c r="AH117" s="59" t="e">
        <f t="shared" si="51"/>
        <v>#DIV/0!</v>
      </c>
      <c r="AI117" s="59" t="e">
        <f t="shared" si="35"/>
        <v>#DIV/0!</v>
      </c>
      <c r="AJ117" s="59" t="e">
        <f t="shared" si="36"/>
        <v>#DIV/0!</v>
      </c>
      <c r="AK117" s="57">
        <f t="shared" si="37"/>
        <v>0</v>
      </c>
      <c r="AL117" s="59" t="e">
        <f t="shared" si="52"/>
        <v>#DIV/0!</v>
      </c>
      <c r="AM117" s="59" t="e">
        <f t="shared" si="38"/>
        <v>#DIV/0!</v>
      </c>
      <c r="AN117" s="59" t="e">
        <f t="shared" si="39"/>
        <v>#DIV/0!</v>
      </c>
      <c r="AO117" s="57">
        <f t="shared" si="40"/>
        <v>0</v>
      </c>
      <c r="AP117" s="59" t="e">
        <f t="shared" si="53"/>
        <v>#DIV/0!</v>
      </c>
      <c r="AQ117" s="84"/>
      <c r="AR117" s="235"/>
      <c r="AS117" s="280" t="str">
        <f t="shared" si="54"/>
        <v/>
      </c>
      <c r="AT117" s="280">
        <f t="shared" si="55"/>
        <v>0</v>
      </c>
      <c r="AU117" s="280">
        <f t="shared" si="56"/>
        <v>0</v>
      </c>
    </row>
    <row r="118" spans="1:47" x14ac:dyDescent="0.25">
      <c r="A118">
        <f t="shared" si="57"/>
        <v>101</v>
      </c>
      <c r="B118" s="69" t="str">
        <f>IF(ISBLANK('IV Addl - Analysis'!B112),"--",'IV Addl - Analysis'!B112)</f>
        <v>--</v>
      </c>
      <c r="C118" s="60" t="str">
        <f>IF(ISBLANK('V Addl - Providers'!C112),"--",'V Addl - Providers'!C112)</f>
        <v>--</v>
      </c>
      <c r="D118" s="60" t="str">
        <f>IF(ISBLANK('V Addl - Providers'!D112),"--",'V Addl - Providers'!D112)</f>
        <v>--</v>
      </c>
      <c r="E118" s="60" t="str">
        <f>IF(ISBLANK('V Addl - Providers'!E112),"--",'V Addl - Providers'!E112)</f>
        <v>--</v>
      </c>
      <c r="F118" s="9"/>
      <c r="G118" s="9"/>
      <c r="H118" s="9"/>
      <c r="I118" s="9"/>
      <c r="J118" s="9"/>
      <c r="K118" s="9"/>
      <c r="L118" s="9"/>
      <c r="M118" s="9"/>
      <c r="N118" s="9"/>
      <c r="O118" s="9"/>
      <c r="P118" s="9"/>
      <c r="Q118" s="9"/>
      <c r="R118" s="125" t="e">
        <f t="shared" si="41"/>
        <v>#DIV/0!</v>
      </c>
      <c r="S118" s="125" t="e">
        <f t="shared" si="42"/>
        <v>#DIV/0!</v>
      </c>
      <c r="T118" s="125" t="e">
        <f t="shared" si="43"/>
        <v>#DIV/0!</v>
      </c>
      <c r="U118" s="125" t="e">
        <f t="shared" si="44"/>
        <v>#DIV/0!</v>
      </c>
      <c r="V118" s="125" t="e">
        <f t="shared" si="45"/>
        <v>#DIV/0!</v>
      </c>
      <c r="W118" s="125" t="e">
        <f t="shared" si="46"/>
        <v>#DIV/0!</v>
      </c>
      <c r="X118" s="125" t="e">
        <f t="shared" si="47"/>
        <v>#DIV/0!</v>
      </c>
      <c r="Y118" s="125" t="e">
        <f t="shared" si="48"/>
        <v>#DIV/0!</v>
      </c>
      <c r="Z118" s="125" t="e">
        <f t="shared" si="49"/>
        <v>#DIV/0!</v>
      </c>
      <c r="AA118" s="59" t="e">
        <f t="shared" si="29"/>
        <v>#DIV/0!</v>
      </c>
      <c r="AB118" s="59" t="e">
        <f t="shared" si="30"/>
        <v>#DIV/0!</v>
      </c>
      <c r="AC118" s="63">
        <f t="shared" si="31"/>
        <v>0</v>
      </c>
      <c r="AD118" s="59" t="e">
        <f t="shared" si="50"/>
        <v>#DIV/0!</v>
      </c>
      <c r="AE118" s="59" t="e">
        <f t="shared" si="32"/>
        <v>#DIV/0!</v>
      </c>
      <c r="AF118" s="59" t="e">
        <f t="shared" si="33"/>
        <v>#DIV/0!</v>
      </c>
      <c r="AG118" s="63">
        <f t="shared" si="34"/>
        <v>0</v>
      </c>
      <c r="AH118" s="59" t="e">
        <f t="shared" si="51"/>
        <v>#DIV/0!</v>
      </c>
      <c r="AI118" s="59" t="e">
        <f t="shared" si="35"/>
        <v>#DIV/0!</v>
      </c>
      <c r="AJ118" s="59" t="e">
        <f t="shared" si="36"/>
        <v>#DIV/0!</v>
      </c>
      <c r="AK118" s="57">
        <f t="shared" si="37"/>
        <v>0</v>
      </c>
      <c r="AL118" s="59" t="e">
        <f t="shared" si="52"/>
        <v>#DIV/0!</v>
      </c>
      <c r="AM118" s="59" t="e">
        <f t="shared" si="38"/>
        <v>#DIV/0!</v>
      </c>
      <c r="AN118" s="59" t="e">
        <f t="shared" si="39"/>
        <v>#DIV/0!</v>
      </c>
      <c r="AO118" s="57">
        <f t="shared" si="40"/>
        <v>0</v>
      </c>
      <c r="AP118" s="59" t="e">
        <f t="shared" si="53"/>
        <v>#DIV/0!</v>
      </c>
      <c r="AQ118" s="84"/>
      <c r="AR118" s="235"/>
      <c r="AS118" s="280" t="str">
        <f t="shared" si="54"/>
        <v/>
      </c>
      <c r="AT118" s="280">
        <f t="shared" si="55"/>
        <v>0</v>
      </c>
      <c r="AU118" s="280">
        <f t="shared" si="56"/>
        <v>0</v>
      </c>
    </row>
    <row r="119" spans="1:47" x14ac:dyDescent="0.25">
      <c r="A119">
        <f t="shared" si="57"/>
        <v>102</v>
      </c>
      <c r="B119" s="69" t="str">
        <f>IF(ISBLANK('IV Addl - Analysis'!B113),"--",'IV Addl - Analysis'!B113)</f>
        <v>--</v>
      </c>
      <c r="C119" s="60" t="str">
        <f>IF(ISBLANK('V Addl - Providers'!C113),"--",'V Addl - Providers'!C113)</f>
        <v>--</v>
      </c>
      <c r="D119" s="60" t="str">
        <f>IF(ISBLANK('V Addl - Providers'!D113),"--",'V Addl - Providers'!D113)</f>
        <v>--</v>
      </c>
      <c r="E119" s="60" t="str">
        <f>IF(ISBLANK('V Addl - Providers'!E113),"--",'V Addl - Providers'!E113)</f>
        <v>--</v>
      </c>
      <c r="F119" s="9"/>
      <c r="G119" s="9"/>
      <c r="H119" s="9"/>
      <c r="I119" s="9"/>
      <c r="J119" s="9"/>
      <c r="K119" s="9"/>
      <c r="L119" s="9"/>
      <c r="M119" s="9"/>
      <c r="N119" s="9"/>
      <c r="O119" s="9"/>
      <c r="P119" s="9"/>
      <c r="Q119" s="9"/>
      <c r="R119" s="125" t="e">
        <f t="shared" si="41"/>
        <v>#DIV/0!</v>
      </c>
      <c r="S119" s="125" t="e">
        <f t="shared" si="42"/>
        <v>#DIV/0!</v>
      </c>
      <c r="T119" s="125" t="e">
        <f t="shared" si="43"/>
        <v>#DIV/0!</v>
      </c>
      <c r="U119" s="125" t="e">
        <f t="shared" si="44"/>
        <v>#DIV/0!</v>
      </c>
      <c r="V119" s="125" t="e">
        <f t="shared" si="45"/>
        <v>#DIV/0!</v>
      </c>
      <c r="W119" s="125" t="e">
        <f t="shared" si="46"/>
        <v>#DIV/0!</v>
      </c>
      <c r="X119" s="125" t="e">
        <f t="shared" si="47"/>
        <v>#DIV/0!</v>
      </c>
      <c r="Y119" s="125" t="e">
        <f t="shared" si="48"/>
        <v>#DIV/0!</v>
      </c>
      <c r="Z119" s="125" t="e">
        <f t="shared" si="49"/>
        <v>#DIV/0!</v>
      </c>
      <c r="AA119" s="59" t="e">
        <f t="shared" si="29"/>
        <v>#DIV/0!</v>
      </c>
      <c r="AB119" s="59" t="e">
        <f t="shared" si="30"/>
        <v>#DIV/0!</v>
      </c>
      <c r="AC119" s="63">
        <f t="shared" si="31"/>
        <v>0</v>
      </c>
      <c r="AD119" s="59" t="e">
        <f t="shared" si="50"/>
        <v>#DIV/0!</v>
      </c>
      <c r="AE119" s="59" t="e">
        <f t="shared" si="32"/>
        <v>#DIV/0!</v>
      </c>
      <c r="AF119" s="59" t="e">
        <f t="shared" si="33"/>
        <v>#DIV/0!</v>
      </c>
      <c r="AG119" s="63">
        <f t="shared" si="34"/>
        <v>0</v>
      </c>
      <c r="AH119" s="59" t="e">
        <f t="shared" si="51"/>
        <v>#DIV/0!</v>
      </c>
      <c r="AI119" s="59" t="e">
        <f t="shared" si="35"/>
        <v>#DIV/0!</v>
      </c>
      <c r="AJ119" s="59" t="e">
        <f t="shared" si="36"/>
        <v>#DIV/0!</v>
      </c>
      <c r="AK119" s="57">
        <f t="shared" si="37"/>
        <v>0</v>
      </c>
      <c r="AL119" s="59" t="e">
        <f t="shared" si="52"/>
        <v>#DIV/0!</v>
      </c>
      <c r="AM119" s="59" t="e">
        <f t="shared" si="38"/>
        <v>#DIV/0!</v>
      </c>
      <c r="AN119" s="59" t="e">
        <f t="shared" si="39"/>
        <v>#DIV/0!</v>
      </c>
      <c r="AO119" s="57">
        <f t="shared" si="40"/>
        <v>0</v>
      </c>
      <c r="AP119" s="59" t="e">
        <f t="shared" si="53"/>
        <v>#DIV/0!</v>
      </c>
      <c r="AQ119" s="84"/>
      <c r="AR119" s="235"/>
      <c r="AS119" s="280" t="str">
        <f t="shared" si="54"/>
        <v/>
      </c>
      <c r="AT119" s="280">
        <f t="shared" si="55"/>
        <v>0</v>
      </c>
      <c r="AU119" s="280">
        <f t="shared" si="56"/>
        <v>0</v>
      </c>
    </row>
    <row r="120" spans="1:47" x14ac:dyDescent="0.25">
      <c r="A120">
        <f t="shared" si="57"/>
        <v>103</v>
      </c>
      <c r="B120" s="69" t="str">
        <f>IF(ISBLANK('IV Addl - Analysis'!B114),"--",'IV Addl - Analysis'!B114)</f>
        <v>--</v>
      </c>
      <c r="C120" s="60" t="str">
        <f>IF(ISBLANK('V Addl - Providers'!C114),"--",'V Addl - Providers'!C114)</f>
        <v>--</v>
      </c>
      <c r="D120" s="60" t="str">
        <f>IF(ISBLANK('V Addl - Providers'!D114),"--",'V Addl - Providers'!D114)</f>
        <v>--</v>
      </c>
      <c r="E120" s="60" t="str">
        <f>IF(ISBLANK('V Addl - Providers'!E114),"--",'V Addl - Providers'!E114)</f>
        <v>--</v>
      </c>
      <c r="F120" s="9"/>
      <c r="G120" s="9"/>
      <c r="H120" s="9"/>
      <c r="I120" s="9"/>
      <c r="J120" s="9"/>
      <c r="K120" s="9"/>
      <c r="L120" s="9"/>
      <c r="M120" s="9"/>
      <c r="N120" s="9"/>
      <c r="O120" s="9"/>
      <c r="P120" s="9"/>
      <c r="Q120" s="9"/>
      <c r="R120" s="125" t="e">
        <f t="shared" si="41"/>
        <v>#DIV/0!</v>
      </c>
      <c r="S120" s="125" t="e">
        <f t="shared" si="42"/>
        <v>#DIV/0!</v>
      </c>
      <c r="T120" s="125" t="e">
        <f t="shared" si="43"/>
        <v>#DIV/0!</v>
      </c>
      <c r="U120" s="125" t="e">
        <f t="shared" si="44"/>
        <v>#DIV/0!</v>
      </c>
      <c r="V120" s="125" t="e">
        <f t="shared" si="45"/>
        <v>#DIV/0!</v>
      </c>
      <c r="W120" s="125" t="e">
        <f t="shared" si="46"/>
        <v>#DIV/0!</v>
      </c>
      <c r="X120" s="125" t="e">
        <f t="shared" si="47"/>
        <v>#DIV/0!</v>
      </c>
      <c r="Y120" s="125" t="e">
        <f t="shared" si="48"/>
        <v>#DIV/0!</v>
      </c>
      <c r="Z120" s="125" t="e">
        <f t="shared" si="49"/>
        <v>#DIV/0!</v>
      </c>
      <c r="AA120" s="59" t="e">
        <f t="shared" si="29"/>
        <v>#DIV/0!</v>
      </c>
      <c r="AB120" s="59" t="e">
        <f t="shared" si="30"/>
        <v>#DIV/0!</v>
      </c>
      <c r="AC120" s="63">
        <f t="shared" si="31"/>
        <v>0</v>
      </c>
      <c r="AD120" s="59" t="e">
        <f t="shared" si="50"/>
        <v>#DIV/0!</v>
      </c>
      <c r="AE120" s="59" t="e">
        <f t="shared" si="32"/>
        <v>#DIV/0!</v>
      </c>
      <c r="AF120" s="59" t="e">
        <f t="shared" si="33"/>
        <v>#DIV/0!</v>
      </c>
      <c r="AG120" s="63">
        <f t="shared" si="34"/>
        <v>0</v>
      </c>
      <c r="AH120" s="59" t="e">
        <f t="shared" si="51"/>
        <v>#DIV/0!</v>
      </c>
      <c r="AI120" s="59" t="e">
        <f t="shared" si="35"/>
        <v>#DIV/0!</v>
      </c>
      <c r="AJ120" s="59" t="e">
        <f t="shared" si="36"/>
        <v>#DIV/0!</v>
      </c>
      <c r="AK120" s="57">
        <f t="shared" si="37"/>
        <v>0</v>
      </c>
      <c r="AL120" s="59" t="e">
        <f t="shared" si="52"/>
        <v>#DIV/0!</v>
      </c>
      <c r="AM120" s="59" t="e">
        <f t="shared" si="38"/>
        <v>#DIV/0!</v>
      </c>
      <c r="AN120" s="59" t="e">
        <f t="shared" si="39"/>
        <v>#DIV/0!</v>
      </c>
      <c r="AO120" s="57">
        <f t="shared" si="40"/>
        <v>0</v>
      </c>
      <c r="AP120" s="59" t="e">
        <f t="shared" si="53"/>
        <v>#DIV/0!</v>
      </c>
      <c r="AQ120" s="84"/>
      <c r="AR120" s="235"/>
      <c r="AS120" s="280" t="str">
        <f t="shared" si="54"/>
        <v/>
      </c>
      <c r="AT120" s="280">
        <f t="shared" si="55"/>
        <v>0</v>
      </c>
      <c r="AU120" s="280">
        <f t="shared" si="56"/>
        <v>0</v>
      </c>
    </row>
    <row r="121" spans="1:47" x14ac:dyDescent="0.25">
      <c r="A121">
        <f t="shared" si="57"/>
        <v>104</v>
      </c>
      <c r="B121" s="69" t="str">
        <f>IF(ISBLANK('IV Addl - Analysis'!B115),"--",'IV Addl - Analysis'!B115)</f>
        <v>--</v>
      </c>
      <c r="C121" s="60" t="str">
        <f>IF(ISBLANK('V Addl - Providers'!C115),"--",'V Addl - Providers'!C115)</f>
        <v>--</v>
      </c>
      <c r="D121" s="60" t="str">
        <f>IF(ISBLANK('V Addl - Providers'!D115),"--",'V Addl - Providers'!D115)</f>
        <v>--</v>
      </c>
      <c r="E121" s="60" t="str">
        <f>IF(ISBLANK('V Addl - Providers'!E115),"--",'V Addl - Providers'!E115)</f>
        <v>--</v>
      </c>
      <c r="F121" s="9"/>
      <c r="G121" s="9"/>
      <c r="H121" s="9"/>
      <c r="I121" s="9"/>
      <c r="J121" s="9"/>
      <c r="K121" s="9"/>
      <c r="L121" s="9"/>
      <c r="M121" s="9"/>
      <c r="N121" s="9"/>
      <c r="O121" s="9"/>
      <c r="P121" s="9"/>
      <c r="Q121" s="9"/>
      <c r="R121" s="125" t="e">
        <f t="shared" si="41"/>
        <v>#DIV/0!</v>
      </c>
      <c r="S121" s="125" t="e">
        <f t="shared" si="42"/>
        <v>#DIV/0!</v>
      </c>
      <c r="T121" s="125" t="e">
        <f t="shared" si="43"/>
        <v>#DIV/0!</v>
      </c>
      <c r="U121" s="125" t="e">
        <f t="shared" si="44"/>
        <v>#DIV/0!</v>
      </c>
      <c r="V121" s="125" t="e">
        <f t="shared" si="45"/>
        <v>#DIV/0!</v>
      </c>
      <c r="W121" s="125" t="e">
        <f t="shared" si="46"/>
        <v>#DIV/0!</v>
      </c>
      <c r="X121" s="125" t="e">
        <f t="shared" si="47"/>
        <v>#DIV/0!</v>
      </c>
      <c r="Y121" s="125" t="e">
        <f t="shared" si="48"/>
        <v>#DIV/0!</v>
      </c>
      <c r="Z121" s="125" t="e">
        <f t="shared" si="49"/>
        <v>#DIV/0!</v>
      </c>
      <c r="AA121" s="59" t="e">
        <f t="shared" si="29"/>
        <v>#DIV/0!</v>
      </c>
      <c r="AB121" s="59" t="e">
        <f t="shared" si="30"/>
        <v>#DIV/0!</v>
      </c>
      <c r="AC121" s="63">
        <f t="shared" si="31"/>
        <v>0</v>
      </c>
      <c r="AD121" s="59" t="e">
        <f t="shared" si="50"/>
        <v>#DIV/0!</v>
      </c>
      <c r="AE121" s="59" t="e">
        <f t="shared" si="32"/>
        <v>#DIV/0!</v>
      </c>
      <c r="AF121" s="59" t="e">
        <f t="shared" si="33"/>
        <v>#DIV/0!</v>
      </c>
      <c r="AG121" s="63">
        <f t="shared" si="34"/>
        <v>0</v>
      </c>
      <c r="AH121" s="59" t="e">
        <f t="shared" si="51"/>
        <v>#DIV/0!</v>
      </c>
      <c r="AI121" s="59" t="e">
        <f t="shared" si="35"/>
        <v>#DIV/0!</v>
      </c>
      <c r="AJ121" s="59" t="e">
        <f t="shared" si="36"/>
        <v>#DIV/0!</v>
      </c>
      <c r="AK121" s="57">
        <f t="shared" si="37"/>
        <v>0</v>
      </c>
      <c r="AL121" s="59" t="e">
        <f t="shared" si="52"/>
        <v>#DIV/0!</v>
      </c>
      <c r="AM121" s="59" t="e">
        <f t="shared" si="38"/>
        <v>#DIV/0!</v>
      </c>
      <c r="AN121" s="59" t="e">
        <f t="shared" si="39"/>
        <v>#DIV/0!</v>
      </c>
      <c r="AO121" s="57">
        <f t="shared" si="40"/>
        <v>0</v>
      </c>
      <c r="AP121" s="59" t="e">
        <f t="shared" si="53"/>
        <v>#DIV/0!</v>
      </c>
      <c r="AQ121" s="84"/>
      <c r="AR121" s="235"/>
      <c r="AS121" s="280" t="str">
        <f t="shared" si="54"/>
        <v/>
      </c>
      <c r="AT121" s="280">
        <f t="shared" si="55"/>
        <v>0</v>
      </c>
      <c r="AU121" s="280">
        <f t="shared" si="56"/>
        <v>0</v>
      </c>
    </row>
    <row r="122" spans="1:47" x14ac:dyDescent="0.25">
      <c r="A122">
        <f t="shared" si="57"/>
        <v>105</v>
      </c>
      <c r="B122" s="69" t="str">
        <f>IF(ISBLANK('IV Addl - Analysis'!B116),"--",'IV Addl - Analysis'!B116)</f>
        <v>--</v>
      </c>
      <c r="C122" s="60" t="str">
        <f>IF(ISBLANK('V Addl - Providers'!C116),"--",'V Addl - Providers'!C116)</f>
        <v>--</v>
      </c>
      <c r="D122" s="60" t="str">
        <f>IF(ISBLANK('V Addl - Providers'!D116),"--",'V Addl - Providers'!D116)</f>
        <v>--</v>
      </c>
      <c r="E122" s="60" t="str">
        <f>IF(ISBLANK('V Addl - Providers'!E116),"--",'V Addl - Providers'!E116)</f>
        <v>--</v>
      </c>
      <c r="F122" s="9"/>
      <c r="G122" s="9"/>
      <c r="H122" s="9"/>
      <c r="I122" s="9"/>
      <c r="J122" s="9"/>
      <c r="K122" s="9"/>
      <c r="L122" s="9"/>
      <c r="M122" s="9"/>
      <c r="N122" s="9"/>
      <c r="O122" s="9"/>
      <c r="P122" s="9"/>
      <c r="Q122" s="9"/>
      <c r="R122" s="125" t="e">
        <f t="shared" si="41"/>
        <v>#DIV/0!</v>
      </c>
      <c r="S122" s="125" t="e">
        <f t="shared" si="42"/>
        <v>#DIV/0!</v>
      </c>
      <c r="T122" s="125" t="e">
        <f t="shared" si="43"/>
        <v>#DIV/0!</v>
      </c>
      <c r="U122" s="125" t="e">
        <f t="shared" si="44"/>
        <v>#DIV/0!</v>
      </c>
      <c r="V122" s="125" t="e">
        <f t="shared" si="45"/>
        <v>#DIV/0!</v>
      </c>
      <c r="W122" s="125" t="e">
        <f t="shared" si="46"/>
        <v>#DIV/0!</v>
      </c>
      <c r="X122" s="125" t="e">
        <f t="shared" si="47"/>
        <v>#DIV/0!</v>
      </c>
      <c r="Y122" s="125" t="e">
        <f t="shared" si="48"/>
        <v>#DIV/0!</v>
      </c>
      <c r="Z122" s="125" t="e">
        <f t="shared" si="49"/>
        <v>#DIV/0!</v>
      </c>
      <c r="AA122" s="59" t="e">
        <f t="shared" si="29"/>
        <v>#DIV/0!</v>
      </c>
      <c r="AB122" s="59" t="e">
        <f t="shared" si="30"/>
        <v>#DIV/0!</v>
      </c>
      <c r="AC122" s="63">
        <f t="shared" si="31"/>
        <v>0</v>
      </c>
      <c r="AD122" s="59" t="e">
        <f t="shared" si="50"/>
        <v>#DIV/0!</v>
      </c>
      <c r="AE122" s="59" t="e">
        <f t="shared" si="32"/>
        <v>#DIV/0!</v>
      </c>
      <c r="AF122" s="59" t="e">
        <f t="shared" si="33"/>
        <v>#DIV/0!</v>
      </c>
      <c r="AG122" s="63">
        <f t="shared" si="34"/>
        <v>0</v>
      </c>
      <c r="AH122" s="59" t="e">
        <f t="shared" si="51"/>
        <v>#DIV/0!</v>
      </c>
      <c r="AI122" s="59" t="e">
        <f t="shared" si="35"/>
        <v>#DIV/0!</v>
      </c>
      <c r="AJ122" s="59" t="e">
        <f t="shared" si="36"/>
        <v>#DIV/0!</v>
      </c>
      <c r="AK122" s="57">
        <f t="shared" si="37"/>
        <v>0</v>
      </c>
      <c r="AL122" s="59" t="e">
        <f t="shared" si="52"/>
        <v>#DIV/0!</v>
      </c>
      <c r="AM122" s="59" t="e">
        <f t="shared" si="38"/>
        <v>#DIV/0!</v>
      </c>
      <c r="AN122" s="59" t="e">
        <f t="shared" si="39"/>
        <v>#DIV/0!</v>
      </c>
      <c r="AO122" s="57">
        <f t="shared" si="40"/>
        <v>0</v>
      </c>
      <c r="AP122" s="59" t="e">
        <f t="shared" si="53"/>
        <v>#DIV/0!</v>
      </c>
      <c r="AQ122" s="84"/>
      <c r="AR122" s="235"/>
      <c r="AS122" s="280" t="str">
        <f t="shared" si="54"/>
        <v/>
      </c>
      <c r="AT122" s="280">
        <f t="shared" si="55"/>
        <v>0</v>
      </c>
      <c r="AU122" s="280">
        <f t="shared" si="56"/>
        <v>0</v>
      </c>
    </row>
    <row r="123" spans="1:47" x14ac:dyDescent="0.25">
      <c r="A123">
        <f t="shared" si="57"/>
        <v>106</v>
      </c>
      <c r="B123" s="69" t="str">
        <f>IF(ISBLANK('IV Addl - Analysis'!B117),"--",'IV Addl - Analysis'!B117)</f>
        <v>--</v>
      </c>
      <c r="C123" s="60" t="str">
        <f>IF(ISBLANK('V Addl - Providers'!C117),"--",'V Addl - Providers'!C117)</f>
        <v>--</v>
      </c>
      <c r="D123" s="60" t="str">
        <f>IF(ISBLANK('V Addl - Providers'!D117),"--",'V Addl - Providers'!D117)</f>
        <v>--</v>
      </c>
      <c r="E123" s="60" t="str">
        <f>IF(ISBLANK('V Addl - Providers'!E117),"--",'V Addl - Providers'!E117)</f>
        <v>--</v>
      </c>
      <c r="F123" s="9"/>
      <c r="G123" s="9"/>
      <c r="H123" s="9"/>
      <c r="I123" s="9"/>
      <c r="J123" s="9"/>
      <c r="K123" s="9"/>
      <c r="L123" s="9"/>
      <c r="M123" s="9"/>
      <c r="N123" s="9"/>
      <c r="O123" s="9"/>
      <c r="P123" s="9"/>
      <c r="Q123" s="9"/>
      <c r="R123" s="125" t="e">
        <f t="shared" si="41"/>
        <v>#DIV/0!</v>
      </c>
      <c r="S123" s="125" t="e">
        <f t="shared" si="42"/>
        <v>#DIV/0!</v>
      </c>
      <c r="T123" s="125" t="e">
        <f t="shared" si="43"/>
        <v>#DIV/0!</v>
      </c>
      <c r="U123" s="125" t="e">
        <f t="shared" si="44"/>
        <v>#DIV/0!</v>
      </c>
      <c r="V123" s="125" t="e">
        <f t="shared" si="45"/>
        <v>#DIV/0!</v>
      </c>
      <c r="W123" s="125" t="e">
        <f t="shared" si="46"/>
        <v>#DIV/0!</v>
      </c>
      <c r="X123" s="125" t="e">
        <f t="shared" si="47"/>
        <v>#DIV/0!</v>
      </c>
      <c r="Y123" s="125" t="e">
        <f t="shared" si="48"/>
        <v>#DIV/0!</v>
      </c>
      <c r="Z123" s="125" t="e">
        <f t="shared" si="49"/>
        <v>#DIV/0!</v>
      </c>
      <c r="AA123" s="59" t="e">
        <f t="shared" si="29"/>
        <v>#DIV/0!</v>
      </c>
      <c r="AB123" s="59" t="e">
        <f t="shared" si="30"/>
        <v>#DIV/0!</v>
      </c>
      <c r="AC123" s="63">
        <f t="shared" si="31"/>
        <v>0</v>
      </c>
      <c r="AD123" s="59" t="e">
        <f t="shared" si="50"/>
        <v>#DIV/0!</v>
      </c>
      <c r="AE123" s="59" t="e">
        <f t="shared" si="32"/>
        <v>#DIV/0!</v>
      </c>
      <c r="AF123" s="59" t="e">
        <f t="shared" si="33"/>
        <v>#DIV/0!</v>
      </c>
      <c r="AG123" s="63">
        <f t="shared" si="34"/>
        <v>0</v>
      </c>
      <c r="AH123" s="59" t="e">
        <f t="shared" si="51"/>
        <v>#DIV/0!</v>
      </c>
      <c r="AI123" s="59" t="e">
        <f t="shared" si="35"/>
        <v>#DIV/0!</v>
      </c>
      <c r="AJ123" s="59" t="e">
        <f t="shared" si="36"/>
        <v>#DIV/0!</v>
      </c>
      <c r="AK123" s="57">
        <f t="shared" si="37"/>
        <v>0</v>
      </c>
      <c r="AL123" s="59" t="e">
        <f t="shared" si="52"/>
        <v>#DIV/0!</v>
      </c>
      <c r="AM123" s="59" t="e">
        <f t="shared" si="38"/>
        <v>#DIV/0!</v>
      </c>
      <c r="AN123" s="59" t="e">
        <f t="shared" si="39"/>
        <v>#DIV/0!</v>
      </c>
      <c r="AO123" s="57">
        <f t="shared" si="40"/>
        <v>0</v>
      </c>
      <c r="AP123" s="59" t="e">
        <f t="shared" si="53"/>
        <v>#DIV/0!</v>
      </c>
      <c r="AQ123" s="84"/>
      <c r="AR123" s="235"/>
      <c r="AS123" s="280" t="str">
        <f t="shared" si="54"/>
        <v/>
      </c>
      <c r="AT123" s="280">
        <f t="shared" si="55"/>
        <v>0</v>
      </c>
      <c r="AU123" s="280">
        <f t="shared" si="56"/>
        <v>0</v>
      </c>
    </row>
    <row r="124" spans="1:47" x14ac:dyDescent="0.25">
      <c r="A124">
        <f t="shared" si="57"/>
        <v>107</v>
      </c>
      <c r="B124" s="69" t="str">
        <f>IF(ISBLANK('IV Addl - Analysis'!B118),"--",'IV Addl - Analysis'!B118)</f>
        <v>--</v>
      </c>
      <c r="C124" s="60" t="str">
        <f>IF(ISBLANK('V Addl - Providers'!C118),"--",'V Addl - Providers'!C118)</f>
        <v>--</v>
      </c>
      <c r="D124" s="60" t="str">
        <f>IF(ISBLANK('V Addl - Providers'!D118),"--",'V Addl - Providers'!D118)</f>
        <v>--</v>
      </c>
      <c r="E124" s="60" t="str">
        <f>IF(ISBLANK('V Addl - Providers'!E118),"--",'V Addl - Providers'!E118)</f>
        <v>--</v>
      </c>
      <c r="F124" s="9"/>
      <c r="G124" s="9"/>
      <c r="H124" s="9"/>
      <c r="I124" s="9"/>
      <c r="J124" s="9"/>
      <c r="K124" s="9"/>
      <c r="L124" s="9"/>
      <c r="M124" s="9"/>
      <c r="N124" s="9"/>
      <c r="O124" s="9"/>
      <c r="P124" s="9"/>
      <c r="Q124" s="9"/>
      <c r="R124" s="125" t="e">
        <f t="shared" si="41"/>
        <v>#DIV/0!</v>
      </c>
      <c r="S124" s="125" t="e">
        <f t="shared" si="42"/>
        <v>#DIV/0!</v>
      </c>
      <c r="T124" s="125" t="e">
        <f t="shared" si="43"/>
        <v>#DIV/0!</v>
      </c>
      <c r="U124" s="125" t="e">
        <f t="shared" si="44"/>
        <v>#DIV/0!</v>
      </c>
      <c r="V124" s="125" t="e">
        <f t="shared" si="45"/>
        <v>#DIV/0!</v>
      </c>
      <c r="W124" s="125" t="e">
        <f t="shared" si="46"/>
        <v>#DIV/0!</v>
      </c>
      <c r="X124" s="125" t="e">
        <f t="shared" si="47"/>
        <v>#DIV/0!</v>
      </c>
      <c r="Y124" s="125" t="e">
        <f t="shared" si="48"/>
        <v>#DIV/0!</v>
      </c>
      <c r="Z124" s="125" t="e">
        <f t="shared" si="49"/>
        <v>#DIV/0!</v>
      </c>
      <c r="AA124" s="59" t="e">
        <f t="shared" si="29"/>
        <v>#DIV/0!</v>
      </c>
      <c r="AB124" s="59" t="e">
        <f t="shared" si="30"/>
        <v>#DIV/0!</v>
      </c>
      <c r="AC124" s="63">
        <f t="shared" si="31"/>
        <v>0</v>
      </c>
      <c r="AD124" s="59" t="e">
        <f t="shared" si="50"/>
        <v>#DIV/0!</v>
      </c>
      <c r="AE124" s="59" t="e">
        <f t="shared" si="32"/>
        <v>#DIV/0!</v>
      </c>
      <c r="AF124" s="59" t="e">
        <f t="shared" si="33"/>
        <v>#DIV/0!</v>
      </c>
      <c r="AG124" s="63">
        <f t="shared" si="34"/>
        <v>0</v>
      </c>
      <c r="AH124" s="59" t="e">
        <f t="shared" si="51"/>
        <v>#DIV/0!</v>
      </c>
      <c r="AI124" s="59" t="e">
        <f t="shared" si="35"/>
        <v>#DIV/0!</v>
      </c>
      <c r="AJ124" s="59" t="e">
        <f t="shared" si="36"/>
        <v>#DIV/0!</v>
      </c>
      <c r="AK124" s="57">
        <f t="shared" si="37"/>
        <v>0</v>
      </c>
      <c r="AL124" s="59" t="e">
        <f t="shared" si="52"/>
        <v>#DIV/0!</v>
      </c>
      <c r="AM124" s="59" t="e">
        <f t="shared" si="38"/>
        <v>#DIV/0!</v>
      </c>
      <c r="AN124" s="59" t="e">
        <f t="shared" si="39"/>
        <v>#DIV/0!</v>
      </c>
      <c r="AO124" s="57">
        <f t="shared" si="40"/>
        <v>0</v>
      </c>
      <c r="AP124" s="59" t="e">
        <f t="shared" si="53"/>
        <v>#DIV/0!</v>
      </c>
      <c r="AQ124" s="84"/>
      <c r="AR124" s="235"/>
      <c r="AS124" s="280" t="str">
        <f t="shared" si="54"/>
        <v/>
      </c>
      <c r="AT124" s="280">
        <f t="shared" si="55"/>
        <v>0</v>
      </c>
      <c r="AU124" s="280">
        <f t="shared" si="56"/>
        <v>0</v>
      </c>
    </row>
    <row r="125" spans="1:47" x14ac:dyDescent="0.25">
      <c r="A125">
        <f t="shared" si="57"/>
        <v>108</v>
      </c>
      <c r="B125" s="69" t="str">
        <f>IF(ISBLANK('IV Addl - Analysis'!B119),"--",'IV Addl - Analysis'!B119)</f>
        <v>--</v>
      </c>
      <c r="C125" s="60" t="str">
        <f>IF(ISBLANK('V Addl - Providers'!C119),"--",'V Addl - Providers'!C119)</f>
        <v>--</v>
      </c>
      <c r="D125" s="60" t="str">
        <f>IF(ISBLANK('V Addl - Providers'!D119),"--",'V Addl - Providers'!D119)</f>
        <v>--</v>
      </c>
      <c r="E125" s="60" t="str">
        <f>IF(ISBLANK('V Addl - Providers'!E119),"--",'V Addl - Providers'!E119)</f>
        <v>--</v>
      </c>
      <c r="F125" s="9"/>
      <c r="G125" s="9"/>
      <c r="H125" s="9"/>
      <c r="I125" s="9"/>
      <c r="J125" s="9"/>
      <c r="K125" s="9"/>
      <c r="L125" s="9"/>
      <c r="M125" s="9"/>
      <c r="N125" s="9"/>
      <c r="O125" s="9"/>
      <c r="P125" s="9"/>
      <c r="Q125" s="9"/>
      <c r="R125" s="125" t="e">
        <f t="shared" si="41"/>
        <v>#DIV/0!</v>
      </c>
      <c r="S125" s="125" t="e">
        <f t="shared" si="42"/>
        <v>#DIV/0!</v>
      </c>
      <c r="T125" s="125" t="e">
        <f t="shared" si="43"/>
        <v>#DIV/0!</v>
      </c>
      <c r="U125" s="125" t="e">
        <f t="shared" si="44"/>
        <v>#DIV/0!</v>
      </c>
      <c r="V125" s="125" t="e">
        <f t="shared" si="45"/>
        <v>#DIV/0!</v>
      </c>
      <c r="W125" s="125" t="e">
        <f t="shared" si="46"/>
        <v>#DIV/0!</v>
      </c>
      <c r="X125" s="125" t="e">
        <f t="shared" si="47"/>
        <v>#DIV/0!</v>
      </c>
      <c r="Y125" s="125" t="e">
        <f t="shared" si="48"/>
        <v>#DIV/0!</v>
      </c>
      <c r="Z125" s="125" t="e">
        <f t="shared" si="49"/>
        <v>#DIV/0!</v>
      </c>
      <c r="AA125" s="59" t="e">
        <f t="shared" si="29"/>
        <v>#DIV/0!</v>
      </c>
      <c r="AB125" s="59" t="e">
        <f t="shared" si="30"/>
        <v>#DIV/0!</v>
      </c>
      <c r="AC125" s="63">
        <f t="shared" si="31"/>
        <v>0</v>
      </c>
      <c r="AD125" s="59" t="e">
        <f t="shared" si="50"/>
        <v>#DIV/0!</v>
      </c>
      <c r="AE125" s="59" t="e">
        <f t="shared" si="32"/>
        <v>#DIV/0!</v>
      </c>
      <c r="AF125" s="59" t="e">
        <f t="shared" si="33"/>
        <v>#DIV/0!</v>
      </c>
      <c r="AG125" s="63">
        <f t="shared" si="34"/>
        <v>0</v>
      </c>
      <c r="AH125" s="59" t="e">
        <f t="shared" si="51"/>
        <v>#DIV/0!</v>
      </c>
      <c r="AI125" s="59" t="e">
        <f t="shared" si="35"/>
        <v>#DIV/0!</v>
      </c>
      <c r="AJ125" s="59" t="e">
        <f t="shared" si="36"/>
        <v>#DIV/0!</v>
      </c>
      <c r="AK125" s="57">
        <f t="shared" si="37"/>
        <v>0</v>
      </c>
      <c r="AL125" s="59" t="e">
        <f t="shared" si="52"/>
        <v>#DIV/0!</v>
      </c>
      <c r="AM125" s="59" t="e">
        <f t="shared" si="38"/>
        <v>#DIV/0!</v>
      </c>
      <c r="AN125" s="59" t="e">
        <f t="shared" si="39"/>
        <v>#DIV/0!</v>
      </c>
      <c r="AO125" s="57">
        <f t="shared" si="40"/>
        <v>0</v>
      </c>
      <c r="AP125" s="59" t="e">
        <f t="shared" si="53"/>
        <v>#DIV/0!</v>
      </c>
      <c r="AQ125" s="84"/>
      <c r="AR125" s="235"/>
      <c r="AS125" s="280" t="str">
        <f t="shared" si="54"/>
        <v/>
      </c>
      <c r="AT125" s="280">
        <f t="shared" si="55"/>
        <v>0</v>
      </c>
      <c r="AU125" s="280">
        <f t="shared" si="56"/>
        <v>0</v>
      </c>
    </row>
    <row r="126" spans="1:47" x14ac:dyDescent="0.25">
      <c r="A126">
        <f t="shared" si="57"/>
        <v>109</v>
      </c>
      <c r="B126" s="69" t="str">
        <f>IF(ISBLANK('IV Addl - Analysis'!B120),"--",'IV Addl - Analysis'!B120)</f>
        <v>--</v>
      </c>
      <c r="C126" s="60" t="str">
        <f>IF(ISBLANK('V Addl - Providers'!C120),"--",'V Addl - Providers'!C120)</f>
        <v>--</v>
      </c>
      <c r="D126" s="60" t="str">
        <f>IF(ISBLANK('V Addl - Providers'!D120),"--",'V Addl - Providers'!D120)</f>
        <v>--</v>
      </c>
      <c r="E126" s="60" t="str">
        <f>IF(ISBLANK('V Addl - Providers'!E120),"--",'V Addl - Providers'!E120)</f>
        <v>--</v>
      </c>
      <c r="F126" s="9"/>
      <c r="G126" s="9"/>
      <c r="H126" s="9"/>
      <c r="I126" s="9"/>
      <c r="J126" s="9"/>
      <c r="K126" s="9"/>
      <c r="L126" s="9"/>
      <c r="M126" s="9"/>
      <c r="N126" s="9"/>
      <c r="O126" s="9"/>
      <c r="P126" s="9"/>
      <c r="Q126" s="9"/>
      <c r="R126" s="125" t="e">
        <f t="shared" si="41"/>
        <v>#DIV/0!</v>
      </c>
      <c r="S126" s="125" t="e">
        <f t="shared" si="42"/>
        <v>#DIV/0!</v>
      </c>
      <c r="T126" s="125" t="e">
        <f t="shared" si="43"/>
        <v>#DIV/0!</v>
      </c>
      <c r="U126" s="125" t="e">
        <f t="shared" si="44"/>
        <v>#DIV/0!</v>
      </c>
      <c r="V126" s="125" t="e">
        <f t="shared" si="45"/>
        <v>#DIV/0!</v>
      </c>
      <c r="W126" s="125" t="e">
        <f t="shared" si="46"/>
        <v>#DIV/0!</v>
      </c>
      <c r="X126" s="125" t="e">
        <f t="shared" si="47"/>
        <v>#DIV/0!</v>
      </c>
      <c r="Y126" s="125" t="e">
        <f t="shared" si="48"/>
        <v>#DIV/0!</v>
      </c>
      <c r="Z126" s="125" t="e">
        <f t="shared" si="49"/>
        <v>#DIV/0!</v>
      </c>
      <c r="AA126" s="59" t="e">
        <f t="shared" si="29"/>
        <v>#DIV/0!</v>
      </c>
      <c r="AB126" s="59" t="e">
        <f t="shared" si="30"/>
        <v>#DIV/0!</v>
      </c>
      <c r="AC126" s="63">
        <f t="shared" si="31"/>
        <v>0</v>
      </c>
      <c r="AD126" s="59" t="e">
        <f t="shared" si="50"/>
        <v>#DIV/0!</v>
      </c>
      <c r="AE126" s="59" t="e">
        <f t="shared" si="32"/>
        <v>#DIV/0!</v>
      </c>
      <c r="AF126" s="59" t="e">
        <f t="shared" si="33"/>
        <v>#DIV/0!</v>
      </c>
      <c r="AG126" s="63">
        <f t="shared" si="34"/>
        <v>0</v>
      </c>
      <c r="AH126" s="59" t="e">
        <f t="shared" si="51"/>
        <v>#DIV/0!</v>
      </c>
      <c r="AI126" s="59" t="e">
        <f t="shared" si="35"/>
        <v>#DIV/0!</v>
      </c>
      <c r="AJ126" s="59" t="e">
        <f t="shared" si="36"/>
        <v>#DIV/0!</v>
      </c>
      <c r="AK126" s="57">
        <f t="shared" si="37"/>
        <v>0</v>
      </c>
      <c r="AL126" s="59" t="e">
        <f t="shared" si="52"/>
        <v>#DIV/0!</v>
      </c>
      <c r="AM126" s="59" t="e">
        <f t="shared" si="38"/>
        <v>#DIV/0!</v>
      </c>
      <c r="AN126" s="59" t="e">
        <f t="shared" si="39"/>
        <v>#DIV/0!</v>
      </c>
      <c r="AO126" s="57">
        <f t="shared" si="40"/>
        <v>0</v>
      </c>
      <c r="AP126" s="59" t="e">
        <f t="shared" si="53"/>
        <v>#DIV/0!</v>
      </c>
      <c r="AQ126" s="84"/>
      <c r="AR126" s="235"/>
      <c r="AS126" s="280" t="str">
        <f t="shared" si="54"/>
        <v/>
      </c>
      <c r="AT126" s="280">
        <f t="shared" si="55"/>
        <v>0</v>
      </c>
      <c r="AU126" s="280">
        <f t="shared" si="56"/>
        <v>0</v>
      </c>
    </row>
    <row r="127" spans="1:47" x14ac:dyDescent="0.25">
      <c r="A127">
        <f t="shared" si="57"/>
        <v>110</v>
      </c>
      <c r="B127" s="69" t="str">
        <f>IF(ISBLANK('IV Addl - Analysis'!B121),"--",'IV Addl - Analysis'!B121)</f>
        <v>--</v>
      </c>
      <c r="C127" s="60" t="str">
        <f>IF(ISBLANK('V Addl - Providers'!C121),"--",'V Addl - Providers'!C121)</f>
        <v>--</v>
      </c>
      <c r="D127" s="60" t="str">
        <f>IF(ISBLANK('V Addl - Providers'!D121),"--",'V Addl - Providers'!D121)</f>
        <v>--</v>
      </c>
      <c r="E127" s="60" t="str">
        <f>IF(ISBLANK('V Addl - Providers'!E121),"--",'V Addl - Providers'!E121)</f>
        <v>--</v>
      </c>
      <c r="F127" s="9"/>
      <c r="G127" s="9"/>
      <c r="H127" s="9"/>
      <c r="I127" s="9"/>
      <c r="J127" s="9"/>
      <c r="K127" s="9"/>
      <c r="L127" s="9"/>
      <c r="M127" s="9"/>
      <c r="N127" s="9"/>
      <c r="O127" s="9"/>
      <c r="P127" s="9"/>
      <c r="Q127" s="9"/>
      <c r="R127" s="125" t="e">
        <f t="shared" si="41"/>
        <v>#DIV/0!</v>
      </c>
      <c r="S127" s="125" t="e">
        <f t="shared" si="42"/>
        <v>#DIV/0!</v>
      </c>
      <c r="T127" s="125" t="e">
        <f t="shared" si="43"/>
        <v>#DIV/0!</v>
      </c>
      <c r="U127" s="125" t="e">
        <f t="shared" si="44"/>
        <v>#DIV/0!</v>
      </c>
      <c r="V127" s="125" t="e">
        <f t="shared" si="45"/>
        <v>#DIV/0!</v>
      </c>
      <c r="W127" s="125" t="e">
        <f t="shared" si="46"/>
        <v>#DIV/0!</v>
      </c>
      <c r="X127" s="125" t="e">
        <f t="shared" si="47"/>
        <v>#DIV/0!</v>
      </c>
      <c r="Y127" s="125" t="e">
        <f t="shared" si="48"/>
        <v>#DIV/0!</v>
      </c>
      <c r="Z127" s="125" t="e">
        <f t="shared" si="49"/>
        <v>#DIV/0!</v>
      </c>
      <c r="AA127" s="59" t="e">
        <f t="shared" si="29"/>
        <v>#DIV/0!</v>
      </c>
      <c r="AB127" s="59" t="e">
        <f t="shared" si="30"/>
        <v>#DIV/0!</v>
      </c>
      <c r="AC127" s="63">
        <f t="shared" si="31"/>
        <v>0</v>
      </c>
      <c r="AD127" s="59" t="e">
        <f t="shared" si="50"/>
        <v>#DIV/0!</v>
      </c>
      <c r="AE127" s="59" t="e">
        <f t="shared" si="32"/>
        <v>#DIV/0!</v>
      </c>
      <c r="AF127" s="59" t="e">
        <f t="shared" si="33"/>
        <v>#DIV/0!</v>
      </c>
      <c r="AG127" s="63">
        <f t="shared" si="34"/>
        <v>0</v>
      </c>
      <c r="AH127" s="59" t="e">
        <f t="shared" si="51"/>
        <v>#DIV/0!</v>
      </c>
      <c r="AI127" s="59" t="e">
        <f t="shared" si="35"/>
        <v>#DIV/0!</v>
      </c>
      <c r="AJ127" s="59" t="e">
        <f t="shared" si="36"/>
        <v>#DIV/0!</v>
      </c>
      <c r="AK127" s="57">
        <f t="shared" si="37"/>
        <v>0</v>
      </c>
      <c r="AL127" s="59" t="e">
        <f t="shared" si="52"/>
        <v>#DIV/0!</v>
      </c>
      <c r="AM127" s="59" t="e">
        <f t="shared" si="38"/>
        <v>#DIV/0!</v>
      </c>
      <c r="AN127" s="59" t="e">
        <f t="shared" si="39"/>
        <v>#DIV/0!</v>
      </c>
      <c r="AO127" s="57">
        <f t="shared" si="40"/>
        <v>0</v>
      </c>
      <c r="AP127" s="59" t="e">
        <f t="shared" si="53"/>
        <v>#DIV/0!</v>
      </c>
      <c r="AQ127" s="84"/>
      <c r="AR127" s="235"/>
      <c r="AS127" s="280" t="str">
        <f t="shared" si="54"/>
        <v/>
      </c>
      <c r="AT127" s="280">
        <f t="shared" si="55"/>
        <v>0</v>
      </c>
      <c r="AU127" s="280">
        <f t="shared" si="56"/>
        <v>0</v>
      </c>
    </row>
    <row r="128" spans="1:47" x14ac:dyDescent="0.25">
      <c r="A128">
        <f t="shared" si="57"/>
        <v>111</v>
      </c>
      <c r="B128" s="69" t="str">
        <f>IF(ISBLANK('IV Addl - Analysis'!B122),"--",'IV Addl - Analysis'!B122)</f>
        <v>--</v>
      </c>
      <c r="C128" s="60" t="str">
        <f>IF(ISBLANK('V Addl - Providers'!C122),"--",'V Addl - Providers'!C122)</f>
        <v>--</v>
      </c>
      <c r="D128" s="60" t="str">
        <f>IF(ISBLANK('V Addl - Providers'!D122),"--",'V Addl - Providers'!D122)</f>
        <v>--</v>
      </c>
      <c r="E128" s="60" t="str">
        <f>IF(ISBLANK('V Addl - Providers'!E122),"--",'V Addl - Providers'!E122)</f>
        <v>--</v>
      </c>
      <c r="F128" s="9"/>
      <c r="G128" s="9"/>
      <c r="H128" s="9"/>
      <c r="I128" s="9"/>
      <c r="J128" s="9"/>
      <c r="K128" s="9"/>
      <c r="L128" s="9"/>
      <c r="M128" s="9"/>
      <c r="N128" s="9"/>
      <c r="O128" s="9"/>
      <c r="P128" s="9"/>
      <c r="Q128" s="9"/>
      <c r="R128" s="125" t="e">
        <f t="shared" si="41"/>
        <v>#DIV/0!</v>
      </c>
      <c r="S128" s="125" t="e">
        <f t="shared" si="42"/>
        <v>#DIV/0!</v>
      </c>
      <c r="T128" s="125" t="e">
        <f t="shared" si="43"/>
        <v>#DIV/0!</v>
      </c>
      <c r="U128" s="125" t="e">
        <f t="shared" si="44"/>
        <v>#DIV/0!</v>
      </c>
      <c r="V128" s="125" t="e">
        <f t="shared" si="45"/>
        <v>#DIV/0!</v>
      </c>
      <c r="W128" s="125" t="e">
        <f t="shared" si="46"/>
        <v>#DIV/0!</v>
      </c>
      <c r="X128" s="125" t="e">
        <f t="shared" si="47"/>
        <v>#DIV/0!</v>
      </c>
      <c r="Y128" s="125" t="e">
        <f t="shared" si="48"/>
        <v>#DIV/0!</v>
      </c>
      <c r="Z128" s="125" t="e">
        <f t="shared" si="49"/>
        <v>#DIV/0!</v>
      </c>
      <c r="AA128" s="59" t="e">
        <f t="shared" si="29"/>
        <v>#DIV/0!</v>
      </c>
      <c r="AB128" s="59" t="e">
        <f t="shared" si="30"/>
        <v>#DIV/0!</v>
      </c>
      <c r="AC128" s="63">
        <f t="shared" si="31"/>
        <v>0</v>
      </c>
      <c r="AD128" s="59" t="e">
        <f t="shared" si="50"/>
        <v>#DIV/0!</v>
      </c>
      <c r="AE128" s="59" t="e">
        <f t="shared" si="32"/>
        <v>#DIV/0!</v>
      </c>
      <c r="AF128" s="59" t="e">
        <f t="shared" si="33"/>
        <v>#DIV/0!</v>
      </c>
      <c r="AG128" s="63">
        <f t="shared" si="34"/>
        <v>0</v>
      </c>
      <c r="AH128" s="59" t="e">
        <f t="shared" si="51"/>
        <v>#DIV/0!</v>
      </c>
      <c r="AI128" s="59" t="e">
        <f t="shared" si="35"/>
        <v>#DIV/0!</v>
      </c>
      <c r="AJ128" s="59" t="e">
        <f t="shared" si="36"/>
        <v>#DIV/0!</v>
      </c>
      <c r="AK128" s="57">
        <f t="shared" si="37"/>
        <v>0</v>
      </c>
      <c r="AL128" s="59" t="e">
        <f t="shared" si="52"/>
        <v>#DIV/0!</v>
      </c>
      <c r="AM128" s="59" t="e">
        <f t="shared" si="38"/>
        <v>#DIV/0!</v>
      </c>
      <c r="AN128" s="59" t="e">
        <f t="shared" si="39"/>
        <v>#DIV/0!</v>
      </c>
      <c r="AO128" s="57">
        <f t="shared" si="40"/>
        <v>0</v>
      </c>
      <c r="AP128" s="59" t="e">
        <f t="shared" si="53"/>
        <v>#DIV/0!</v>
      </c>
      <c r="AQ128" s="84"/>
      <c r="AR128" s="235"/>
      <c r="AS128" s="280" t="str">
        <f t="shared" si="54"/>
        <v/>
      </c>
      <c r="AT128" s="280">
        <f t="shared" si="55"/>
        <v>0</v>
      </c>
      <c r="AU128" s="280">
        <f t="shared" si="56"/>
        <v>0</v>
      </c>
    </row>
    <row r="129" spans="1:47" x14ac:dyDescent="0.25">
      <c r="A129">
        <f t="shared" si="57"/>
        <v>112</v>
      </c>
      <c r="B129" s="69" t="str">
        <f>IF(ISBLANK('IV Addl - Analysis'!B123),"--",'IV Addl - Analysis'!B123)</f>
        <v>--</v>
      </c>
      <c r="C129" s="60" t="str">
        <f>IF(ISBLANK('V Addl - Providers'!C123),"--",'V Addl - Providers'!C123)</f>
        <v>--</v>
      </c>
      <c r="D129" s="60" t="str">
        <f>IF(ISBLANK('V Addl - Providers'!D123),"--",'V Addl - Providers'!D123)</f>
        <v>--</v>
      </c>
      <c r="E129" s="60" t="str">
        <f>IF(ISBLANK('V Addl - Providers'!E123),"--",'V Addl - Providers'!E123)</f>
        <v>--</v>
      </c>
      <c r="F129" s="9"/>
      <c r="G129" s="9"/>
      <c r="H129" s="9"/>
      <c r="I129" s="9"/>
      <c r="J129" s="9"/>
      <c r="K129" s="9"/>
      <c r="L129" s="9"/>
      <c r="M129" s="9"/>
      <c r="N129" s="9"/>
      <c r="O129" s="9"/>
      <c r="P129" s="9"/>
      <c r="Q129" s="9"/>
      <c r="R129" s="125" t="e">
        <f t="shared" si="41"/>
        <v>#DIV/0!</v>
      </c>
      <c r="S129" s="125" t="e">
        <f t="shared" si="42"/>
        <v>#DIV/0!</v>
      </c>
      <c r="T129" s="125" t="e">
        <f t="shared" si="43"/>
        <v>#DIV/0!</v>
      </c>
      <c r="U129" s="125" t="e">
        <f t="shared" si="44"/>
        <v>#DIV/0!</v>
      </c>
      <c r="V129" s="125" t="e">
        <f t="shared" si="45"/>
        <v>#DIV/0!</v>
      </c>
      <c r="W129" s="125" t="e">
        <f t="shared" si="46"/>
        <v>#DIV/0!</v>
      </c>
      <c r="X129" s="125" t="e">
        <f t="shared" si="47"/>
        <v>#DIV/0!</v>
      </c>
      <c r="Y129" s="125" t="e">
        <f t="shared" si="48"/>
        <v>#DIV/0!</v>
      </c>
      <c r="Z129" s="125" t="e">
        <f t="shared" si="49"/>
        <v>#DIV/0!</v>
      </c>
      <c r="AA129" s="59" t="e">
        <f t="shared" si="29"/>
        <v>#DIV/0!</v>
      </c>
      <c r="AB129" s="59" t="e">
        <f t="shared" si="30"/>
        <v>#DIV/0!</v>
      </c>
      <c r="AC129" s="63">
        <f t="shared" si="31"/>
        <v>0</v>
      </c>
      <c r="AD129" s="59" t="e">
        <f t="shared" si="50"/>
        <v>#DIV/0!</v>
      </c>
      <c r="AE129" s="59" t="e">
        <f t="shared" si="32"/>
        <v>#DIV/0!</v>
      </c>
      <c r="AF129" s="59" t="e">
        <f t="shared" si="33"/>
        <v>#DIV/0!</v>
      </c>
      <c r="AG129" s="63">
        <f t="shared" si="34"/>
        <v>0</v>
      </c>
      <c r="AH129" s="59" t="e">
        <f t="shared" si="51"/>
        <v>#DIV/0!</v>
      </c>
      <c r="AI129" s="59" t="e">
        <f t="shared" si="35"/>
        <v>#DIV/0!</v>
      </c>
      <c r="AJ129" s="59" t="e">
        <f t="shared" si="36"/>
        <v>#DIV/0!</v>
      </c>
      <c r="AK129" s="57">
        <f t="shared" si="37"/>
        <v>0</v>
      </c>
      <c r="AL129" s="59" t="e">
        <f t="shared" si="52"/>
        <v>#DIV/0!</v>
      </c>
      <c r="AM129" s="59" t="e">
        <f t="shared" si="38"/>
        <v>#DIV/0!</v>
      </c>
      <c r="AN129" s="59" t="e">
        <f t="shared" si="39"/>
        <v>#DIV/0!</v>
      </c>
      <c r="AO129" s="57">
        <f t="shared" si="40"/>
        <v>0</v>
      </c>
      <c r="AP129" s="59" t="e">
        <f t="shared" si="53"/>
        <v>#DIV/0!</v>
      </c>
      <c r="AQ129" s="84"/>
      <c r="AR129" s="235"/>
      <c r="AS129" s="280" t="str">
        <f t="shared" si="54"/>
        <v/>
      </c>
      <c r="AT129" s="280">
        <f t="shared" si="55"/>
        <v>0</v>
      </c>
      <c r="AU129" s="280">
        <f t="shared" si="56"/>
        <v>0</v>
      </c>
    </row>
    <row r="130" spans="1:47" x14ac:dyDescent="0.25">
      <c r="A130">
        <f t="shared" si="57"/>
        <v>113</v>
      </c>
      <c r="B130" s="69" t="str">
        <f>IF(ISBLANK('IV Addl - Analysis'!B124),"--",'IV Addl - Analysis'!B124)</f>
        <v>--</v>
      </c>
      <c r="C130" s="60" t="str">
        <f>IF(ISBLANK('V Addl - Providers'!C124),"--",'V Addl - Providers'!C124)</f>
        <v>--</v>
      </c>
      <c r="D130" s="60" t="str">
        <f>IF(ISBLANK('V Addl - Providers'!D124),"--",'V Addl - Providers'!D124)</f>
        <v>--</v>
      </c>
      <c r="E130" s="60" t="str">
        <f>IF(ISBLANK('V Addl - Providers'!E124),"--",'V Addl - Providers'!E124)</f>
        <v>--</v>
      </c>
      <c r="F130" s="9"/>
      <c r="G130" s="9"/>
      <c r="H130" s="9"/>
      <c r="I130" s="9"/>
      <c r="J130" s="9"/>
      <c r="K130" s="9"/>
      <c r="L130" s="9"/>
      <c r="M130" s="9"/>
      <c r="N130" s="9"/>
      <c r="O130" s="9"/>
      <c r="P130" s="9"/>
      <c r="Q130" s="9"/>
      <c r="R130" s="125" t="e">
        <f t="shared" si="41"/>
        <v>#DIV/0!</v>
      </c>
      <c r="S130" s="125" t="e">
        <f t="shared" si="42"/>
        <v>#DIV/0!</v>
      </c>
      <c r="T130" s="125" t="e">
        <f t="shared" si="43"/>
        <v>#DIV/0!</v>
      </c>
      <c r="U130" s="125" t="e">
        <f t="shared" si="44"/>
        <v>#DIV/0!</v>
      </c>
      <c r="V130" s="125" t="e">
        <f t="shared" si="45"/>
        <v>#DIV/0!</v>
      </c>
      <c r="W130" s="125" t="e">
        <f t="shared" si="46"/>
        <v>#DIV/0!</v>
      </c>
      <c r="X130" s="125" t="e">
        <f t="shared" si="47"/>
        <v>#DIV/0!</v>
      </c>
      <c r="Y130" s="125" t="e">
        <f t="shared" si="48"/>
        <v>#DIV/0!</v>
      </c>
      <c r="Z130" s="125" t="e">
        <f t="shared" si="49"/>
        <v>#DIV/0!</v>
      </c>
      <c r="AA130" s="59" t="e">
        <f t="shared" si="29"/>
        <v>#DIV/0!</v>
      </c>
      <c r="AB130" s="59" t="e">
        <f t="shared" si="30"/>
        <v>#DIV/0!</v>
      </c>
      <c r="AC130" s="63">
        <f t="shared" si="31"/>
        <v>0</v>
      </c>
      <c r="AD130" s="59" t="e">
        <f t="shared" si="50"/>
        <v>#DIV/0!</v>
      </c>
      <c r="AE130" s="59" t="e">
        <f t="shared" si="32"/>
        <v>#DIV/0!</v>
      </c>
      <c r="AF130" s="59" t="e">
        <f t="shared" si="33"/>
        <v>#DIV/0!</v>
      </c>
      <c r="AG130" s="63">
        <f t="shared" si="34"/>
        <v>0</v>
      </c>
      <c r="AH130" s="59" t="e">
        <f t="shared" si="51"/>
        <v>#DIV/0!</v>
      </c>
      <c r="AI130" s="59" t="e">
        <f t="shared" si="35"/>
        <v>#DIV/0!</v>
      </c>
      <c r="AJ130" s="59" t="e">
        <f t="shared" si="36"/>
        <v>#DIV/0!</v>
      </c>
      <c r="AK130" s="57">
        <f t="shared" si="37"/>
        <v>0</v>
      </c>
      <c r="AL130" s="59" t="e">
        <f t="shared" si="52"/>
        <v>#DIV/0!</v>
      </c>
      <c r="AM130" s="59" t="e">
        <f t="shared" si="38"/>
        <v>#DIV/0!</v>
      </c>
      <c r="AN130" s="59" t="e">
        <f t="shared" si="39"/>
        <v>#DIV/0!</v>
      </c>
      <c r="AO130" s="57">
        <f t="shared" si="40"/>
        <v>0</v>
      </c>
      <c r="AP130" s="59" t="e">
        <f t="shared" si="53"/>
        <v>#DIV/0!</v>
      </c>
      <c r="AQ130" s="84"/>
      <c r="AR130" s="235"/>
      <c r="AS130" s="280" t="str">
        <f t="shared" si="54"/>
        <v/>
      </c>
      <c r="AT130" s="280">
        <f t="shared" si="55"/>
        <v>0</v>
      </c>
      <c r="AU130" s="280">
        <f t="shared" si="56"/>
        <v>0</v>
      </c>
    </row>
    <row r="131" spans="1:47" x14ac:dyDescent="0.25">
      <c r="A131">
        <f t="shared" si="57"/>
        <v>114</v>
      </c>
      <c r="B131" s="69" t="str">
        <f>IF(ISBLANK('IV Addl - Analysis'!B125),"--",'IV Addl - Analysis'!B125)</f>
        <v>--</v>
      </c>
      <c r="C131" s="60" t="str">
        <f>IF(ISBLANK('V Addl - Providers'!C125),"--",'V Addl - Providers'!C125)</f>
        <v>--</v>
      </c>
      <c r="D131" s="60" t="str">
        <f>IF(ISBLANK('V Addl - Providers'!D125),"--",'V Addl - Providers'!D125)</f>
        <v>--</v>
      </c>
      <c r="E131" s="60" t="str">
        <f>IF(ISBLANK('V Addl - Providers'!E125),"--",'V Addl - Providers'!E125)</f>
        <v>--</v>
      </c>
      <c r="F131" s="9"/>
      <c r="G131" s="9"/>
      <c r="H131" s="9"/>
      <c r="I131" s="9"/>
      <c r="J131" s="9"/>
      <c r="K131" s="9"/>
      <c r="L131" s="9"/>
      <c r="M131" s="9"/>
      <c r="N131" s="9"/>
      <c r="O131" s="9"/>
      <c r="P131" s="9"/>
      <c r="Q131" s="9"/>
      <c r="R131" s="125" t="e">
        <f t="shared" si="41"/>
        <v>#DIV/0!</v>
      </c>
      <c r="S131" s="125" t="e">
        <f t="shared" si="42"/>
        <v>#DIV/0!</v>
      </c>
      <c r="T131" s="125" t="e">
        <f t="shared" si="43"/>
        <v>#DIV/0!</v>
      </c>
      <c r="U131" s="125" t="e">
        <f t="shared" si="44"/>
        <v>#DIV/0!</v>
      </c>
      <c r="V131" s="125" t="e">
        <f t="shared" si="45"/>
        <v>#DIV/0!</v>
      </c>
      <c r="W131" s="125" t="e">
        <f t="shared" si="46"/>
        <v>#DIV/0!</v>
      </c>
      <c r="X131" s="125" t="e">
        <f t="shared" si="47"/>
        <v>#DIV/0!</v>
      </c>
      <c r="Y131" s="125" t="e">
        <f t="shared" si="48"/>
        <v>#DIV/0!</v>
      </c>
      <c r="Z131" s="125" t="e">
        <f t="shared" si="49"/>
        <v>#DIV/0!</v>
      </c>
      <c r="AA131" s="59" t="e">
        <f t="shared" si="29"/>
        <v>#DIV/0!</v>
      </c>
      <c r="AB131" s="59" t="e">
        <f t="shared" si="30"/>
        <v>#DIV/0!</v>
      </c>
      <c r="AC131" s="63">
        <f t="shared" si="31"/>
        <v>0</v>
      </c>
      <c r="AD131" s="59" t="e">
        <f t="shared" si="50"/>
        <v>#DIV/0!</v>
      </c>
      <c r="AE131" s="59" t="e">
        <f t="shared" si="32"/>
        <v>#DIV/0!</v>
      </c>
      <c r="AF131" s="59" t="e">
        <f t="shared" si="33"/>
        <v>#DIV/0!</v>
      </c>
      <c r="AG131" s="63">
        <f t="shared" si="34"/>
        <v>0</v>
      </c>
      <c r="AH131" s="59" t="e">
        <f t="shared" si="51"/>
        <v>#DIV/0!</v>
      </c>
      <c r="AI131" s="59" t="e">
        <f t="shared" si="35"/>
        <v>#DIV/0!</v>
      </c>
      <c r="AJ131" s="59" t="e">
        <f t="shared" si="36"/>
        <v>#DIV/0!</v>
      </c>
      <c r="AK131" s="57">
        <f t="shared" si="37"/>
        <v>0</v>
      </c>
      <c r="AL131" s="59" t="e">
        <f t="shared" si="52"/>
        <v>#DIV/0!</v>
      </c>
      <c r="AM131" s="59" t="e">
        <f t="shared" si="38"/>
        <v>#DIV/0!</v>
      </c>
      <c r="AN131" s="59" t="e">
        <f t="shared" si="39"/>
        <v>#DIV/0!</v>
      </c>
      <c r="AO131" s="57">
        <f t="shared" si="40"/>
        <v>0</v>
      </c>
      <c r="AP131" s="59" t="e">
        <f t="shared" si="53"/>
        <v>#DIV/0!</v>
      </c>
      <c r="AQ131" s="84"/>
      <c r="AR131" s="235"/>
      <c r="AS131" s="280" t="str">
        <f t="shared" si="54"/>
        <v/>
      </c>
      <c r="AT131" s="280">
        <f t="shared" si="55"/>
        <v>0</v>
      </c>
      <c r="AU131" s="280">
        <f t="shared" si="56"/>
        <v>0</v>
      </c>
    </row>
    <row r="132" spans="1:47" x14ac:dyDescent="0.25">
      <c r="A132">
        <f t="shared" si="57"/>
        <v>115</v>
      </c>
      <c r="B132" s="69" t="str">
        <f>IF(ISBLANK('IV Addl - Analysis'!B126),"--",'IV Addl - Analysis'!B126)</f>
        <v>--</v>
      </c>
      <c r="C132" s="60" t="str">
        <f>IF(ISBLANK('V Addl - Providers'!C126),"--",'V Addl - Providers'!C126)</f>
        <v>--</v>
      </c>
      <c r="D132" s="60" t="str">
        <f>IF(ISBLANK('V Addl - Providers'!D126),"--",'V Addl - Providers'!D126)</f>
        <v>--</v>
      </c>
      <c r="E132" s="60" t="str">
        <f>IF(ISBLANK('V Addl - Providers'!E126),"--",'V Addl - Providers'!E126)</f>
        <v>--</v>
      </c>
      <c r="F132" s="9"/>
      <c r="G132" s="9"/>
      <c r="H132" s="9"/>
      <c r="I132" s="9"/>
      <c r="J132" s="9"/>
      <c r="K132" s="9"/>
      <c r="L132" s="9"/>
      <c r="M132" s="9"/>
      <c r="N132" s="9"/>
      <c r="O132" s="9"/>
      <c r="P132" s="9"/>
      <c r="Q132" s="9"/>
      <c r="R132" s="125" t="e">
        <f t="shared" si="41"/>
        <v>#DIV/0!</v>
      </c>
      <c r="S132" s="125" t="e">
        <f t="shared" si="42"/>
        <v>#DIV/0!</v>
      </c>
      <c r="T132" s="125" t="e">
        <f t="shared" si="43"/>
        <v>#DIV/0!</v>
      </c>
      <c r="U132" s="125" t="e">
        <f t="shared" si="44"/>
        <v>#DIV/0!</v>
      </c>
      <c r="V132" s="125" t="e">
        <f t="shared" si="45"/>
        <v>#DIV/0!</v>
      </c>
      <c r="W132" s="125" t="e">
        <f t="shared" si="46"/>
        <v>#DIV/0!</v>
      </c>
      <c r="X132" s="125" t="e">
        <f t="shared" si="47"/>
        <v>#DIV/0!</v>
      </c>
      <c r="Y132" s="125" t="e">
        <f t="shared" si="48"/>
        <v>#DIV/0!</v>
      </c>
      <c r="Z132" s="125" t="e">
        <f t="shared" si="49"/>
        <v>#DIV/0!</v>
      </c>
      <c r="AA132" s="59" t="e">
        <f t="shared" ref="AA132:AA195" si="58">G132/F132-1</f>
        <v>#DIV/0!</v>
      </c>
      <c r="AB132" s="59" t="e">
        <f t="shared" ref="AB132:AB195" si="59">H132/G132-1</f>
        <v>#DIV/0!</v>
      </c>
      <c r="AC132" s="63">
        <f t="shared" ref="AC132:AC195" si="60">H132-F132</f>
        <v>0</v>
      </c>
      <c r="AD132" s="59" t="e">
        <f t="shared" si="50"/>
        <v>#DIV/0!</v>
      </c>
      <c r="AE132" s="59" t="e">
        <f t="shared" ref="AE132:AE195" si="61">J132/I132-1</f>
        <v>#DIV/0!</v>
      </c>
      <c r="AF132" s="59" t="e">
        <f t="shared" ref="AF132:AF195" si="62">K132/J132-1</f>
        <v>#DIV/0!</v>
      </c>
      <c r="AG132" s="63">
        <f t="shared" ref="AG132:AG195" si="63">K132-I132</f>
        <v>0</v>
      </c>
      <c r="AH132" s="59" t="e">
        <f t="shared" si="51"/>
        <v>#DIV/0!</v>
      </c>
      <c r="AI132" s="59" t="e">
        <f t="shared" ref="AI132:AI195" si="64">M132/L132-1</f>
        <v>#DIV/0!</v>
      </c>
      <c r="AJ132" s="59" t="e">
        <f t="shared" ref="AJ132:AJ195" si="65">N132/M132-1</f>
        <v>#DIV/0!</v>
      </c>
      <c r="AK132" s="57">
        <f t="shared" ref="AK132:AK195" si="66">N132-L132</f>
        <v>0</v>
      </c>
      <c r="AL132" s="59" t="e">
        <f t="shared" si="52"/>
        <v>#DIV/0!</v>
      </c>
      <c r="AM132" s="59" t="e">
        <f t="shared" ref="AM132:AM195" si="67">P132/O132-1</f>
        <v>#DIV/0!</v>
      </c>
      <c r="AN132" s="59" t="e">
        <f t="shared" ref="AN132:AN195" si="68">Q132/P132-1</f>
        <v>#DIV/0!</v>
      </c>
      <c r="AO132" s="57">
        <f t="shared" ref="AO132:AO195" si="69">Q132-O132</f>
        <v>0</v>
      </c>
      <c r="AP132" s="59" t="e">
        <f t="shared" si="53"/>
        <v>#DIV/0!</v>
      </c>
      <c r="AQ132" s="84"/>
      <c r="AR132" s="235"/>
      <c r="AS132" s="280" t="str">
        <f t="shared" si="54"/>
        <v/>
      </c>
      <c r="AT132" s="280">
        <f t="shared" si="55"/>
        <v>0</v>
      </c>
      <c r="AU132" s="280">
        <f t="shared" si="56"/>
        <v>0</v>
      </c>
    </row>
    <row r="133" spans="1:47" x14ac:dyDescent="0.25">
      <c r="A133">
        <f t="shared" si="57"/>
        <v>116</v>
      </c>
      <c r="B133" s="69" t="str">
        <f>IF(ISBLANK('IV Addl - Analysis'!B127),"--",'IV Addl - Analysis'!B127)</f>
        <v>--</v>
      </c>
      <c r="C133" s="60" t="str">
        <f>IF(ISBLANK('V Addl - Providers'!C127),"--",'V Addl - Providers'!C127)</f>
        <v>--</v>
      </c>
      <c r="D133" s="60" t="str">
        <f>IF(ISBLANK('V Addl - Providers'!D127),"--",'V Addl - Providers'!D127)</f>
        <v>--</v>
      </c>
      <c r="E133" s="60" t="str">
        <f>IF(ISBLANK('V Addl - Providers'!E127),"--",'V Addl - Providers'!E127)</f>
        <v>--</v>
      </c>
      <c r="F133" s="9"/>
      <c r="G133" s="9"/>
      <c r="H133" s="9"/>
      <c r="I133" s="9"/>
      <c r="J133" s="9"/>
      <c r="K133" s="9"/>
      <c r="L133" s="9"/>
      <c r="M133" s="9"/>
      <c r="N133" s="9"/>
      <c r="O133" s="9"/>
      <c r="P133" s="9"/>
      <c r="Q133" s="9"/>
      <c r="R133" s="125" t="e">
        <f t="shared" si="41"/>
        <v>#DIV/0!</v>
      </c>
      <c r="S133" s="125" t="e">
        <f t="shared" si="42"/>
        <v>#DIV/0!</v>
      </c>
      <c r="T133" s="125" t="e">
        <f t="shared" si="43"/>
        <v>#DIV/0!</v>
      </c>
      <c r="U133" s="125" t="e">
        <f t="shared" si="44"/>
        <v>#DIV/0!</v>
      </c>
      <c r="V133" s="125" t="e">
        <f t="shared" si="45"/>
        <v>#DIV/0!</v>
      </c>
      <c r="W133" s="125" t="e">
        <f t="shared" si="46"/>
        <v>#DIV/0!</v>
      </c>
      <c r="X133" s="125" t="e">
        <f t="shared" si="47"/>
        <v>#DIV/0!</v>
      </c>
      <c r="Y133" s="125" t="e">
        <f t="shared" si="48"/>
        <v>#DIV/0!</v>
      </c>
      <c r="Z133" s="125" t="e">
        <f t="shared" si="49"/>
        <v>#DIV/0!</v>
      </c>
      <c r="AA133" s="59" t="e">
        <f t="shared" si="58"/>
        <v>#DIV/0!</v>
      </c>
      <c r="AB133" s="59" t="e">
        <f t="shared" si="59"/>
        <v>#DIV/0!</v>
      </c>
      <c r="AC133" s="63">
        <f t="shared" si="60"/>
        <v>0</v>
      </c>
      <c r="AD133" s="59" t="e">
        <f t="shared" si="50"/>
        <v>#DIV/0!</v>
      </c>
      <c r="AE133" s="59" t="e">
        <f t="shared" si="61"/>
        <v>#DIV/0!</v>
      </c>
      <c r="AF133" s="59" t="e">
        <f t="shared" si="62"/>
        <v>#DIV/0!</v>
      </c>
      <c r="AG133" s="63">
        <f t="shared" si="63"/>
        <v>0</v>
      </c>
      <c r="AH133" s="59" t="e">
        <f t="shared" si="51"/>
        <v>#DIV/0!</v>
      </c>
      <c r="AI133" s="59" t="e">
        <f t="shared" si="64"/>
        <v>#DIV/0!</v>
      </c>
      <c r="AJ133" s="59" t="e">
        <f t="shared" si="65"/>
        <v>#DIV/0!</v>
      </c>
      <c r="AK133" s="57">
        <f t="shared" si="66"/>
        <v>0</v>
      </c>
      <c r="AL133" s="59" t="e">
        <f t="shared" si="52"/>
        <v>#DIV/0!</v>
      </c>
      <c r="AM133" s="59" t="e">
        <f t="shared" si="67"/>
        <v>#DIV/0!</v>
      </c>
      <c r="AN133" s="59" t="e">
        <f t="shared" si="68"/>
        <v>#DIV/0!</v>
      </c>
      <c r="AO133" s="57">
        <f t="shared" si="69"/>
        <v>0</v>
      </c>
      <c r="AP133" s="59" t="e">
        <f t="shared" si="53"/>
        <v>#DIV/0!</v>
      </c>
      <c r="AQ133" s="84"/>
      <c r="AR133" s="235"/>
      <c r="AS133" s="280" t="str">
        <f t="shared" si="54"/>
        <v/>
      </c>
      <c r="AT133" s="280">
        <f t="shared" si="55"/>
        <v>0</v>
      </c>
      <c r="AU133" s="280">
        <f t="shared" si="56"/>
        <v>0</v>
      </c>
    </row>
    <row r="134" spans="1:47" x14ac:dyDescent="0.25">
      <c r="A134">
        <f t="shared" si="57"/>
        <v>117</v>
      </c>
      <c r="B134" s="69" t="str">
        <f>IF(ISBLANK('IV Addl - Analysis'!B128),"--",'IV Addl - Analysis'!B128)</f>
        <v>--</v>
      </c>
      <c r="C134" s="60" t="str">
        <f>IF(ISBLANK('V Addl - Providers'!C128),"--",'V Addl - Providers'!C128)</f>
        <v>--</v>
      </c>
      <c r="D134" s="60" t="str">
        <f>IF(ISBLANK('V Addl - Providers'!D128),"--",'V Addl - Providers'!D128)</f>
        <v>--</v>
      </c>
      <c r="E134" s="60" t="str">
        <f>IF(ISBLANK('V Addl - Providers'!E128),"--",'V Addl - Providers'!E128)</f>
        <v>--</v>
      </c>
      <c r="F134" s="9"/>
      <c r="G134" s="9"/>
      <c r="H134" s="9"/>
      <c r="I134" s="9"/>
      <c r="J134" s="9"/>
      <c r="K134" s="9"/>
      <c r="L134" s="9"/>
      <c r="M134" s="9"/>
      <c r="N134" s="9"/>
      <c r="O134" s="9"/>
      <c r="P134" s="9"/>
      <c r="Q134" s="9"/>
      <c r="R134" s="125" t="e">
        <f t="shared" si="41"/>
        <v>#DIV/0!</v>
      </c>
      <c r="S134" s="125" t="e">
        <f t="shared" si="42"/>
        <v>#DIV/0!</v>
      </c>
      <c r="T134" s="125" t="e">
        <f t="shared" si="43"/>
        <v>#DIV/0!</v>
      </c>
      <c r="U134" s="125" t="e">
        <f t="shared" si="44"/>
        <v>#DIV/0!</v>
      </c>
      <c r="V134" s="125" t="e">
        <f t="shared" si="45"/>
        <v>#DIV/0!</v>
      </c>
      <c r="W134" s="125" t="e">
        <f t="shared" si="46"/>
        <v>#DIV/0!</v>
      </c>
      <c r="X134" s="125" t="e">
        <f t="shared" si="47"/>
        <v>#DIV/0!</v>
      </c>
      <c r="Y134" s="125" t="e">
        <f t="shared" si="48"/>
        <v>#DIV/0!</v>
      </c>
      <c r="Z134" s="125" t="e">
        <f t="shared" si="49"/>
        <v>#DIV/0!</v>
      </c>
      <c r="AA134" s="59" t="e">
        <f t="shared" si="58"/>
        <v>#DIV/0!</v>
      </c>
      <c r="AB134" s="59" t="e">
        <f t="shared" si="59"/>
        <v>#DIV/0!</v>
      </c>
      <c r="AC134" s="63">
        <f t="shared" si="60"/>
        <v>0</v>
      </c>
      <c r="AD134" s="59" t="e">
        <f t="shared" si="50"/>
        <v>#DIV/0!</v>
      </c>
      <c r="AE134" s="59" t="e">
        <f t="shared" si="61"/>
        <v>#DIV/0!</v>
      </c>
      <c r="AF134" s="59" t="e">
        <f t="shared" si="62"/>
        <v>#DIV/0!</v>
      </c>
      <c r="AG134" s="63">
        <f t="shared" si="63"/>
        <v>0</v>
      </c>
      <c r="AH134" s="59" t="e">
        <f t="shared" si="51"/>
        <v>#DIV/0!</v>
      </c>
      <c r="AI134" s="59" t="e">
        <f t="shared" si="64"/>
        <v>#DIV/0!</v>
      </c>
      <c r="AJ134" s="59" t="e">
        <f t="shared" si="65"/>
        <v>#DIV/0!</v>
      </c>
      <c r="AK134" s="57">
        <f t="shared" si="66"/>
        <v>0</v>
      </c>
      <c r="AL134" s="59" t="e">
        <f t="shared" si="52"/>
        <v>#DIV/0!</v>
      </c>
      <c r="AM134" s="59" t="e">
        <f t="shared" si="67"/>
        <v>#DIV/0!</v>
      </c>
      <c r="AN134" s="59" t="e">
        <f t="shared" si="68"/>
        <v>#DIV/0!</v>
      </c>
      <c r="AO134" s="57">
        <f t="shared" si="69"/>
        <v>0</v>
      </c>
      <c r="AP134" s="59" t="e">
        <f t="shared" si="53"/>
        <v>#DIV/0!</v>
      </c>
      <c r="AQ134" s="84"/>
      <c r="AR134" s="235"/>
      <c r="AS134" s="280" t="str">
        <f t="shared" si="54"/>
        <v/>
      </c>
      <c r="AT134" s="280">
        <f t="shared" si="55"/>
        <v>0</v>
      </c>
      <c r="AU134" s="280">
        <f t="shared" si="56"/>
        <v>0</v>
      </c>
    </row>
    <row r="135" spans="1:47" x14ac:dyDescent="0.25">
      <c r="A135">
        <f t="shared" si="57"/>
        <v>118</v>
      </c>
      <c r="B135" s="69" t="str">
        <f>IF(ISBLANK('IV Addl - Analysis'!B129),"--",'IV Addl - Analysis'!B129)</f>
        <v>--</v>
      </c>
      <c r="C135" s="60" t="str">
        <f>IF(ISBLANK('V Addl - Providers'!C129),"--",'V Addl - Providers'!C129)</f>
        <v>--</v>
      </c>
      <c r="D135" s="60" t="str">
        <f>IF(ISBLANK('V Addl - Providers'!D129),"--",'V Addl - Providers'!D129)</f>
        <v>--</v>
      </c>
      <c r="E135" s="60" t="str">
        <f>IF(ISBLANK('V Addl - Providers'!E129),"--",'V Addl - Providers'!E129)</f>
        <v>--</v>
      </c>
      <c r="F135" s="9"/>
      <c r="G135" s="9"/>
      <c r="H135" s="9"/>
      <c r="I135" s="9"/>
      <c r="J135" s="9"/>
      <c r="K135" s="9"/>
      <c r="L135" s="9"/>
      <c r="M135" s="9"/>
      <c r="N135" s="9"/>
      <c r="O135" s="9"/>
      <c r="P135" s="9"/>
      <c r="Q135" s="9"/>
      <c r="R135" s="125" t="e">
        <f t="shared" si="41"/>
        <v>#DIV/0!</v>
      </c>
      <c r="S135" s="125" t="e">
        <f t="shared" si="42"/>
        <v>#DIV/0!</v>
      </c>
      <c r="T135" s="125" t="e">
        <f t="shared" si="43"/>
        <v>#DIV/0!</v>
      </c>
      <c r="U135" s="125" t="e">
        <f t="shared" si="44"/>
        <v>#DIV/0!</v>
      </c>
      <c r="V135" s="125" t="e">
        <f t="shared" si="45"/>
        <v>#DIV/0!</v>
      </c>
      <c r="W135" s="125" t="e">
        <f t="shared" si="46"/>
        <v>#DIV/0!</v>
      </c>
      <c r="X135" s="125" t="e">
        <f t="shared" si="47"/>
        <v>#DIV/0!</v>
      </c>
      <c r="Y135" s="125" t="e">
        <f t="shared" si="48"/>
        <v>#DIV/0!</v>
      </c>
      <c r="Z135" s="125" t="e">
        <f t="shared" si="49"/>
        <v>#DIV/0!</v>
      </c>
      <c r="AA135" s="59" t="e">
        <f t="shared" si="58"/>
        <v>#DIV/0!</v>
      </c>
      <c r="AB135" s="59" t="e">
        <f t="shared" si="59"/>
        <v>#DIV/0!</v>
      </c>
      <c r="AC135" s="63">
        <f t="shared" si="60"/>
        <v>0</v>
      </c>
      <c r="AD135" s="59" t="e">
        <f t="shared" si="50"/>
        <v>#DIV/0!</v>
      </c>
      <c r="AE135" s="59" t="e">
        <f t="shared" si="61"/>
        <v>#DIV/0!</v>
      </c>
      <c r="AF135" s="59" t="e">
        <f t="shared" si="62"/>
        <v>#DIV/0!</v>
      </c>
      <c r="AG135" s="63">
        <f t="shared" si="63"/>
        <v>0</v>
      </c>
      <c r="AH135" s="59" t="e">
        <f t="shared" si="51"/>
        <v>#DIV/0!</v>
      </c>
      <c r="AI135" s="59" t="e">
        <f t="shared" si="64"/>
        <v>#DIV/0!</v>
      </c>
      <c r="AJ135" s="59" t="e">
        <f t="shared" si="65"/>
        <v>#DIV/0!</v>
      </c>
      <c r="AK135" s="57">
        <f t="shared" si="66"/>
        <v>0</v>
      </c>
      <c r="AL135" s="59" t="e">
        <f t="shared" si="52"/>
        <v>#DIV/0!</v>
      </c>
      <c r="AM135" s="59" t="e">
        <f t="shared" si="67"/>
        <v>#DIV/0!</v>
      </c>
      <c r="AN135" s="59" t="e">
        <f t="shared" si="68"/>
        <v>#DIV/0!</v>
      </c>
      <c r="AO135" s="57">
        <f t="shared" si="69"/>
        <v>0</v>
      </c>
      <c r="AP135" s="59" t="e">
        <f t="shared" si="53"/>
        <v>#DIV/0!</v>
      </c>
      <c r="AQ135" s="84"/>
      <c r="AR135" s="235"/>
      <c r="AS135" s="280" t="str">
        <f t="shared" si="54"/>
        <v/>
      </c>
      <c r="AT135" s="280">
        <f t="shared" si="55"/>
        <v>0</v>
      </c>
      <c r="AU135" s="280">
        <f t="shared" si="56"/>
        <v>0</v>
      </c>
    </row>
    <row r="136" spans="1:47" x14ac:dyDescent="0.25">
      <c r="A136">
        <f t="shared" si="57"/>
        <v>119</v>
      </c>
      <c r="B136" s="69" t="str">
        <f>IF(ISBLANK('IV Addl - Analysis'!B130),"--",'IV Addl - Analysis'!B130)</f>
        <v>--</v>
      </c>
      <c r="C136" s="60" t="str">
        <f>IF(ISBLANK('V Addl - Providers'!C130),"--",'V Addl - Providers'!C130)</f>
        <v>--</v>
      </c>
      <c r="D136" s="60" t="str">
        <f>IF(ISBLANK('V Addl - Providers'!D130),"--",'V Addl - Providers'!D130)</f>
        <v>--</v>
      </c>
      <c r="E136" s="60" t="str">
        <f>IF(ISBLANK('V Addl - Providers'!E130),"--",'V Addl - Providers'!E130)</f>
        <v>--</v>
      </c>
      <c r="F136" s="9"/>
      <c r="G136" s="9"/>
      <c r="H136" s="9"/>
      <c r="I136" s="9"/>
      <c r="J136" s="9"/>
      <c r="K136" s="9"/>
      <c r="L136" s="9"/>
      <c r="M136" s="9"/>
      <c r="N136" s="9"/>
      <c r="O136" s="9"/>
      <c r="P136" s="9"/>
      <c r="Q136" s="9"/>
      <c r="R136" s="125" t="e">
        <f t="shared" si="41"/>
        <v>#DIV/0!</v>
      </c>
      <c r="S136" s="125" t="e">
        <f t="shared" si="42"/>
        <v>#DIV/0!</v>
      </c>
      <c r="T136" s="125" t="e">
        <f t="shared" si="43"/>
        <v>#DIV/0!</v>
      </c>
      <c r="U136" s="125" t="e">
        <f t="shared" si="44"/>
        <v>#DIV/0!</v>
      </c>
      <c r="V136" s="125" t="e">
        <f t="shared" si="45"/>
        <v>#DIV/0!</v>
      </c>
      <c r="W136" s="125" t="e">
        <f t="shared" si="46"/>
        <v>#DIV/0!</v>
      </c>
      <c r="X136" s="125" t="e">
        <f t="shared" si="47"/>
        <v>#DIV/0!</v>
      </c>
      <c r="Y136" s="125" t="e">
        <f t="shared" si="48"/>
        <v>#DIV/0!</v>
      </c>
      <c r="Z136" s="125" t="e">
        <f t="shared" si="49"/>
        <v>#DIV/0!</v>
      </c>
      <c r="AA136" s="59" t="e">
        <f t="shared" si="58"/>
        <v>#DIV/0!</v>
      </c>
      <c r="AB136" s="59" t="e">
        <f t="shared" si="59"/>
        <v>#DIV/0!</v>
      </c>
      <c r="AC136" s="63">
        <f t="shared" si="60"/>
        <v>0</v>
      </c>
      <c r="AD136" s="59" t="e">
        <f t="shared" si="50"/>
        <v>#DIV/0!</v>
      </c>
      <c r="AE136" s="59" t="e">
        <f t="shared" si="61"/>
        <v>#DIV/0!</v>
      </c>
      <c r="AF136" s="59" t="e">
        <f t="shared" si="62"/>
        <v>#DIV/0!</v>
      </c>
      <c r="AG136" s="63">
        <f t="shared" si="63"/>
        <v>0</v>
      </c>
      <c r="AH136" s="59" t="e">
        <f t="shared" si="51"/>
        <v>#DIV/0!</v>
      </c>
      <c r="AI136" s="59" t="e">
        <f t="shared" si="64"/>
        <v>#DIV/0!</v>
      </c>
      <c r="AJ136" s="59" t="e">
        <f t="shared" si="65"/>
        <v>#DIV/0!</v>
      </c>
      <c r="AK136" s="57">
        <f t="shared" si="66"/>
        <v>0</v>
      </c>
      <c r="AL136" s="59" t="e">
        <f t="shared" si="52"/>
        <v>#DIV/0!</v>
      </c>
      <c r="AM136" s="59" t="e">
        <f t="shared" si="67"/>
        <v>#DIV/0!</v>
      </c>
      <c r="AN136" s="59" t="e">
        <f t="shared" si="68"/>
        <v>#DIV/0!</v>
      </c>
      <c r="AO136" s="57">
        <f t="shared" si="69"/>
        <v>0</v>
      </c>
      <c r="AP136" s="59" t="e">
        <f t="shared" si="53"/>
        <v>#DIV/0!</v>
      </c>
      <c r="AQ136" s="84"/>
      <c r="AR136" s="235"/>
      <c r="AS136" s="280" t="str">
        <f t="shared" si="54"/>
        <v/>
      </c>
      <c r="AT136" s="280">
        <f t="shared" si="55"/>
        <v>0</v>
      </c>
      <c r="AU136" s="280">
        <f t="shared" si="56"/>
        <v>0</v>
      </c>
    </row>
    <row r="137" spans="1:47" x14ac:dyDescent="0.25">
      <c r="A137">
        <f t="shared" si="57"/>
        <v>120</v>
      </c>
      <c r="B137" s="69" t="str">
        <f>IF(ISBLANK('IV Addl - Analysis'!B131),"--",'IV Addl - Analysis'!B131)</f>
        <v>--</v>
      </c>
      <c r="C137" s="60" t="str">
        <f>IF(ISBLANK('V Addl - Providers'!C131),"--",'V Addl - Providers'!C131)</f>
        <v>--</v>
      </c>
      <c r="D137" s="60" t="str">
        <f>IF(ISBLANK('V Addl - Providers'!D131),"--",'V Addl - Providers'!D131)</f>
        <v>--</v>
      </c>
      <c r="E137" s="60" t="str">
        <f>IF(ISBLANK('V Addl - Providers'!E131),"--",'V Addl - Providers'!E131)</f>
        <v>--</v>
      </c>
      <c r="F137" s="9"/>
      <c r="G137" s="9"/>
      <c r="H137" s="9"/>
      <c r="I137" s="9"/>
      <c r="J137" s="9"/>
      <c r="K137" s="9"/>
      <c r="L137" s="9"/>
      <c r="M137" s="9"/>
      <c r="N137" s="9"/>
      <c r="O137" s="9"/>
      <c r="P137" s="9"/>
      <c r="Q137" s="9"/>
      <c r="R137" s="125" t="e">
        <f t="shared" si="41"/>
        <v>#DIV/0!</v>
      </c>
      <c r="S137" s="125" t="e">
        <f t="shared" si="42"/>
        <v>#DIV/0!</v>
      </c>
      <c r="T137" s="125" t="e">
        <f t="shared" si="43"/>
        <v>#DIV/0!</v>
      </c>
      <c r="U137" s="125" t="e">
        <f t="shared" si="44"/>
        <v>#DIV/0!</v>
      </c>
      <c r="V137" s="125" t="e">
        <f t="shared" si="45"/>
        <v>#DIV/0!</v>
      </c>
      <c r="W137" s="125" t="e">
        <f t="shared" si="46"/>
        <v>#DIV/0!</v>
      </c>
      <c r="X137" s="125" t="e">
        <f t="shared" si="47"/>
        <v>#DIV/0!</v>
      </c>
      <c r="Y137" s="125" t="e">
        <f t="shared" si="48"/>
        <v>#DIV/0!</v>
      </c>
      <c r="Z137" s="125" t="e">
        <f t="shared" si="49"/>
        <v>#DIV/0!</v>
      </c>
      <c r="AA137" s="59" t="e">
        <f t="shared" si="58"/>
        <v>#DIV/0!</v>
      </c>
      <c r="AB137" s="59" t="e">
        <f t="shared" si="59"/>
        <v>#DIV/0!</v>
      </c>
      <c r="AC137" s="63">
        <f t="shared" si="60"/>
        <v>0</v>
      </c>
      <c r="AD137" s="59" t="e">
        <f t="shared" si="50"/>
        <v>#DIV/0!</v>
      </c>
      <c r="AE137" s="59" t="e">
        <f t="shared" si="61"/>
        <v>#DIV/0!</v>
      </c>
      <c r="AF137" s="59" t="e">
        <f t="shared" si="62"/>
        <v>#DIV/0!</v>
      </c>
      <c r="AG137" s="63">
        <f t="shared" si="63"/>
        <v>0</v>
      </c>
      <c r="AH137" s="59" t="e">
        <f t="shared" si="51"/>
        <v>#DIV/0!</v>
      </c>
      <c r="AI137" s="59" t="e">
        <f t="shared" si="64"/>
        <v>#DIV/0!</v>
      </c>
      <c r="AJ137" s="59" t="e">
        <f t="shared" si="65"/>
        <v>#DIV/0!</v>
      </c>
      <c r="AK137" s="57">
        <f t="shared" si="66"/>
        <v>0</v>
      </c>
      <c r="AL137" s="59" t="e">
        <f t="shared" si="52"/>
        <v>#DIV/0!</v>
      </c>
      <c r="AM137" s="59" t="e">
        <f t="shared" si="67"/>
        <v>#DIV/0!</v>
      </c>
      <c r="AN137" s="59" t="e">
        <f t="shared" si="68"/>
        <v>#DIV/0!</v>
      </c>
      <c r="AO137" s="57">
        <f t="shared" si="69"/>
        <v>0</v>
      </c>
      <c r="AP137" s="59" t="e">
        <f t="shared" si="53"/>
        <v>#DIV/0!</v>
      </c>
      <c r="AQ137" s="84"/>
      <c r="AR137" s="235"/>
      <c r="AS137" s="280" t="str">
        <f t="shared" si="54"/>
        <v/>
      </c>
      <c r="AT137" s="280">
        <f t="shared" si="55"/>
        <v>0</v>
      </c>
      <c r="AU137" s="280">
        <f t="shared" si="56"/>
        <v>0</v>
      </c>
    </row>
    <row r="138" spans="1:47" x14ac:dyDescent="0.25">
      <c r="A138">
        <f t="shared" si="57"/>
        <v>121</v>
      </c>
      <c r="B138" s="69" t="str">
        <f>IF(ISBLANK('IV Addl - Analysis'!B132),"--",'IV Addl - Analysis'!B132)</f>
        <v>--</v>
      </c>
      <c r="C138" s="60" t="str">
        <f>IF(ISBLANK('V Addl - Providers'!C132),"--",'V Addl - Providers'!C132)</f>
        <v>--</v>
      </c>
      <c r="D138" s="60" t="str">
        <f>IF(ISBLANK('V Addl - Providers'!D132),"--",'V Addl - Providers'!D132)</f>
        <v>--</v>
      </c>
      <c r="E138" s="60" t="str">
        <f>IF(ISBLANK('V Addl - Providers'!E132),"--",'V Addl - Providers'!E132)</f>
        <v>--</v>
      </c>
      <c r="F138" s="9"/>
      <c r="G138" s="9"/>
      <c r="H138" s="9"/>
      <c r="I138" s="9"/>
      <c r="J138" s="9"/>
      <c r="K138" s="9"/>
      <c r="L138" s="9"/>
      <c r="M138" s="9"/>
      <c r="N138" s="9"/>
      <c r="O138" s="9"/>
      <c r="P138" s="9"/>
      <c r="Q138" s="9"/>
      <c r="R138" s="125" t="e">
        <f t="shared" si="41"/>
        <v>#DIV/0!</v>
      </c>
      <c r="S138" s="125" t="e">
        <f t="shared" si="42"/>
        <v>#DIV/0!</v>
      </c>
      <c r="T138" s="125" t="e">
        <f t="shared" si="43"/>
        <v>#DIV/0!</v>
      </c>
      <c r="U138" s="125" t="e">
        <f t="shared" si="44"/>
        <v>#DIV/0!</v>
      </c>
      <c r="V138" s="125" t="e">
        <f t="shared" si="45"/>
        <v>#DIV/0!</v>
      </c>
      <c r="W138" s="125" t="e">
        <f t="shared" si="46"/>
        <v>#DIV/0!</v>
      </c>
      <c r="X138" s="125" t="e">
        <f t="shared" si="47"/>
        <v>#DIV/0!</v>
      </c>
      <c r="Y138" s="125" t="e">
        <f t="shared" si="48"/>
        <v>#DIV/0!</v>
      </c>
      <c r="Z138" s="125" t="e">
        <f t="shared" si="49"/>
        <v>#DIV/0!</v>
      </c>
      <c r="AA138" s="59" t="e">
        <f t="shared" si="58"/>
        <v>#DIV/0!</v>
      </c>
      <c r="AB138" s="59" t="e">
        <f t="shared" si="59"/>
        <v>#DIV/0!</v>
      </c>
      <c r="AC138" s="63">
        <f t="shared" si="60"/>
        <v>0</v>
      </c>
      <c r="AD138" s="59" t="e">
        <f t="shared" si="50"/>
        <v>#DIV/0!</v>
      </c>
      <c r="AE138" s="59" t="e">
        <f t="shared" si="61"/>
        <v>#DIV/0!</v>
      </c>
      <c r="AF138" s="59" t="e">
        <f t="shared" si="62"/>
        <v>#DIV/0!</v>
      </c>
      <c r="AG138" s="63">
        <f t="shared" si="63"/>
        <v>0</v>
      </c>
      <c r="AH138" s="59" t="e">
        <f t="shared" si="51"/>
        <v>#DIV/0!</v>
      </c>
      <c r="AI138" s="59" t="e">
        <f t="shared" si="64"/>
        <v>#DIV/0!</v>
      </c>
      <c r="AJ138" s="59" t="e">
        <f t="shared" si="65"/>
        <v>#DIV/0!</v>
      </c>
      <c r="AK138" s="57">
        <f t="shared" si="66"/>
        <v>0</v>
      </c>
      <c r="AL138" s="59" t="e">
        <f t="shared" si="52"/>
        <v>#DIV/0!</v>
      </c>
      <c r="AM138" s="59" t="e">
        <f t="shared" si="67"/>
        <v>#DIV/0!</v>
      </c>
      <c r="AN138" s="59" t="e">
        <f t="shared" si="68"/>
        <v>#DIV/0!</v>
      </c>
      <c r="AO138" s="57">
        <f t="shared" si="69"/>
        <v>0</v>
      </c>
      <c r="AP138" s="59" t="e">
        <f t="shared" si="53"/>
        <v>#DIV/0!</v>
      </c>
      <c r="AQ138" s="84"/>
      <c r="AR138" s="235"/>
      <c r="AS138" s="280" t="str">
        <f t="shared" si="54"/>
        <v/>
      </c>
      <c r="AT138" s="280">
        <f t="shared" si="55"/>
        <v>0</v>
      </c>
      <c r="AU138" s="280">
        <f t="shared" si="56"/>
        <v>0</v>
      </c>
    </row>
    <row r="139" spans="1:47" x14ac:dyDescent="0.25">
      <c r="A139">
        <f t="shared" si="57"/>
        <v>122</v>
      </c>
      <c r="B139" s="69" t="str">
        <f>IF(ISBLANK('IV Addl - Analysis'!B133),"--",'IV Addl - Analysis'!B133)</f>
        <v>--</v>
      </c>
      <c r="C139" s="60" t="str">
        <f>IF(ISBLANK('V Addl - Providers'!C133),"--",'V Addl - Providers'!C133)</f>
        <v>--</v>
      </c>
      <c r="D139" s="60" t="str">
        <f>IF(ISBLANK('V Addl - Providers'!D133),"--",'V Addl - Providers'!D133)</f>
        <v>--</v>
      </c>
      <c r="E139" s="60" t="str">
        <f>IF(ISBLANK('V Addl - Providers'!E133),"--",'V Addl - Providers'!E133)</f>
        <v>--</v>
      </c>
      <c r="F139" s="9"/>
      <c r="G139" s="9"/>
      <c r="H139" s="9"/>
      <c r="I139" s="9"/>
      <c r="J139" s="9"/>
      <c r="K139" s="9"/>
      <c r="L139" s="9"/>
      <c r="M139" s="9"/>
      <c r="N139" s="9"/>
      <c r="O139" s="9"/>
      <c r="P139" s="9"/>
      <c r="Q139" s="9"/>
      <c r="R139" s="125" t="e">
        <f t="shared" si="41"/>
        <v>#DIV/0!</v>
      </c>
      <c r="S139" s="125" t="e">
        <f t="shared" si="42"/>
        <v>#DIV/0!</v>
      </c>
      <c r="T139" s="125" t="e">
        <f t="shared" si="43"/>
        <v>#DIV/0!</v>
      </c>
      <c r="U139" s="125" t="e">
        <f t="shared" si="44"/>
        <v>#DIV/0!</v>
      </c>
      <c r="V139" s="125" t="e">
        <f t="shared" si="45"/>
        <v>#DIV/0!</v>
      </c>
      <c r="W139" s="125" t="e">
        <f t="shared" si="46"/>
        <v>#DIV/0!</v>
      </c>
      <c r="X139" s="125" t="e">
        <f t="shared" si="47"/>
        <v>#DIV/0!</v>
      </c>
      <c r="Y139" s="125" t="e">
        <f t="shared" si="48"/>
        <v>#DIV/0!</v>
      </c>
      <c r="Z139" s="125" t="e">
        <f t="shared" si="49"/>
        <v>#DIV/0!</v>
      </c>
      <c r="AA139" s="59" t="e">
        <f t="shared" si="58"/>
        <v>#DIV/0!</v>
      </c>
      <c r="AB139" s="59" t="e">
        <f t="shared" si="59"/>
        <v>#DIV/0!</v>
      </c>
      <c r="AC139" s="63">
        <f t="shared" si="60"/>
        <v>0</v>
      </c>
      <c r="AD139" s="59" t="e">
        <f t="shared" si="50"/>
        <v>#DIV/0!</v>
      </c>
      <c r="AE139" s="59" t="e">
        <f t="shared" si="61"/>
        <v>#DIV/0!</v>
      </c>
      <c r="AF139" s="59" t="e">
        <f t="shared" si="62"/>
        <v>#DIV/0!</v>
      </c>
      <c r="AG139" s="63">
        <f t="shared" si="63"/>
        <v>0</v>
      </c>
      <c r="AH139" s="59" t="e">
        <f t="shared" si="51"/>
        <v>#DIV/0!</v>
      </c>
      <c r="AI139" s="59" t="e">
        <f t="shared" si="64"/>
        <v>#DIV/0!</v>
      </c>
      <c r="AJ139" s="59" t="e">
        <f t="shared" si="65"/>
        <v>#DIV/0!</v>
      </c>
      <c r="AK139" s="57">
        <f t="shared" si="66"/>
        <v>0</v>
      </c>
      <c r="AL139" s="59" t="e">
        <f t="shared" si="52"/>
        <v>#DIV/0!</v>
      </c>
      <c r="AM139" s="59" t="e">
        <f t="shared" si="67"/>
        <v>#DIV/0!</v>
      </c>
      <c r="AN139" s="59" t="e">
        <f t="shared" si="68"/>
        <v>#DIV/0!</v>
      </c>
      <c r="AO139" s="57">
        <f t="shared" si="69"/>
        <v>0</v>
      </c>
      <c r="AP139" s="59" t="e">
        <f t="shared" si="53"/>
        <v>#DIV/0!</v>
      </c>
      <c r="AQ139" s="84"/>
      <c r="AR139" s="235"/>
      <c r="AS139" s="280" t="str">
        <f t="shared" si="54"/>
        <v/>
      </c>
      <c r="AT139" s="280">
        <f t="shared" si="55"/>
        <v>0</v>
      </c>
      <c r="AU139" s="280">
        <f t="shared" si="56"/>
        <v>0</v>
      </c>
    </row>
    <row r="140" spans="1:47" x14ac:dyDescent="0.25">
      <c r="A140">
        <f t="shared" si="57"/>
        <v>123</v>
      </c>
      <c r="B140" s="69" t="str">
        <f>IF(ISBLANK('IV Addl - Analysis'!B134),"--",'IV Addl - Analysis'!B134)</f>
        <v>--</v>
      </c>
      <c r="C140" s="60" t="str">
        <f>IF(ISBLANK('V Addl - Providers'!C134),"--",'V Addl - Providers'!C134)</f>
        <v>--</v>
      </c>
      <c r="D140" s="60" t="str">
        <f>IF(ISBLANK('V Addl - Providers'!D134),"--",'V Addl - Providers'!D134)</f>
        <v>--</v>
      </c>
      <c r="E140" s="60" t="str">
        <f>IF(ISBLANK('V Addl - Providers'!E134),"--",'V Addl - Providers'!E134)</f>
        <v>--</v>
      </c>
      <c r="F140" s="9"/>
      <c r="G140" s="9"/>
      <c r="H140" s="9"/>
      <c r="I140" s="9"/>
      <c r="J140" s="9"/>
      <c r="K140" s="9"/>
      <c r="L140" s="9"/>
      <c r="M140" s="9"/>
      <c r="N140" s="9"/>
      <c r="O140" s="9"/>
      <c r="P140" s="9"/>
      <c r="Q140" s="9"/>
      <c r="R140" s="125" t="e">
        <f t="shared" si="41"/>
        <v>#DIV/0!</v>
      </c>
      <c r="S140" s="125" t="e">
        <f t="shared" si="42"/>
        <v>#DIV/0!</v>
      </c>
      <c r="T140" s="125" t="e">
        <f t="shared" si="43"/>
        <v>#DIV/0!</v>
      </c>
      <c r="U140" s="125" t="e">
        <f t="shared" si="44"/>
        <v>#DIV/0!</v>
      </c>
      <c r="V140" s="125" t="e">
        <f t="shared" si="45"/>
        <v>#DIV/0!</v>
      </c>
      <c r="W140" s="125" t="e">
        <f t="shared" si="46"/>
        <v>#DIV/0!</v>
      </c>
      <c r="X140" s="125" t="e">
        <f t="shared" si="47"/>
        <v>#DIV/0!</v>
      </c>
      <c r="Y140" s="125" t="e">
        <f t="shared" si="48"/>
        <v>#DIV/0!</v>
      </c>
      <c r="Z140" s="125" t="e">
        <f t="shared" si="49"/>
        <v>#DIV/0!</v>
      </c>
      <c r="AA140" s="59" t="e">
        <f t="shared" si="58"/>
        <v>#DIV/0!</v>
      </c>
      <c r="AB140" s="59" t="e">
        <f t="shared" si="59"/>
        <v>#DIV/0!</v>
      </c>
      <c r="AC140" s="63">
        <f t="shared" si="60"/>
        <v>0</v>
      </c>
      <c r="AD140" s="59" t="e">
        <f t="shared" si="50"/>
        <v>#DIV/0!</v>
      </c>
      <c r="AE140" s="59" t="e">
        <f t="shared" si="61"/>
        <v>#DIV/0!</v>
      </c>
      <c r="AF140" s="59" t="e">
        <f t="shared" si="62"/>
        <v>#DIV/0!</v>
      </c>
      <c r="AG140" s="63">
        <f t="shared" si="63"/>
        <v>0</v>
      </c>
      <c r="AH140" s="59" t="e">
        <f t="shared" si="51"/>
        <v>#DIV/0!</v>
      </c>
      <c r="AI140" s="59" t="e">
        <f t="shared" si="64"/>
        <v>#DIV/0!</v>
      </c>
      <c r="AJ140" s="59" t="e">
        <f t="shared" si="65"/>
        <v>#DIV/0!</v>
      </c>
      <c r="AK140" s="57">
        <f t="shared" si="66"/>
        <v>0</v>
      </c>
      <c r="AL140" s="59" t="e">
        <f t="shared" si="52"/>
        <v>#DIV/0!</v>
      </c>
      <c r="AM140" s="59" t="e">
        <f t="shared" si="67"/>
        <v>#DIV/0!</v>
      </c>
      <c r="AN140" s="59" t="e">
        <f t="shared" si="68"/>
        <v>#DIV/0!</v>
      </c>
      <c r="AO140" s="57">
        <f t="shared" si="69"/>
        <v>0</v>
      </c>
      <c r="AP140" s="59" t="e">
        <f t="shared" si="53"/>
        <v>#DIV/0!</v>
      </c>
      <c r="AQ140" s="84"/>
      <c r="AR140" s="235"/>
      <c r="AS140" s="280" t="str">
        <f t="shared" si="54"/>
        <v/>
      </c>
      <c r="AT140" s="280">
        <f t="shared" si="55"/>
        <v>0</v>
      </c>
      <c r="AU140" s="280">
        <f t="shared" si="56"/>
        <v>0</v>
      </c>
    </row>
    <row r="141" spans="1:47" x14ac:dyDescent="0.25">
      <c r="A141">
        <f t="shared" si="57"/>
        <v>124</v>
      </c>
      <c r="B141" s="69" t="str">
        <f>IF(ISBLANK('IV Addl - Analysis'!B135),"--",'IV Addl - Analysis'!B135)</f>
        <v>--</v>
      </c>
      <c r="C141" s="60" t="str">
        <f>IF(ISBLANK('V Addl - Providers'!C135),"--",'V Addl - Providers'!C135)</f>
        <v>--</v>
      </c>
      <c r="D141" s="60" t="str">
        <f>IF(ISBLANK('V Addl - Providers'!D135),"--",'V Addl - Providers'!D135)</f>
        <v>--</v>
      </c>
      <c r="E141" s="60" t="str">
        <f>IF(ISBLANK('V Addl - Providers'!E135),"--",'V Addl - Providers'!E135)</f>
        <v>--</v>
      </c>
      <c r="F141" s="9"/>
      <c r="G141" s="9"/>
      <c r="H141" s="9"/>
      <c r="I141" s="9"/>
      <c r="J141" s="9"/>
      <c r="K141" s="9"/>
      <c r="L141" s="9"/>
      <c r="M141" s="9"/>
      <c r="N141" s="9"/>
      <c r="O141" s="9"/>
      <c r="P141" s="9"/>
      <c r="Q141" s="9"/>
      <c r="R141" s="125" t="e">
        <f t="shared" si="41"/>
        <v>#DIV/0!</v>
      </c>
      <c r="S141" s="125" t="e">
        <f t="shared" si="42"/>
        <v>#DIV/0!</v>
      </c>
      <c r="T141" s="125" t="e">
        <f t="shared" si="43"/>
        <v>#DIV/0!</v>
      </c>
      <c r="U141" s="125" t="e">
        <f t="shared" si="44"/>
        <v>#DIV/0!</v>
      </c>
      <c r="V141" s="125" t="e">
        <f t="shared" si="45"/>
        <v>#DIV/0!</v>
      </c>
      <c r="W141" s="125" t="e">
        <f t="shared" si="46"/>
        <v>#DIV/0!</v>
      </c>
      <c r="X141" s="125" t="e">
        <f t="shared" si="47"/>
        <v>#DIV/0!</v>
      </c>
      <c r="Y141" s="125" t="e">
        <f t="shared" si="48"/>
        <v>#DIV/0!</v>
      </c>
      <c r="Z141" s="125" t="e">
        <f t="shared" si="49"/>
        <v>#DIV/0!</v>
      </c>
      <c r="AA141" s="59" t="e">
        <f t="shared" si="58"/>
        <v>#DIV/0!</v>
      </c>
      <c r="AB141" s="59" t="e">
        <f t="shared" si="59"/>
        <v>#DIV/0!</v>
      </c>
      <c r="AC141" s="63">
        <f t="shared" si="60"/>
        <v>0</v>
      </c>
      <c r="AD141" s="59" t="e">
        <f t="shared" si="50"/>
        <v>#DIV/0!</v>
      </c>
      <c r="AE141" s="59" t="e">
        <f t="shared" si="61"/>
        <v>#DIV/0!</v>
      </c>
      <c r="AF141" s="59" t="e">
        <f t="shared" si="62"/>
        <v>#DIV/0!</v>
      </c>
      <c r="AG141" s="63">
        <f t="shared" si="63"/>
        <v>0</v>
      </c>
      <c r="AH141" s="59" t="e">
        <f t="shared" si="51"/>
        <v>#DIV/0!</v>
      </c>
      <c r="AI141" s="59" t="e">
        <f t="shared" si="64"/>
        <v>#DIV/0!</v>
      </c>
      <c r="AJ141" s="59" t="e">
        <f t="shared" si="65"/>
        <v>#DIV/0!</v>
      </c>
      <c r="AK141" s="57">
        <f t="shared" si="66"/>
        <v>0</v>
      </c>
      <c r="AL141" s="59" t="e">
        <f t="shared" si="52"/>
        <v>#DIV/0!</v>
      </c>
      <c r="AM141" s="59" t="e">
        <f t="shared" si="67"/>
        <v>#DIV/0!</v>
      </c>
      <c r="AN141" s="59" t="e">
        <f t="shared" si="68"/>
        <v>#DIV/0!</v>
      </c>
      <c r="AO141" s="57">
        <f t="shared" si="69"/>
        <v>0</v>
      </c>
      <c r="AP141" s="59" t="e">
        <f t="shared" si="53"/>
        <v>#DIV/0!</v>
      </c>
      <c r="AQ141" s="84"/>
      <c r="AR141" s="235"/>
      <c r="AS141" s="280" t="str">
        <f t="shared" si="54"/>
        <v/>
      </c>
      <c r="AT141" s="280">
        <f t="shared" si="55"/>
        <v>0</v>
      </c>
      <c r="AU141" s="280">
        <f t="shared" si="56"/>
        <v>0</v>
      </c>
    </row>
    <row r="142" spans="1:47" x14ac:dyDescent="0.25">
      <c r="A142">
        <f t="shared" si="57"/>
        <v>125</v>
      </c>
      <c r="B142" s="69" t="str">
        <f>IF(ISBLANK('IV Addl - Analysis'!B136),"--",'IV Addl - Analysis'!B136)</f>
        <v>--</v>
      </c>
      <c r="C142" s="60" t="str">
        <f>IF(ISBLANK('V Addl - Providers'!C136),"--",'V Addl - Providers'!C136)</f>
        <v>--</v>
      </c>
      <c r="D142" s="60" t="str">
        <f>IF(ISBLANK('V Addl - Providers'!D136),"--",'V Addl - Providers'!D136)</f>
        <v>--</v>
      </c>
      <c r="E142" s="60" t="str">
        <f>IF(ISBLANK('V Addl - Providers'!E136),"--",'V Addl - Providers'!E136)</f>
        <v>--</v>
      </c>
      <c r="F142" s="9"/>
      <c r="G142" s="9"/>
      <c r="H142" s="9"/>
      <c r="I142" s="9"/>
      <c r="J142" s="9"/>
      <c r="K142" s="9"/>
      <c r="L142" s="9"/>
      <c r="M142" s="9"/>
      <c r="N142" s="9"/>
      <c r="O142" s="9"/>
      <c r="P142" s="9"/>
      <c r="Q142" s="9"/>
      <c r="R142" s="125" t="e">
        <f t="shared" si="41"/>
        <v>#DIV/0!</v>
      </c>
      <c r="S142" s="125" t="e">
        <f t="shared" si="42"/>
        <v>#DIV/0!</v>
      </c>
      <c r="T142" s="125" t="e">
        <f t="shared" si="43"/>
        <v>#DIV/0!</v>
      </c>
      <c r="U142" s="125" t="e">
        <f t="shared" si="44"/>
        <v>#DIV/0!</v>
      </c>
      <c r="V142" s="125" t="e">
        <f t="shared" si="45"/>
        <v>#DIV/0!</v>
      </c>
      <c r="W142" s="125" t="e">
        <f t="shared" si="46"/>
        <v>#DIV/0!</v>
      </c>
      <c r="X142" s="125" t="e">
        <f t="shared" si="47"/>
        <v>#DIV/0!</v>
      </c>
      <c r="Y142" s="125" t="e">
        <f t="shared" si="48"/>
        <v>#DIV/0!</v>
      </c>
      <c r="Z142" s="125" t="e">
        <f t="shared" si="49"/>
        <v>#DIV/0!</v>
      </c>
      <c r="AA142" s="59" t="e">
        <f t="shared" si="58"/>
        <v>#DIV/0!</v>
      </c>
      <c r="AB142" s="59" t="e">
        <f t="shared" si="59"/>
        <v>#DIV/0!</v>
      </c>
      <c r="AC142" s="63">
        <f t="shared" si="60"/>
        <v>0</v>
      </c>
      <c r="AD142" s="59" t="e">
        <f t="shared" si="50"/>
        <v>#DIV/0!</v>
      </c>
      <c r="AE142" s="59" t="e">
        <f t="shared" si="61"/>
        <v>#DIV/0!</v>
      </c>
      <c r="AF142" s="59" t="e">
        <f t="shared" si="62"/>
        <v>#DIV/0!</v>
      </c>
      <c r="AG142" s="63">
        <f t="shared" si="63"/>
        <v>0</v>
      </c>
      <c r="AH142" s="59" t="e">
        <f t="shared" si="51"/>
        <v>#DIV/0!</v>
      </c>
      <c r="AI142" s="59" t="e">
        <f t="shared" si="64"/>
        <v>#DIV/0!</v>
      </c>
      <c r="AJ142" s="59" t="e">
        <f t="shared" si="65"/>
        <v>#DIV/0!</v>
      </c>
      <c r="AK142" s="57">
        <f t="shared" si="66"/>
        <v>0</v>
      </c>
      <c r="AL142" s="59" t="e">
        <f t="shared" si="52"/>
        <v>#DIV/0!</v>
      </c>
      <c r="AM142" s="59" t="e">
        <f t="shared" si="67"/>
        <v>#DIV/0!</v>
      </c>
      <c r="AN142" s="59" t="e">
        <f t="shared" si="68"/>
        <v>#DIV/0!</v>
      </c>
      <c r="AO142" s="57">
        <f t="shared" si="69"/>
        <v>0</v>
      </c>
      <c r="AP142" s="59" t="e">
        <f t="shared" si="53"/>
        <v>#DIV/0!</v>
      </c>
      <c r="AQ142" s="84"/>
      <c r="AR142" s="235"/>
      <c r="AS142" s="280" t="str">
        <f t="shared" si="54"/>
        <v/>
      </c>
      <c r="AT142" s="280">
        <f t="shared" si="55"/>
        <v>0</v>
      </c>
      <c r="AU142" s="280">
        <f t="shared" si="56"/>
        <v>0</v>
      </c>
    </row>
    <row r="143" spans="1:47" x14ac:dyDescent="0.25">
      <c r="A143">
        <f t="shared" si="57"/>
        <v>126</v>
      </c>
      <c r="B143" s="69" t="str">
        <f>IF(ISBLANK('IV Addl - Analysis'!B137),"--",'IV Addl - Analysis'!B137)</f>
        <v>--</v>
      </c>
      <c r="C143" s="60" t="str">
        <f>IF(ISBLANK('V Addl - Providers'!C137),"--",'V Addl - Providers'!C137)</f>
        <v>--</v>
      </c>
      <c r="D143" s="60" t="str">
        <f>IF(ISBLANK('V Addl - Providers'!D137),"--",'V Addl - Providers'!D137)</f>
        <v>--</v>
      </c>
      <c r="E143" s="60" t="str">
        <f>IF(ISBLANK('V Addl - Providers'!E137),"--",'V Addl - Providers'!E137)</f>
        <v>--</v>
      </c>
      <c r="F143" s="9"/>
      <c r="G143" s="9"/>
      <c r="H143" s="9"/>
      <c r="I143" s="9"/>
      <c r="J143" s="9"/>
      <c r="K143" s="9"/>
      <c r="L143" s="9"/>
      <c r="M143" s="9"/>
      <c r="N143" s="9"/>
      <c r="O143" s="9"/>
      <c r="P143" s="9"/>
      <c r="Q143" s="9"/>
      <c r="R143" s="125" t="e">
        <f t="shared" si="41"/>
        <v>#DIV/0!</v>
      </c>
      <c r="S143" s="125" t="e">
        <f t="shared" si="42"/>
        <v>#DIV/0!</v>
      </c>
      <c r="T143" s="125" t="e">
        <f t="shared" si="43"/>
        <v>#DIV/0!</v>
      </c>
      <c r="U143" s="125" t="e">
        <f t="shared" si="44"/>
        <v>#DIV/0!</v>
      </c>
      <c r="V143" s="125" t="e">
        <f t="shared" si="45"/>
        <v>#DIV/0!</v>
      </c>
      <c r="W143" s="125" t="e">
        <f t="shared" si="46"/>
        <v>#DIV/0!</v>
      </c>
      <c r="X143" s="125" t="e">
        <f t="shared" si="47"/>
        <v>#DIV/0!</v>
      </c>
      <c r="Y143" s="125" t="e">
        <f t="shared" si="48"/>
        <v>#DIV/0!</v>
      </c>
      <c r="Z143" s="125" t="e">
        <f t="shared" si="49"/>
        <v>#DIV/0!</v>
      </c>
      <c r="AA143" s="59" t="e">
        <f t="shared" si="58"/>
        <v>#DIV/0!</v>
      </c>
      <c r="AB143" s="59" t="e">
        <f t="shared" si="59"/>
        <v>#DIV/0!</v>
      </c>
      <c r="AC143" s="63">
        <f t="shared" si="60"/>
        <v>0</v>
      </c>
      <c r="AD143" s="59" t="e">
        <f t="shared" si="50"/>
        <v>#DIV/0!</v>
      </c>
      <c r="AE143" s="59" t="e">
        <f t="shared" si="61"/>
        <v>#DIV/0!</v>
      </c>
      <c r="AF143" s="59" t="e">
        <f t="shared" si="62"/>
        <v>#DIV/0!</v>
      </c>
      <c r="AG143" s="63">
        <f t="shared" si="63"/>
        <v>0</v>
      </c>
      <c r="AH143" s="59" t="e">
        <f t="shared" si="51"/>
        <v>#DIV/0!</v>
      </c>
      <c r="AI143" s="59" t="e">
        <f t="shared" si="64"/>
        <v>#DIV/0!</v>
      </c>
      <c r="AJ143" s="59" t="e">
        <f t="shared" si="65"/>
        <v>#DIV/0!</v>
      </c>
      <c r="AK143" s="57">
        <f t="shared" si="66"/>
        <v>0</v>
      </c>
      <c r="AL143" s="59" t="e">
        <f t="shared" si="52"/>
        <v>#DIV/0!</v>
      </c>
      <c r="AM143" s="59" t="e">
        <f t="shared" si="67"/>
        <v>#DIV/0!</v>
      </c>
      <c r="AN143" s="59" t="e">
        <f t="shared" si="68"/>
        <v>#DIV/0!</v>
      </c>
      <c r="AO143" s="57">
        <f t="shared" si="69"/>
        <v>0</v>
      </c>
      <c r="AP143" s="59" t="e">
        <f t="shared" si="53"/>
        <v>#DIV/0!</v>
      </c>
      <c r="AQ143" s="84"/>
      <c r="AR143" s="235"/>
      <c r="AS143" s="280" t="str">
        <f t="shared" si="54"/>
        <v/>
      </c>
      <c r="AT143" s="280">
        <f t="shared" si="55"/>
        <v>0</v>
      </c>
      <c r="AU143" s="280">
        <f t="shared" si="56"/>
        <v>0</v>
      </c>
    </row>
    <row r="144" spans="1:47" x14ac:dyDescent="0.25">
      <c r="A144">
        <f t="shared" si="57"/>
        <v>127</v>
      </c>
      <c r="B144" s="69" t="str">
        <f>IF(ISBLANK('IV Addl - Analysis'!B138),"--",'IV Addl - Analysis'!B138)</f>
        <v>--</v>
      </c>
      <c r="C144" s="60" t="str">
        <f>IF(ISBLANK('V Addl - Providers'!C138),"--",'V Addl - Providers'!C138)</f>
        <v>--</v>
      </c>
      <c r="D144" s="60" t="str">
        <f>IF(ISBLANK('V Addl - Providers'!D138),"--",'V Addl - Providers'!D138)</f>
        <v>--</v>
      </c>
      <c r="E144" s="60" t="str">
        <f>IF(ISBLANK('V Addl - Providers'!E138),"--",'V Addl - Providers'!E138)</f>
        <v>--</v>
      </c>
      <c r="F144" s="9"/>
      <c r="G144" s="9"/>
      <c r="H144" s="9"/>
      <c r="I144" s="9"/>
      <c r="J144" s="9"/>
      <c r="K144" s="9"/>
      <c r="L144" s="9"/>
      <c r="M144" s="9"/>
      <c r="N144" s="9"/>
      <c r="O144" s="9"/>
      <c r="P144" s="9"/>
      <c r="Q144" s="9"/>
      <c r="R144" s="125" t="e">
        <f t="shared" si="41"/>
        <v>#DIV/0!</v>
      </c>
      <c r="S144" s="125" t="e">
        <f t="shared" si="42"/>
        <v>#DIV/0!</v>
      </c>
      <c r="T144" s="125" t="e">
        <f t="shared" si="43"/>
        <v>#DIV/0!</v>
      </c>
      <c r="U144" s="125" t="e">
        <f t="shared" si="44"/>
        <v>#DIV/0!</v>
      </c>
      <c r="V144" s="125" t="e">
        <f t="shared" si="45"/>
        <v>#DIV/0!</v>
      </c>
      <c r="W144" s="125" t="e">
        <f t="shared" si="46"/>
        <v>#DIV/0!</v>
      </c>
      <c r="X144" s="125" t="e">
        <f t="shared" si="47"/>
        <v>#DIV/0!</v>
      </c>
      <c r="Y144" s="125" t="e">
        <f t="shared" si="48"/>
        <v>#DIV/0!</v>
      </c>
      <c r="Z144" s="125" t="e">
        <f t="shared" si="49"/>
        <v>#DIV/0!</v>
      </c>
      <c r="AA144" s="59" t="e">
        <f t="shared" si="58"/>
        <v>#DIV/0!</v>
      </c>
      <c r="AB144" s="59" t="e">
        <f t="shared" si="59"/>
        <v>#DIV/0!</v>
      </c>
      <c r="AC144" s="63">
        <f t="shared" si="60"/>
        <v>0</v>
      </c>
      <c r="AD144" s="59" t="e">
        <f t="shared" si="50"/>
        <v>#DIV/0!</v>
      </c>
      <c r="AE144" s="59" t="e">
        <f t="shared" si="61"/>
        <v>#DIV/0!</v>
      </c>
      <c r="AF144" s="59" t="e">
        <f t="shared" si="62"/>
        <v>#DIV/0!</v>
      </c>
      <c r="AG144" s="63">
        <f t="shared" si="63"/>
        <v>0</v>
      </c>
      <c r="AH144" s="59" t="e">
        <f t="shared" si="51"/>
        <v>#DIV/0!</v>
      </c>
      <c r="AI144" s="59" t="e">
        <f t="shared" si="64"/>
        <v>#DIV/0!</v>
      </c>
      <c r="AJ144" s="59" t="e">
        <f t="shared" si="65"/>
        <v>#DIV/0!</v>
      </c>
      <c r="AK144" s="57">
        <f t="shared" si="66"/>
        <v>0</v>
      </c>
      <c r="AL144" s="59" t="e">
        <f t="shared" si="52"/>
        <v>#DIV/0!</v>
      </c>
      <c r="AM144" s="59" t="e">
        <f t="shared" si="67"/>
        <v>#DIV/0!</v>
      </c>
      <c r="AN144" s="59" t="e">
        <f t="shared" si="68"/>
        <v>#DIV/0!</v>
      </c>
      <c r="AO144" s="57">
        <f t="shared" si="69"/>
        <v>0</v>
      </c>
      <c r="AP144" s="59" t="e">
        <f t="shared" si="53"/>
        <v>#DIV/0!</v>
      </c>
      <c r="AQ144" s="84"/>
      <c r="AR144" s="235"/>
      <c r="AS144" s="280" t="str">
        <f t="shared" si="54"/>
        <v/>
      </c>
      <c r="AT144" s="280">
        <f t="shared" si="55"/>
        <v>0</v>
      </c>
      <c r="AU144" s="280">
        <f t="shared" si="56"/>
        <v>0</v>
      </c>
    </row>
    <row r="145" spans="1:47" x14ac:dyDescent="0.25">
      <c r="A145">
        <f t="shared" si="57"/>
        <v>128</v>
      </c>
      <c r="B145" s="69" t="str">
        <f>IF(ISBLANK('IV Addl - Analysis'!B139),"--",'IV Addl - Analysis'!B139)</f>
        <v>--</v>
      </c>
      <c r="C145" s="60" t="str">
        <f>IF(ISBLANK('V Addl - Providers'!C139),"--",'V Addl - Providers'!C139)</f>
        <v>--</v>
      </c>
      <c r="D145" s="60" t="str">
        <f>IF(ISBLANK('V Addl - Providers'!D139),"--",'V Addl - Providers'!D139)</f>
        <v>--</v>
      </c>
      <c r="E145" s="60" t="str">
        <f>IF(ISBLANK('V Addl - Providers'!E139),"--",'V Addl - Providers'!E139)</f>
        <v>--</v>
      </c>
      <c r="F145" s="9"/>
      <c r="G145" s="9"/>
      <c r="H145" s="9"/>
      <c r="I145" s="9"/>
      <c r="J145" s="9"/>
      <c r="K145" s="9"/>
      <c r="L145" s="9"/>
      <c r="M145" s="9"/>
      <c r="N145" s="9"/>
      <c r="O145" s="9"/>
      <c r="P145" s="9"/>
      <c r="Q145" s="9"/>
      <c r="R145" s="125" t="e">
        <f t="shared" si="41"/>
        <v>#DIV/0!</v>
      </c>
      <c r="S145" s="125" t="e">
        <f t="shared" si="42"/>
        <v>#DIV/0!</v>
      </c>
      <c r="T145" s="125" t="e">
        <f t="shared" si="43"/>
        <v>#DIV/0!</v>
      </c>
      <c r="U145" s="125" t="e">
        <f t="shared" si="44"/>
        <v>#DIV/0!</v>
      </c>
      <c r="V145" s="125" t="e">
        <f t="shared" si="45"/>
        <v>#DIV/0!</v>
      </c>
      <c r="W145" s="125" t="e">
        <f t="shared" si="46"/>
        <v>#DIV/0!</v>
      </c>
      <c r="X145" s="125" t="e">
        <f t="shared" si="47"/>
        <v>#DIV/0!</v>
      </c>
      <c r="Y145" s="125" t="e">
        <f t="shared" si="48"/>
        <v>#DIV/0!</v>
      </c>
      <c r="Z145" s="125" t="e">
        <f t="shared" si="49"/>
        <v>#DIV/0!</v>
      </c>
      <c r="AA145" s="59" t="e">
        <f t="shared" si="58"/>
        <v>#DIV/0!</v>
      </c>
      <c r="AB145" s="59" t="e">
        <f t="shared" si="59"/>
        <v>#DIV/0!</v>
      </c>
      <c r="AC145" s="63">
        <f t="shared" si="60"/>
        <v>0</v>
      </c>
      <c r="AD145" s="59" t="e">
        <f t="shared" si="50"/>
        <v>#DIV/0!</v>
      </c>
      <c r="AE145" s="59" t="e">
        <f t="shared" si="61"/>
        <v>#DIV/0!</v>
      </c>
      <c r="AF145" s="59" t="e">
        <f t="shared" si="62"/>
        <v>#DIV/0!</v>
      </c>
      <c r="AG145" s="63">
        <f t="shared" si="63"/>
        <v>0</v>
      </c>
      <c r="AH145" s="59" t="e">
        <f t="shared" si="51"/>
        <v>#DIV/0!</v>
      </c>
      <c r="AI145" s="59" t="e">
        <f t="shared" si="64"/>
        <v>#DIV/0!</v>
      </c>
      <c r="AJ145" s="59" t="e">
        <f t="shared" si="65"/>
        <v>#DIV/0!</v>
      </c>
      <c r="AK145" s="57">
        <f t="shared" si="66"/>
        <v>0</v>
      </c>
      <c r="AL145" s="59" t="e">
        <f t="shared" si="52"/>
        <v>#DIV/0!</v>
      </c>
      <c r="AM145" s="59" t="e">
        <f t="shared" si="67"/>
        <v>#DIV/0!</v>
      </c>
      <c r="AN145" s="59" t="e">
        <f t="shared" si="68"/>
        <v>#DIV/0!</v>
      </c>
      <c r="AO145" s="57">
        <f t="shared" si="69"/>
        <v>0</v>
      </c>
      <c r="AP145" s="59" t="e">
        <f t="shared" si="53"/>
        <v>#DIV/0!</v>
      </c>
      <c r="AQ145" s="84"/>
      <c r="AR145" s="235"/>
      <c r="AS145" s="280" t="str">
        <f t="shared" si="54"/>
        <v/>
      </c>
      <c r="AT145" s="280">
        <f t="shared" si="55"/>
        <v>0</v>
      </c>
      <c r="AU145" s="280">
        <f t="shared" si="56"/>
        <v>0</v>
      </c>
    </row>
    <row r="146" spans="1:47" x14ac:dyDescent="0.25">
      <c r="A146">
        <f t="shared" si="57"/>
        <v>129</v>
      </c>
      <c r="B146" s="69" t="str">
        <f>IF(ISBLANK('IV Addl - Analysis'!B140),"--",'IV Addl - Analysis'!B140)</f>
        <v>--</v>
      </c>
      <c r="C146" s="60" t="str">
        <f>IF(ISBLANK('V Addl - Providers'!C140),"--",'V Addl - Providers'!C140)</f>
        <v>--</v>
      </c>
      <c r="D146" s="60" t="str">
        <f>IF(ISBLANK('V Addl - Providers'!D140),"--",'V Addl - Providers'!D140)</f>
        <v>--</v>
      </c>
      <c r="E146" s="60" t="str">
        <f>IF(ISBLANK('V Addl - Providers'!E140),"--",'V Addl - Providers'!E140)</f>
        <v>--</v>
      </c>
      <c r="F146" s="9"/>
      <c r="G146" s="9"/>
      <c r="H146" s="9"/>
      <c r="I146" s="9"/>
      <c r="J146" s="9"/>
      <c r="K146" s="9"/>
      <c r="L146" s="9"/>
      <c r="M146" s="9"/>
      <c r="N146" s="9"/>
      <c r="O146" s="9"/>
      <c r="P146" s="9"/>
      <c r="Q146" s="9"/>
      <c r="R146" s="125" t="e">
        <f t="shared" si="41"/>
        <v>#DIV/0!</v>
      </c>
      <c r="S146" s="125" t="e">
        <f t="shared" si="42"/>
        <v>#DIV/0!</v>
      </c>
      <c r="T146" s="125" t="e">
        <f t="shared" si="43"/>
        <v>#DIV/0!</v>
      </c>
      <c r="U146" s="125" t="e">
        <f t="shared" si="44"/>
        <v>#DIV/0!</v>
      </c>
      <c r="V146" s="125" t="e">
        <f t="shared" si="45"/>
        <v>#DIV/0!</v>
      </c>
      <c r="W146" s="125" t="e">
        <f t="shared" si="46"/>
        <v>#DIV/0!</v>
      </c>
      <c r="X146" s="125" t="e">
        <f t="shared" si="47"/>
        <v>#DIV/0!</v>
      </c>
      <c r="Y146" s="125" t="e">
        <f t="shared" si="48"/>
        <v>#DIV/0!</v>
      </c>
      <c r="Z146" s="125" t="e">
        <f t="shared" si="49"/>
        <v>#DIV/0!</v>
      </c>
      <c r="AA146" s="59" t="e">
        <f t="shared" si="58"/>
        <v>#DIV/0!</v>
      </c>
      <c r="AB146" s="59" t="e">
        <f t="shared" si="59"/>
        <v>#DIV/0!</v>
      </c>
      <c r="AC146" s="63">
        <f t="shared" si="60"/>
        <v>0</v>
      </c>
      <c r="AD146" s="59" t="e">
        <f t="shared" si="50"/>
        <v>#DIV/0!</v>
      </c>
      <c r="AE146" s="59" t="e">
        <f t="shared" si="61"/>
        <v>#DIV/0!</v>
      </c>
      <c r="AF146" s="59" t="e">
        <f t="shared" si="62"/>
        <v>#DIV/0!</v>
      </c>
      <c r="AG146" s="63">
        <f t="shared" si="63"/>
        <v>0</v>
      </c>
      <c r="AH146" s="59" t="e">
        <f t="shared" si="51"/>
        <v>#DIV/0!</v>
      </c>
      <c r="AI146" s="59" t="e">
        <f t="shared" si="64"/>
        <v>#DIV/0!</v>
      </c>
      <c r="AJ146" s="59" t="e">
        <f t="shared" si="65"/>
        <v>#DIV/0!</v>
      </c>
      <c r="AK146" s="57">
        <f t="shared" si="66"/>
        <v>0</v>
      </c>
      <c r="AL146" s="59" t="e">
        <f t="shared" si="52"/>
        <v>#DIV/0!</v>
      </c>
      <c r="AM146" s="59" t="e">
        <f t="shared" si="67"/>
        <v>#DIV/0!</v>
      </c>
      <c r="AN146" s="59" t="e">
        <f t="shared" si="68"/>
        <v>#DIV/0!</v>
      </c>
      <c r="AO146" s="57">
        <f t="shared" si="69"/>
        <v>0</v>
      </c>
      <c r="AP146" s="59" t="e">
        <f t="shared" si="53"/>
        <v>#DIV/0!</v>
      </c>
      <c r="AQ146" s="84"/>
      <c r="AR146" s="235"/>
      <c r="AS146" s="280" t="str">
        <f t="shared" si="54"/>
        <v/>
      </c>
      <c r="AT146" s="280">
        <f t="shared" si="55"/>
        <v>0</v>
      </c>
      <c r="AU146" s="280">
        <f t="shared" si="56"/>
        <v>0</v>
      </c>
    </row>
    <row r="147" spans="1:47" x14ac:dyDescent="0.25">
      <c r="A147">
        <f t="shared" si="57"/>
        <v>130</v>
      </c>
      <c r="B147" s="69" t="str">
        <f>IF(ISBLANK('IV Addl - Analysis'!B141),"--",'IV Addl - Analysis'!B141)</f>
        <v>--</v>
      </c>
      <c r="C147" s="60" t="str">
        <f>IF(ISBLANK('V Addl - Providers'!C141),"--",'V Addl - Providers'!C141)</f>
        <v>--</v>
      </c>
      <c r="D147" s="60" t="str">
        <f>IF(ISBLANK('V Addl - Providers'!D141),"--",'V Addl - Providers'!D141)</f>
        <v>--</v>
      </c>
      <c r="E147" s="60" t="str">
        <f>IF(ISBLANK('V Addl - Providers'!E141),"--",'V Addl - Providers'!E141)</f>
        <v>--</v>
      </c>
      <c r="F147" s="9"/>
      <c r="G147" s="9"/>
      <c r="H147" s="9"/>
      <c r="I147" s="9"/>
      <c r="J147" s="9"/>
      <c r="K147" s="9"/>
      <c r="L147" s="9"/>
      <c r="M147" s="9"/>
      <c r="N147" s="9"/>
      <c r="O147" s="9"/>
      <c r="P147" s="9"/>
      <c r="Q147" s="9"/>
      <c r="R147" s="125" t="e">
        <f t="shared" ref="R147:R210" si="70">ROUND(I147/$F147,2)</f>
        <v>#DIV/0!</v>
      </c>
      <c r="S147" s="125" t="e">
        <f t="shared" ref="S147:S210" si="71">ROUND(J147/$G147,2)</f>
        <v>#DIV/0!</v>
      </c>
      <c r="T147" s="125" t="e">
        <f t="shared" ref="T147:T210" si="72">ROUND(K147/$H147,2)</f>
        <v>#DIV/0!</v>
      </c>
      <c r="U147" s="125" t="e">
        <f t="shared" ref="U147:U210" si="73">ROUND(L147/$F147,2)</f>
        <v>#DIV/0!</v>
      </c>
      <c r="V147" s="125" t="e">
        <f t="shared" ref="V147:V210" si="74">ROUND(M147/$G147,2)</f>
        <v>#DIV/0!</v>
      </c>
      <c r="W147" s="125" t="e">
        <f t="shared" ref="W147:W210" si="75">ROUND(N147/$H147,2)</f>
        <v>#DIV/0!</v>
      </c>
      <c r="X147" s="125" t="e">
        <f t="shared" ref="X147:X210" si="76">ROUND(O147/$F147,2)</f>
        <v>#DIV/0!</v>
      </c>
      <c r="Y147" s="125" t="e">
        <f t="shared" ref="Y147:Y210" si="77">ROUND(P147/$G147,2)</f>
        <v>#DIV/0!</v>
      </c>
      <c r="Z147" s="125" t="e">
        <f t="shared" ref="Z147:Z210" si="78">ROUND(Q147/$H147,2)</f>
        <v>#DIV/0!</v>
      </c>
      <c r="AA147" s="59" t="e">
        <f t="shared" si="58"/>
        <v>#DIV/0!</v>
      </c>
      <c r="AB147" s="59" t="e">
        <f t="shared" si="59"/>
        <v>#DIV/0!</v>
      </c>
      <c r="AC147" s="63">
        <f t="shared" si="60"/>
        <v>0</v>
      </c>
      <c r="AD147" s="59" t="e">
        <f t="shared" ref="AD147:AD210" si="79">IF(H147/F147-1&gt;0,F147&amp;" to "&amp;H147&amp;" ("&amp;TEXT((H147/F147-1)*100,"0.0")&amp;"% increase)",IF(H147/F147-1&lt;0,F147&amp;" to "&amp;H147&amp;" ("&amp;TEXT(ABS((H147/F147-1)*100),"0.0")&amp;"% decrease)",IF(H147/F147-1=0,F147&amp;" to "&amp;H147&amp;" (no change)")))</f>
        <v>#DIV/0!</v>
      </c>
      <c r="AE147" s="59" t="e">
        <f t="shared" si="61"/>
        <v>#DIV/0!</v>
      </c>
      <c r="AF147" s="59" t="e">
        <f t="shared" si="62"/>
        <v>#DIV/0!</v>
      </c>
      <c r="AG147" s="63">
        <f t="shared" si="63"/>
        <v>0</v>
      </c>
      <c r="AH147" s="59" t="e">
        <f t="shared" ref="AH147:AH210" si="80">IF(K147/I147-1&gt;0,I147&amp;" to "&amp;K147&amp;" ("&amp;TEXT((K147/I147-1)*100,"0.0")&amp;"% increase)",IF(K147/I147-1&lt;0,I147&amp;" to "&amp;K147&amp;" ("&amp;TEXT(ABS((K147/I147-1)*100),"0.0")&amp;"% decrease)",IF(K147/I147-1=0,I147&amp;" to "&amp;K147&amp;" (no change)")))</f>
        <v>#DIV/0!</v>
      </c>
      <c r="AI147" s="59" t="e">
        <f t="shared" si="64"/>
        <v>#DIV/0!</v>
      </c>
      <c r="AJ147" s="59" t="e">
        <f t="shared" si="65"/>
        <v>#DIV/0!</v>
      </c>
      <c r="AK147" s="57">
        <f t="shared" si="66"/>
        <v>0</v>
      </c>
      <c r="AL147" s="59" t="e">
        <f t="shared" ref="AL147:AL210" si="81">IF(N147/L147-1&gt;0,L147&amp;" to "&amp;N147&amp;" ("&amp;TEXT((N147/L147-1)*100,"0.0")&amp;"% increase)",IF(N147/L147-1&lt;0,L147&amp;" to "&amp;N147&amp;" ("&amp;TEXT(ABS((N147/L147-1)*100),"0.0")&amp;"% decrease)",IF(N147/L147-1=0,L147&amp;" to "&amp;N147&amp;" (no change)")))</f>
        <v>#DIV/0!</v>
      </c>
      <c r="AM147" s="59" t="e">
        <f t="shared" si="67"/>
        <v>#DIV/0!</v>
      </c>
      <c r="AN147" s="59" t="e">
        <f t="shared" si="68"/>
        <v>#DIV/0!</v>
      </c>
      <c r="AO147" s="57">
        <f t="shared" si="69"/>
        <v>0</v>
      </c>
      <c r="AP147" s="59" t="e">
        <f t="shared" ref="AP147:AP210" si="82">IF(Q147/O147-1&gt;0,O147&amp;" to "&amp;Q147&amp;" ("&amp;TEXT((Q147/O147-1)*100,"0.0")&amp;"% increase)",IF(Q147/O147-1&lt;0,O147&amp;" to "&amp;Q147&amp;" ("&amp;TEXT(ABS((Q147/O147-1)*100),"0.0")&amp;"% decrease)",IF(Q147/O147-1=0,O147&amp;" to "&amp;Q147&amp;" (no change)")))</f>
        <v>#DIV/0!</v>
      </c>
      <c r="AQ147" s="84"/>
      <c r="AR147" s="235"/>
      <c r="AS147" s="280" t="str">
        <f t="shared" ref="AS147:AS210" si="83">IF(OR(B147="",B147="--"),"",IF(COUNTA(F147:Q147, AQ147:AR147)=COLUMNS(F147:Q147)+COLUMNS(AQ147:AR147), "Complete", "Incomplete"))</f>
        <v/>
      </c>
      <c r="AT147" s="280">
        <f t="shared" ref="AT147:AT210" si="84">IF(AS147="Incomplete",((COUNTBLANK(F147:Q147))+(COUNTBLANK(AQ147:AR147))), 0)</f>
        <v>0</v>
      </c>
      <c r="AU147" s="280">
        <f t="shared" ref="AU147:AU210" si="85">IF(OR(AS147="Complete", AS147="Incomplete"), ((COLUMNS(F147:Q147))+(COLUMNS(AQ147:AR147))), 0)</f>
        <v>0</v>
      </c>
    </row>
    <row r="148" spans="1:47" x14ac:dyDescent="0.25">
      <c r="A148">
        <f t="shared" ref="A148:A211" si="86">A147+1</f>
        <v>131</v>
      </c>
      <c r="B148" s="69" t="str">
        <f>IF(ISBLANK('IV Addl - Analysis'!B142),"--",'IV Addl - Analysis'!B142)</f>
        <v>--</v>
      </c>
      <c r="C148" s="60" t="str">
        <f>IF(ISBLANK('V Addl - Providers'!C142),"--",'V Addl - Providers'!C142)</f>
        <v>--</v>
      </c>
      <c r="D148" s="60" t="str">
        <f>IF(ISBLANK('V Addl - Providers'!D142),"--",'V Addl - Providers'!D142)</f>
        <v>--</v>
      </c>
      <c r="E148" s="60" t="str">
        <f>IF(ISBLANK('V Addl - Providers'!E142),"--",'V Addl - Providers'!E142)</f>
        <v>--</v>
      </c>
      <c r="F148" s="9"/>
      <c r="G148" s="9"/>
      <c r="H148" s="9"/>
      <c r="I148" s="9"/>
      <c r="J148" s="9"/>
      <c r="K148" s="9"/>
      <c r="L148" s="9"/>
      <c r="M148" s="9"/>
      <c r="N148" s="9"/>
      <c r="O148" s="9"/>
      <c r="P148" s="9"/>
      <c r="Q148" s="9"/>
      <c r="R148" s="125" t="e">
        <f t="shared" si="70"/>
        <v>#DIV/0!</v>
      </c>
      <c r="S148" s="125" t="e">
        <f t="shared" si="71"/>
        <v>#DIV/0!</v>
      </c>
      <c r="T148" s="125" t="e">
        <f t="shared" si="72"/>
        <v>#DIV/0!</v>
      </c>
      <c r="U148" s="125" t="e">
        <f t="shared" si="73"/>
        <v>#DIV/0!</v>
      </c>
      <c r="V148" s="125" t="e">
        <f t="shared" si="74"/>
        <v>#DIV/0!</v>
      </c>
      <c r="W148" s="125" t="e">
        <f t="shared" si="75"/>
        <v>#DIV/0!</v>
      </c>
      <c r="X148" s="125" t="e">
        <f t="shared" si="76"/>
        <v>#DIV/0!</v>
      </c>
      <c r="Y148" s="125" t="e">
        <f t="shared" si="77"/>
        <v>#DIV/0!</v>
      </c>
      <c r="Z148" s="125" t="e">
        <f t="shared" si="78"/>
        <v>#DIV/0!</v>
      </c>
      <c r="AA148" s="59" t="e">
        <f t="shared" si="58"/>
        <v>#DIV/0!</v>
      </c>
      <c r="AB148" s="59" t="e">
        <f t="shared" si="59"/>
        <v>#DIV/0!</v>
      </c>
      <c r="AC148" s="63">
        <f t="shared" si="60"/>
        <v>0</v>
      </c>
      <c r="AD148" s="59" t="e">
        <f t="shared" si="79"/>
        <v>#DIV/0!</v>
      </c>
      <c r="AE148" s="59" t="e">
        <f t="shared" si="61"/>
        <v>#DIV/0!</v>
      </c>
      <c r="AF148" s="59" t="e">
        <f t="shared" si="62"/>
        <v>#DIV/0!</v>
      </c>
      <c r="AG148" s="63">
        <f t="shared" si="63"/>
        <v>0</v>
      </c>
      <c r="AH148" s="59" t="e">
        <f t="shared" si="80"/>
        <v>#DIV/0!</v>
      </c>
      <c r="AI148" s="59" t="e">
        <f t="shared" si="64"/>
        <v>#DIV/0!</v>
      </c>
      <c r="AJ148" s="59" t="e">
        <f t="shared" si="65"/>
        <v>#DIV/0!</v>
      </c>
      <c r="AK148" s="57">
        <f t="shared" si="66"/>
        <v>0</v>
      </c>
      <c r="AL148" s="59" t="e">
        <f t="shared" si="81"/>
        <v>#DIV/0!</v>
      </c>
      <c r="AM148" s="59" t="e">
        <f t="shared" si="67"/>
        <v>#DIV/0!</v>
      </c>
      <c r="AN148" s="59" t="e">
        <f t="shared" si="68"/>
        <v>#DIV/0!</v>
      </c>
      <c r="AO148" s="57">
        <f t="shared" si="69"/>
        <v>0</v>
      </c>
      <c r="AP148" s="59" t="e">
        <f t="shared" si="82"/>
        <v>#DIV/0!</v>
      </c>
      <c r="AQ148" s="84"/>
      <c r="AR148" s="235"/>
      <c r="AS148" s="280" t="str">
        <f t="shared" si="83"/>
        <v/>
      </c>
      <c r="AT148" s="280">
        <f t="shared" si="84"/>
        <v>0</v>
      </c>
      <c r="AU148" s="280">
        <f t="shared" si="85"/>
        <v>0</v>
      </c>
    </row>
    <row r="149" spans="1:47" x14ac:dyDescent="0.25">
      <c r="A149">
        <f t="shared" si="86"/>
        <v>132</v>
      </c>
      <c r="B149" s="69" t="str">
        <f>IF(ISBLANK('IV Addl - Analysis'!B143),"--",'IV Addl - Analysis'!B143)</f>
        <v>--</v>
      </c>
      <c r="C149" s="60" t="str">
        <f>IF(ISBLANK('V Addl - Providers'!C143),"--",'V Addl - Providers'!C143)</f>
        <v>--</v>
      </c>
      <c r="D149" s="60" t="str">
        <f>IF(ISBLANK('V Addl - Providers'!D143),"--",'V Addl - Providers'!D143)</f>
        <v>--</v>
      </c>
      <c r="E149" s="60" t="str">
        <f>IF(ISBLANK('V Addl - Providers'!E143),"--",'V Addl - Providers'!E143)</f>
        <v>--</v>
      </c>
      <c r="F149" s="9"/>
      <c r="G149" s="9"/>
      <c r="H149" s="9"/>
      <c r="I149" s="9"/>
      <c r="J149" s="9"/>
      <c r="K149" s="9"/>
      <c r="L149" s="9"/>
      <c r="M149" s="9"/>
      <c r="N149" s="9"/>
      <c r="O149" s="9"/>
      <c r="P149" s="9"/>
      <c r="Q149" s="9"/>
      <c r="R149" s="125" t="e">
        <f t="shared" si="70"/>
        <v>#DIV/0!</v>
      </c>
      <c r="S149" s="125" t="e">
        <f t="shared" si="71"/>
        <v>#DIV/0!</v>
      </c>
      <c r="T149" s="125" t="e">
        <f t="shared" si="72"/>
        <v>#DIV/0!</v>
      </c>
      <c r="U149" s="125" t="e">
        <f t="shared" si="73"/>
        <v>#DIV/0!</v>
      </c>
      <c r="V149" s="125" t="e">
        <f t="shared" si="74"/>
        <v>#DIV/0!</v>
      </c>
      <c r="W149" s="125" t="e">
        <f t="shared" si="75"/>
        <v>#DIV/0!</v>
      </c>
      <c r="X149" s="125" t="e">
        <f t="shared" si="76"/>
        <v>#DIV/0!</v>
      </c>
      <c r="Y149" s="125" t="e">
        <f t="shared" si="77"/>
        <v>#DIV/0!</v>
      </c>
      <c r="Z149" s="125" t="e">
        <f t="shared" si="78"/>
        <v>#DIV/0!</v>
      </c>
      <c r="AA149" s="59" t="e">
        <f t="shared" si="58"/>
        <v>#DIV/0!</v>
      </c>
      <c r="AB149" s="59" t="e">
        <f t="shared" si="59"/>
        <v>#DIV/0!</v>
      </c>
      <c r="AC149" s="63">
        <f t="shared" si="60"/>
        <v>0</v>
      </c>
      <c r="AD149" s="59" t="e">
        <f t="shared" si="79"/>
        <v>#DIV/0!</v>
      </c>
      <c r="AE149" s="59" t="e">
        <f t="shared" si="61"/>
        <v>#DIV/0!</v>
      </c>
      <c r="AF149" s="59" t="e">
        <f t="shared" si="62"/>
        <v>#DIV/0!</v>
      </c>
      <c r="AG149" s="63">
        <f t="shared" si="63"/>
        <v>0</v>
      </c>
      <c r="AH149" s="59" t="e">
        <f t="shared" si="80"/>
        <v>#DIV/0!</v>
      </c>
      <c r="AI149" s="59" t="e">
        <f t="shared" si="64"/>
        <v>#DIV/0!</v>
      </c>
      <c r="AJ149" s="59" t="e">
        <f t="shared" si="65"/>
        <v>#DIV/0!</v>
      </c>
      <c r="AK149" s="57">
        <f t="shared" si="66"/>
        <v>0</v>
      </c>
      <c r="AL149" s="59" t="e">
        <f t="shared" si="81"/>
        <v>#DIV/0!</v>
      </c>
      <c r="AM149" s="59" t="e">
        <f t="shared" si="67"/>
        <v>#DIV/0!</v>
      </c>
      <c r="AN149" s="59" t="e">
        <f t="shared" si="68"/>
        <v>#DIV/0!</v>
      </c>
      <c r="AO149" s="57">
        <f t="shared" si="69"/>
        <v>0</v>
      </c>
      <c r="AP149" s="59" t="e">
        <f t="shared" si="82"/>
        <v>#DIV/0!</v>
      </c>
      <c r="AQ149" s="84"/>
      <c r="AR149" s="235"/>
      <c r="AS149" s="280" t="str">
        <f t="shared" si="83"/>
        <v/>
      </c>
      <c r="AT149" s="280">
        <f t="shared" si="84"/>
        <v>0</v>
      </c>
      <c r="AU149" s="280">
        <f t="shared" si="85"/>
        <v>0</v>
      </c>
    </row>
    <row r="150" spans="1:47" x14ac:dyDescent="0.25">
      <c r="A150">
        <f t="shared" si="86"/>
        <v>133</v>
      </c>
      <c r="B150" s="69" t="str">
        <f>IF(ISBLANK('IV Addl - Analysis'!B144),"--",'IV Addl - Analysis'!B144)</f>
        <v>--</v>
      </c>
      <c r="C150" s="60" t="str">
        <f>IF(ISBLANK('V Addl - Providers'!C144),"--",'V Addl - Providers'!C144)</f>
        <v>--</v>
      </c>
      <c r="D150" s="60" t="str">
        <f>IF(ISBLANK('V Addl - Providers'!D144),"--",'V Addl - Providers'!D144)</f>
        <v>--</v>
      </c>
      <c r="E150" s="60" t="str">
        <f>IF(ISBLANK('V Addl - Providers'!E144),"--",'V Addl - Providers'!E144)</f>
        <v>--</v>
      </c>
      <c r="F150" s="9"/>
      <c r="G150" s="9"/>
      <c r="H150" s="9"/>
      <c r="I150" s="9"/>
      <c r="J150" s="9"/>
      <c r="K150" s="9"/>
      <c r="L150" s="9"/>
      <c r="M150" s="9"/>
      <c r="N150" s="9"/>
      <c r="O150" s="9"/>
      <c r="P150" s="9"/>
      <c r="Q150" s="9"/>
      <c r="R150" s="125" t="e">
        <f t="shared" si="70"/>
        <v>#DIV/0!</v>
      </c>
      <c r="S150" s="125" t="e">
        <f t="shared" si="71"/>
        <v>#DIV/0!</v>
      </c>
      <c r="T150" s="125" t="e">
        <f t="shared" si="72"/>
        <v>#DIV/0!</v>
      </c>
      <c r="U150" s="125" t="e">
        <f t="shared" si="73"/>
        <v>#DIV/0!</v>
      </c>
      <c r="V150" s="125" t="e">
        <f t="shared" si="74"/>
        <v>#DIV/0!</v>
      </c>
      <c r="W150" s="125" t="e">
        <f t="shared" si="75"/>
        <v>#DIV/0!</v>
      </c>
      <c r="X150" s="125" t="e">
        <f t="shared" si="76"/>
        <v>#DIV/0!</v>
      </c>
      <c r="Y150" s="125" t="e">
        <f t="shared" si="77"/>
        <v>#DIV/0!</v>
      </c>
      <c r="Z150" s="125" t="e">
        <f t="shared" si="78"/>
        <v>#DIV/0!</v>
      </c>
      <c r="AA150" s="59" t="e">
        <f t="shared" si="58"/>
        <v>#DIV/0!</v>
      </c>
      <c r="AB150" s="59" t="e">
        <f t="shared" si="59"/>
        <v>#DIV/0!</v>
      </c>
      <c r="AC150" s="63">
        <f t="shared" si="60"/>
        <v>0</v>
      </c>
      <c r="AD150" s="59" t="e">
        <f t="shared" si="79"/>
        <v>#DIV/0!</v>
      </c>
      <c r="AE150" s="59" t="e">
        <f t="shared" si="61"/>
        <v>#DIV/0!</v>
      </c>
      <c r="AF150" s="59" t="e">
        <f t="shared" si="62"/>
        <v>#DIV/0!</v>
      </c>
      <c r="AG150" s="63">
        <f t="shared" si="63"/>
        <v>0</v>
      </c>
      <c r="AH150" s="59" t="e">
        <f t="shared" si="80"/>
        <v>#DIV/0!</v>
      </c>
      <c r="AI150" s="59" t="e">
        <f t="shared" si="64"/>
        <v>#DIV/0!</v>
      </c>
      <c r="AJ150" s="59" t="e">
        <f t="shared" si="65"/>
        <v>#DIV/0!</v>
      </c>
      <c r="AK150" s="57">
        <f t="shared" si="66"/>
        <v>0</v>
      </c>
      <c r="AL150" s="59" t="e">
        <f t="shared" si="81"/>
        <v>#DIV/0!</v>
      </c>
      <c r="AM150" s="59" t="e">
        <f t="shared" si="67"/>
        <v>#DIV/0!</v>
      </c>
      <c r="AN150" s="59" t="e">
        <f t="shared" si="68"/>
        <v>#DIV/0!</v>
      </c>
      <c r="AO150" s="57">
        <f t="shared" si="69"/>
        <v>0</v>
      </c>
      <c r="AP150" s="59" t="e">
        <f t="shared" si="82"/>
        <v>#DIV/0!</v>
      </c>
      <c r="AQ150" s="84"/>
      <c r="AR150" s="235"/>
      <c r="AS150" s="280" t="str">
        <f t="shared" si="83"/>
        <v/>
      </c>
      <c r="AT150" s="280">
        <f t="shared" si="84"/>
        <v>0</v>
      </c>
      <c r="AU150" s="280">
        <f t="shared" si="85"/>
        <v>0</v>
      </c>
    </row>
    <row r="151" spans="1:47" x14ac:dyDescent="0.25">
      <c r="A151">
        <f t="shared" si="86"/>
        <v>134</v>
      </c>
      <c r="B151" s="69" t="str">
        <f>IF(ISBLANK('IV Addl - Analysis'!B145),"--",'IV Addl - Analysis'!B145)</f>
        <v>--</v>
      </c>
      <c r="C151" s="60" t="str">
        <f>IF(ISBLANK('V Addl - Providers'!C145),"--",'V Addl - Providers'!C145)</f>
        <v>--</v>
      </c>
      <c r="D151" s="60" t="str">
        <f>IF(ISBLANK('V Addl - Providers'!D145),"--",'V Addl - Providers'!D145)</f>
        <v>--</v>
      </c>
      <c r="E151" s="60" t="str">
        <f>IF(ISBLANK('V Addl - Providers'!E145),"--",'V Addl - Providers'!E145)</f>
        <v>--</v>
      </c>
      <c r="F151" s="9"/>
      <c r="G151" s="9"/>
      <c r="H151" s="9"/>
      <c r="I151" s="9"/>
      <c r="J151" s="9"/>
      <c r="K151" s="9"/>
      <c r="L151" s="9"/>
      <c r="M151" s="9"/>
      <c r="N151" s="9"/>
      <c r="O151" s="9"/>
      <c r="P151" s="9"/>
      <c r="Q151" s="9"/>
      <c r="R151" s="125" t="e">
        <f t="shared" si="70"/>
        <v>#DIV/0!</v>
      </c>
      <c r="S151" s="125" t="e">
        <f t="shared" si="71"/>
        <v>#DIV/0!</v>
      </c>
      <c r="T151" s="125" t="e">
        <f t="shared" si="72"/>
        <v>#DIV/0!</v>
      </c>
      <c r="U151" s="125" t="e">
        <f t="shared" si="73"/>
        <v>#DIV/0!</v>
      </c>
      <c r="V151" s="125" t="e">
        <f t="shared" si="74"/>
        <v>#DIV/0!</v>
      </c>
      <c r="W151" s="125" t="e">
        <f t="shared" si="75"/>
        <v>#DIV/0!</v>
      </c>
      <c r="X151" s="125" t="e">
        <f t="shared" si="76"/>
        <v>#DIV/0!</v>
      </c>
      <c r="Y151" s="125" t="e">
        <f t="shared" si="77"/>
        <v>#DIV/0!</v>
      </c>
      <c r="Z151" s="125" t="e">
        <f t="shared" si="78"/>
        <v>#DIV/0!</v>
      </c>
      <c r="AA151" s="59" t="e">
        <f t="shared" si="58"/>
        <v>#DIV/0!</v>
      </c>
      <c r="AB151" s="59" t="e">
        <f t="shared" si="59"/>
        <v>#DIV/0!</v>
      </c>
      <c r="AC151" s="63">
        <f t="shared" si="60"/>
        <v>0</v>
      </c>
      <c r="AD151" s="59" t="e">
        <f t="shared" si="79"/>
        <v>#DIV/0!</v>
      </c>
      <c r="AE151" s="59" t="e">
        <f t="shared" si="61"/>
        <v>#DIV/0!</v>
      </c>
      <c r="AF151" s="59" t="e">
        <f t="shared" si="62"/>
        <v>#DIV/0!</v>
      </c>
      <c r="AG151" s="63">
        <f t="shared" si="63"/>
        <v>0</v>
      </c>
      <c r="AH151" s="59" t="e">
        <f t="shared" si="80"/>
        <v>#DIV/0!</v>
      </c>
      <c r="AI151" s="59" t="e">
        <f t="shared" si="64"/>
        <v>#DIV/0!</v>
      </c>
      <c r="AJ151" s="59" t="e">
        <f t="shared" si="65"/>
        <v>#DIV/0!</v>
      </c>
      <c r="AK151" s="57">
        <f t="shared" si="66"/>
        <v>0</v>
      </c>
      <c r="AL151" s="59" t="e">
        <f t="shared" si="81"/>
        <v>#DIV/0!</v>
      </c>
      <c r="AM151" s="59" t="e">
        <f t="shared" si="67"/>
        <v>#DIV/0!</v>
      </c>
      <c r="AN151" s="59" t="e">
        <f t="shared" si="68"/>
        <v>#DIV/0!</v>
      </c>
      <c r="AO151" s="57">
        <f t="shared" si="69"/>
        <v>0</v>
      </c>
      <c r="AP151" s="59" t="e">
        <f t="shared" si="82"/>
        <v>#DIV/0!</v>
      </c>
      <c r="AQ151" s="84"/>
      <c r="AR151" s="235"/>
      <c r="AS151" s="280" t="str">
        <f t="shared" si="83"/>
        <v/>
      </c>
      <c r="AT151" s="280">
        <f t="shared" si="84"/>
        <v>0</v>
      </c>
      <c r="AU151" s="280">
        <f t="shared" si="85"/>
        <v>0</v>
      </c>
    </row>
    <row r="152" spans="1:47" x14ac:dyDescent="0.25">
      <c r="A152">
        <f t="shared" si="86"/>
        <v>135</v>
      </c>
      <c r="B152" s="69" t="str">
        <f>IF(ISBLANK('IV Addl - Analysis'!B146),"--",'IV Addl - Analysis'!B146)</f>
        <v>--</v>
      </c>
      <c r="C152" s="60" t="str">
        <f>IF(ISBLANK('V Addl - Providers'!C146),"--",'V Addl - Providers'!C146)</f>
        <v>--</v>
      </c>
      <c r="D152" s="60" t="str">
        <f>IF(ISBLANK('V Addl - Providers'!D146),"--",'V Addl - Providers'!D146)</f>
        <v>--</v>
      </c>
      <c r="E152" s="60" t="str">
        <f>IF(ISBLANK('V Addl - Providers'!E146),"--",'V Addl - Providers'!E146)</f>
        <v>--</v>
      </c>
      <c r="F152" s="9"/>
      <c r="G152" s="9"/>
      <c r="H152" s="9"/>
      <c r="I152" s="9"/>
      <c r="J152" s="9"/>
      <c r="K152" s="9"/>
      <c r="L152" s="9"/>
      <c r="M152" s="9"/>
      <c r="N152" s="9"/>
      <c r="O152" s="9"/>
      <c r="P152" s="9"/>
      <c r="Q152" s="9"/>
      <c r="R152" s="125" t="e">
        <f t="shared" si="70"/>
        <v>#DIV/0!</v>
      </c>
      <c r="S152" s="125" t="e">
        <f t="shared" si="71"/>
        <v>#DIV/0!</v>
      </c>
      <c r="T152" s="125" t="e">
        <f t="shared" si="72"/>
        <v>#DIV/0!</v>
      </c>
      <c r="U152" s="125" t="e">
        <f t="shared" si="73"/>
        <v>#DIV/0!</v>
      </c>
      <c r="V152" s="125" t="e">
        <f t="shared" si="74"/>
        <v>#DIV/0!</v>
      </c>
      <c r="W152" s="125" t="e">
        <f t="shared" si="75"/>
        <v>#DIV/0!</v>
      </c>
      <c r="X152" s="125" t="e">
        <f t="shared" si="76"/>
        <v>#DIV/0!</v>
      </c>
      <c r="Y152" s="125" t="e">
        <f t="shared" si="77"/>
        <v>#DIV/0!</v>
      </c>
      <c r="Z152" s="125" t="e">
        <f t="shared" si="78"/>
        <v>#DIV/0!</v>
      </c>
      <c r="AA152" s="59" t="e">
        <f t="shared" si="58"/>
        <v>#DIV/0!</v>
      </c>
      <c r="AB152" s="59" t="e">
        <f t="shared" si="59"/>
        <v>#DIV/0!</v>
      </c>
      <c r="AC152" s="63">
        <f t="shared" si="60"/>
        <v>0</v>
      </c>
      <c r="AD152" s="59" t="e">
        <f t="shared" si="79"/>
        <v>#DIV/0!</v>
      </c>
      <c r="AE152" s="59" t="e">
        <f t="shared" si="61"/>
        <v>#DIV/0!</v>
      </c>
      <c r="AF152" s="59" t="e">
        <f t="shared" si="62"/>
        <v>#DIV/0!</v>
      </c>
      <c r="AG152" s="63">
        <f t="shared" si="63"/>
        <v>0</v>
      </c>
      <c r="AH152" s="59" t="e">
        <f t="shared" si="80"/>
        <v>#DIV/0!</v>
      </c>
      <c r="AI152" s="59" t="e">
        <f t="shared" si="64"/>
        <v>#DIV/0!</v>
      </c>
      <c r="AJ152" s="59" t="e">
        <f t="shared" si="65"/>
        <v>#DIV/0!</v>
      </c>
      <c r="AK152" s="57">
        <f t="shared" si="66"/>
        <v>0</v>
      </c>
      <c r="AL152" s="59" t="e">
        <f t="shared" si="81"/>
        <v>#DIV/0!</v>
      </c>
      <c r="AM152" s="59" t="e">
        <f t="shared" si="67"/>
        <v>#DIV/0!</v>
      </c>
      <c r="AN152" s="59" t="e">
        <f t="shared" si="68"/>
        <v>#DIV/0!</v>
      </c>
      <c r="AO152" s="57">
        <f t="shared" si="69"/>
        <v>0</v>
      </c>
      <c r="AP152" s="59" t="e">
        <f t="shared" si="82"/>
        <v>#DIV/0!</v>
      </c>
      <c r="AQ152" s="84"/>
      <c r="AR152" s="235"/>
      <c r="AS152" s="280" t="str">
        <f t="shared" si="83"/>
        <v/>
      </c>
      <c r="AT152" s="280">
        <f t="shared" si="84"/>
        <v>0</v>
      </c>
      <c r="AU152" s="280">
        <f t="shared" si="85"/>
        <v>0</v>
      </c>
    </row>
    <row r="153" spans="1:47" x14ac:dyDescent="0.25">
      <c r="A153">
        <f t="shared" si="86"/>
        <v>136</v>
      </c>
      <c r="B153" s="69" t="str">
        <f>IF(ISBLANK('IV Addl - Analysis'!B147),"--",'IV Addl - Analysis'!B147)</f>
        <v>--</v>
      </c>
      <c r="C153" s="60" t="str">
        <f>IF(ISBLANK('V Addl - Providers'!C147),"--",'V Addl - Providers'!C147)</f>
        <v>--</v>
      </c>
      <c r="D153" s="60" t="str">
        <f>IF(ISBLANK('V Addl - Providers'!D147),"--",'V Addl - Providers'!D147)</f>
        <v>--</v>
      </c>
      <c r="E153" s="60" t="str">
        <f>IF(ISBLANK('V Addl - Providers'!E147),"--",'V Addl - Providers'!E147)</f>
        <v>--</v>
      </c>
      <c r="F153" s="9"/>
      <c r="G153" s="9"/>
      <c r="H153" s="9"/>
      <c r="I153" s="9"/>
      <c r="J153" s="9"/>
      <c r="K153" s="9"/>
      <c r="L153" s="9"/>
      <c r="M153" s="9"/>
      <c r="N153" s="9"/>
      <c r="O153" s="9"/>
      <c r="P153" s="9"/>
      <c r="Q153" s="9"/>
      <c r="R153" s="125" t="e">
        <f t="shared" si="70"/>
        <v>#DIV/0!</v>
      </c>
      <c r="S153" s="125" t="e">
        <f t="shared" si="71"/>
        <v>#DIV/0!</v>
      </c>
      <c r="T153" s="125" t="e">
        <f t="shared" si="72"/>
        <v>#DIV/0!</v>
      </c>
      <c r="U153" s="125" t="e">
        <f t="shared" si="73"/>
        <v>#DIV/0!</v>
      </c>
      <c r="V153" s="125" t="e">
        <f t="shared" si="74"/>
        <v>#DIV/0!</v>
      </c>
      <c r="W153" s="125" t="e">
        <f t="shared" si="75"/>
        <v>#DIV/0!</v>
      </c>
      <c r="X153" s="125" t="e">
        <f t="shared" si="76"/>
        <v>#DIV/0!</v>
      </c>
      <c r="Y153" s="125" t="e">
        <f t="shared" si="77"/>
        <v>#DIV/0!</v>
      </c>
      <c r="Z153" s="125" t="e">
        <f t="shared" si="78"/>
        <v>#DIV/0!</v>
      </c>
      <c r="AA153" s="59" t="e">
        <f t="shared" si="58"/>
        <v>#DIV/0!</v>
      </c>
      <c r="AB153" s="59" t="e">
        <f t="shared" si="59"/>
        <v>#DIV/0!</v>
      </c>
      <c r="AC153" s="63">
        <f t="shared" si="60"/>
        <v>0</v>
      </c>
      <c r="AD153" s="59" t="e">
        <f t="shared" si="79"/>
        <v>#DIV/0!</v>
      </c>
      <c r="AE153" s="59" t="e">
        <f t="shared" si="61"/>
        <v>#DIV/0!</v>
      </c>
      <c r="AF153" s="59" t="e">
        <f t="shared" si="62"/>
        <v>#DIV/0!</v>
      </c>
      <c r="AG153" s="63">
        <f t="shared" si="63"/>
        <v>0</v>
      </c>
      <c r="AH153" s="59" t="e">
        <f t="shared" si="80"/>
        <v>#DIV/0!</v>
      </c>
      <c r="AI153" s="59" t="e">
        <f t="shared" si="64"/>
        <v>#DIV/0!</v>
      </c>
      <c r="AJ153" s="59" t="e">
        <f t="shared" si="65"/>
        <v>#DIV/0!</v>
      </c>
      <c r="AK153" s="57">
        <f t="shared" si="66"/>
        <v>0</v>
      </c>
      <c r="AL153" s="59" t="e">
        <f t="shared" si="81"/>
        <v>#DIV/0!</v>
      </c>
      <c r="AM153" s="59" t="e">
        <f t="shared" si="67"/>
        <v>#DIV/0!</v>
      </c>
      <c r="AN153" s="59" t="e">
        <f t="shared" si="68"/>
        <v>#DIV/0!</v>
      </c>
      <c r="AO153" s="57">
        <f t="shared" si="69"/>
        <v>0</v>
      </c>
      <c r="AP153" s="59" t="e">
        <f t="shared" si="82"/>
        <v>#DIV/0!</v>
      </c>
      <c r="AQ153" s="84"/>
      <c r="AR153" s="235"/>
      <c r="AS153" s="280" t="str">
        <f t="shared" si="83"/>
        <v/>
      </c>
      <c r="AT153" s="280">
        <f t="shared" si="84"/>
        <v>0</v>
      </c>
      <c r="AU153" s="280">
        <f t="shared" si="85"/>
        <v>0</v>
      </c>
    </row>
    <row r="154" spans="1:47" x14ac:dyDescent="0.25">
      <c r="A154">
        <f t="shared" si="86"/>
        <v>137</v>
      </c>
      <c r="B154" s="69" t="str">
        <f>IF(ISBLANK('IV Addl - Analysis'!B148),"--",'IV Addl - Analysis'!B148)</f>
        <v>--</v>
      </c>
      <c r="C154" s="60" t="str">
        <f>IF(ISBLANK('V Addl - Providers'!C148),"--",'V Addl - Providers'!C148)</f>
        <v>--</v>
      </c>
      <c r="D154" s="60" t="str">
        <f>IF(ISBLANK('V Addl - Providers'!D148),"--",'V Addl - Providers'!D148)</f>
        <v>--</v>
      </c>
      <c r="E154" s="60" t="str">
        <f>IF(ISBLANK('V Addl - Providers'!E148),"--",'V Addl - Providers'!E148)</f>
        <v>--</v>
      </c>
      <c r="F154" s="9"/>
      <c r="G154" s="9"/>
      <c r="H154" s="9"/>
      <c r="I154" s="9"/>
      <c r="J154" s="9"/>
      <c r="K154" s="9"/>
      <c r="L154" s="9"/>
      <c r="M154" s="9"/>
      <c r="N154" s="9"/>
      <c r="O154" s="9"/>
      <c r="P154" s="9"/>
      <c r="Q154" s="9"/>
      <c r="R154" s="125" t="e">
        <f t="shared" si="70"/>
        <v>#DIV/0!</v>
      </c>
      <c r="S154" s="125" t="e">
        <f t="shared" si="71"/>
        <v>#DIV/0!</v>
      </c>
      <c r="T154" s="125" t="e">
        <f t="shared" si="72"/>
        <v>#DIV/0!</v>
      </c>
      <c r="U154" s="125" t="e">
        <f t="shared" si="73"/>
        <v>#DIV/0!</v>
      </c>
      <c r="V154" s="125" t="e">
        <f t="shared" si="74"/>
        <v>#DIV/0!</v>
      </c>
      <c r="W154" s="125" t="e">
        <f t="shared" si="75"/>
        <v>#DIV/0!</v>
      </c>
      <c r="X154" s="125" t="e">
        <f t="shared" si="76"/>
        <v>#DIV/0!</v>
      </c>
      <c r="Y154" s="125" t="e">
        <f t="shared" si="77"/>
        <v>#DIV/0!</v>
      </c>
      <c r="Z154" s="125" t="e">
        <f t="shared" si="78"/>
        <v>#DIV/0!</v>
      </c>
      <c r="AA154" s="59" t="e">
        <f t="shared" si="58"/>
        <v>#DIV/0!</v>
      </c>
      <c r="AB154" s="59" t="e">
        <f t="shared" si="59"/>
        <v>#DIV/0!</v>
      </c>
      <c r="AC154" s="63">
        <f t="shared" si="60"/>
        <v>0</v>
      </c>
      <c r="AD154" s="59" t="e">
        <f t="shared" si="79"/>
        <v>#DIV/0!</v>
      </c>
      <c r="AE154" s="59" t="e">
        <f t="shared" si="61"/>
        <v>#DIV/0!</v>
      </c>
      <c r="AF154" s="59" t="e">
        <f t="shared" si="62"/>
        <v>#DIV/0!</v>
      </c>
      <c r="AG154" s="63">
        <f t="shared" si="63"/>
        <v>0</v>
      </c>
      <c r="AH154" s="59" t="e">
        <f t="shared" si="80"/>
        <v>#DIV/0!</v>
      </c>
      <c r="AI154" s="59" t="e">
        <f t="shared" si="64"/>
        <v>#DIV/0!</v>
      </c>
      <c r="AJ154" s="59" t="e">
        <f t="shared" si="65"/>
        <v>#DIV/0!</v>
      </c>
      <c r="AK154" s="57">
        <f t="shared" si="66"/>
        <v>0</v>
      </c>
      <c r="AL154" s="59" t="e">
        <f t="shared" si="81"/>
        <v>#DIV/0!</v>
      </c>
      <c r="AM154" s="59" t="e">
        <f t="shared" si="67"/>
        <v>#DIV/0!</v>
      </c>
      <c r="AN154" s="59" t="e">
        <f t="shared" si="68"/>
        <v>#DIV/0!</v>
      </c>
      <c r="AO154" s="57">
        <f t="shared" si="69"/>
        <v>0</v>
      </c>
      <c r="AP154" s="59" t="e">
        <f t="shared" si="82"/>
        <v>#DIV/0!</v>
      </c>
      <c r="AQ154" s="84"/>
      <c r="AR154" s="235"/>
      <c r="AS154" s="280" t="str">
        <f t="shared" si="83"/>
        <v/>
      </c>
      <c r="AT154" s="280">
        <f t="shared" si="84"/>
        <v>0</v>
      </c>
      <c r="AU154" s="280">
        <f t="shared" si="85"/>
        <v>0</v>
      </c>
    </row>
    <row r="155" spans="1:47" x14ac:dyDescent="0.25">
      <c r="A155">
        <f t="shared" si="86"/>
        <v>138</v>
      </c>
      <c r="B155" s="69" t="str">
        <f>IF(ISBLANK('IV Addl - Analysis'!B149),"--",'IV Addl - Analysis'!B149)</f>
        <v>--</v>
      </c>
      <c r="C155" s="60" t="str">
        <f>IF(ISBLANK('V Addl - Providers'!C149),"--",'V Addl - Providers'!C149)</f>
        <v>--</v>
      </c>
      <c r="D155" s="60" t="str">
        <f>IF(ISBLANK('V Addl - Providers'!D149),"--",'V Addl - Providers'!D149)</f>
        <v>--</v>
      </c>
      <c r="E155" s="60" t="str">
        <f>IF(ISBLANK('V Addl - Providers'!E149),"--",'V Addl - Providers'!E149)</f>
        <v>--</v>
      </c>
      <c r="F155" s="9"/>
      <c r="G155" s="9"/>
      <c r="H155" s="9"/>
      <c r="I155" s="9"/>
      <c r="J155" s="9"/>
      <c r="K155" s="9"/>
      <c r="L155" s="9"/>
      <c r="M155" s="9"/>
      <c r="N155" s="9"/>
      <c r="O155" s="9"/>
      <c r="P155" s="9"/>
      <c r="Q155" s="9"/>
      <c r="R155" s="125" t="e">
        <f t="shared" si="70"/>
        <v>#DIV/0!</v>
      </c>
      <c r="S155" s="125" t="e">
        <f t="shared" si="71"/>
        <v>#DIV/0!</v>
      </c>
      <c r="T155" s="125" t="e">
        <f t="shared" si="72"/>
        <v>#DIV/0!</v>
      </c>
      <c r="U155" s="125" t="e">
        <f t="shared" si="73"/>
        <v>#DIV/0!</v>
      </c>
      <c r="V155" s="125" t="e">
        <f t="shared" si="74"/>
        <v>#DIV/0!</v>
      </c>
      <c r="W155" s="125" t="e">
        <f t="shared" si="75"/>
        <v>#DIV/0!</v>
      </c>
      <c r="X155" s="125" t="e">
        <f t="shared" si="76"/>
        <v>#DIV/0!</v>
      </c>
      <c r="Y155" s="125" t="e">
        <f t="shared" si="77"/>
        <v>#DIV/0!</v>
      </c>
      <c r="Z155" s="125" t="e">
        <f t="shared" si="78"/>
        <v>#DIV/0!</v>
      </c>
      <c r="AA155" s="59" t="e">
        <f t="shared" si="58"/>
        <v>#DIV/0!</v>
      </c>
      <c r="AB155" s="59" t="e">
        <f t="shared" si="59"/>
        <v>#DIV/0!</v>
      </c>
      <c r="AC155" s="63">
        <f t="shared" si="60"/>
        <v>0</v>
      </c>
      <c r="AD155" s="59" t="e">
        <f t="shared" si="79"/>
        <v>#DIV/0!</v>
      </c>
      <c r="AE155" s="59" t="e">
        <f t="shared" si="61"/>
        <v>#DIV/0!</v>
      </c>
      <c r="AF155" s="59" t="e">
        <f t="shared" si="62"/>
        <v>#DIV/0!</v>
      </c>
      <c r="AG155" s="63">
        <f t="shared" si="63"/>
        <v>0</v>
      </c>
      <c r="AH155" s="59" t="e">
        <f t="shared" si="80"/>
        <v>#DIV/0!</v>
      </c>
      <c r="AI155" s="59" t="e">
        <f t="shared" si="64"/>
        <v>#DIV/0!</v>
      </c>
      <c r="AJ155" s="59" t="e">
        <f t="shared" si="65"/>
        <v>#DIV/0!</v>
      </c>
      <c r="AK155" s="57">
        <f t="shared" si="66"/>
        <v>0</v>
      </c>
      <c r="AL155" s="59" t="e">
        <f t="shared" si="81"/>
        <v>#DIV/0!</v>
      </c>
      <c r="AM155" s="59" t="e">
        <f t="shared" si="67"/>
        <v>#DIV/0!</v>
      </c>
      <c r="AN155" s="59" t="e">
        <f t="shared" si="68"/>
        <v>#DIV/0!</v>
      </c>
      <c r="AO155" s="57">
        <f t="shared" si="69"/>
        <v>0</v>
      </c>
      <c r="AP155" s="59" t="e">
        <f t="shared" si="82"/>
        <v>#DIV/0!</v>
      </c>
      <c r="AQ155" s="84"/>
      <c r="AR155" s="235"/>
      <c r="AS155" s="280" t="str">
        <f t="shared" si="83"/>
        <v/>
      </c>
      <c r="AT155" s="280">
        <f t="shared" si="84"/>
        <v>0</v>
      </c>
      <c r="AU155" s="280">
        <f t="shared" si="85"/>
        <v>0</v>
      </c>
    </row>
    <row r="156" spans="1:47" x14ac:dyDescent="0.25">
      <c r="A156">
        <f t="shared" si="86"/>
        <v>139</v>
      </c>
      <c r="B156" s="69" t="str">
        <f>IF(ISBLANK('IV Addl - Analysis'!B150),"--",'IV Addl - Analysis'!B150)</f>
        <v>--</v>
      </c>
      <c r="C156" s="60" t="str">
        <f>IF(ISBLANK('V Addl - Providers'!C150),"--",'V Addl - Providers'!C150)</f>
        <v>--</v>
      </c>
      <c r="D156" s="60" t="str">
        <f>IF(ISBLANK('V Addl - Providers'!D150),"--",'V Addl - Providers'!D150)</f>
        <v>--</v>
      </c>
      <c r="E156" s="60" t="str">
        <f>IF(ISBLANK('V Addl - Providers'!E150),"--",'V Addl - Providers'!E150)</f>
        <v>--</v>
      </c>
      <c r="F156" s="9"/>
      <c r="G156" s="9"/>
      <c r="H156" s="9"/>
      <c r="I156" s="9"/>
      <c r="J156" s="9"/>
      <c r="K156" s="9"/>
      <c r="L156" s="9"/>
      <c r="M156" s="9"/>
      <c r="N156" s="9"/>
      <c r="O156" s="9"/>
      <c r="P156" s="9"/>
      <c r="Q156" s="9"/>
      <c r="R156" s="125" t="e">
        <f t="shared" si="70"/>
        <v>#DIV/0!</v>
      </c>
      <c r="S156" s="125" t="e">
        <f t="shared" si="71"/>
        <v>#DIV/0!</v>
      </c>
      <c r="T156" s="125" t="e">
        <f t="shared" si="72"/>
        <v>#DIV/0!</v>
      </c>
      <c r="U156" s="125" t="e">
        <f t="shared" si="73"/>
        <v>#DIV/0!</v>
      </c>
      <c r="V156" s="125" t="e">
        <f t="shared" si="74"/>
        <v>#DIV/0!</v>
      </c>
      <c r="W156" s="125" t="e">
        <f t="shared" si="75"/>
        <v>#DIV/0!</v>
      </c>
      <c r="X156" s="125" t="e">
        <f t="shared" si="76"/>
        <v>#DIV/0!</v>
      </c>
      <c r="Y156" s="125" t="e">
        <f t="shared" si="77"/>
        <v>#DIV/0!</v>
      </c>
      <c r="Z156" s="125" t="e">
        <f t="shared" si="78"/>
        <v>#DIV/0!</v>
      </c>
      <c r="AA156" s="59" t="e">
        <f t="shared" si="58"/>
        <v>#DIV/0!</v>
      </c>
      <c r="AB156" s="59" t="e">
        <f t="shared" si="59"/>
        <v>#DIV/0!</v>
      </c>
      <c r="AC156" s="63">
        <f t="shared" si="60"/>
        <v>0</v>
      </c>
      <c r="AD156" s="59" t="e">
        <f t="shared" si="79"/>
        <v>#DIV/0!</v>
      </c>
      <c r="AE156" s="59" t="e">
        <f t="shared" si="61"/>
        <v>#DIV/0!</v>
      </c>
      <c r="AF156" s="59" t="e">
        <f t="shared" si="62"/>
        <v>#DIV/0!</v>
      </c>
      <c r="AG156" s="63">
        <f t="shared" si="63"/>
        <v>0</v>
      </c>
      <c r="AH156" s="59" t="e">
        <f t="shared" si="80"/>
        <v>#DIV/0!</v>
      </c>
      <c r="AI156" s="59" t="e">
        <f t="shared" si="64"/>
        <v>#DIV/0!</v>
      </c>
      <c r="AJ156" s="59" t="e">
        <f t="shared" si="65"/>
        <v>#DIV/0!</v>
      </c>
      <c r="AK156" s="57">
        <f t="shared" si="66"/>
        <v>0</v>
      </c>
      <c r="AL156" s="59" t="e">
        <f t="shared" si="81"/>
        <v>#DIV/0!</v>
      </c>
      <c r="AM156" s="59" t="e">
        <f t="shared" si="67"/>
        <v>#DIV/0!</v>
      </c>
      <c r="AN156" s="59" t="e">
        <f t="shared" si="68"/>
        <v>#DIV/0!</v>
      </c>
      <c r="AO156" s="57">
        <f t="shared" si="69"/>
        <v>0</v>
      </c>
      <c r="AP156" s="59" t="e">
        <f t="shared" si="82"/>
        <v>#DIV/0!</v>
      </c>
      <c r="AQ156" s="84"/>
      <c r="AR156" s="235"/>
      <c r="AS156" s="280" t="str">
        <f t="shared" si="83"/>
        <v/>
      </c>
      <c r="AT156" s="280">
        <f t="shared" si="84"/>
        <v>0</v>
      </c>
      <c r="AU156" s="280">
        <f t="shared" si="85"/>
        <v>0</v>
      </c>
    </row>
    <row r="157" spans="1:47" x14ac:dyDescent="0.25">
      <c r="A157">
        <f t="shared" si="86"/>
        <v>140</v>
      </c>
      <c r="B157" s="69" t="str">
        <f>IF(ISBLANK('IV Addl - Analysis'!B151),"--",'IV Addl - Analysis'!B151)</f>
        <v>--</v>
      </c>
      <c r="C157" s="60" t="str">
        <f>IF(ISBLANK('V Addl - Providers'!C151),"--",'V Addl - Providers'!C151)</f>
        <v>--</v>
      </c>
      <c r="D157" s="60" t="str">
        <f>IF(ISBLANK('V Addl - Providers'!D151),"--",'V Addl - Providers'!D151)</f>
        <v>--</v>
      </c>
      <c r="E157" s="60" t="str">
        <f>IF(ISBLANK('V Addl - Providers'!E151),"--",'V Addl - Providers'!E151)</f>
        <v>--</v>
      </c>
      <c r="F157" s="9"/>
      <c r="G157" s="9"/>
      <c r="H157" s="9"/>
      <c r="I157" s="9"/>
      <c r="J157" s="9"/>
      <c r="K157" s="9"/>
      <c r="L157" s="9"/>
      <c r="M157" s="9"/>
      <c r="N157" s="9"/>
      <c r="O157" s="9"/>
      <c r="P157" s="9"/>
      <c r="Q157" s="9"/>
      <c r="R157" s="125" t="e">
        <f t="shared" si="70"/>
        <v>#DIV/0!</v>
      </c>
      <c r="S157" s="125" t="e">
        <f t="shared" si="71"/>
        <v>#DIV/0!</v>
      </c>
      <c r="T157" s="125" t="e">
        <f t="shared" si="72"/>
        <v>#DIV/0!</v>
      </c>
      <c r="U157" s="125" t="e">
        <f t="shared" si="73"/>
        <v>#DIV/0!</v>
      </c>
      <c r="V157" s="125" t="e">
        <f t="shared" si="74"/>
        <v>#DIV/0!</v>
      </c>
      <c r="W157" s="125" t="e">
        <f t="shared" si="75"/>
        <v>#DIV/0!</v>
      </c>
      <c r="X157" s="125" t="e">
        <f t="shared" si="76"/>
        <v>#DIV/0!</v>
      </c>
      <c r="Y157" s="125" t="e">
        <f t="shared" si="77"/>
        <v>#DIV/0!</v>
      </c>
      <c r="Z157" s="125" t="e">
        <f t="shared" si="78"/>
        <v>#DIV/0!</v>
      </c>
      <c r="AA157" s="59" t="e">
        <f t="shared" si="58"/>
        <v>#DIV/0!</v>
      </c>
      <c r="AB157" s="59" t="e">
        <f t="shared" si="59"/>
        <v>#DIV/0!</v>
      </c>
      <c r="AC157" s="63">
        <f t="shared" si="60"/>
        <v>0</v>
      </c>
      <c r="AD157" s="59" t="e">
        <f t="shared" si="79"/>
        <v>#DIV/0!</v>
      </c>
      <c r="AE157" s="59" t="e">
        <f t="shared" si="61"/>
        <v>#DIV/0!</v>
      </c>
      <c r="AF157" s="59" t="e">
        <f t="shared" si="62"/>
        <v>#DIV/0!</v>
      </c>
      <c r="AG157" s="63">
        <f t="shared" si="63"/>
        <v>0</v>
      </c>
      <c r="AH157" s="59" t="e">
        <f t="shared" si="80"/>
        <v>#DIV/0!</v>
      </c>
      <c r="AI157" s="59" t="e">
        <f t="shared" si="64"/>
        <v>#DIV/0!</v>
      </c>
      <c r="AJ157" s="59" t="e">
        <f t="shared" si="65"/>
        <v>#DIV/0!</v>
      </c>
      <c r="AK157" s="57">
        <f t="shared" si="66"/>
        <v>0</v>
      </c>
      <c r="AL157" s="59" t="e">
        <f t="shared" si="81"/>
        <v>#DIV/0!</v>
      </c>
      <c r="AM157" s="59" t="e">
        <f t="shared" si="67"/>
        <v>#DIV/0!</v>
      </c>
      <c r="AN157" s="59" t="e">
        <f t="shared" si="68"/>
        <v>#DIV/0!</v>
      </c>
      <c r="AO157" s="57">
        <f t="shared" si="69"/>
        <v>0</v>
      </c>
      <c r="AP157" s="59" t="e">
        <f t="shared" si="82"/>
        <v>#DIV/0!</v>
      </c>
      <c r="AQ157" s="84"/>
      <c r="AR157" s="235"/>
      <c r="AS157" s="280" t="str">
        <f t="shared" si="83"/>
        <v/>
      </c>
      <c r="AT157" s="280">
        <f t="shared" si="84"/>
        <v>0</v>
      </c>
      <c r="AU157" s="280">
        <f t="shared" si="85"/>
        <v>0</v>
      </c>
    </row>
    <row r="158" spans="1:47" x14ac:dyDescent="0.25">
      <c r="A158">
        <f t="shared" si="86"/>
        <v>141</v>
      </c>
      <c r="B158" s="69" t="str">
        <f>IF(ISBLANK('IV Addl - Analysis'!B152),"--",'IV Addl - Analysis'!B152)</f>
        <v>--</v>
      </c>
      <c r="C158" s="60" t="str">
        <f>IF(ISBLANK('V Addl - Providers'!C152),"--",'V Addl - Providers'!C152)</f>
        <v>--</v>
      </c>
      <c r="D158" s="60" t="str">
        <f>IF(ISBLANK('V Addl - Providers'!D152),"--",'V Addl - Providers'!D152)</f>
        <v>--</v>
      </c>
      <c r="E158" s="60" t="str">
        <f>IF(ISBLANK('V Addl - Providers'!E152),"--",'V Addl - Providers'!E152)</f>
        <v>--</v>
      </c>
      <c r="F158" s="9"/>
      <c r="G158" s="9"/>
      <c r="H158" s="9"/>
      <c r="I158" s="9"/>
      <c r="J158" s="9"/>
      <c r="K158" s="9"/>
      <c r="L158" s="9"/>
      <c r="M158" s="9"/>
      <c r="N158" s="9"/>
      <c r="O158" s="9"/>
      <c r="P158" s="9"/>
      <c r="Q158" s="9"/>
      <c r="R158" s="125" t="e">
        <f t="shared" si="70"/>
        <v>#DIV/0!</v>
      </c>
      <c r="S158" s="125" t="e">
        <f t="shared" si="71"/>
        <v>#DIV/0!</v>
      </c>
      <c r="T158" s="125" t="e">
        <f t="shared" si="72"/>
        <v>#DIV/0!</v>
      </c>
      <c r="U158" s="125" t="e">
        <f t="shared" si="73"/>
        <v>#DIV/0!</v>
      </c>
      <c r="V158" s="125" t="e">
        <f t="shared" si="74"/>
        <v>#DIV/0!</v>
      </c>
      <c r="W158" s="125" t="e">
        <f t="shared" si="75"/>
        <v>#DIV/0!</v>
      </c>
      <c r="X158" s="125" t="e">
        <f t="shared" si="76"/>
        <v>#DIV/0!</v>
      </c>
      <c r="Y158" s="125" t="e">
        <f t="shared" si="77"/>
        <v>#DIV/0!</v>
      </c>
      <c r="Z158" s="125" t="e">
        <f t="shared" si="78"/>
        <v>#DIV/0!</v>
      </c>
      <c r="AA158" s="59" t="e">
        <f t="shared" si="58"/>
        <v>#DIV/0!</v>
      </c>
      <c r="AB158" s="59" t="e">
        <f t="shared" si="59"/>
        <v>#DIV/0!</v>
      </c>
      <c r="AC158" s="63">
        <f t="shared" si="60"/>
        <v>0</v>
      </c>
      <c r="AD158" s="59" t="e">
        <f t="shared" si="79"/>
        <v>#DIV/0!</v>
      </c>
      <c r="AE158" s="59" t="e">
        <f t="shared" si="61"/>
        <v>#DIV/0!</v>
      </c>
      <c r="AF158" s="59" t="e">
        <f t="shared" si="62"/>
        <v>#DIV/0!</v>
      </c>
      <c r="AG158" s="63">
        <f t="shared" si="63"/>
        <v>0</v>
      </c>
      <c r="AH158" s="59" t="e">
        <f t="shared" si="80"/>
        <v>#DIV/0!</v>
      </c>
      <c r="AI158" s="59" t="e">
        <f t="shared" si="64"/>
        <v>#DIV/0!</v>
      </c>
      <c r="AJ158" s="59" t="e">
        <f t="shared" si="65"/>
        <v>#DIV/0!</v>
      </c>
      <c r="AK158" s="57">
        <f t="shared" si="66"/>
        <v>0</v>
      </c>
      <c r="AL158" s="59" t="e">
        <f t="shared" si="81"/>
        <v>#DIV/0!</v>
      </c>
      <c r="AM158" s="59" t="e">
        <f t="shared" si="67"/>
        <v>#DIV/0!</v>
      </c>
      <c r="AN158" s="59" t="e">
        <f t="shared" si="68"/>
        <v>#DIV/0!</v>
      </c>
      <c r="AO158" s="57">
        <f t="shared" si="69"/>
        <v>0</v>
      </c>
      <c r="AP158" s="59" t="e">
        <f t="shared" si="82"/>
        <v>#DIV/0!</v>
      </c>
      <c r="AQ158" s="84"/>
      <c r="AR158" s="235"/>
      <c r="AS158" s="280" t="str">
        <f t="shared" si="83"/>
        <v/>
      </c>
      <c r="AT158" s="280">
        <f t="shared" si="84"/>
        <v>0</v>
      </c>
      <c r="AU158" s="280">
        <f t="shared" si="85"/>
        <v>0</v>
      </c>
    </row>
    <row r="159" spans="1:47" x14ac:dyDescent="0.25">
      <c r="A159">
        <f t="shared" si="86"/>
        <v>142</v>
      </c>
      <c r="B159" s="69" t="str">
        <f>IF(ISBLANK('IV Addl - Analysis'!B153),"--",'IV Addl - Analysis'!B153)</f>
        <v>--</v>
      </c>
      <c r="C159" s="60" t="str">
        <f>IF(ISBLANK('V Addl - Providers'!C153),"--",'V Addl - Providers'!C153)</f>
        <v>--</v>
      </c>
      <c r="D159" s="60" t="str">
        <f>IF(ISBLANK('V Addl - Providers'!D153),"--",'V Addl - Providers'!D153)</f>
        <v>--</v>
      </c>
      <c r="E159" s="60" t="str">
        <f>IF(ISBLANK('V Addl - Providers'!E153),"--",'V Addl - Providers'!E153)</f>
        <v>--</v>
      </c>
      <c r="F159" s="9"/>
      <c r="G159" s="9"/>
      <c r="H159" s="9"/>
      <c r="I159" s="9"/>
      <c r="J159" s="9"/>
      <c r="K159" s="9"/>
      <c r="L159" s="9"/>
      <c r="M159" s="9"/>
      <c r="N159" s="9"/>
      <c r="O159" s="9"/>
      <c r="P159" s="9"/>
      <c r="Q159" s="9"/>
      <c r="R159" s="125" t="e">
        <f t="shared" si="70"/>
        <v>#DIV/0!</v>
      </c>
      <c r="S159" s="125" t="e">
        <f t="shared" si="71"/>
        <v>#DIV/0!</v>
      </c>
      <c r="T159" s="125" t="e">
        <f t="shared" si="72"/>
        <v>#DIV/0!</v>
      </c>
      <c r="U159" s="125" t="e">
        <f t="shared" si="73"/>
        <v>#DIV/0!</v>
      </c>
      <c r="V159" s="125" t="e">
        <f t="shared" si="74"/>
        <v>#DIV/0!</v>
      </c>
      <c r="W159" s="125" t="e">
        <f t="shared" si="75"/>
        <v>#DIV/0!</v>
      </c>
      <c r="X159" s="125" t="e">
        <f t="shared" si="76"/>
        <v>#DIV/0!</v>
      </c>
      <c r="Y159" s="125" t="e">
        <f t="shared" si="77"/>
        <v>#DIV/0!</v>
      </c>
      <c r="Z159" s="125" t="e">
        <f t="shared" si="78"/>
        <v>#DIV/0!</v>
      </c>
      <c r="AA159" s="59" t="e">
        <f t="shared" si="58"/>
        <v>#DIV/0!</v>
      </c>
      <c r="AB159" s="59" t="e">
        <f t="shared" si="59"/>
        <v>#DIV/0!</v>
      </c>
      <c r="AC159" s="63">
        <f t="shared" si="60"/>
        <v>0</v>
      </c>
      <c r="AD159" s="59" t="e">
        <f t="shared" si="79"/>
        <v>#DIV/0!</v>
      </c>
      <c r="AE159" s="59" t="e">
        <f t="shared" si="61"/>
        <v>#DIV/0!</v>
      </c>
      <c r="AF159" s="59" t="e">
        <f t="shared" si="62"/>
        <v>#DIV/0!</v>
      </c>
      <c r="AG159" s="63">
        <f t="shared" si="63"/>
        <v>0</v>
      </c>
      <c r="AH159" s="59" t="e">
        <f t="shared" si="80"/>
        <v>#DIV/0!</v>
      </c>
      <c r="AI159" s="59" t="e">
        <f t="shared" si="64"/>
        <v>#DIV/0!</v>
      </c>
      <c r="AJ159" s="59" t="e">
        <f t="shared" si="65"/>
        <v>#DIV/0!</v>
      </c>
      <c r="AK159" s="57">
        <f t="shared" si="66"/>
        <v>0</v>
      </c>
      <c r="AL159" s="59" t="e">
        <f t="shared" si="81"/>
        <v>#DIV/0!</v>
      </c>
      <c r="AM159" s="59" t="e">
        <f t="shared" si="67"/>
        <v>#DIV/0!</v>
      </c>
      <c r="AN159" s="59" t="e">
        <f t="shared" si="68"/>
        <v>#DIV/0!</v>
      </c>
      <c r="AO159" s="57">
        <f t="shared" si="69"/>
        <v>0</v>
      </c>
      <c r="AP159" s="59" t="e">
        <f t="shared" si="82"/>
        <v>#DIV/0!</v>
      </c>
      <c r="AQ159" s="84"/>
      <c r="AR159" s="235"/>
      <c r="AS159" s="280" t="str">
        <f t="shared" si="83"/>
        <v/>
      </c>
      <c r="AT159" s="280">
        <f t="shared" si="84"/>
        <v>0</v>
      </c>
      <c r="AU159" s="280">
        <f t="shared" si="85"/>
        <v>0</v>
      </c>
    </row>
    <row r="160" spans="1:47" x14ac:dyDescent="0.25">
      <c r="A160">
        <f t="shared" si="86"/>
        <v>143</v>
      </c>
      <c r="B160" s="69" t="str">
        <f>IF(ISBLANK('IV Addl - Analysis'!B154),"--",'IV Addl - Analysis'!B154)</f>
        <v>--</v>
      </c>
      <c r="C160" s="60" t="str">
        <f>IF(ISBLANK('V Addl - Providers'!C154),"--",'V Addl - Providers'!C154)</f>
        <v>--</v>
      </c>
      <c r="D160" s="60" t="str">
        <f>IF(ISBLANK('V Addl - Providers'!D154),"--",'V Addl - Providers'!D154)</f>
        <v>--</v>
      </c>
      <c r="E160" s="60" t="str">
        <f>IF(ISBLANK('V Addl - Providers'!E154),"--",'V Addl - Providers'!E154)</f>
        <v>--</v>
      </c>
      <c r="F160" s="9"/>
      <c r="G160" s="9"/>
      <c r="H160" s="9"/>
      <c r="I160" s="9"/>
      <c r="J160" s="9"/>
      <c r="K160" s="9"/>
      <c r="L160" s="9"/>
      <c r="M160" s="9"/>
      <c r="N160" s="9"/>
      <c r="O160" s="9"/>
      <c r="P160" s="9"/>
      <c r="Q160" s="9"/>
      <c r="R160" s="125" t="e">
        <f t="shared" si="70"/>
        <v>#DIV/0!</v>
      </c>
      <c r="S160" s="125" t="e">
        <f t="shared" si="71"/>
        <v>#DIV/0!</v>
      </c>
      <c r="T160" s="125" t="e">
        <f t="shared" si="72"/>
        <v>#DIV/0!</v>
      </c>
      <c r="U160" s="125" t="e">
        <f t="shared" si="73"/>
        <v>#DIV/0!</v>
      </c>
      <c r="V160" s="125" t="e">
        <f t="shared" si="74"/>
        <v>#DIV/0!</v>
      </c>
      <c r="W160" s="125" t="e">
        <f t="shared" si="75"/>
        <v>#DIV/0!</v>
      </c>
      <c r="X160" s="125" t="e">
        <f t="shared" si="76"/>
        <v>#DIV/0!</v>
      </c>
      <c r="Y160" s="125" t="e">
        <f t="shared" si="77"/>
        <v>#DIV/0!</v>
      </c>
      <c r="Z160" s="125" t="e">
        <f t="shared" si="78"/>
        <v>#DIV/0!</v>
      </c>
      <c r="AA160" s="59" t="e">
        <f t="shared" si="58"/>
        <v>#DIV/0!</v>
      </c>
      <c r="AB160" s="59" t="e">
        <f t="shared" si="59"/>
        <v>#DIV/0!</v>
      </c>
      <c r="AC160" s="63">
        <f t="shared" si="60"/>
        <v>0</v>
      </c>
      <c r="AD160" s="59" t="e">
        <f t="shared" si="79"/>
        <v>#DIV/0!</v>
      </c>
      <c r="AE160" s="59" t="e">
        <f t="shared" si="61"/>
        <v>#DIV/0!</v>
      </c>
      <c r="AF160" s="59" t="e">
        <f t="shared" si="62"/>
        <v>#DIV/0!</v>
      </c>
      <c r="AG160" s="63">
        <f t="shared" si="63"/>
        <v>0</v>
      </c>
      <c r="AH160" s="59" t="e">
        <f t="shared" si="80"/>
        <v>#DIV/0!</v>
      </c>
      <c r="AI160" s="59" t="e">
        <f t="shared" si="64"/>
        <v>#DIV/0!</v>
      </c>
      <c r="AJ160" s="59" t="e">
        <f t="shared" si="65"/>
        <v>#DIV/0!</v>
      </c>
      <c r="AK160" s="57">
        <f t="shared" si="66"/>
        <v>0</v>
      </c>
      <c r="AL160" s="59" t="e">
        <f t="shared" si="81"/>
        <v>#DIV/0!</v>
      </c>
      <c r="AM160" s="59" t="e">
        <f t="shared" si="67"/>
        <v>#DIV/0!</v>
      </c>
      <c r="AN160" s="59" t="e">
        <f t="shared" si="68"/>
        <v>#DIV/0!</v>
      </c>
      <c r="AO160" s="57">
        <f t="shared" si="69"/>
        <v>0</v>
      </c>
      <c r="AP160" s="59" t="e">
        <f t="shared" si="82"/>
        <v>#DIV/0!</v>
      </c>
      <c r="AQ160" s="84"/>
      <c r="AR160" s="235"/>
      <c r="AS160" s="280" t="str">
        <f t="shared" si="83"/>
        <v/>
      </c>
      <c r="AT160" s="280">
        <f t="shared" si="84"/>
        <v>0</v>
      </c>
      <c r="AU160" s="280">
        <f t="shared" si="85"/>
        <v>0</v>
      </c>
    </row>
    <row r="161" spans="1:47" x14ac:dyDescent="0.25">
      <c r="A161">
        <f t="shared" si="86"/>
        <v>144</v>
      </c>
      <c r="B161" s="69" t="str">
        <f>IF(ISBLANK('IV Addl - Analysis'!B155),"--",'IV Addl - Analysis'!B155)</f>
        <v>--</v>
      </c>
      <c r="C161" s="60" t="str">
        <f>IF(ISBLANK('V Addl - Providers'!C155),"--",'V Addl - Providers'!C155)</f>
        <v>--</v>
      </c>
      <c r="D161" s="60" t="str">
        <f>IF(ISBLANK('V Addl - Providers'!D155),"--",'V Addl - Providers'!D155)</f>
        <v>--</v>
      </c>
      <c r="E161" s="60" t="str">
        <f>IF(ISBLANK('V Addl - Providers'!E155),"--",'V Addl - Providers'!E155)</f>
        <v>--</v>
      </c>
      <c r="F161" s="9"/>
      <c r="G161" s="9"/>
      <c r="H161" s="9"/>
      <c r="I161" s="9"/>
      <c r="J161" s="9"/>
      <c r="K161" s="9"/>
      <c r="L161" s="9"/>
      <c r="M161" s="9"/>
      <c r="N161" s="9"/>
      <c r="O161" s="9"/>
      <c r="P161" s="9"/>
      <c r="Q161" s="9"/>
      <c r="R161" s="125" t="e">
        <f t="shared" si="70"/>
        <v>#DIV/0!</v>
      </c>
      <c r="S161" s="125" t="e">
        <f t="shared" si="71"/>
        <v>#DIV/0!</v>
      </c>
      <c r="T161" s="125" t="e">
        <f t="shared" si="72"/>
        <v>#DIV/0!</v>
      </c>
      <c r="U161" s="125" t="e">
        <f t="shared" si="73"/>
        <v>#DIV/0!</v>
      </c>
      <c r="V161" s="125" t="e">
        <f t="shared" si="74"/>
        <v>#DIV/0!</v>
      </c>
      <c r="W161" s="125" t="e">
        <f t="shared" si="75"/>
        <v>#DIV/0!</v>
      </c>
      <c r="X161" s="125" t="e">
        <f t="shared" si="76"/>
        <v>#DIV/0!</v>
      </c>
      <c r="Y161" s="125" t="e">
        <f t="shared" si="77"/>
        <v>#DIV/0!</v>
      </c>
      <c r="Z161" s="125" t="e">
        <f t="shared" si="78"/>
        <v>#DIV/0!</v>
      </c>
      <c r="AA161" s="59" t="e">
        <f t="shared" si="58"/>
        <v>#DIV/0!</v>
      </c>
      <c r="AB161" s="59" t="e">
        <f t="shared" si="59"/>
        <v>#DIV/0!</v>
      </c>
      <c r="AC161" s="63">
        <f t="shared" si="60"/>
        <v>0</v>
      </c>
      <c r="AD161" s="59" t="e">
        <f t="shared" si="79"/>
        <v>#DIV/0!</v>
      </c>
      <c r="AE161" s="59" t="e">
        <f t="shared" si="61"/>
        <v>#DIV/0!</v>
      </c>
      <c r="AF161" s="59" t="e">
        <f t="shared" si="62"/>
        <v>#DIV/0!</v>
      </c>
      <c r="AG161" s="63">
        <f t="shared" si="63"/>
        <v>0</v>
      </c>
      <c r="AH161" s="59" t="e">
        <f t="shared" si="80"/>
        <v>#DIV/0!</v>
      </c>
      <c r="AI161" s="59" t="e">
        <f t="shared" si="64"/>
        <v>#DIV/0!</v>
      </c>
      <c r="AJ161" s="59" t="e">
        <f t="shared" si="65"/>
        <v>#DIV/0!</v>
      </c>
      <c r="AK161" s="57">
        <f t="shared" si="66"/>
        <v>0</v>
      </c>
      <c r="AL161" s="59" t="e">
        <f t="shared" si="81"/>
        <v>#DIV/0!</v>
      </c>
      <c r="AM161" s="59" t="e">
        <f t="shared" si="67"/>
        <v>#DIV/0!</v>
      </c>
      <c r="AN161" s="59" t="e">
        <f t="shared" si="68"/>
        <v>#DIV/0!</v>
      </c>
      <c r="AO161" s="57">
        <f t="shared" si="69"/>
        <v>0</v>
      </c>
      <c r="AP161" s="59" t="e">
        <f t="shared" si="82"/>
        <v>#DIV/0!</v>
      </c>
      <c r="AQ161" s="84"/>
      <c r="AR161" s="235"/>
      <c r="AS161" s="280" t="str">
        <f t="shared" si="83"/>
        <v/>
      </c>
      <c r="AT161" s="280">
        <f t="shared" si="84"/>
        <v>0</v>
      </c>
      <c r="AU161" s="280">
        <f t="shared" si="85"/>
        <v>0</v>
      </c>
    </row>
    <row r="162" spans="1:47" x14ac:dyDescent="0.25">
      <c r="A162">
        <f t="shared" si="86"/>
        <v>145</v>
      </c>
      <c r="B162" s="69" t="str">
        <f>IF(ISBLANK('IV Addl - Analysis'!B156),"--",'IV Addl - Analysis'!B156)</f>
        <v>--</v>
      </c>
      <c r="C162" s="60" t="str">
        <f>IF(ISBLANK('V Addl - Providers'!C156),"--",'V Addl - Providers'!C156)</f>
        <v>--</v>
      </c>
      <c r="D162" s="60" t="str">
        <f>IF(ISBLANK('V Addl - Providers'!D156),"--",'V Addl - Providers'!D156)</f>
        <v>--</v>
      </c>
      <c r="E162" s="60" t="str">
        <f>IF(ISBLANK('V Addl - Providers'!E156),"--",'V Addl - Providers'!E156)</f>
        <v>--</v>
      </c>
      <c r="F162" s="9"/>
      <c r="G162" s="9"/>
      <c r="H162" s="9"/>
      <c r="I162" s="9"/>
      <c r="J162" s="9"/>
      <c r="K162" s="9"/>
      <c r="L162" s="9"/>
      <c r="M162" s="9"/>
      <c r="N162" s="9"/>
      <c r="O162" s="9"/>
      <c r="P162" s="9"/>
      <c r="Q162" s="9"/>
      <c r="R162" s="125" t="e">
        <f t="shared" si="70"/>
        <v>#DIV/0!</v>
      </c>
      <c r="S162" s="125" t="e">
        <f t="shared" si="71"/>
        <v>#DIV/0!</v>
      </c>
      <c r="T162" s="125" t="e">
        <f t="shared" si="72"/>
        <v>#DIV/0!</v>
      </c>
      <c r="U162" s="125" t="e">
        <f t="shared" si="73"/>
        <v>#DIV/0!</v>
      </c>
      <c r="V162" s="125" t="e">
        <f t="shared" si="74"/>
        <v>#DIV/0!</v>
      </c>
      <c r="W162" s="125" t="e">
        <f t="shared" si="75"/>
        <v>#DIV/0!</v>
      </c>
      <c r="X162" s="125" t="e">
        <f t="shared" si="76"/>
        <v>#DIV/0!</v>
      </c>
      <c r="Y162" s="125" t="e">
        <f t="shared" si="77"/>
        <v>#DIV/0!</v>
      </c>
      <c r="Z162" s="125" t="e">
        <f t="shared" si="78"/>
        <v>#DIV/0!</v>
      </c>
      <c r="AA162" s="59" t="e">
        <f t="shared" si="58"/>
        <v>#DIV/0!</v>
      </c>
      <c r="AB162" s="59" t="e">
        <f t="shared" si="59"/>
        <v>#DIV/0!</v>
      </c>
      <c r="AC162" s="63">
        <f t="shared" si="60"/>
        <v>0</v>
      </c>
      <c r="AD162" s="59" t="e">
        <f t="shared" si="79"/>
        <v>#DIV/0!</v>
      </c>
      <c r="AE162" s="59" t="e">
        <f t="shared" si="61"/>
        <v>#DIV/0!</v>
      </c>
      <c r="AF162" s="59" t="e">
        <f t="shared" si="62"/>
        <v>#DIV/0!</v>
      </c>
      <c r="AG162" s="63">
        <f t="shared" si="63"/>
        <v>0</v>
      </c>
      <c r="AH162" s="59" t="e">
        <f t="shared" si="80"/>
        <v>#DIV/0!</v>
      </c>
      <c r="AI162" s="59" t="e">
        <f t="shared" si="64"/>
        <v>#DIV/0!</v>
      </c>
      <c r="AJ162" s="59" t="e">
        <f t="shared" si="65"/>
        <v>#DIV/0!</v>
      </c>
      <c r="AK162" s="57">
        <f t="shared" si="66"/>
        <v>0</v>
      </c>
      <c r="AL162" s="59" t="e">
        <f t="shared" si="81"/>
        <v>#DIV/0!</v>
      </c>
      <c r="AM162" s="59" t="e">
        <f t="shared" si="67"/>
        <v>#DIV/0!</v>
      </c>
      <c r="AN162" s="59" t="e">
        <f t="shared" si="68"/>
        <v>#DIV/0!</v>
      </c>
      <c r="AO162" s="57">
        <f t="shared" si="69"/>
        <v>0</v>
      </c>
      <c r="AP162" s="59" t="e">
        <f t="shared" si="82"/>
        <v>#DIV/0!</v>
      </c>
      <c r="AQ162" s="84"/>
      <c r="AR162" s="235"/>
      <c r="AS162" s="280" t="str">
        <f t="shared" si="83"/>
        <v/>
      </c>
      <c r="AT162" s="280">
        <f t="shared" si="84"/>
        <v>0</v>
      </c>
      <c r="AU162" s="280">
        <f t="shared" si="85"/>
        <v>0</v>
      </c>
    </row>
    <row r="163" spans="1:47" x14ac:dyDescent="0.25">
      <c r="A163">
        <f t="shared" si="86"/>
        <v>146</v>
      </c>
      <c r="B163" s="69" t="str">
        <f>IF(ISBLANK('IV Addl - Analysis'!B157),"--",'IV Addl - Analysis'!B157)</f>
        <v>--</v>
      </c>
      <c r="C163" s="60" t="str">
        <f>IF(ISBLANK('V Addl - Providers'!C157),"--",'V Addl - Providers'!C157)</f>
        <v>--</v>
      </c>
      <c r="D163" s="60" t="str">
        <f>IF(ISBLANK('V Addl - Providers'!D157),"--",'V Addl - Providers'!D157)</f>
        <v>--</v>
      </c>
      <c r="E163" s="60" t="str">
        <f>IF(ISBLANK('V Addl - Providers'!E157),"--",'V Addl - Providers'!E157)</f>
        <v>--</v>
      </c>
      <c r="F163" s="9"/>
      <c r="G163" s="9"/>
      <c r="H163" s="9"/>
      <c r="I163" s="9"/>
      <c r="J163" s="9"/>
      <c r="K163" s="9"/>
      <c r="L163" s="9"/>
      <c r="M163" s="9"/>
      <c r="N163" s="9"/>
      <c r="O163" s="9"/>
      <c r="P163" s="9"/>
      <c r="Q163" s="9"/>
      <c r="R163" s="125" t="e">
        <f t="shared" si="70"/>
        <v>#DIV/0!</v>
      </c>
      <c r="S163" s="125" t="e">
        <f t="shared" si="71"/>
        <v>#DIV/0!</v>
      </c>
      <c r="T163" s="125" t="e">
        <f t="shared" si="72"/>
        <v>#DIV/0!</v>
      </c>
      <c r="U163" s="125" t="e">
        <f t="shared" si="73"/>
        <v>#DIV/0!</v>
      </c>
      <c r="V163" s="125" t="e">
        <f t="shared" si="74"/>
        <v>#DIV/0!</v>
      </c>
      <c r="W163" s="125" t="e">
        <f t="shared" si="75"/>
        <v>#DIV/0!</v>
      </c>
      <c r="X163" s="125" t="e">
        <f t="shared" si="76"/>
        <v>#DIV/0!</v>
      </c>
      <c r="Y163" s="125" t="e">
        <f t="shared" si="77"/>
        <v>#DIV/0!</v>
      </c>
      <c r="Z163" s="125" t="e">
        <f t="shared" si="78"/>
        <v>#DIV/0!</v>
      </c>
      <c r="AA163" s="59" t="e">
        <f t="shared" si="58"/>
        <v>#DIV/0!</v>
      </c>
      <c r="AB163" s="59" t="e">
        <f t="shared" si="59"/>
        <v>#DIV/0!</v>
      </c>
      <c r="AC163" s="63">
        <f t="shared" si="60"/>
        <v>0</v>
      </c>
      <c r="AD163" s="59" t="e">
        <f t="shared" si="79"/>
        <v>#DIV/0!</v>
      </c>
      <c r="AE163" s="59" t="e">
        <f t="shared" si="61"/>
        <v>#DIV/0!</v>
      </c>
      <c r="AF163" s="59" t="e">
        <f t="shared" si="62"/>
        <v>#DIV/0!</v>
      </c>
      <c r="AG163" s="63">
        <f t="shared" si="63"/>
        <v>0</v>
      </c>
      <c r="AH163" s="59" t="e">
        <f t="shared" si="80"/>
        <v>#DIV/0!</v>
      </c>
      <c r="AI163" s="59" t="e">
        <f t="shared" si="64"/>
        <v>#DIV/0!</v>
      </c>
      <c r="AJ163" s="59" t="e">
        <f t="shared" si="65"/>
        <v>#DIV/0!</v>
      </c>
      <c r="AK163" s="57">
        <f t="shared" si="66"/>
        <v>0</v>
      </c>
      <c r="AL163" s="59" t="e">
        <f t="shared" si="81"/>
        <v>#DIV/0!</v>
      </c>
      <c r="AM163" s="59" t="e">
        <f t="shared" si="67"/>
        <v>#DIV/0!</v>
      </c>
      <c r="AN163" s="59" t="e">
        <f t="shared" si="68"/>
        <v>#DIV/0!</v>
      </c>
      <c r="AO163" s="57">
        <f t="shared" si="69"/>
        <v>0</v>
      </c>
      <c r="AP163" s="59" t="e">
        <f t="shared" si="82"/>
        <v>#DIV/0!</v>
      </c>
      <c r="AQ163" s="84"/>
      <c r="AR163" s="235"/>
      <c r="AS163" s="280" t="str">
        <f t="shared" si="83"/>
        <v/>
      </c>
      <c r="AT163" s="280">
        <f t="shared" si="84"/>
        <v>0</v>
      </c>
      <c r="AU163" s="280">
        <f t="shared" si="85"/>
        <v>0</v>
      </c>
    </row>
    <row r="164" spans="1:47" x14ac:dyDescent="0.25">
      <c r="A164">
        <f t="shared" si="86"/>
        <v>147</v>
      </c>
      <c r="B164" s="69" t="str">
        <f>IF(ISBLANK('IV Addl - Analysis'!B158),"--",'IV Addl - Analysis'!B158)</f>
        <v>--</v>
      </c>
      <c r="C164" s="60" t="str">
        <f>IF(ISBLANK('V Addl - Providers'!C158),"--",'V Addl - Providers'!C158)</f>
        <v>--</v>
      </c>
      <c r="D164" s="60" t="str">
        <f>IF(ISBLANK('V Addl - Providers'!D158),"--",'V Addl - Providers'!D158)</f>
        <v>--</v>
      </c>
      <c r="E164" s="60" t="str">
        <f>IF(ISBLANK('V Addl - Providers'!E158),"--",'V Addl - Providers'!E158)</f>
        <v>--</v>
      </c>
      <c r="F164" s="9"/>
      <c r="G164" s="9"/>
      <c r="H164" s="9"/>
      <c r="I164" s="9"/>
      <c r="J164" s="9"/>
      <c r="K164" s="9"/>
      <c r="L164" s="9"/>
      <c r="M164" s="9"/>
      <c r="N164" s="9"/>
      <c r="O164" s="9"/>
      <c r="P164" s="9"/>
      <c r="Q164" s="9"/>
      <c r="R164" s="125" t="e">
        <f t="shared" si="70"/>
        <v>#DIV/0!</v>
      </c>
      <c r="S164" s="125" t="e">
        <f t="shared" si="71"/>
        <v>#DIV/0!</v>
      </c>
      <c r="T164" s="125" t="e">
        <f t="shared" si="72"/>
        <v>#DIV/0!</v>
      </c>
      <c r="U164" s="125" t="e">
        <f t="shared" si="73"/>
        <v>#DIV/0!</v>
      </c>
      <c r="V164" s="125" t="e">
        <f t="shared" si="74"/>
        <v>#DIV/0!</v>
      </c>
      <c r="W164" s="125" t="e">
        <f t="shared" si="75"/>
        <v>#DIV/0!</v>
      </c>
      <c r="X164" s="125" t="e">
        <f t="shared" si="76"/>
        <v>#DIV/0!</v>
      </c>
      <c r="Y164" s="125" t="e">
        <f t="shared" si="77"/>
        <v>#DIV/0!</v>
      </c>
      <c r="Z164" s="125" t="e">
        <f t="shared" si="78"/>
        <v>#DIV/0!</v>
      </c>
      <c r="AA164" s="59" t="e">
        <f t="shared" si="58"/>
        <v>#DIV/0!</v>
      </c>
      <c r="AB164" s="59" t="e">
        <f t="shared" si="59"/>
        <v>#DIV/0!</v>
      </c>
      <c r="AC164" s="63">
        <f t="shared" si="60"/>
        <v>0</v>
      </c>
      <c r="AD164" s="59" t="e">
        <f t="shared" si="79"/>
        <v>#DIV/0!</v>
      </c>
      <c r="AE164" s="59" t="e">
        <f t="shared" si="61"/>
        <v>#DIV/0!</v>
      </c>
      <c r="AF164" s="59" t="e">
        <f t="shared" si="62"/>
        <v>#DIV/0!</v>
      </c>
      <c r="AG164" s="63">
        <f t="shared" si="63"/>
        <v>0</v>
      </c>
      <c r="AH164" s="59" t="e">
        <f t="shared" si="80"/>
        <v>#DIV/0!</v>
      </c>
      <c r="AI164" s="59" t="e">
        <f t="shared" si="64"/>
        <v>#DIV/0!</v>
      </c>
      <c r="AJ164" s="59" t="e">
        <f t="shared" si="65"/>
        <v>#DIV/0!</v>
      </c>
      <c r="AK164" s="57">
        <f t="shared" si="66"/>
        <v>0</v>
      </c>
      <c r="AL164" s="59" t="e">
        <f t="shared" si="81"/>
        <v>#DIV/0!</v>
      </c>
      <c r="AM164" s="59" t="e">
        <f t="shared" si="67"/>
        <v>#DIV/0!</v>
      </c>
      <c r="AN164" s="59" t="e">
        <f t="shared" si="68"/>
        <v>#DIV/0!</v>
      </c>
      <c r="AO164" s="57">
        <f t="shared" si="69"/>
        <v>0</v>
      </c>
      <c r="AP164" s="59" t="e">
        <f t="shared" si="82"/>
        <v>#DIV/0!</v>
      </c>
      <c r="AQ164" s="84"/>
      <c r="AR164" s="235"/>
      <c r="AS164" s="280" t="str">
        <f t="shared" si="83"/>
        <v/>
      </c>
      <c r="AT164" s="280">
        <f t="shared" si="84"/>
        <v>0</v>
      </c>
      <c r="AU164" s="280">
        <f t="shared" si="85"/>
        <v>0</v>
      </c>
    </row>
    <row r="165" spans="1:47" x14ac:dyDescent="0.25">
      <c r="A165">
        <f t="shared" si="86"/>
        <v>148</v>
      </c>
      <c r="B165" s="69" t="str">
        <f>IF(ISBLANK('IV Addl - Analysis'!B159),"--",'IV Addl - Analysis'!B159)</f>
        <v>--</v>
      </c>
      <c r="C165" s="60" t="str">
        <f>IF(ISBLANK('V Addl - Providers'!C159),"--",'V Addl - Providers'!C159)</f>
        <v>--</v>
      </c>
      <c r="D165" s="60" t="str">
        <f>IF(ISBLANK('V Addl - Providers'!D159),"--",'V Addl - Providers'!D159)</f>
        <v>--</v>
      </c>
      <c r="E165" s="60" t="str">
        <f>IF(ISBLANK('V Addl - Providers'!E159),"--",'V Addl - Providers'!E159)</f>
        <v>--</v>
      </c>
      <c r="F165" s="9"/>
      <c r="G165" s="9"/>
      <c r="H165" s="9"/>
      <c r="I165" s="9"/>
      <c r="J165" s="9"/>
      <c r="K165" s="9"/>
      <c r="L165" s="9"/>
      <c r="M165" s="9"/>
      <c r="N165" s="9"/>
      <c r="O165" s="9"/>
      <c r="P165" s="9"/>
      <c r="Q165" s="9"/>
      <c r="R165" s="125" t="e">
        <f t="shared" si="70"/>
        <v>#DIV/0!</v>
      </c>
      <c r="S165" s="125" t="e">
        <f t="shared" si="71"/>
        <v>#DIV/0!</v>
      </c>
      <c r="T165" s="125" t="e">
        <f t="shared" si="72"/>
        <v>#DIV/0!</v>
      </c>
      <c r="U165" s="125" t="e">
        <f t="shared" si="73"/>
        <v>#DIV/0!</v>
      </c>
      <c r="V165" s="125" t="e">
        <f t="shared" si="74"/>
        <v>#DIV/0!</v>
      </c>
      <c r="W165" s="125" t="e">
        <f t="shared" si="75"/>
        <v>#DIV/0!</v>
      </c>
      <c r="X165" s="125" t="e">
        <f t="shared" si="76"/>
        <v>#DIV/0!</v>
      </c>
      <c r="Y165" s="125" t="e">
        <f t="shared" si="77"/>
        <v>#DIV/0!</v>
      </c>
      <c r="Z165" s="125" t="e">
        <f t="shared" si="78"/>
        <v>#DIV/0!</v>
      </c>
      <c r="AA165" s="59" t="e">
        <f t="shared" si="58"/>
        <v>#DIV/0!</v>
      </c>
      <c r="AB165" s="59" t="e">
        <f t="shared" si="59"/>
        <v>#DIV/0!</v>
      </c>
      <c r="AC165" s="63">
        <f t="shared" si="60"/>
        <v>0</v>
      </c>
      <c r="AD165" s="59" t="e">
        <f t="shared" si="79"/>
        <v>#DIV/0!</v>
      </c>
      <c r="AE165" s="59" t="e">
        <f t="shared" si="61"/>
        <v>#DIV/0!</v>
      </c>
      <c r="AF165" s="59" t="e">
        <f t="shared" si="62"/>
        <v>#DIV/0!</v>
      </c>
      <c r="AG165" s="63">
        <f t="shared" si="63"/>
        <v>0</v>
      </c>
      <c r="AH165" s="59" t="e">
        <f t="shared" si="80"/>
        <v>#DIV/0!</v>
      </c>
      <c r="AI165" s="59" t="e">
        <f t="shared" si="64"/>
        <v>#DIV/0!</v>
      </c>
      <c r="AJ165" s="59" t="e">
        <f t="shared" si="65"/>
        <v>#DIV/0!</v>
      </c>
      <c r="AK165" s="57">
        <f t="shared" si="66"/>
        <v>0</v>
      </c>
      <c r="AL165" s="59" t="e">
        <f t="shared" si="81"/>
        <v>#DIV/0!</v>
      </c>
      <c r="AM165" s="59" t="e">
        <f t="shared" si="67"/>
        <v>#DIV/0!</v>
      </c>
      <c r="AN165" s="59" t="e">
        <f t="shared" si="68"/>
        <v>#DIV/0!</v>
      </c>
      <c r="AO165" s="57">
        <f t="shared" si="69"/>
        <v>0</v>
      </c>
      <c r="AP165" s="59" t="e">
        <f t="shared" si="82"/>
        <v>#DIV/0!</v>
      </c>
      <c r="AQ165" s="84"/>
      <c r="AR165" s="235"/>
      <c r="AS165" s="280" t="str">
        <f t="shared" si="83"/>
        <v/>
      </c>
      <c r="AT165" s="280">
        <f t="shared" si="84"/>
        <v>0</v>
      </c>
      <c r="AU165" s="280">
        <f t="shared" si="85"/>
        <v>0</v>
      </c>
    </row>
    <row r="166" spans="1:47" x14ac:dyDescent="0.25">
      <c r="A166">
        <f t="shared" si="86"/>
        <v>149</v>
      </c>
      <c r="B166" s="69" t="str">
        <f>IF(ISBLANK('IV Addl - Analysis'!B160),"--",'IV Addl - Analysis'!B160)</f>
        <v>--</v>
      </c>
      <c r="C166" s="60" t="str">
        <f>IF(ISBLANK('V Addl - Providers'!C160),"--",'V Addl - Providers'!C160)</f>
        <v>--</v>
      </c>
      <c r="D166" s="60" t="str">
        <f>IF(ISBLANK('V Addl - Providers'!D160),"--",'V Addl - Providers'!D160)</f>
        <v>--</v>
      </c>
      <c r="E166" s="60" t="str">
        <f>IF(ISBLANK('V Addl - Providers'!E160),"--",'V Addl - Providers'!E160)</f>
        <v>--</v>
      </c>
      <c r="F166" s="9"/>
      <c r="G166" s="9"/>
      <c r="H166" s="9"/>
      <c r="I166" s="9"/>
      <c r="J166" s="9"/>
      <c r="K166" s="9"/>
      <c r="L166" s="9"/>
      <c r="M166" s="9"/>
      <c r="N166" s="9"/>
      <c r="O166" s="9"/>
      <c r="P166" s="9"/>
      <c r="Q166" s="9"/>
      <c r="R166" s="125" t="e">
        <f t="shared" si="70"/>
        <v>#DIV/0!</v>
      </c>
      <c r="S166" s="125" t="e">
        <f t="shared" si="71"/>
        <v>#DIV/0!</v>
      </c>
      <c r="T166" s="125" t="e">
        <f t="shared" si="72"/>
        <v>#DIV/0!</v>
      </c>
      <c r="U166" s="125" t="e">
        <f t="shared" si="73"/>
        <v>#DIV/0!</v>
      </c>
      <c r="V166" s="125" t="e">
        <f t="shared" si="74"/>
        <v>#DIV/0!</v>
      </c>
      <c r="W166" s="125" t="e">
        <f t="shared" si="75"/>
        <v>#DIV/0!</v>
      </c>
      <c r="X166" s="125" t="e">
        <f t="shared" si="76"/>
        <v>#DIV/0!</v>
      </c>
      <c r="Y166" s="125" t="e">
        <f t="shared" si="77"/>
        <v>#DIV/0!</v>
      </c>
      <c r="Z166" s="125" t="e">
        <f t="shared" si="78"/>
        <v>#DIV/0!</v>
      </c>
      <c r="AA166" s="59" t="e">
        <f t="shared" si="58"/>
        <v>#DIV/0!</v>
      </c>
      <c r="AB166" s="59" t="e">
        <f t="shared" si="59"/>
        <v>#DIV/0!</v>
      </c>
      <c r="AC166" s="63">
        <f t="shared" si="60"/>
        <v>0</v>
      </c>
      <c r="AD166" s="59" t="e">
        <f t="shared" si="79"/>
        <v>#DIV/0!</v>
      </c>
      <c r="AE166" s="59" t="e">
        <f t="shared" si="61"/>
        <v>#DIV/0!</v>
      </c>
      <c r="AF166" s="59" t="e">
        <f t="shared" si="62"/>
        <v>#DIV/0!</v>
      </c>
      <c r="AG166" s="63">
        <f t="shared" si="63"/>
        <v>0</v>
      </c>
      <c r="AH166" s="59" t="e">
        <f t="shared" si="80"/>
        <v>#DIV/0!</v>
      </c>
      <c r="AI166" s="59" t="e">
        <f t="shared" si="64"/>
        <v>#DIV/0!</v>
      </c>
      <c r="AJ166" s="59" t="e">
        <f t="shared" si="65"/>
        <v>#DIV/0!</v>
      </c>
      <c r="AK166" s="57">
        <f t="shared" si="66"/>
        <v>0</v>
      </c>
      <c r="AL166" s="59" t="e">
        <f t="shared" si="81"/>
        <v>#DIV/0!</v>
      </c>
      <c r="AM166" s="59" t="e">
        <f t="shared" si="67"/>
        <v>#DIV/0!</v>
      </c>
      <c r="AN166" s="59" t="e">
        <f t="shared" si="68"/>
        <v>#DIV/0!</v>
      </c>
      <c r="AO166" s="57">
        <f t="shared" si="69"/>
        <v>0</v>
      </c>
      <c r="AP166" s="59" t="e">
        <f t="shared" si="82"/>
        <v>#DIV/0!</v>
      </c>
      <c r="AQ166" s="84"/>
      <c r="AR166" s="235"/>
      <c r="AS166" s="280" t="str">
        <f t="shared" si="83"/>
        <v/>
      </c>
      <c r="AT166" s="280">
        <f t="shared" si="84"/>
        <v>0</v>
      </c>
      <c r="AU166" s="280">
        <f t="shared" si="85"/>
        <v>0</v>
      </c>
    </row>
    <row r="167" spans="1:47" x14ac:dyDescent="0.25">
      <c r="A167">
        <f t="shared" si="86"/>
        <v>150</v>
      </c>
      <c r="B167" s="69" t="str">
        <f>IF(ISBLANK('IV Addl - Analysis'!B161),"--",'IV Addl - Analysis'!B161)</f>
        <v>--</v>
      </c>
      <c r="C167" s="60" t="str">
        <f>IF(ISBLANK('V Addl - Providers'!C161),"--",'V Addl - Providers'!C161)</f>
        <v>--</v>
      </c>
      <c r="D167" s="60" t="str">
        <f>IF(ISBLANK('V Addl - Providers'!D161),"--",'V Addl - Providers'!D161)</f>
        <v>--</v>
      </c>
      <c r="E167" s="60" t="str">
        <f>IF(ISBLANK('V Addl - Providers'!E161),"--",'V Addl - Providers'!E161)</f>
        <v>--</v>
      </c>
      <c r="F167" s="9"/>
      <c r="G167" s="9"/>
      <c r="H167" s="9"/>
      <c r="I167" s="9"/>
      <c r="J167" s="9"/>
      <c r="K167" s="9"/>
      <c r="L167" s="9"/>
      <c r="M167" s="9"/>
      <c r="N167" s="9"/>
      <c r="O167" s="9"/>
      <c r="P167" s="9"/>
      <c r="Q167" s="9"/>
      <c r="R167" s="125" t="e">
        <f t="shared" si="70"/>
        <v>#DIV/0!</v>
      </c>
      <c r="S167" s="125" t="e">
        <f t="shared" si="71"/>
        <v>#DIV/0!</v>
      </c>
      <c r="T167" s="125" t="e">
        <f t="shared" si="72"/>
        <v>#DIV/0!</v>
      </c>
      <c r="U167" s="125" t="e">
        <f t="shared" si="73"/>
        <v>#DIV/0!</v>
      </c>
      <c r="V167" s="125" t="e">
        <f t="shared" si="74"/>
        <v>#DIV/0!</v>
      </c>
      <c r="W167" s="125" t="e">
        <f t="shared" si="75"/>
        <v>#DIV/0!</v>
      </c>
      <c r="X167" s="125" t="e">
        <f t="shared" si="76"/>
        <v>#DIV/0!</v>
      </c>
      <c r="Y167" s="125" t="e">
        <f t="shared" si="77"/>
        <v>#DIV/0!</v>
      </c>
      <c r="Z167" s="125" t="e">
        <f t="shared" si="78"/>
        <v>#DIV/0!</v>
      </c>
      <c r="AA167" s="59" t="e">
        <f t="shared" si="58"/>
        <v>#DIV/0!</v>
      </c>
      <c r="AB167" s="59" t="e">
        <f t="shared" si="59"/>
        <v>#DIV/0!</v>
      </c>
      <c r="AC167" s="63">
        <f t="shared" si="60"/>
        <v>0</v>
      </c>
      <c r="AD167" s="59" t="e">
        <f t="shared" si="79"/>
        <v>#DIV/0!</v>
      </c>
      <c r="AE167" s="59" t="e">
        <f t="shared" si="61"/>
        <v>#DIV/0!</v>
      </c>
      <c r="AF167" s="59" t="e">
        <f t="shared" si="62"/>
        <v>#DIV/0!</v>
      </c>
      <c r="AG167" s="63">
        <f t="shared" si="63"/>
        <v>0</v>
      </c>
      <c r="AH167" s="59" t="e">
        <f t="shared" si="80"/>
        <v>#DIV/0!</v>
      </c>
      <c r="AI167" s="59" t="e">
        <f t="shared" si="64"/>
        <v>#DIV/0!</v>
      </c>
      <c r="AJ167" s="59" t="e">
        <f t="shared" si="65"/>
        <v>#DIV/0!</v>
      </c>
      <c r="AK167" s="57">
        <f t="shared" si="66"/>
        <v>0</v>
      </c>
      <c r="AL167" s="59" t="e">
        <f t="shared" si="81"/>
        <v>#DIV/0!</v>
      </c>
      <c r="AM167" s="59" t="e">
        <f t="shared" si="67"/>
        <v>#DIV/0!</v>
      </c>
      <c r="AN167" s="59" t="e">
        <f t="shared" si="68"/>
        <v>#DIV/0!</v>
      </c>
      <c r="AO167" s="57">
        <f t="shared" si="69"/>
        <v>0</v>
      </c>
      <c r="AP167" s="59" t="e">
        <f t="shared" si="82"/>
        <v>#DIV/0!</v>
      </c>
      <c r="AQ167" s="84"/>
      <c r="AR167" s="235"/>
      <c r="AS167" s="280" t="str">
        <f t="shared" si="83"/>
        <v/>
      </c>
      <c r="AT167" s="280">
        <f t="shared" si="84"/>
        <v>0</v>
      </c>
      <c r="AU167" s="280">
        <f t="shared" si="85"/>
        <v>0</v>
      </c>
    </row>
    <row r="168" spans="1:47" x14ac:dyDescent="0.25">
      <c r="A168">
        <f t="shared" si="86"/>
        <v>151</v>
      </c>
      <c r="B168" s="69" t="str">
        <f>IF(ISBLANK('IV Addl - Analysis'!B162),"--",'IV Addl - Analysis'!B162)</f>
        <v>--</v>
      </c>
      <c r="C168" s="60" t="str">
        <f>IF(ISBLANK('V Addl - Providers'!C162),"--",'V Addl - Providers'!C162)</f>
        <v>--</v>
      </c>
      <c r="D168" s="60" t="str">
        <f>IF(ISBLANK('V Addl - Providers'!D162),"--",'V Addl - Providers'!D162)</f>
        <v>--</v>
      </c>
      <c r="E168" s="60" t="str">
        <f>IF(ISBLANK('V Addl - Providers'!E162),"--",'V Addl - Providers'!E162)</f>
        <v>--</v>
      </c>
      <c r="F168" s="9"/>
      <c r="G168" s="9"/>
      <c r="H168" s="9"/>
      <c r="I168" s="9"/>
      <c r="J168" s="9"/>
      <c r="K168" s="9"/>
      <c r="L168" s="9"/>
      <c r="M168" s="9"/>
      <c r="N168" s="9"/>
      <c r="O168" s="9"/>
      <c r="P168" s="9"/>
      <c r="Q168" s="9"/>
      <c r="R168" s="125" t="e">
        <f t="shared" si="70"/>
        <v>#DIV/0!</v>
      </c>
      <c r="S168" s="125" t="e">
        <f t="shared" si="71"/>
        <v>#DIV/0!</v>
      </c>
      <c r="T168" s="125" t="e">
        <f t="shared" si="72"/>
        <v>#DIV/0!</v>
      </c>
      <c r="U168" s="125" t="e">
        <f t="shared" si="73"/>
        <v>#DIV/0!</v>
      </c>
      <c r="V168" s="125" t="e">
        <f t="shared" si="74"/>
        <v>#DIV/0!</v>
      </c>
      <c r="W168" s="125" t="e">
        <f t="shared" si="75"/>
        <v>#DIV/0!</v>
      </c>
      <c r="X168" s="125" t="e">
        <f t="shared" si="76"/>
        <v>#DIV/0!</v>
      </c>
      <c r="Y168" s="125" t="e">
        <f t="shared" si="77"/>
        <v>#DIV/0!</v>
      </c>
      <c r="Z168" s="125" t="e">
        <f t="shared" si="78"/>
        <v>#DIV/0!</v>
      </c>
      <c r="AA168" s="59" t="e">
        <f t="shared" si="58"/>
        <v>#DIV/0!</v>
      </c>
      <c r="AB168" s="59" t="e">
        <f t="shared" si="59"/>
        <v>#DIV/0!</v>
      </c>
      <c r="AC168" s="63">
        <f t="shared" si="60"/>
        <v>0</v>
      </c>
      <c r="AD168" s="59" t="e">
        <f t="shared" si="79"/>
        <v>#DIV/0!</v>
      </c>
      <c r="AE168" s="59" t="e">
        <f t="shared" si="61"/>
        <v>#DIV/0!</v>
      </c>
      <c r="AF168" s="59" t="e">
        <f t="shared" si="62"/>
        <v>#DIV/0!</v>
      </c>
      <c r="AG168" s="63">
        <f t="shared" si="63"/>
        <v>0</v>
      </c>
      <c r="AH168" s="59" t="e">
        <f t="shared" si="80"/>
        <v>#DIV/0!</v>
      </c>
      <c r="AI168" s="59" t="e">
        <f t="shared" si="64"/>
        <v>#DIV/0!</v>
      </c>
      <c r="AJ168" s="59" t="e">
        <f t="shared" si="65"/>
        <v>#DIV/0!</v>
      </c>
      <c r="AK168" s="57">
        <f t="shared" si="66"/>
        <v>0</v>
      </c>
      <c r="AL168" s="59" t="e">
        <f t="shared" si="81"/>
        <v>#DIV/0!</v>
      </c>
      <c r="AM168" s="59" t="e">
        <f t="shared" si="67"/>
        <v>#DIV/0!</v>
      </c>
      <c r="AN168" s="59" t="e">
        <f t="shared" si="68"/>
        <v>#DIV/0!</v>
      </c>
      <c r="AO168" s="57">
        <f t="shared" si="69"/>
        <v>0</v>
      </c>
      <c r="AP168" s="59" t="e">
        <f t="shared" si="82"/>
        <v>#DIV/0!</v>
      </c>
      <c r="AQ168" s="84"/>
      <c r="AR168" s="235"/>
      <c r="AS168" s="280" t="str">
        <f t="shared" si="83"/>
        <v/>
      </c>
      <c r="AT168" s="280">
        <f t="shared" si="84"/>
        <v>0</v>
      </c>
      <c r="AU168" s="280">
        <f t="shared" si="85"/>
        <v>0</v>
      </c>
    </row>
    <row r="169" spans="1:47" x14ac:dyDescent="0.25">
      <c r="A169">
        <f t="shared" si="86"/>
        <v>152</v>
      </c>
      <c r="B169" s="69" t="str">
        <f>IF(ISBLANK('IV Addl - Analysis'!B163),"--",'IV Addl - Analysis'!B163)</f>
        <v>--</v>
      </c>
      <c r="C169" s="60" t="str">
        <f>IF(ISBLANK('V Addl - Providers'!C163),"--",'V Addl - Providers'!C163)</f>
        <v>--</v>
      </c>
      <c r="D169" s="60" t="str">
        <f>IF(ISBLANK('V Addl - Providers'!D163),"--",'V Addl - Providers'!D163)</f>
        <v>--</v>
      </c>
      <c r="E169" s="60" t="str">
        <f>IF(ISBLANK('V Addl - Providers'!E163),"--",'V Addl - Providers'!E163)</f>
        <v>--</v>
      </c>
      <c r="F169" s="9"/>
      <c r="G169" s="9"/>
      <c r="H169" s="9"/>
      <c r="I169" s="9"/>
      <c r="J169" s="9"/>
      <c r="K169" s="9"/>
      <c r="L169" s="9"/>
      <c r="M169" s="9"/>
      <c r="N169" s="9"/>
      <c r="O169" s="9"/>
      <c r="P169" s="9"/>
      <c r="Q169" s="9"/>
      <c r="R169" s="125" t="e">
        <f t="shared" si="70"/>
        <v>#DIV/0!</v>
      </c>
      <c r="S169" s="125" t="e">
        <f t="shared" si="71"/>
        <v>#DIV/0!</v>
      </c>
      <c r="T169" s="125" t="e">
        <f t="shared" si="72"/>
        <v>#DIV/0!</v>
      </c>
      <c r="U169" s="125" t="e">
        <f t="shared" si="73"/>
        <v>#DIV/0!</v>
      </c>
      <c r="V169" s="125" t="e">
        <f t="shared" si="74"/>
        <v>#DIV/0!</v>
      </c>
      <c r="W169" s="125" t="e">
        <f t="shared" si="75"/>
        <v>#DIV/0!</v>
      </c>
      <c r="X169" s="125" t="e">
        <f t="shared" si="76"/>
        <v>#DIV/0!</v>
      </c>
      <c r="Y169" s="125" t="e">
        <f t="shared" si="77"/>
        <v>#DIV/0!</v>
      </c>
      <c r="Z169" s="125" t="e">
        <f t="shared" si="78"/>
        <v>#DIV/0!</v>
      </c>
      <c r="AA169" s="59" t="e">
        <f t="shared" si="58"/>
        <v>#DIV/0!</v>
      </c>
      <c r="AB169" s="59" t="e">
        <f t="shared" si="59"/>
        <v>#DIV/0!</v>
      </c>
      <c r="AC169" s="63">
        <f t="shared" si="60"/>
        <v>0</v>
      </c>
      <c r="AD169" s="59" t="e">
        <f t="shared" si="79"/>
        <v>#DIV/0!</v>
      </c>
      <c r="AE169" s="59" t="e">
        <f t="shared" si="61"/>
        <v>#DIV/0!</v>
      </c>
      <c r="AF169" s="59" t="e">
        <f t="shared" si="62"/>
        <v>#DIV/0!</v>
      </c>
      <c r="AG169" s="63">
        <f t="shared" si="63"/>
        <v>0</v>
      </c>
      <c r="AH169" s="59" t="e">
        <f t="shared" si="80"/>
        <v>#DIV/0!</v>
      </c>
      <c r="AI169" s="59" t="e">
        <f t="shared" si="64"/>
        <v>#DIV/0!</v>
      </c>
      <c r="AJ169" s="59" t="e">
        <f t="shared" si="65"/>
        <v>#DIV/0!</v>
      </c>
      <c r="AK169" s="57">
        <f t="shared" si="66"/>
        <v>0</v>
      </c>
      <c r="AL169" s="59" t="e">
        <f t="shared" si="81"/>
        <v>#DIV/0!</v>
      </c>
      <c r="AM169" s="59" t="e">
        <f t="shared" si="67"/>
        <v>#DIV/0!</v>
      </c>
      <c r="AN169" s="59" t="e">
        <f t="shared" si="68"/>
        <v>#DIV/0!</v>
      </c>
      <c r="AO169" s="57">
        <f t="shared" si="69"/>
        <v>0</v>
      </c>
      <c r="AP169" s="59" t="e">
        <f t="shared" si="82"/>
        <v>#DIV/0!</v>
      </c>
      <c r="AQ169" s="84"/>
      <c r="AR169" s="235"/>
      <c r="AS169" s="280" t="str">
        <f t="shared" si="83"/>
        <v/>
      </c>
      <c r="AT169" s="280">
        <f t="shared" si="84"/>
        <v>0</v>
      </c>
      <c r="AU169" s="280">
        <f t="shared" si="85"/>
        <v>0</v>
      </c>
    </row>
    <row r="170" spans="1:47" x14ac:dyDescent="0.25">
      <c r="A170">
        <f t="shared" si="86"/>
        <v>153</v>
      </c>
      <c r="B170" s="69" t="str">
        <f>IF(ISBLANK('IV Addl - Analysis'!B164),"--",'IV Addl - Analysis'!B164)</f>
        <v>--</v>
      </c>
      <c r="C170" s="60" t="str">
        <f>IF(ISBLANK('V Addl - Providers'!C164),"--",'V Addl - Providers'!C164)</f>
        <v>--</v>
      </c>
      <c r="D170" s="60" t="str">
        <f>IF(ISBLANK('V Addl - Providers'!D164),"--",'V Addl - Providers'!D164)</f>
        <v>--</v>
      </c>
      <c r="E170" s="60" t="str">
        <f>IF(ISBLANK('V Addl - Providers'!E164),"--",'V Addl - Providers'!E164)</f>
        <v>--</v>
      </c>
      <c r="F170" s="9"/>
      <c r="G170" s="9"/>
      <c r="H170" s="9"/>
      <c r="I170" s="9"/>
      <c r="J170" s="9"/>
      <c r="K170" s="9"/>
      <c r="L170" s="9"/>
      <c r="M170" s="9"/>
      <c r="N170" s="9"/>
      <c r="O170" s="9"/>
      <c r="P170" s="9"/>
      <c r="Q170" s="9"/>
      <c r="R170" s="125" t="e">
        <f t="shared" si="70"/>
        <v>#DIV/0!</v>
      </c>
      <c r="S170" s="125" t="e">
        <f t="shared" si="71"/>
        <v>#DIV/0!</v>
      </c>
      <c r="T170" s="125" t="e">
        <f t="shared" si="72"/>
        <v>#DIV/0!</v>
      </c>
      <c r="U170" s="125" t="e">
        <f t="shared" si="73"/>
        <v>#DIV/0!</v>
      </c>
      <c r="V170" s="125" t="e">
        <f t="shared" si="74"/>
        <v>#DIV/0!</v>
      </c>
      <c r="W170" s="125" t="e">
        <f t="shared" si="75"/>
        <v>#DIV/0!</v>
      </c>
      <c r="X170" s="125" t="e">
        <f t="shared" si="76"/>
        <v>#DIV/0!</v>
      </c>
      <c r="Y170" s="125" t="e">
        <f t="shared" si="77"/>
        <v>#DIV/0!</v>
      </c>
      <c r="Z170" s="125" t="e">
        <f t="shared" si="78"/>
        <v>#DIV/0!</v>
      </c>
      <c r="AA170" s="59" t="e">
        <f t="shared" si="58"/>
        <v>#DIV/0!</v>
      </c>
      <c r="AB170" s="59" t="e">
        <f t="shared" si="59"/>
        <v>#DIV/0!</v>
      </c>
      <c r="AC170" s="63">
        <f t="shared" si="60"/>
        <v>0</v>
      </c>
      <c r="AD170" s="59" t="e">
        <f t="shared" si="79"/>
        <v>#DIV/0!</v>
      </c>
      <c r="AE170" s="59" t="e">
        <f t="shared" si="61"/>
        <v>#DIV/0!</v>
      </c>
      <c r="AF170" s="59" t="e">
        <f t="shared" si="62"/>
        <v>#DIV/0!</v>
      </c>
      <c r="AG170" s="63">
        <f t="shared" si="63"/>
        <v>0</v>
      </c>
      <c r="AH170" s="59" t="e">
        <f t="shared" si="80"/>
        <v>#DIV/0!</v>
      </c>
      <c r="AI170" s="59" t="e">
        <f t="shared" si="64"/>
        <v>#DIV/0!</v>
      </c>
      <c r="AJ170" s="59" t="e">
        <f t="shared" si="65"/>
        <v>#DIV/0!</v>
      </c>
      <c r="AK170" s="57">
        <f t="shared" si="66"/>
        <v>0</v>
      </c>
      <c r="AL170" s="59" t="e">
        <f t="shared" si="81"/>
        <v>#DIV/0!</v>
      </c>
      <c r="AM170" s="59" t="e">
        <f t="shared" si="67"/>
        <v>#DIV/0!</v>
      </c>
      <c r="AN170" s="59" t="e">
        <f t="shared" si="68"/>
        <v>#DIV/0!</v>
      </c>
      <c r="AO170" s="57">
        <f t="shared" si="69"/>
        <v>0</v>
      </c>
      <c r="AP170" s="59" t="e">
        <f t="shared" si="82"/>
        <v>#DIV/0!</v>
      </c>
      <c r="AQ170" s="84"/>
      <c r="AR170" s="235"/>
      <c r="AS170" s="280" t="str">
        <f t="shared" si="83"/>
        <v/>
      </c>
      <c r="AT170" s="280">
        <f t="shared" si="84"/>
        <v>0</v>
      </c>
      <c r="AU170" s="280">
        <f t="shared" si="85"/>
        <v>0</v>
      </c>
    </row>
    <row r="171" spans="1:47" x14ac:dyDescent="0.25">
      <c r="A171">
        <f t="shared" si="86"/>
        <v>154</v>
      </c>
      <c r="B171" s="69" t="str">
        <f>IF(ISBLANK('IV Addl - Analysis'!B165),"--",'IV Addl - Analysis'!B165)</f>
        <v>--</v>
      </c>
      <c r="C171" s="60" t="str">
        <f>IF(ISBLANK('V Addl - Providers'!C165),"--",'V Addl - Providers'!C165)</f>
        <v>--</v>
      </c>
      <c r="D171" s="60" t="str">
        <f>IF(ISBLANK('V Addl - Providers'!D165),"--",'V Addl - Providers'!D165)</f>
        <v>--</v>
      </c>
      <c r="E171" s="60" t="str">
        <f>IF(ISBLANK('V Addl - Providers'!E165),"--",'V Addl - Providers'!E165)</f>
        <v>--</v>
      </c>
      <c r="F171" s="9"/>
      <c r="G171" s="9"/>
      <c r="H171" s="9"/>
      <c r="I171" s="9"/>
      <c r="J171" s="9"/>
      <c r="K171" s="9"/>
      <c r="L171" s="9"/>
      <c r="M171" s="9"/>
      <c r="N171" s="9"/>
      <c r="O171" s="9"/>
      <c r="P171" s="9"/>
      <c r="Q171" s="9"/>
      <c r="R171" s="125" t="e">
        <f t="shared" si="70"/>
        <v>#DIV/0!</v>
      </c>
      <c r="S171" s="125" t="e">
        <f t="shared" si="71"/>
        <v>#DIV/0!</v>
      </c>
      <c r="T171" s="125" t="e">
        <f t="shared" si="72"/>
        <v>#DIV/0!</v>
      </c>
      <c r="U171" s="125" t="e">
        <f t="shared" si="73"/>
        <v>#DIV/0!</v>
      </c>
      <c r="V171" s="125" t="e">
        <f t="shared" si="74"/>
        <v>#DIV/0!</v>
      </c>
      <c r="W171" s="125" t="e">
        <f t="shared" si="75"/>
        <v>#DIV/0!</v>
      </c>
      <c r="X171" s="125" t="e">
        <f t="shared" si="76"/>
        <v>#DIV/0!</v>
      </c>
      <c r="Y171" s="125" t="e">
        <f t="shared" si="77"/>
        <v>#DIV/0!</v>
      </c>
      <c r="Z171" s="125" t="e">
        <f t="shared" si="78"/>
        <v>#DIV/0!</v>
      </c>
      <c r="AA171" s="59" t="e">
        <f t="shared" si="58"/>
        <v>#DIV/0!</v>
      </c>
      <c r="AB171" s="59" t="e">
        <f t="shared" si="59"/>
        <v>#DIV/0!</v>
      </c>
      <c r="AC171" s="63">
        <f t="shared" si="60"/>
        <v>0</v>
      </c>
      <c r="AD171" s="59" t="e">
        <f t="shared" si="79"/>
        <v>#DIV/0!</v>
      </c>
      <c r="AE171" s="59" t="e">
        <f t="shared" si="61"/>
        <v>#DIV/0!</v>
      </c>
      <c r="AF171" s="59" t="e">
        <f t="shared" si="62"/>
        <v>#DIV/0!</v>
      </c>
      <c r="AG171" s="63">
        <f t="shared" si="63"/>
        <v>0</v>
      </c>
      <c r="AH171" s="59" t="e">
        <f t="shared" si="80"/>
        <v>#DIV/0!</v>
      </c>
      <c r="AI171" s="59" t="e">
        <f t="shared" si="64"/>
        <v>#DIV/0!</v>
      </c>
      <c r="AJ171" s="59" t="e">
        <f t="shared" si="65"/>
        <v>#DIV/0!</v>
      </c>
      <c r="AK171" s="57">
        <f t="shared" si="66"/>
        <v>0</v>
      </c>
      <c r="AL171" s="59" t="e">
        <f t="shared" si="81"/>
        <v>#DIV/0!</v>
      </c>
      <c r="AM171" s="59" t="e">
        <f t="shared" si="67"/>
        <v>#DIV/0!</v>
      </c>
      <c r="AN171" s="59" t="e">
        <f t="shared" si="68"/>
        <v>#DIV/0!</v>
      </c>
      <c r="AO171" s="57">
        <f t="shared" si="69"/>
        <v>0</v>
      </c>
      <c r="AP171" s="59" t="e">
        <f t="shared" si="82"/>
        <v>#DIV/0!</v>
      </c>
      <c r="AQ171" s="84"/>
      <c r="AR171" s="235"/>
      <c r="AS171" s="280" t="str">
        <f t="shared" si="83"/>
        <v/>
      </c>
      <c r="AT171" s="280">
        <f t="shared" si="84"/>
        <v>0</v>
      </c>
      <c r="AU171" s="280">
        <f t="shared" si="85"/>
        <v>0</v>
      </c>
    </row>
    <row r="172" spans="1:47" x14ac:dyDescent="0.25">
      <c r="A172">
        <f t="shared" si="86"/>
        <v>155</v>
      </c>
      <c r="B172" s="69" t="str">
        <f>IF(ISBLANK('IV Addl - Analysis'!B166),"--",'IV Addl - Analysis'!B166)</f>
        <v>--</v>
      </c>
      <c r="C172" s="60" t="str">
        <f>IF(ISBLANK('V Addl - Providers'!C166),"--",'V Addl - Providers'!C166)</f>
        <v>--</v>
      </c>
      <c r="D172" s="60" t="str">
        <f>IF(ISBLANK('V Addl - Providers'!D166),"--",'V Addl - Providers'!D166)</f>
        <v>--</v>
      </c>
      <c r="E172" s="60" t="str">
        <f>IF(ISBLANK('V Addl - Providers'!E166),"--",'V Addl - Providers'!E166)</f>
        <v>--</v>
      </c>
      <c r="F172" s="9"/>
      <c r="G172" s="9"/>
      <c r="H172" s="9"/>
      <c r="I172" s="9"/>
      <c r="J172" s="9"/>
      <c r="K172" s="9"/>
      <c r="L172" s="9"/>
      <c r="M172" s="9"/>
      <c r="N172" s="9"/>
      <c r="O172" s="9"/>
      <c r="P172" s="9"/>
      <c r="Q172" s="9"/>
      <c r="R172" s="125" t="e">
        <f t="shared" si="70"/>
        <v>#DIV/0!</v>
      </c>
      <c r="S172" s="125" t="e">
        <f t="shared" si="71"/>
        <v>#DIV/0!</v>
      </c>
      <c r="T172" s="125" t="e">
        <f t="shared" si="72"/>
        <v>#DIV/0!</v>
      </c>
      <c r="U172" s="125" t="e">
        <f t="shared" si="73"/>
        <v>#DIV/0!</v>
      </c>
      <c r="V172" s="125" t="e">
        <f t="shared" si="74"/>
        <v>#DIV/0!</v>
      </c>
      <c r="W172" s="125" t="e">
        <f t="shared" si="75"/>
        <v>#DIV/0!</v>
      </c>
      <c r="X172" s="125" t="e">
        <f t="shared" si="76"/>
        <v>#DIV/0!</v>
      </c>
      <c r="Y172" s="125" t="e">
        <f t="shared" si="77"/>
        <v>#DIV/0!</v>
      </c>
      <c r="Z172" s="125" t="e">
        <f t="shared" si="78"/>
        <v>#DIV/0!</v>
      </c>
      <c r="AA172" s="59" t="e">
        <f t="shared" si="58"/>
        <v>#DIV/0!</v>
      </c>
      <c r="AB172" s="59" t="e">
        <f t="shared" si="59"/>
        <v>#DIV/0!</v>
      </c>
      <c r="AC172" s="63">
        <f t="shared" si="60"/>
        <v>0</v>
      </c>
      <c r="AD172" s="59" t="e">
        <f t="shared" si="79"/>
        <v>#DIV/0!</v>
      </c>
      <c r="AE172" s="59" t="e">
        <f t="shared" si="61"/>
        <v>#DIV/0!</v>
      </c>
      <c r="AF172" s="59" t="e">
        <f t="shared" si="62"/>
        <v>#DIV/0!</v>
      </c>
      <c r="AG172" s="63">
        <f t="shared" si="63"/>
        <v>0</v>
      </c>
      <c r="AH172" s="59" t="e">
        <f t="shared" si="80"/>
        <v>#DIV/0!</v>
      </c>
      <c r="AI172" s="59" t="e">
        <f t="shared" si="64"/>
        <v>#DIV/0!</v>
      </c>
      <c r="AJ172" s="59" t="e">
        <f t="shared" si="65"/>
        <v>#DIV/0!</v>
      </c>
      <c r="AK172" s="57">
        <f t="shared" si="66"/>
        <v>0</v>
      </c>
      <c r="AL172" s="59" t="e">
        <f t="shared" si="81"/>
        <v>#DIV/0!</v>
      </c>
      <c r="AM172" s="59" t="e">
        <f t="shared" si="67"/>
        <v>#DIV/0!</v>
      </c>
      <c r="AN172" s="59" t="e">
        <f t="shared" si="68"/>
        <v>#DIV/0!</v>
      </c>
      <c r="AO172" s="57">
        <f t="shared" si="69"/>
        <v>0</v>
      </c>
      <c r="AP172" s="59" t="e">
        <f t="shared" si="82"/>
        <v>#DIV/0!</v>
      </c>
      <c r="AQ172" s="84"/>
      <c r="AR172" s="235"/>
      <c r="AS172" s="280" t="str">
        <f t="shared" si="83"/>
        <v/>
      </c>
      <c r="AT172" s="280">
        <f t="shared" si="84"/>
        <v>0</v>
      </c>
      <c r="AU172" s="280">
        <f t="shared" si="85"/>
        <v>0</v>
      </c>
    </row>
    <row r="173" spans="1:47" x14ac:dyDescent="0.25">
      <c r="A173">
        <f t="shared" si="86"/>
        <v>156</v>
      </c>
      <c r="B173" s="69" t="str">
        <f>IF(ISBLANK('IV Addl - Analysis'!B167),"--",'IV Addl - Analysis'!B167)</f>
        <v>--</v>
      </c>
      <c r="C173" s="60" t="str">
        <f>IF(ISBLANK('V Addl - Providers'!C167),"--",'V Addl - Providers'!C167)</f>
        <v>--</v>
      </c>
      <c r="D173" s="60" t="str">
        <f>IF(ISBLANK('V Addl - Providers'!D167),"--",'V Addl - Providers'!D167)</f>
        <v>--</v>
      </c>
      <c r="E173" s="60" t="str">
        <f>IF(ISBLANK('V Addl - Providers'!E167),"--",'V Addl - Providers'!E167)</f>
        <v>--</v>
      </c>
      <c r="F173" s="9"/>
      <c r="G173" s="9"/>
      <c r="H173" s="9"/>
      <c r="I173" s="9"/>
      <c r="J173" s="9"/>
      <c r="K173" s="9"/>
      <c r="L173" s="9"/>
      <c r="M173" s="9"/>
      <c r="N173" s="9"/>
      <c r="O173" s="9"/>
      <c r="P173" s="9"/>
      <c r="Q173" s="9"/>
      <c r="R173" s="125" t="e">
        <f t="shared" si="70"/>
        <v>#DIV/0!</v>
      </c>
      <c r="S173" s="125" t="e">
        <f t="shared" si="71"/>
        <v>#DIV/0!</v>
      </c>
      <c r="T173" s="125" t="e">
        <f t="shared" si="72"/>
        <v>#DIV/0!</v>
      </c>
      <c r="U173" s="125" t="e">
        <f t="shared" si="73"/>
        <v>#DIV/0!</v>
      </c>
      <c r="V173" s="125" t="e">
        <f t="shared" si="74"/>
        <v>#DIV/0!</v>
      </c>
      <c r="W173" s="125" t="e">
        <f t="shared" si="75"/>
        <v>#DIV/0!</v>
      </c>
      <c r="X173" s="125" t="e">
        <f t="shared" si="76"/>
        <v>#DIV/0!</v>
      </c>
      <c r="Y173" s="125" t="e">
        <f t="shared" si="77"/>
        <v>#DIV/0!</v>
      </c>
      <c r="Z173" s="125" t="e">
        <f t="shared" si="78"/>
        <v>#DIV/0!</v>
      </c>
      <c r="AA173" s="59" t="e">
        <f t="shared" si="58"/>
        <v>#DIV/0!</v>
      </c>
      <c r="AB173" s="59" t="e">
        <f t="shared" si="59"/>
        <v>#DIV/0!</v>
      </c>
      <c r="AC173" s="63">
        <f t="shared" si="60"/>
        <v>0</v>
      </c>
      <c r="AD173" s="59" t="e">
        <f t="shared" si="79"/>
        <v>#DIV/0!</v>
      </c>
      <c r="AE173" s="59" t="e">
        <f t="shared" si="61"/>
        <v>#DIV/0!</v>
      </c>
      <c r="AF173" s="59" t="e">
        <f t="shared" si="62"/>
        <v>#DIV/0!</v>
      </c>
      <c r="AG173" s="63">
        <f t="shared" si="63"/>
        <v>0</v>
      </c>
      <c r="AH173" s="59" t="e">
        <f t="shared" si="80"/>
        <v>#DIV/0!</v>
      </c>
      <c r="AI173" s="59" t="e">
        <f t="shared" si="64"/>
        <v>#DIV/0!</v>
      </c>
      <c r="AJ173" s="59" t="e">
        <f t="shared" si="65"/>
        <v>#DIV/0!</v>
      </c>
      <c r="AK173" s="57">
        <f t="shared" si="66"/>
        <v>0</v>
      </c>
      <c r="AL173" s="59" t="e">
        <f t="shared" si="81"/>
        <v>#DIV/0!</v>
      </c>
      <c r="AM173" s="59" t="e">
        <f t="shared" si="67"/>
        <v>#DIV/0!</v>
      </c>
      <c r="AN173" s="59" t="e">
        <f t="shared" si="68"/>
        <v>#DIV/0!</v>
      </c>
      <c r="AO173" s="57">
        <f t="shared" si="69"/>
        <v>0</v>
      </c>
      <c r="AP173" s="59" t="e">
        <f t="shared" si="82"/>
        <v>#DIV/0!</v>
      </c>
      <c r="AQ173" s="84"/>
      <c r="AR173" s="235"/>
      <c r="AS173" s="280" t="str">
        <f t="shared" si="83"/>
        <v/>
      </c>
      <c r="AT173" s="280">
        <f t="shared" si="84"/>
        <v>0</v>
      </c>
      <c r="AU173" s="280">
        <f t="shared" si="85"/>
        <v>0</v>
      </c>
    </row>
    <row r="174" spans="1:47" x14ac:dyDescent="0.25">
      <c r="A174">
        <f t="shared" si="86"/>
        <v>157</v>
      </c>
      <c r="B174" s="69" t="str">
        <f>IF(ISBLANK('IV Addl - Analysis'!B168),"--",'IV Addl - Analysis'!B168)</f>
        <v>--</v>
      </c>
      <c r="C174" s="60" t="str">
        <f>IF(ISBLANK('V Addl - Providers'!C168),"--",'V Addl - Providers'!C168)</f>
        <v>--</v>
      </c>
      <c r="D174" s="60" t="str">
        <f>IF(ISBLANK('V Addl - Providers'!D168),"--",'V Addl - Providers'!D168)</f>
        <v>--</v>
      </c>
      <c r="E174" s="60" t="str">
        <f>IF(ISBLANK('V Addl - Providers'!E168),"--",'V Addl - Providers'!E168)</f>
        <v>--</v>
      </c>
      <c r="F174" s="9"/>
      <c r="G174" s="9"/>
      <c r="H174" s="9"/>
      <c r="I174" s="9"/>
      <c r="J174" s="9"/>
      <c r="K174" s="9"/>
      <c r="L174" s="9"/>
      <c r="M174" s="9"/>
      <c r="N174" s="9"/>
      <c r="O174" s="9"/>
      <c r="P174" s="9"/>
      <c r="Q174" s="9"/>
      <c r="R174" s="125" t="e">
        <f t="shared" si="70"/>
        <v>#DIV/0!</v>
      </c>
      <c r="S174" s="125" t="e">
        <f t="shared" si="71"/>
        <v>#DIV/0!</v>
      </c>
      <c r="T174" s="125" t="e">
        <f t="shared" si="72"/>
        <v>#DIV/0!</v>
      </c>
      <c r="U174" s="125" t="e">
        <f t="shared" si="73"/>
        <v>#DIV/0!</v>
      </c>
      <c r="V174" s="125" t="e">
        <f t="shared" si="74"/>
        <v>#DIV/0!</v>
      </c>
      <c r="W174" s="125" t="e">
        <f t="shared" si="75"/>
        <v>#DIV/0!</v>
      </c>
      <c r="X174" s="125" t="e">
        <f t="shared" si="76"/>
        <v>#DIV/0!</v>
      </c>
      <c r="Y174" s="125" t="e">
        <f t="shared" si="77"/>
        <v>#DIV/0!</v>
      </c>
      <c r="Z174" s="125" t="e">
        <f t="shared" si="78"/>
        <v>#DIV/0!</v>
      </c>
      <c r="AA174" s="59" t="e">
        <f t="shared" si="58"/>
        <v>#DIV/0!</v>
      </c>
      <c r="AB174" s="59" t="e">
        <f t="shared" si="59"/>
        <v>#DIV/0!</v>
      </c>
      <c r="AC174" s="63">
        <f t="shared" si="60"/>
        <v>0</v>
      </c>
      <c r="AD174" s="59" t="e">
        <f t="shared" si="79"/>
        <v>#DIV/0!</v>
      </c>
      <c r="AE174" s="59" t="e">
        <f t="shared" si="61"/>
        <v>#DIV/0!</v>
      </c>
      <c r="AF174" s="59" t="e">
        <f t="shared" si="62"/>
        <v>#DIV/0!</v>
      </c>
      <c r="AG174" s="63">
        <f t="shared" si="63"/>
        <v>0</v>
      </c>
      <c r="AH174" s="59" t="e">
        <f t="shared" si="80"/>
        <v>#DIV/0!</v>
      </c>
      <c r="AI174" s="59" t="e">
        <f t="shared" si="64"/>
        <v>#DIV/0!</v>
      </c>
      <c r="AJ174" s="59" t="e">
        <f t="shared" si="65"/>
        <v>#DIV/0!</v>
      </c>
      <c r="AK174" s="57">
        <f t="shared" si="66"/>
        <v>0</v>
      </c>
      <c r="AL174" s="59" t="e">
        <f t="shared" si="81"/>
        <v>#DIV/0!</v>
      </c>
      <c r="AM174" s="59" t="e">
        <f t="shared" si="67"/>
        <v>#DIV/0!</v>
      </c>
      <c r="AN174" s="59" t="e">
        <f t="shared" si="68"/>
        <v>#DIV/0!</v>
      </c>
      <c r="AO174" s="57">
        <f t="shared" si="69"/>
        <v>0</v>
      </c>
      <c r="AP174" s="59" t="e">
        <f t="shared" si="82"/>
        <v>#DIV/0!</v>
      </c>
      <c r="AQ174" s="84"/>
      <c r="AR174" s="235"/>
      <c r="AS174" s="280" t="str">
        <f t="shared" si="83"/>
        <v/>
      </c>
      <c r="AT174" s="280">
        <f t="shared" si="84"/>
        <v>0</v>
      </c>
      <c r="AU174" s="280">
        <f t="shared" si="85"/>
        <v>0</v>
      </c>
    </row>
    <row r="175" spans="1:47" x14ac:dyDescent="0.25">
      <c r="A175">
        <f t="shared" si="86"/>
        <v>158</v>
      </c>
      <c r="B175" s="69" t="str">
        <f>IF(ISBLANK('IV Addl - Analysis'!B169),"--",'IV Addl - Analysis'!B169)</f>
        <v>--</v>
      </c>
      <c r="C175" s="60" t="str">
        <f>IF(ISBLANK('V Addl - Providers'!C169),"--",'V Addl - Providers'!C169)</f>
        <v>--</v>
      </c>
      <c r="D175" s="60" t="str">
        <f>IF(ISBLANK('V Addl - Providers'!D169),"--",'V Addl - Providers'!D169)</f>
        <v>--</v>
      </c>
      <c r="E175" s="60" t="str">
        <f>IF(ISBLANK('V Addl - Providers'!E169),"--",'V Addl - Providers'!E169)</f>
        <v>--</v>
      </c>
      <c r="F175" s="9"/>
      <c r="G175" s="9"/>
      <c r="H175" s="9"/>
      <c r="I175" s="9"/>
      <c r="J175" s="9"/>
      <c r="K175" s="9"/>
      <c r="L175" s="9"/>
      <c r="M175" s="9"/>
      <c r="N175" s="9"/>
      <c r="O175" s="9"/>
      <c r="P175" s="9"/>
      <c r="Q175" s="9"/>
      <c r="R175" s="125" t="e">
        <f t="shared" si="70"/>
        <v>#DIV/0!</v>
      </c>
      <c r="S175" s="125" t="e">
        <f t="shared" si="71"/>
        <v>#DIV/0!</v>
      </c>
      <c r="T175" s="125" t="e">
        <f t="shared" si="72"/>
        <v>#DIV/0!</v>
      </c>
      <c r="U175" s="125" t="e">
        <f t="shared" si="73"/>
        <v>#DIV/0!</v>
      </c>
      <c r="V175" s="125" t="e">
        <f t="shared" si="74"/>
        <v>#DIV/0!</v>
      </c>
      <c r="W175" s="125" t="e">
        <f t="shared" si="75"/>
        <v>#DIV/0!</v>
      </c>
      <c r="X175" s="125" t="e">
        <f t="shared" si="76"/>
        <v>#DIV/0!</v>
      </c>
      <c r="Y175" s="125" t="e">
        <f t="shared" si="77"/>
        <v>#DIV/0!</v>
      </c>
      <c r="Z175" s="125" t="e">
        <f t="shared" si="78"/>
        <v>#DIV/0!</v>
      </c>
      <c r="AA175" s="59" t="e">
        <f t="shared" si="58"/>
        <v>#DIV/0!</v>
      </c>
      <c r="AB175" s="59" t="e">
        <f t="shared" si="59"/>
        <v>#DIV/0!</v>
      </c>
      <c r="AC175" s="63">
        <f t="shared" si="60"/>
        <v>0</v>
      </c>
      <c r="AD175" s="59" t="e">
        <f t="shared" si="79"/>
        <v>#DIV/0!</v>
      </c>
      <c r="AE175" s="59" t="e">
        <f t="shared" si="61"/>
        <v>#DIV/0!</v>
      </c>
      <c r="AF175" s="59" t="e">
        <f t="shared" si="62"/>
        <v>#DIV/0!</v>
      </c>
      <c r="AG175" s="63">
        <f t="shared" si="63"/>
        <v>0</v>
      </c>
      <c r="AH175" s="59" t="e">
        <f t="shared" si="80"/>
        <v>#DIV/0!</v>
      </c>
      <c r="AI175" s="59" t="e">
        <f t="shared" si="64"/>
        <v>#DIV/0!</v>
      </c>
      <c r="AJ175" s="59" t="e">
        <f t="shared" si="65"/>
        <v>#DIV/0!</v>
      </c>
      <c r="AK175" s="57">
        <f t="shared" si="66"/>
        <v>0</v>
      </c>
      <c r="AL175" s="59" t="e">
        <f t="shared" si="81"/>
        <v>#DIV/0!</v>
      </c>
      <c r="AM175" s="59" t="e">
        <f t="shared" si="67"/>
        <v>#DIV/0!</v>
      </c>
      <c r="AN175" s="59" t="e">
        <f t="shared" si="68"/>
        <v>#DIV/0!</v>
      </c>
      <c r="AO175" s="57">
        <f t="shared" si="69"/>
        <v>0</v>
      </c>
      <c r="AP175" s="59" t="e">
        <f t="shared" si="82"/>
        <v>#DIV/0!</v>
      </c>
      <c r="AQ175" s="84"/>
      <c r="AR175" s="235"/>
      <c r="AS175" s="280" t="str">
        <f t="shared" si="83"/>
        <v/>
      </c>
      <c r="AT175" s="280">
        <f t="shared" si="84"/>
        <v>0</v>
      </c>
      <c r="AU175" s="280">
        <f t="shared" si="85"/>
        <v>0</v>
      </c>
    </row>
    <row r="176" spans="1:47" x14ac:dyDescent="0.25">
      <c r="A176">
        <f t="shared" si="86"/>
        <v>159</v>
      </c>
      <c r="B176" s="69" t="str">
        <f>IF(ISBLANK('IV Addl - Analysis'!B170),"--",'IV Addl - Analysis'!B170)</f>
        <v>--</v>
      </c>
      <c r="C176" s="60" t="str">
        <f>IF(ISBLANK('V Addl - Providers'!C170),"--",'V Addl - Providers'!C170)</f>
        <v>--</v>
      </c>
      <c r="D176" s="60" t="str">
        <f>IF(ISBLANK('V Addl - Providers'!D170),"--",'V Addl - Providers'!D170)</f>
        <v>--</v>
      </c>
      <c r="E176" s="60" t="str">
        <f>IF(ISBLANK('V Addl - Providers'!E170),"--",'V Addl - Providers'!E170)</f>
        <v>--</v>
      </c>
      <c r="F176" s="9"/>
      <c r="G176" s="9"/>
      <c r="H176" s="9"/>
      <c r="I176" s="9"/>
      <c r="J176" s="9"/>
      <c r="K176" s="9"/>
      <c r="L176" s="9"/>
      <c r="M176" s="9"/>
      <c r="N176" s="9"/>
      <c r="O176" s="9"/>
      <c r="P176" s="9"/>
      <c r="Q176" s="9"/>
      <c r="R176" s="125" t="e">
        <f t="shared" si="70"/>
        <v>#DIV/0!</v>
      </c>
      <c r="S176" s="125" t="e">
        <f t="shared" si="71"/>
        <v>#DIV/0!</v>
      </c>
      <c r="T176" s="125" t="e">
        <f t="shared" si="72"/>
        <v>#DIV/0!</v>
      </c>
      <c r="U176" s="125" t="e">
        <f t="shared" si="73"/>
        <v>#DIV/0!</v>
      </c>
      <c r="V176" s="125" t="e">
        <f t="shared" si="74"/>
        <v>#DIV/0!</v>
      </c>
      <c r="W176" s="125" t="e">
        <f t="shared" si="75"/>
        <v>#DIV/0!</v>
      </c>
      <c r="X176" s="125" t="e">
        <f t="shared" si="76"/>
        <v>#DIV/0!</v>
      </c>
      <c r="Y176" s="125" t="e">
        <f t="shared" si="77"/>
        <v>#DIV/0!</v>
      </c>
      <c r="Z176" s="125" t="e">
        <f t="shared" si="78"/>
        <v>#DIV/0!</v>
      </c>
      <c r="AA176" s="59" t="e">
        <f t="shared" si="58"/>
        <v>#DIV/0!</v>
      </c>
      <c r="AB176" s="59" t="e">
        <f t="shared" si="59"/>
        <v>#DIV/0!</v>
      </c>
      <c r="AC176" s="63">
        <f t="shared" si="60"/>
        <v>0</v>
      </c>
      <c r="AD176" s="59" t="e">
        <f t="shared" si="79"/>
        <v>#DIV/0!</v>
      </c>
      <c r="AE176" s="59" t="e">
        <f t="shared" si="61"/>
        <v>#DIV/0!</v>
      </c>
      <c r="AF176" s="59" t="e">
        <f t="shared" si="62"/>
        <v>#DIV/0!</v>
      </c>
      <c r="AG176" s="63">
        <f t="shared" si="63"/>
        <v>0</v>
      </c>
      <c r="AH176" s="59" t="e">
        <f t="shared" si="80"/>
        <v>#DIV/0!</v>
      </c>
      <c r="AI176" s="59" t="e">
        <f t="shared" si="64"/>
        <v>#DIV/0!</v>
      </c>
      <c r="AJ176" s="59" t="e">
        <f t="shared" si="65"/>
        <v>#DIV/0!</v>
      </c>
      <c r="AK176" s="57">
        <f t="shared" si="66"/>
        <v>0</v>
      </c>
      <c r="AL176" s="59" t="e">
        <f t="shared" si="81"/>
        <v>#DIV/0!</v>
      </c>
      <c r="AM176" s="59" t="e">
        <f t="shared" si="67"/>
        <v>#DIV/0!</v>
      </c>
      <c r="AN176" s="59" t="e">
        <f t="shared" si="68"/>
        <v>#DIV/0!</v>
      </c>
      <c r="AO176" s="57">
        <f t="shared" si="69"/>
        <v>0</v>
      </c>
      <c r="AP176" s="59" t="e">
        <f t="shared" si="82"/>
        <v>#DIV/0!</v>
      </c>
      <c r="AQ176" s="84"/>
      <c r="AR176" s="235"/>
      <c r="AS176" s="280" t="str">
        <f t="shared" si="83"/>
        <v/>
      </c>
      <c r="AT176" s="280">
        <f t="shared" si="84"/>
        <v>0</v>
      </c>
      <c r="AU176" s="280">
        <f t="shared" si="85"/>
        <v>0</v>
      </c>
    </row>
    <row r="177" spans="1:47" x14ac:dyDescent="0.25">
      <c r="A177">
        <f t="shared" si="86"/>
        <v>160</v>
      </c>
      <c r="B177" s="69" t="str">
        <f>IF(ISBLANK('IV Addl - Analysis'!B171),"--",'IV Addl - Analysis'!B171)</f>
        <v>--</v>
      </c>
      <c r="C177" s="60" t="str">
        <f>IF(ISBLANK('V Addl - Providers'!C171),"--",'V Addl - Providers'!C171)</f>
        <v>--</v>
      </c>
      <c r="D177" s="60" t="str">
        <f>IF(ISBLANK('V Addl - Providers'!D171),"--",'V Addl - Providers'!D171)</f>
        <v>--</v>
      </c>
      <c r="E177" s="60" t="str">
        <f>IF(ISBLANK('V Addl - Providers'!E171),"--",'V Addl - Providers'!E171)</f>
        <v>--</v>
      </c>
      <c r="F177" s="9"/>
      <c r="G177" s="9"/>
      <c r="H177" s="9"/>
      <c r="I177" s="9"/>
      <c r="J177" s="9"/>
      <c r="K177" s="9"/>
      <c r="L177" s="9"/>
      <c r="M177" s="9"/>
      <c r="N177" s="9"/>
      <c r="O177" s="9"/>
      <c r="P177" s="9"/>
      <c r="Q177" s="9"/>
      <c r="R177" s="125" t="e">
        <f t="shared" si="70"/>
        <v>#DIV/0!</v>
      </c>
      <c r="S177" s="125" t="e">
        <f t="shared" si="71"/>
        <v>#DIV/0!</v>
      </c>
      <c r="T177" s="125" t="e">
        <f t="shared" si="72"/>
        <v>#DIV/0!</v>
      </c>
      <c r="U177" s="125" t="e">
        <f t="shared" si="73"/>
        <v>#DIV/0!</v>
      </c>
      <c r="V177" s="125" t="e">
        <f t="shared" si="74"/>
        <v>#DIV/0!</v>
      </c>
      <c r="W177" s="125" t="e">
        <f t="shared" si="75"/>
        <v>#DIV/0!</v>
      </c>
      <c r="X177" s="125" t="e">
        <f t="shared" si="76"/>
        <v>#DIV/0!</v>
      </c>
      <c r="Y177" s="125" t="e">
        <f t="shared" si="77"/>
        <v>#DIV/0!</v>
      </c>
      <c r="Z177" s="125" t="e">
        <f t="shared" si="78"/>
        <v>#DIV/0!</v>
      </c>
      <c r="AA177" s="59" t="e">
        <f t="shared" si="58"/>
        <v>#DIV/0!</v>
      </c>
      <c r="AB177" s="59" t="e">
        <f t="shared" si="59"/>
        <v>#DIV/0!</v>
      </c>
      <c r="AC177" s="63">
        <f t="shared" si="60"/>
        <v>0</v>
      </c>
      <c r="AD177" s="59" t="e">
        <f t="shared" si="79"/>
        <v>#DIV/0!</v>
      </c>
      <c r="AE177" s="59" t="e">
        <f t="shared" si="61"/>
        <v>#DIV/0!</v>
      </c>
      <c r="AF177" s="59" t="e">
        <f t="shared" si="62"/>
        <v>#DIV/0!</v>
      </c>
      <c r="AG177" s="63">
        <f t="shared" si="63"/>
        <v>0</v>
      </c>
      <c r="AH177" s="59" t="e">
        <f t="shared" si="80"/>
        <v>#DIV/0!</v>
      </c>
      <c r="AI177" s="59" t="e">
        <f t="shared" si="64"/>
        <v>#DIV/0!</v>
      </c>
      <c r="AJ177" s="59" t="e">
        <f t="shared" si="65"/>
        <v>#DIV/0!</v>
      </c>
      <c r="AK177" s="57">
        <f t="shared" si="66"/>
        <v>0</v>
      </c>
      <c r="AL177" s="59" t="e">
        <f t="shared" si="81"/>
        <v>#DIV/0!</v>
      </c>
      <c r="AM177" s="59" t="e">
        <f t="shared" si="67"/>
        <v>#DIV/0!</v>
      </c>
      <c r="AN177" s="59" t="e">
        <f t="shared" si="68"/>
        <v>#DIV/0!</v>
      </c>
      <c r="AO177" s="57">
        <f t="shared" si="69"/>
        <v>0</v>
      </c>
      <c r="AP177" s="59" t="e">
        <f t="shared" si="82"/>
        <v>#DIV/0!</v>
      </c>
      <c r="AQ177" s="84"/>
      <c r="AR177" s="235"/>
      <c r="AS177" s="280" t="str">
        <f t="shared" si="83"/>
        <v/>
      </c>
      <c r="AT177" s="280">
        <f t="shared" si="84"/>
        <v>0</v>
      </c>
      <c r="AU177" s="280">
        <f t="shared" si="85"/>
        <v>0</v>
      </c>
    </row>
    <row r="178" spans="1:47" x14ac:dyDescent="0.25">
      <c r="A178">
        <f t="shared" si="86"/>
        <v>161</v>
      </c>
      <c r="B178" s="69" t="str">
        <f>IF(ISBLANK('IV Addl - Analysis'!B172),"--",'IV Addl - Analysis'!B172)</f>
        <v>--</v>
      </c>
      <c r="C178" s="60" t="str">
        <f>IF(ISBLANK('V Addl - Providers'!C172),"--",'V Addl - Providers'!C172)</f>
        <v>--</v>
      </c>
      <c r="D178" s="60" t="str">
        <f>IF(ISBLANK('V Addl - Providers'!D172),"--",'V Addl - Providers'!D172)</f>
        <v>--</v>
      </c>
      <c r="E178" s="60" t="str">
        <f>IF(ISBLANK('V Addl - Providers'!E172),"--",'V Addl - Providers'!E172)</f>
        <v>--</v>
      </c>
      <c r="F178" s="9"/>
      <c r="G178" s="9"/>
      <c r="H178" s="9"/>
      <c r="I178" s="9"/>
      <c r="J178" s="9"/>
      <c r="K178" s="9"/>
      <c r="L178" s="9"/>
      <c r="M178" s="9"/>
      <c r="N178" s="9"/>
      <c r="O178" s="9"/>
      <c r="P178" s="9"/>
      <c r="Q178" s="9"/>
      <c r="R178" s="125" t="e">
        <f t="shared" si="70"/>
        <v>#DIV/0!</v>
      </c>
      <c r="S178" s="125" t="e">
        <f t="shared" si="71"/>
        <v>#DIV/0!</v>
      </c>
      <c r="T178" s="125" t="e">
        <f t="shared" si="72"/>
        <v>#DIV/0!</v>
      </c>
      <c r="U178" s="125" t="e">
        <f t="shared" si="73"/>
        <v>#DIV/0!</v>
      </c>
      <c r="V178" s="125" t="e">
        <f t="shared" si="74"/>
        <v>#DIV/0!</v>
      </c>
      <c r="W178" s="125" t="e">
        <f t="shared" si="75"/>
        <v>#DIV/0!</v>
      </c>
      <c r="X178" s="125" t="e">
        <f t="shared" si="76"/>
        <v>#DIV/0!</v>
      </c>
      <c r="Y178" s="125" t="e">
        <f t="shared" si="77"/>
        <v>#DIV/0!</v>
      </c>
      <c r="Z178" s="125" t="e">
        <f t="shared" si="78"/>
        <v>#DIV/0!</v>
      </c>
      <c r="AA178" s="59" t="e">
        <f t="shared" si="58"/>
        <v>#DIV/0!</v>
      </c>
      <c r="AB178" s="59" t="e">
        <f t="shared" si="59"/>
        <v>#DIV/0!</v>
      </c>
      <c r="AC178" s="63">
        <f t="shared" si="60"/>
        <v>0</v>
      </c>
      <c r="AD178" s="59" t="e">
        <f t="shared" si="79"/>
        <v>#DIV/0!</v>
      </c>
      <c r="AE178" s="59" t="e">
        <f t="shared" si="61"/>
        <v>#DIV/0!</v>
      </c>
      <c r="AF178" s="59" t="e">
        <f t="shared" si="62"/>
        <v>#DIV/0!</v>
      </c>
      <c r="AG178" s="63">
        <f t="shared" si="63"/>
        <v>0</v>
      </c>
      <c r="AH178" s="59" t="e">
        <f t="shared" si="80"/>
        <v>#DIV/0!</v>
      </c>
      <c r="AI178" s="59" t="e">
        <f t="shared" si="64"/>
        <v>#DIV/0!</v>
      </c>
      <c r="AJ178" s="59" t="e">
        <f t="shared" si="65"/>
        <v>#DIV/0!</v>
      </c>
      <c r="AK178" s="57">
        <f t="shared" si="66"/>
        <v>0</v>
      </c>
      <c r="AL178" s="59" t="e">
        <f t="shared" si="81"/>
        <v>#DIV/0!</v>
      </c>
      <c r="AM178" s="59" t="e">
        <f t="shared" si="67"/>
        <v>#DIV/0!</v>
      </c>
      <c r="AN178" s="59" t="e">
        <f t="shared" si="68"/>
        <v>#DIV/0!</v>
      </c>
      <c r="AO178" s="57">
        <f t="shared" si="69"/>
        <v>0</v>
      </c>
      <c r="AP178" s="59" t="e">
        <f t="shared" si="82"/>
        <v>#DIV/0!</v>
      </c>
      <c r="AQ178" s="84"/>
      <c r="AR178" s="235"/>
      <c r="AS178" s="280" t="str">
        <f t="shared" si="83"/>
        <v/>
      </c>
      <c r="AT178" s="280">
        <f t="shared" si="84"/>
        <v>0</v>
      </c>
      <c r="AU178" s="280">
        <f t="shared" si="85"/>
        <v>0</v>
      </c>
    </row>
    <row r="179" spans="1:47" x14ac:dyDescent="0.25">
      <c r="A179">
        <f t="shared" si="86"/>
        <v>162</v>
      </c>
      <c r="B179" s="69" t="str">
        <f>IF(ISBLANK('IV Addl - Analysis'!B173),"--",'IV Addl - Analysis'!B173)</f>
        <v>--</v>
      </c>
      <c r="C179" s="60" t="str">
        <f>IF(ISBLANK('V Addl - Providers'!C173),"--",'V Addl - Providers'!C173)</f>
        <v>--</v>
      </c>
      <c r="D179" s="60" t="str">
        <f>IF(ISBLANK('V Addl - Providers'!D173),"--",'V Addl - Providers'!D173)</f>
        <v>--</v>
      </c>
      <c r="E179" s="60" t="str">
        <f>IF(ISBLANK('V Addl - Providers'!E173),"--",'V Addl - Providers'!E173)</f>
        <v>--</v>
      </c>
      <c r="F179" s="9"/>
      <c r="G179" s="9"/>
      <c r="H179" s="9"/>
      <c r="I179" s="9"/>
      <c r="J179" s="9"/>
      <c r="K179" s="9"/>
      <c r="L179" s="9"/>
      <c r="M179" s="9"/>
      <c r="N179" s="9"/>
      <c r="O179" s="9"/>
      <c r="P179" s="9"/>
      <c r="Q179" s="9"/>
      <c r="R179" s="125" t="e">
        <f t="shared" si="70"/>
        <v>#DIV/0!</v>
      </c>
      <c r="S179" s="125" t="e">
        <f t="shared" si="71"/>
        <v>#DIV/0!</v>
      </c>
      <c r="T179" s="125" t="e">
        <f t="shared" si="72"/>
        <v>#DIV/0!</v>
      </c>
      <c r="U179" s="125" t="e">
        <f t="shared" si="73"/>
        <v>#DIV/0!</v>
      </c>
      <c r="V179" s="125" t="e">
        <f t="shared" si="74"/>
        <v>#DIV/0!</v>
      </c>
      <c r="W179" s="125" t="e">
        <f t="shared" si="75"/>
        <v>#DIV/0!</v>
      </c>
      <c r="X179" s="125" t="e">
        <f t="shared" si="76"/>
        <v>#DIV/0!</v>
      </c>
      <c r="Y179" s="125" t="e">
        <f t="shared" si="77"/>
        <v>#DIV/0!</v>
      </c>
      <c r="Z179" s="125" t="e">
        <f t="shared" si="78"/>
        <v>#DIV/0!</v>
      </c>
      <c r="AA179" s="59" t="e">
        <f t="shared" si="58"/>
        <v>#DIV/0!</v>
      </c>
      <c r="AB179" s="59" t="e">
        <f t="shared" si="59"/>
        <v>#DIV/0!</v>
      </c>
      <c r="AC179" s="63">
        <f t="shared" si="60"/>
        <v>0</v>
      </c>
      <c r="AD179" s="59" t="e">
        <f t="shared" si="79"/>
        <v>#DIV/0!</v>
      </c>
      <c r="AE179" s="59" t="e">
        <f t="shared" si="61"/>
        <v>#DIV/0!</v>
      </c>
      <c r="AF179" s="59" t="e">
        <f t="shared" si="62"/>
        <v>#DIV/0!</v>
      </c>
      <c r="AG179" s="63">
        <f t="shared" si="63"/>
        <v>0</v>
      </c>
      <c r="AH179" s="59" t="e">
        <f t="shared" si="80"/>
        <v>#DIV/0!</v>
      </c>
      <c r="AI179" s="59" t="e">
        <f t="shared" si="64"/>
        <v>#DIV/0!</v>
      </c>
      <c r="AJ179" s="59" t="e">
        <f t="shared" si="65"/>
        <v>#DIV/0!</v>
      </c>
      <c r="AK179" s="57">
        <f t="shared" si="66"/>
        <v>0</v>
      </c>
      <c r="AL179" s="59" t="e">
        <f t="shared" si="81"/>
        <v>#DIV/0!</v>
      </c>
      <c r="AM179" s="59" t="e">
        <f t="shared" si="67"/>
        <v>#DIV/0!</v>
      </c>
      <c r="AN179" s="59" t="e">
        <f t="shared" si="68"/>
        <v>#DIV/0!</v>
      </c>
      <c r="AO179" s="57">
        <f t="shared" si="69"/>
        <v>0</v>
      </c>
      <c r="AP179" s="59" t="e">
        <f t="shared" si="82"/>
        <v>#DIV/0!</v>
      </c>
      <c r="AQ179" s="84"/>
      <c r="AR179" s="235"/>
      <c r="AS179" s="280" t="str">
        <f t="shared" si="83"/>
        <v/>
      </c>
      <c r="AT179" s="280">
        <f t="shared" si="84"/>
        <v>0</v>
      </c>
      <c r="AU179" s="280">
        <f t="shared" si="85"/>
        <v>0</v>
      </c>
    </row>
    <row r="180" spans="1:47" x14ac:dyDescent="0.25">
      <c r="A180">
        <f t="shared" si="86"/>
        <v>163</v>
      </c>
      <c r="B180" s="69" t="str">
        <f>IF(ISBLANK('IV Addl - Analysis'!B174),"--",'IV Addl - Analysis'!B174)</f>
        <v>--</v>
      </c>
      <c r="C180" s="60" t="str">
        <f>IF(ISBLANK('V Addl - Providers'!C174),"--",'V Addl - Providers'!C174)</f>
        <v>--</v>
      </c>
      <c r="D180" s="60" t="str">
        <f>IF(ISBLANK('V Addl - Providers'!D174),"--",'V Addl - Providers'!D174)</f>
        <v>--</v>
      </c>
      <c r="E180" s="60" t="str">
        <f>IF(ISBLANK('V Addl - Providers'!E174),"--",'V Addl - Providers'!E174)</f>
        <v>--</v>
      </c>
      <c r="F180" s="9"/>
      <c r="G180" s="9"/>
      <c r="H180" s="9"/>
      <c r="I180" s="9"/>
      <c r="J180" s="9"/>
      <c r="K180" s="9"/>
      <c r="L180" s="9"/>
      <c r="M180" s="9"/>
      <c r="N180" s="9"/>
      <c r="O180" s="9"/>
      <c r="P180" s="9"/>
      <c r="Q180" s="9"/>
      <c r="R180" s="125" t="e">
        <f t="shared" si="70"/>
        <v>#DIV/0!</v>
      </c>
      <c r="S180" s="125" t="e">
        <f t="shared" si="71"/>
        <v>#DIV/0!</v>
      </c>
      <c r="T180" s="125" t="e">
        <f t="shared" si="72"/>
        <v>#DIV/0!</v>
      </c>
      <c r="U180" s="125" t="e">
        <f t="shared" si="73"/>
        <v>#DIV/0!</v>
      </c>
      <c r="V180" s="125" t="e">
        <f t="shared" si="74"/>
        <v>#DIV/0!</v>
      </c>
      <c r="W180" s="125" t="e">
        <f t="shared" si="75"/>
        <v>#DIV/0!</v>
      </c>
      <c r="X180" s="125" t="e">
        <f t="shared" si="76"/>
        <v>#DIV/0!</v>
      </c>
      <c r="Y180" s="125" t="e">
        <f t="shared" si="77"/>
        <v>#DIV/0!</v>
      </c>
      <c r="Z180" s="125" t="e">
        <f t="shared" si="78"/>
        <v>#DIV/0!</v>
      </c>
      <c r="AA180" s="59" t="e">
        <f t="shared" si="58"/>
        <v>#DIV/0!</v>
      </c>
      <c r="AB180" s="59" t="e">
        <f t="shared" si="59"/>
        <v>#DIV/0!</v>
      </c>
      <c r="AC180" s="63">
        <f t="shared" si="60"/>
        <v>0</v>
      </c>
      <c r="AD180" s="59" t="e">
        <f t="shared" si="79"/>
        <v>#DIV/0!</v>
      </c>
      <c r="AE180" s="59" t="e">
        <f t="shared" si="61"/>
        <v>#DIV/0!</v>
      </c>
      <c r="AF180" s="59" t="e">
        <f t="shared" si="62"/>
        <v>#DIV/0!</v>
      </c>
      <c r="AG180" s="63">
        <f t="shared" si="63"/>
        <v>0</v>
      </c>
      <c r="AH180" s="59" t="e">
        <f t="shared" si="80"/>
        <v>#DIV/0!</v>
      </c>
      <c r="AI180" s="59" t="e">
        <f t="shared" si="64"/>
        <v>#DIV/0!</v>
      </c>
      <c r="AJ180" s="59" t="e">
        <f t="shared" si="65"/>
        <v>#DIV/0!</v>
      </c>
      <c r="AK180" s="57">
        <f t="shared" si="66"/>
        <v>0</v>
      </c>
      <c r="AL180" s="59" t="e">
        <f t="shared" si="81"/>
        <v>#DIV/0!</v>
      </c>
      <c r="AM180" s="59" t="e">
        <f t="shared" si="67"/>
        <v>#DIV/0!</v>
      </c>
      <c r="AN180" s="59" t="e">
        <f t="shared" si="68"/>
        <v>#DIV/0!</v>
      </c>
      <c r="AO180" s="57">
        <f t="shared" si="69"/>
        <v>0</v>
      </c>
      <c r="AP180" s="59" t="e">
        <f t="shared" si="82"/>
        <v>#DIV/0!</v>
      </c>
      <c r="AQ180" s="84"/>
      <c r="AR180" s="235"/>
      <c r="AS180" s="280" t="str">
        <f t="shared" si="83"/>
        <v/>
      </c>
      <c r="AT180" s="280">
        <f t="shared" si="84"/>
        <v>0</v>
      </c>
      <c r="AU180" s="280">
        <f t="shared" si="85"/>
        <v>0</v>
      </c>
    </row>
    <row r="181" spans="1:47" x14ac:dyDescent="0.25">
      <c r="A181">
        <f t="shared" si="86"/>
        <v>164</v>
      </c>
      <c r="B181" s="69" t="str">
        <f>IF(ISBLANK('IV Addl - Analysis'!B175),"--",'IV Addl - Analysis'!B175)</f>
        <v>--</v>
      </c>
      <c r="C181" s="60" t="str">
        <f>IF(ISBLANK('V Addl - Providers'!C175),"--",'V Addl - Providers'!C175)</f>
        <v>--</v>
      </c>
      <c r="D181" s="60" t="str">
        <f>IF(ISBLANK('V Addl - Providers'!D175),"--",'V Addl - Providers'!D175)</f>
        <v>--</v>
      </c>
      <c r="E181" s="60" t="str">
        <f>IF(ISBLANK('V Addl - Providers'!E175),"--",'V Addl - Providers'!E175)</f>
        <v>--</v>
      </c>
      <c r="F181" s="9"/>
      <c r="G181" s="9"/>
      <c r="H181" s="9"/>
      <c r="I181" s="9"/>
      <c r="J181" s="9"/>
      <c r="K181" s="9"/>
      <c r="L181" s="9"/>
      <c r="M181" s="9"/>
      <c r="N181" s="9"/>
      <c r="O181" s="9"/>
      <c r="P181" s="9"/>
      <c r="Q181" s="9"/>
      <c r="R181" s="125" t="e">
        <f t="shared" si="70"/>
        <v>#DIV/0!</v>
      </c>
      <c r="S181" s="125" t="e">
        <f t="shared" si="71"/>
        <v>#DIV/0!</v>
      </c>
      <c r="T181" s="125" t="e">
        <f t="shared" si="72"/>
        <v>#DIV/0!</v>
      </c>
      <c r="U181" s="125" t="e">
        <f t="shared" si="73"/>
        <v>#DIV/0!</v>
      </c>
      <c r="V181" s="125" t="e">
        <f t="shared" si="74"/>
        <v>#DIV/0!</v>
      </c>
      <c r="W181" s="125" t="e">
        <f t="shared" si="75"/>
        <v>#DIV/0!</v>
      </c>
      <c r="X181" s="125" t="e">
        <f t="shared" si="76"/>
        <v>#DIV/0!</v>
      </c>
      <c r="Y181" s="125" t="e">
        <f t="shared" si="77"/>
        <v>#DIV/0!</v>
      </c>
      <c r="Z181" s="125" t="e">
        <f t="shared" si="78"/>
        <v>#DIV/0!</v>
      </c>
      <c r="AA181" s="59" t="e">
        <f t="shared" si="58"/>
        <v>#DIV/0!</v>
      </c>
      <c r="AB181" s="59" t="e">
        <f t="shared" si="59"/>
        <v>#DIV/0!</v>
      </c>
      <c r="AC181" s="63">
        <f t="shared" si="60"/>
        <v>0</v>
      </c>
      <c r="AD181" s="59" t="e">
        <f t="shared" si="79"/>
        <v>#DIV/0!</v>
      </c>
      <c r="AE181" s="59" t="e">
        <f t="shared" si="61"/>
        <v>#DIV/0!</v>
      </c>
      <c r="AF181" s="59" t="e">
        <f t="shared" si="62"/>
        <v>#DIV/0!</v>
      </c>
      <c r="AG181" s="63">
        <f t="shared" si="63"/>
        <v>0</v>
      </c>
      <c r="AH181" s="59" t="e">
        <f t="shared" si="80"/>
        <v>#DIV/0!</v>
      </c>
      <c r="AI181" s="59" t="e">
        <f t="shared" si="64"/>
        <v>#DIV/0!</v>
      </c>
      <c r="AJ181" s="59" t="e">
        <f t="shared" si="65"/>
        <v>#DIV/0!</v>
      </c>
      <c r="AK181" s="57">
        <f t="shared" si="66"/>
        <v>0</v>
      </c>
      <c r="AL181" s="59" t="e">
        <f t="shared" si="81"/>
        <v>#DIV/0!</v>
      </c>
      <c r="AM181" s="59" t="e">
        <f t="shared" si="67"/>
        <v>#DIV/0!</v>
      </c>
      <c r="AN181" s="59" t="e">
        <f t="shared" si="68"/>
        <v>#DIV/0!</v>
      </c>
      <c r="AO181" s="57">
        <f t="shared" si="69"/>
        <v>0</v>
      </c>
      <c r="AP181" s="59" t="e">
        <f t="shared" si="82"/>
        <v>#DIV/0!</v>
      </c>
      <c r="AQ181" s="84"/>
      <c r="AR181" s="235"/>
      <c r="AS181" s="280" t="str">
        <f t="shared" si="83"/>
        <v/>
      </c>
      <c r="AT181" s="280">
        <f t="shared" si="84"/>
        <v>0</v>
      </c>
      <c r="AU181" s="280">
        <f t="shared" si="85"/>
        <v>0</v>
      </c>
    </row>
    <row r="182" spans="1:47" x14ac:dyDescent="0.25">
      <c r="A182">
        <f t="shared" si="86"/>
        <v>165</v>
      </c>
      <c r="B182" s="69" t="str">
        <f>IF(ISBLANK('IV Addl - Analysis'!B176),"--",'IV Addl - Analysis'!B176)</f>
        <v>--</v>
      </c>
      <c r="C182" s="60" t="str">
        <f>IF(ISBLANK('V Addl - Providers'!C176),"--",'V Addl - Providers'!C176)</f>
        <v>--</v>
      </c>
      <c r="D182" s="60" t="str">
        <f>IF(ISBLANK('V Addl - Providers'!D176),"--",'V Addl - Providers'!D176)</f>
        <v>--</v>
      </c>
      <c r="E182" s="60" t="str">
        <f>IF(ISBLANK('V Addl - Providers'!E176),"--",'V Addl - Providers'!E176)</f>
        <v>--</v>
      </c>
      <c r="F182" s="9"/>
      <c r="G182" s="9"/>
      <c r="H182" s="9"/>
      <c r="I182" s="9"/>
      <c r="J182" s="9"/>
      <c r="K182" s="9"/>
      <c r="L182" s="9"/>
      <c r="M182" s="9"/>
      <c r="N182" s="9"/>
      <c r="O182" s="9"/>
      <c r="P182" s="9"/>
      <c r="Q182" s="9"/>
      <c r="R182" s="125" t="e">
        <f t="shared" si="70"/>
        <v>#DIV/0!</v>
      </c>
      <c r="S182" s="125" t="e">
        <f t="shared" si="71"/>
        <v>#DIV/0!</v>
      </c>
      <c r="T182" s="125" t="e">
        <f t="shared" si="72"/>
        <v>#DIV/0!</v>
      </c>
      <c r="U182" s="125" t="e">
        <f t="shared" si="73"/>
        <v>#DIV/0!</v>
      </c>
      <c r="V182" s="125" t="e">
        <f t="shared" si="74"/>
        <v>#DIV/0!</v>
      </c>
      <c r="W182" s="125" t="e">
        <f t="shared" si="75"/>
        <v>#DIV/0!</v>
      </c>
      <c r="X182" s="125" t="e">
        <f t="shared" si="76"/>
        <v>#DIV/0!</v>
      </c>
      <c r="Y182" s="125" t="e">
        <f t="shared" si="77"/>
        <v>#DIV/0!</v>
      </c>
      <c r="Z182" s="125" t="e">
        <f t="shared" si="78"/>
        <v>#DIV/0!</v>
      </c>
      <c r="AA182" s="59" t="e">
        <f t="shared" si="58"/>
        <v>#DIV/0!</v>
      </c>
      <c r="AB182" s="59" t="e">
        <f t="shared" si="59"/>
        <v>#DIV/0!</v>
      </c>
      <c r="AC182" s="63">
        <f t="shared" si="60"/>
        <v>0</v>
      </c>
      <c r="AD182" s="59" t="e">
        <f t="shared" si="79"/>
        <v>#DIV/0!</v>
      </c>
      <c r="AE182" s="59" t="e">
        <f t="shared" si="61"/>
        <v>#DIV/0!</v>
      </c>
      <c r="AF182" s="59" t="e">
        <f t="shared" si="62"/>
        <v>#DIV/0!</v>
      </c>
      <c r="AG182" s="63">
        <f t="shared" si="63"/>
        <v>0</v>
      </c>
      <c r="AH182" s="59" t="e">
        <f t="shared" si="80"/>
        <v>#DIV/0!</v>
      </c>
      <c r="AI182" s="59" t="e">
        <f t="shared" si="64"/>
        <v>#DIV/0!</v>
      </c>
      <c r="AJ182" s="59" t="e">
        <f t="shared" si="65"/>
        <v>#DIV/0!</v>
      </c>
      <c r="AK182" s="57">
        <f t="shared" si="66"/>
        <v>0</v>
      </c>
      <c r="AL182" s="59" t="e">
        <f t="shared" si="81"/>
        <v>#DIV/0!</v>
      </c>
      <c r="AM182" s="59" t="e">
        <f t="shared" si="67"/>
        <v>#DIV/0!</v>
      </c>
      <c r="AN182" s="59" t="e">
        <f t="shared" si="68"/>
        <v>#DIV/0!</v>
      </c>
      <c r="AO182" s="57">
        <f t="shared" si="69"/>
        <v>0</v>
      </c>
      <c r="AP182" s="59" t="e">
        <f t="shared" si="82"/>
        <v>#DIV/0!</v>
      </c>
      <c r="AQ182" s="84"/>
      <c r="AR182" s="235"/>
      <c r="AS182" s="280" t="str">
        <f t="shared" si="83"/>
        <v/>
      </c>
      <c r="AT182" s="280">
        <f t="shared" si="84"/>
        <v>0</v>
      </c>
      <c r="AU182" s="280">
        <f t="shared" si="85"/>
        <v>0</v>
      </c>
    </row>
    <row r="183" spans="1:47" x14ac:dyDescent="0.25">
      <c r="A183">
        <f t="shared" si="86"/>
        <v>166</v>
      </c>
      <c r="B183" s="69" t="str">
        <f>IF(ISBLANK('IV Addl - Analysis'!B177),"--",'IV Addl - Analysis'!B177)</f>
        <v>--</v>
      </c>
      <c r="C183" s="60" t="str">
        <f>IF(ISBLANK('V Addl - Providers'!C177),"--",'V Addl - Providers'!C177)</f>
        <v>--</v>
      </c>
      <c r="D183" s="60" t="str">
        <f>IF(ISBLANK('V Addl - Providers'!D177),"--",'V Addl - Providers'!D177)</f>
        <v>--</v>
      </c>
      <c r="E183" s="60" t="str">
        <f>IF(ISBLANK('V Addl - Providers'!E177),"--",'V Addl - Providers'!E177)</f>
        <v>--</v>
      </c>
      <c r="F183" s="9"/>
      <c r="G183" s="9"/>
      <c r="H183" s="9"/>
      <c r="I183" s="9"/>
      <c r="J183" s="9"/>
      <c r="K183" s="9"/>
      <c r="L183" s="9"/>
      <c r="M183" s="9"/>
      <c r="N183" s="9"/>
      <c r="O183" s="9"/>
      <c r="P183" s="9"/>
      <c r="Q183" s="9"/>
      <c r="R183" s="125" t="e">
        <f t="shared" si="70"/>
        <v>#DIV/0!</v>
      </c>
      <c r="S183" s="125" t="e">
        <f t="shared" si="71"/>
        <v>#DIV/0!</v>
      </c>
      <c r="T183" s="125" t="e">
        <f t="shared" si="72"/>
        <v>#DIV/0!</v>
      </c>
      <c r="U183" s="125" t="e">
        <f t="shared" si="73"/>
        <v>#DIV/0!</v>
      </c>
      <c r="V183" s="125" t="e">
        <f t="shared" si="74"/>
        <v>#DIV/0!</v>
      </c>
      <c r="W183" s="125" t="e">
        <f t="shared" si="75"/>
        <v>#DIV/0!</v>
      </c>
      <c r="X183" s="125" t="e">
        <f t="shared" si="76"/>
        <v>#DIV/0!</v>
      </c>
      <c r="Y183" s="125" t="e">
        <f t="shared" si="77"/>
        <v>#DIV/0!</v>
      </c>
      <c r="Z183" s="125" t="e">
        <f t="shared" si="78"/>
        <v>#DIV/0!</v>
      </c>
      <c r="AA183" s="59" t="e">
        <f t="shared" si="58"/>
        <v>#DIV/0!</v>
      </c>
      <c r="AB183" s="59" t="e">
        <f t="shared" si="59"/>
        <v>#DIV/0!</v>
      </c>
      <c r="AC183" s="63">
        <f t="shared" si="60"/>
        <v>0</v>
      </c>
      <c r="AD183" s="59" t="e">
        <f t="shared" si="79"/>
        <v>#DIV/0!</v>
      </c>
      <c r="AE183" s="59" t="e">
        <f t="shared" si="61"/>
        <v>#DIV/0!</v>
      </c>
      <c r="AF183" s="59" t="e">
        <f t="shared" si="62"/>
        <v>#DIV/0!</v>
      </c>
      <c r="AG183" s="63">
        <f t="shared" si="63"/>
        <v>0</v>
      </c>
      <c r="AH183" s="59" t="e">
        <f t="shared" si="80"/>
        <v>#DIV/0!</v>
      </c>
      <c r="AI183" s="59" t="e">
        <f t="shared" si="64"/>
        <v>#DIV/0!</v>
      </c>
      <c r="AJ183" s="59" t="e">
        <f t="shared" si="65"/>
        <v>#DIV/0!</v>
      </c>
      <c r="AK183" s="57">
        <f t="shared" si="66"/>
        <v>0</v>
      </c>
      <c r="AL183" s="59" t="e">
        <f t="shared" si="81"/>
        <v>#DIV/0!</v>
      </c>
      <c r="AM183" s="59" t="e">
        <f t="shared" si="67"/>
        <v>#DIV/0!</v>
      </c>
      <c r="AN183" s="59" t="e">
        <f t="shared" si="68"/>
        <v>#DIV/0!</v>
      </c>
      <c r="AO183" s="57">
        <f t="shared" si="69"/>
        <v>0</v>
      </c>
      <c r="AP183" s="59" t="e">
        <f t="shared" si="82"/>
        <v>#DIV/0!</v>
      </c>
      <c r="AQ183" s="84"/>
      <c r="AR183" s="235"/>
      <c r="AS183" s="280" t="str">
        <f t="shared" si="83"/>
        <v/>
      </c>
      <c r="AT183" s="280">
        <f t="shared" si="84"/>
        <v>0</v>
      </c>
      <c r="AU183" s="280">
        <f t="shared" si="85"/>
        <v>0</v>
      </c>
    </row>
    <row r="184" spans="1:47" x14ac:dyDescent="0.25">
      <c r="A184">
        <f t="shared" si="86"/>
        <v>167</v>
      </c>
      <c r="B184" s="69" t="str">
        <f>IF(ISBLANK('IV Addl - Analysis'!B178),"--",'IV Addl - Analysis'!B178)</f>
        <v>--</v>
      </c>
      <c r="C184" s="60" t="str">
        <f>IF(ISBLANK('V Addl - Providers'!C178),"--",'V Addl - Providers'!C178)</f>
        <v>--</v>
      </c>
      <c r="D184" s="60" t="str">
        <f>IF(ISBLANK('V Addl - Providers'!D178),"--",'V Addl - Providers'!D178)</f>
        <v>--</v>
      </c>
      <c r="E184" s="60" t="str">
        <f>IF(ISBLANK('V Addl - Providers'!E178),"--",'V Addl - Providers'!E178)</f>
        <v>--</v>
      </c>
      <c r="F184" s="9"/>
      <c r="G184" s="9"/>
      <c r="H184" s="9"/>
      <c r="I184" s="9"/>
      <c r="J184" s="9"/>
      <c r="K184" s="9"/>
      <c r="L184" s="9"/>
      <c r="M184" s="9"/>
      <c r="N184" s="9"/>
      <c r="O184" s="9"/>
      <c r="P184" s="9"/>
      <c r="Q184" s="9"/>
      <c r="R184" s="125" t="e">
        <f t="shared" si="70"/>
        <v>#DIV/0!</v>
      </c>
      <c r="S184" s="125" t="e">
        <f t="shared" si="71"/>
        <v>#DIV/0!</v>
      </c>
      <c r="T184" s="125" t="e">
        <f t="shared" si="72"/>
        <v>#DIV/0!</v>
      </c>
      <c r="U184" s="125" t="e">
        <f t="shared" si="73"/>
        <v>#DIV/0!</v>
      </c>
      <c r="V184" s="125" t="e">
        <f t="shared" si="74"/>
        <v>#DIV/0!</v>
      </c>
      <c r="W184" s="125" t="e">
        <f t="shared" si="75"/>
        <v>#DIV/0!</v>
      </c>
      <c r="X184" s="125" t="e">
        <f t="shared" si="76"/>
        <v>#DIV/0!</v>
      </c>
      <c r="Y184" s="125" t="e">
        <f t="shared" si="77"/>
        <v>#DIV/0!</v>
      </c>
      <c r="Z184" s="125" t="e">
        <f t="shared" si="78"/>
        <v>#DIV/0!</v>
      </c>
      <c r="AA184" s="59" t="e">
        <f t="shared" si="58"/>
        <v>#DIV/0!</v>
      </c>
      <c r="AB184" s="59" t="e">
        <f t="shared" si="59"/>
        <v>#DIV/0!</v>
      </c>
      <c r="AC184" s="63">
        <f t="shared" si="60"/>
        <v>0</v>
      </c>
      <c r="AD184" s="59" t="e">
        <f t="shared" si="79"/>
        <v>#DIV/0!</v>
      </c>
      <c r="AE184" s="59" t="e">
        <f t="shared" si="61"/>
        <v>#DIV/0!</v>
      </c>
      <c r="AF184" s="59" t="e">
        <f t="shared" si="62"/>
        <v>#DIV/0!</v>
      </c>
      <c r="AG184" s="63">
        <f t="shared" si="63"/>
        <v>0</v>
      </c>
      <c r="AH184" s="59" t="e">
        <f t="shared" si="80"/>
        <v>#DIV/0!</v>
      </c>
      <c r="AI184" s="59" t="e">
        <f t="shared" si="64"/>
        <v>#DIV/0!</v>
      </c>
      <c r="AJ184" s="59" t="e">
        <f t="shared" si="65"/>
        <v>#DIV/0!</v>
      </c>
      <c r="AK184" s="57">
        <f t="shared" si="66"/>
        <v>0</v>
      </c>
      <c r="AL184" s="59" t="e">
        <f t="shared" si="81"/>
        <v>#DIV/0!</v>
      </c>
      <c r="AM184" s="59" t="e">
        <f t="shared" si="67"/>
        <v>#DIV/0!</v>
      </c>
      <c r="AN184" s="59" t="e">
        <f t="shared" si="68"/>
        <v>#DIV/0!</v>
      </c>
      <c r="AO184" s="57">
        <f t="shared" si="69"/>
        <v>0</v>
      </c>
      <c r="AP184" s="59" t="e">
        <f t="shared" si="82"/>
        <v>#DIV/0!</v>
      </c>
      <c r="AQ184" s="84"/>
      <c r="AR184" s="235"/>
      <c r="AS184" s="280" t="str">
        <f t="shared" si="83"/>
        <v/>
      </c>
      <c r="AT184" s="280">
        <f t="shared" si="84"/>
        <v>0</v>
      </c>
      <c r="AU184" s="280">
        <f t="shared" si="85"/>
        <v>0</v>
      </c>
    </row>
    <row r="185" spans="1:47" x14ac:dyDescent="0.25">
      <c r="A185">
        <f t="shared" si="86"/>
        <v>168</v>
      </c>
      <c r="B185" s="69" t="str">
        <f>IF(ISBLANK('IV Addl - Analysis'!B179),"--",'IV Addl - Analysis'!B179)</f>
        <v>--</v>
      </c>
      <c r="C185" s="60" t="str">
        <f>IF(ISBLANK('V Addl - Providers'!C179),"--",'V Addl - Providers'!C179)</f>
        <v>--</v>
      </c>
      <c r="D185" s="60" t="str">
        <f>IF(ISBLANK('V Addl - Providers'!D179),"--",'V Addl - Providers'!D179)</f>
        <v>--</v>
      </c>
      <c r="E185" s="60" t="str">
        <f>IF(ISBLANK('V Addl - Providers'!E179),"--",'V Addl - Providers'!E179)</f>
        <v>--</v>
      </c>
      <c r="F185" s="9"/>
      <c r="G185" s="9"/>
      <c r="H185" s="9"/>
      <c r="I185" s="9"/>
      <c r="J185" s="9"/>
      <c r="K185" s="9"/>
      <c r="L185" s="9"/>
      <c r="M185" s="9"/>
      <c r="N185" s="9"/>
      <c r="O185" s="9"/>
      <c r="P185" s="9"/>
      <c r="Q185" s="9"/>
      <c r="R185" s="125" t="e">
        <f t="shared" si="70"/>
        <v>#DIV/0!</v>
      </c>
      <c r="S185" s="125" t="e">
        <f t="shared" si="71"/>
        <v>#DIV/0!</v>
      </c>
      <c r="T185" s="125" t="e">
        <f t="shared" si="72"/>
        <v>#DIV/0!</v>
      </c>
      <c r="U185" s="125" t="e">
        <f t="shared" si="73"/>
        <v>#DIV/0!</v>
      </c>
      <c r="V185" s="125" t="e">
        <f t="shared" si="74"/>
        <v>#DIV/0!</v>
      </c>
      <c r="W185" s="125" t="e">
        <f t="shared" si="75"/>
        <v>#DIV/0!</v>
      </c>
      <c r="X185" s="125" t="e">
        <f t="shared" si="76"/>
        <v>#DIV/0!</v>
      </c>
      <c r="Y185" s="125" t="e">
        <f t="shared" si="77"/>
        <v>#DIV/0!</v>
      </c>
      <c r="Z185" s="125" t="e">
        <f t="shared" si="78"/>
        <v>#DIV/0!</v>
      </c>
      <c r="AA185" s="59" t="e">
        <f t="shared" si="58"/>
        <v>#DIV/0!</v>
      </c>
      <c r="AB185" s="59" t="e">
        <f t="shared" si="59"/>
        <v>#DIV/0!</v>
      </c>
      <c r="AC185" s="63">
        <f t="shared" si="60"/>
        <v>0</v>
      </c>
      <c r="AD185" s="59" t="e">
        <f t="shared" si="79"/>
        <v>#DIV/0!</v>
      </c>
      <c r="AE185" s="59" t="e">
        <f t="shared" si="61"/>
        <v>#DIV/0!</v>
      </c>
      <c r="AF185" s="59" t="e">
        <f t="shared" si="62"/>
        <v>#DIV/0!</v>
      </c>
      <c r="AG185" s="63">
        <f t="shared" si="63"/>
        <v>0</v>
      </c>
      <c r="AH185" s="59" t="e">
        <f t="shared" si="80"/>
        <v>#DIV/0!</v>
      </c>
      <c r="AI185" s="59" t="e">
        <f t="shared" si="64"/>
        <v>#DIV/0!</v>
      </c>
      <c r="AJ185" s="59" t="e">
        <f t="shared" si="65"/>
        <v>#DIV/0!</v>
      </c>
      <c r="AK185" s="57">
        <f t="shared" si="66"/>
        <v>0</v>
      </c>
      <c r="AL185" s="59" t="e">
        <f t="shared" si="81"/>
        <v>#DIV/0!</v>
      </c>
      <c r="AM185" s="59" t="e">
        <f t="shared" si="67"/>
        <v>#DIV/0!</v>
      </c>
      <c r="AN185" s="59" t="e">
        <f t="shared" si="68"/>
        <v>#DIV/0!</v>
      </c>
      <c r="AO185" s="57">
        <f t="shared" si="69"/>
        <v>0</v>
      </c>
      <c r="AP185" s="59" t="e">
        <f t="shared" si="82"/>
        <v>#DIV/0!</v>
      </c>
      <c r="AQ185" s="84"/>
      <c r="AR185" s="235"/>
      <c r="AS185" s="280" t="str">
        <f t="shared" si="83"/>
        <v/>
      </c>
      <c r="AT185" s="280">
        <f t="shared" si="84"/>
        <v>0</v>
      </c>
      <c r="AU185" s="280">
        <f t="shared" si="85"/>
        <v>0</v>
      </c>
    </row>
    <row r="186" spans="1:47" x14ac:dyDescent="0.25">
      <c r="A186">
        <f t="shared" si="86"/>
        <v>169</v>
      </c>
      <c r="B186" s="69" t="str">
        <f>IF(ISBLANK('IV Addl - Analysis'!B180),"--",'IV Addl - Analysis'!B180)</f>
        <v>--</v>
      </c>
      <c r="C186" s="60" t="str">
        <f>IF(ISBLANK('V Addl - Providers'!C180),"--",'V Addl - Providers'!C180)</f>
        <v>--</v>
      </c>
      <c r="D186" s="60" t="str">
        <f>IF(ISBLANK('V Addl - Providers'!D180),"--",'V Addl - Providers'!D180)</f>
        <v>--</v>
      </c>
      <c r="E186" s="60" t="str">
        <f>IF(ISBLANK('V Addl - Providers'!E180),"--",'V Addl - Providers'!E180)</f>
        <v>--</v>
      </c>
      <c r="F186" s="9"/>
      <c r="G186" s="9"/>
      <c r="H186" s="9"/>
      <c r="I186" s="9"/>
      <c r="J186" s="9"/>
      <c r="K186" s="9"/>
      <c r="L186" s="9"/>
      <c r="M186" s="9"/>
      <c r="N186" s="9"/>
      <c r="O186" s="9"/>
      <c r="P186" s="9"/>
      <c r="Q186" s="9"/>
      <c r="R186" s="125" t="e">
        <f t="shared" si="70"/>
        <v>#DIV/0!</v>
      </c>
      <c r="S186" s="125" t="e">
        <f t="shared" si="71"/>
        <v>#DIV/0!</v>
      </c>
      <c r="T186" s="125" t="e">
        <f t="shared" si="72"/>
        <v>#DIV/0!</v>
      </c>
      <c r="U186" s="125" t="e">
        <f t="shared" si="73"/>
        <v>#DIV/0!</v>
      </c>
      <c r="V186" s="125" t="e">
        <f t="shared" si="74"/>
        <v>#DIV/0!</v>
      </c>
      <c r="W186" s="125" t="e">
        <f t="shared" si="75"/>
        <v>#DIV/0!</v>
      </c>
      <c r="X186" s="125" t="e">
        <f t="shared" si="76"/>
        <v>#DIV/0!</v>
      </c>
      <c r="Y186" s="125" t="e">
        <f t="shared" si="77"/>
        <v>#DIV/0!</v>
      </c>
      <c r="Z186" s="125" t="e">
        <f t="shared" si="78"/>
        <v>#DIV/0!</v>
      </c>
      <c r="AA186" s="59" t="e">
        <f t="shared" si="58"/>
        <v>#DIV/0!</v>
      </c>
      <c r="AB186" s="59" t="e">
        <f t="shared" si="59"/>
        <v>#DIV/0!</v>
      </c>
      <c r="AC186" s="63">
        <f t="shared" si="60"/>
        <v>0</v>
      </c>
      <c r="AD186" s="59" t="e">
        <f t="shared" si="79"/>
        <v>#DIV/0!</v>
      </c>
      <c r="AE186" s="59" t="e">
        <f t="shared" si="61"/>
        <v>#DIV/0!</v>
      </c>
      <c r="AF186" s="59" t="e">
        <f t="shared" si="62"/>
        <v>#DIV/0!</v>
      </c>
      <c r="AG186" s="63">
        <f t="shared" si="63"/>
        <v>0</v>
      </c>
      <c r="AH186" s="59" t="e">
        <f t="shared" si="80"/>
        <v>#DIV/0!</v>
      </c>
      <c r="AI186" s="59" t="e">
        <f t="shared" si="64"/>
        <v>#DIV/0!</v>
      </c>
      <c r="AJ186" s="59" t="e">
        <f t="shared" si="65"/>
        <v>#DIV/0!</v>
      </c>
      <c r="AK186" s="57">
        <f t="shared" si="66"/>
        <v>0</v>
      </c>
      <c r="AL186" s="59" t="e">
        <f t="shared" si="81"/>
        <v>#DIV/0!</v>
      </c>
      <c r="AM186" s="59" t="e">
        <f t="shared" si="67"/>
        <v>#DIV/0!</v>
      </c>
      <c r="AN186" s="59" t="e">
        <f t="shared" si="68"/>
        <v>#DIV/0!</v>
      </c>
      <c r="AO186" s="57">
        <f t="shared" si="69"/>
        <v>0</v>
      </c>
      <c r="AP186" s="59" t="e">
        <f t="shared" si="82"/>
        <v>#DIV/0!</v>
      </c>
      <c r="AQ186" s="84"/>
      <c r="AR186" s="235"/>
      <c r="AS186" s="280" t="str">
        <f t="shared" si="83"/>
        <v/>
      </c>
      <c r="AT186" s="280">
        <f t="shared" si="84"/>
        <v>0</v>
      </c>
      <c r="AU186" s="280">
        <f t="shared" si="85"/>
        <v>0</v>
      </c>
    </row>
    <row r="187" spans="1:47" x14ac:dyDescent="0.25">
      <c r="A187">
        <f t="shared" si="86"/>
        <v>170</v>
      </c>
      <c r="B187" s="69" t="str">
        <f>IF(ISBLANK('IV Addl - Analysis'!B181),"--",'IV Addl - Analysis'!B181)</f>
        <v>--</v>
      </c>
      <c r="C187" s="60" t="str">
        <f>IF(ISBLANK('V Addl - Providers'!C181),"--",'V Addl - Providers'!C181)</f>
        <v>--</v>
      </c>
      <c r="D187" s="60" t="str">
        <f>IF(ISBLANK('V Addl - Providers'!D181),"--",'V Addl - Providers'!D181)</f>
        <v>--</v>
      </c>
      <c r="E187" s="60" t="str">
        <f>IF(ISBLANK('V Addl - Providers'!E181),"--",'V Addl - Providers'!E181)</f>
        <v>--</v>
      </c>
      <c r="F187" s="9"/>
      <c r="G187" s="9"/>
      <c r="H187" s="9"/>
      <c r="I187" s="9"/>
      <c r="J187" s="9"/>
      <c r="K187" s="9"/>
      <c r="L187" s="9"/>
      <c r="M187" s="9"/>
      <c r="N187" s="9"/>
      <c r="O187" s="9"/>
      <c r="P187" s="9"/>
      <c r="Q187" s="9"/>
      <c r="R187" s="125" t="e">
        <f t="shared" si="70"/>
        <v>#DIV/0!</v>
      </c>
      <c r="S187" s="125" t="e">
        <f t="shared" si="71"/>
        <v>#DIV/0!</v>
      </c>
      <c r="T187" s="125" t="e">
        <f t="shared" si="72"/>
        <v>#DIV/0!</v>
      </c>
      <c r="U187" s="125" t="e">
        <f t="shared" si="73"/>
        <v>#DIV/0!</v>
      </c>
      <c r="V187" s="125" t="e">
        <f t="shared" si="74"/>
        <v>#DIV/0!</v>
      </c>
      <c r="W187" s="125" t="e">
        <f t="shared" si="75"/>
        <v>#DIV/0!</v>
      </c>
      <c r="X187" s="125" t="e">
        <f t="shared" si="76"/>
        <v>#DIV/0!</v>
      </c>
      <c r="Y187" s="125" t="e">
        <f t="shared" si="77"/>
        <v>#DIV/0!</v>
      </c>
      <c r="Z187" s="125" t="e">
        <f t="shared" si="78"/>
        <v>#DIV/0!</v>
      </c>
      <c r="AA187" s="59" t="e">
        <f t="shared" si="58"/>
        <v>#DIV/0!</v>
      </c>
      <c r="AB187" s="59" t="e">
        <f t="shared" si="59"/>
        <v>#DIV/0!</v>
      </c>
      <c r="AC187" s="63">
        <f t="shared" si="60"/>
        <v>0</v>
      </c>
      <c r="AD187" s="59" t="e">
        <f t="shared" si="79"/>
        <v>#DIV/0!</v>
      </c>
      <c r="AE187" s="59" t="e">
        <f t="shared" si="61"/>
        <v>#DIV/0!</v>
      </c>
      <c r="AF187" s="59" t="e">
        <f t="shared" si="62"/>
        <v>#DIV/0!</v>
      </c>
      <c r="AG187" s="63">
        <f t="shared" si="63"/>
        <v>0</v>
      </c>
      <c r="AH187" s="59" t="e">
        <f t="shared" si="80"/>
        <v>#DIV/0!</v>
      </c>
      <c r="AI187" s="59" t="e">
        <f t="shared" si="64"/>
        <v>#DIV/0!</v>
      </c>
      <c r="AJ187" s="59" t="e">
        <f t="shared" si="65"/>
        <v>#DIV/0!</v>
      </c>
      <c r="AK187" s="57">
        <f t="shared" si="66"/>
        <v>0</v>
      </c>
      <c r="AL187" s="59" t="e">
        <f t="shared" si="81"/>
        <v>#DIV/0!</v>
      </c>
      <c r="AM187" s="59" t="e">
        <f t="shared" si="67"/>
        <v>#DIV/0!</v>
      </c>
      <c r="AN187" s="59" t="e">
        <f t="shared" si="68"/>
        <v>#DIV/0!</v>
      </c>
      <c r="AO187" s="57">
        <f t="shared" si="69"/>
        <v>0</v>
      </c>
      <c r="AP187" s="59" t="e">
        <f t="shared" si="82"/>
        <v>#DIV/0!</v>
      </c>
      <c r="AQ187" s="84"/>
      <c r="AR187" s="235"/>
      <c r="AS187" s="280" t="str">
        <f t="shared" si="83"/>
        <v/>
      </c>
      <c r="AT187" s="280">
        <f t="shared" si="84"/>
        <v>0</v>
      </c>
      <c r="AU187" s="280">
        <f t="shared" si="85"/>
        <v>0</v>
      </c>
    </row>
    <row r="188" spans="1:47" x14ac:dyDescent="0.25">
      <c r="A188">
        <f t="shared" si="86"/>
        <v>171</v>
      </c>
      <c r="B188" s="69" t="str">
        <f>IF(ISBLANK('IV Addl - Analysis'!B182),"--",'IV Addl - Analysis'!B182)</f>
        <v>--</v>
      </c>
      <c r="C188" s="60" t="str">
        <f>IF(ISBLANK('V Addl - Providers'!C182),"--",'V Addl - Providers'!C182)</f>
        <v>--</v>
      </c>
      <c r="D188" s="60" t="str">
        <f>IF(ISBLANK('V Addl - Providers'!D182),"--",'V Addl - Providers'!D182)</f>
        <v>--</v>
      </c>
      <c r="E188" s="60" t="str">
        <f>IF(ISBLANK('V Addl - Providers'!E182),"--",'V Addl - Providers'!E182)</f>
        <v>--</v>
      </c>
      <c r="F188" s="9"/>
      <c r="G188" s="9"/>
      <c r="H188" s="9"/>
      <c r="I188" s="9"/>
      <c r="J188" s="9"/>
      <c r="K188" s="9"/>
      <c r="L188" s="9"/>
      <c r="M188" s="9"/>
      <c r="N188" s="9"/>
      <c r="O188" s="9"/>
      <c r="P188" s="9"/>
      <c r="Q188" s="9"/>
      <c r="R188" s="125" t="e">
        <f t="shared" si="70"/>
        <v>#DIV/0!</v>
      </c>
      <c r="S188" s="125" t="e">
        <f t="shared" si="71"/>
        <v>#DIV/0!</v>
      </c>
      <c r="T188" s="125" t="e">
        <f t="shared" si="72"/>
        <v>#DIV/0!</v>
      </c>
      <c r="U188" s="125" t="e">
        <f t="shared" si="73"/>
        <v>#DIV/0!</v>
      </c>
      <c r="V188" s="125" t="e">
        <f t="shared" si="74"/>
        <v>#DIV/0!</v>
      </c>
      <c r="W188" s="125" t="e">
        <f t="shared" si="75"/>
        <v>#DIV/0!</v>
      </c>
      <c r="X188" s="125" t="e">
        <f t="shared" si="76"/>
        <v>#DIV/0!</v>
      </c>
      <c r="Y188" s="125" t="e">
        <f t="shared" si="77"/>
        <v>#DIV/0!</v>
      </c>
      <c r="Z188" s="125" t="e">
        <f t="shared" si="78"/>
        <v>#DIV/0!</v>
      </c>
      <c r="AA188" s="59" t="e">
        <f t="shared" si="58"/>
        <v>#DIV/0!</v>
      </c>
      <c r="AB188" s="59" t="e">
        <f t="shared" si="59"/>
        <v>#DIV/0!</v>
      </c>
      <c r="AC188" s="63">
        <f t="shared" si="60"/>
        <v>0</v>
      </c>
      <c r="AD188" s="59" t="e">
        <f t="shared" si="79"/>
        <v>#DIV/0!</v>
      </c>
      <c r="AE188" s="59" t="e">
        <f t="shared" si="61"/>
        <v>#DIV/0!</v>
      </c>
      <c r="AF188" s="59" t="e">
        <f t="shared" si="62"/>
        <v>#DIV/0!</v>
      </c>
      <c r="AG188" s="63">
        <f t="shared" si="63"/>
        <v>0</v>
      </c>
      <c r="AH188" s="59" t="e">
        <f t="shared" si="80"/>
        <v>#DIV/0!</v>
      </c>
      <c r="AI188" s="59" t="e">
        <f t="shared" si="64"/>
        <v>#DIV/0!</v>
      </c>
      <c r="AJ188" s="59" t="e">
        <f t="shared" si="65"/>
        <v>#DIV/0!</v>
      </c>
      <c r="AK188" s="57">
        <f t="shared" si="66"/>
        <v>0</v>
      </c>
      <c r="AL188" s="59" t="e">
        <f t="shared" si="81"/>
        <v>#DIV/0!</v>
      </c>
      <c r="AM188" s="59" t="e">
        <f t="shared" si="67"/>
        <v>#DIV/0!</v>
      </c>
      <c r="AN188" s="59" t="e">
        <f t="shared" si="68"/>
        <v>#DIV/0!</v>
      </c>
      <c r="AO188" s="57">
        <f t="shared" si="69"/>
        <v>0</v>
      </c>
      <c r="AP188" s="59" t="e">
        <f t="shared" si="82"/>
        <v>#DIV/0!</v>
      </c>
      <c r="AQ188" s="84"/>
      <c r="AR188" s="235"/>
      <c r="AS188" s="280" t="str">
        <f t="shared" si="83"/>
        <v/>
      </c>
      <c r="AT188" s="280">
        <f t="shared" si="84"/>
        <v>0</v>
      </c>
      <c r="AU188" s="280">
        <f t="shared" si="85"/>
        <v>0</v>
      </c>
    </row>
    <row r="189" spans="1:47" x14ac:dyDescent="0.25">
      <c r="A189">
        <f t="shared" si="86"/>
        <v>172</v>
      </c>
      <c r="B189" s="69" t="str">
        <f>IF(ISBLANK('IV Addl - Analysis'!B183),"--",'IV Addl - Analysis'!B183)</f>
        <v>--</v>
      </c>
      <c r="C189" s="60" t="str">
        <f>IF(ISBLANK('V Addl - Providers'!C183),"--",'V Addl - Providers'!C183)</f>
        <v>--</v>
      </c>
      <c r="D189" s="60" t="str">
        <f>IF(ISBLANK('V Addl - Providers'!D183),"--",'V Addl - Providers'!D183)</f>
        <v>--</v>
      </c>
      <c r="E189" s="60" t="str">
        <f>IF(ISBLANK('V Addl - Providers'!E183),"--",'V Addl - Providers'!E183)</f>
        <v>--</v>
      </c>
      <c r="F189" s="9"/>
      <c r="G189" s="9"/>
      <c r="H189" s="9"/>
      <c r="I189" s="9"/>
      <c r="J189" s="9"/>
      <c r="K189" s="9"/>
      <c r="L189" s="9"/>
      <c r="M189" s="9"/>
      <c r="N189" s="9"/>
      <c r="O189" s="9"/>
      <c r="P189" s="9"/>
      <c r="Q189" s="9"/>
      <c r="R189" s="125" t="e">
        <f t="shared" si="70"/>
        <v>#DIV/0!</v>
      </c>
      <c r="S189" s="125" t="e">
        <f t="shared" si="71"/>
        <v>#DIV/0!</v>
      </c>
      <c r="T189" s="125" t="e">
        <f t="shared" si="72"/>
        <v>#DIV/0!</v>
      </c>
      <c r="U189" s="125" t="e">
        <f t="shared" si="73"/>
        <v>#DIV/0!</v>
      </c>
      <c r="V189" s="125" t="e">
        <f t="shared" si="74"/>
        <v>#DIV/0!</v>
      </c>
      <c r="W189" s="125" t="e">
        <f t="shared" si="75"/>
        <v>#DIV/0!</v>
      </c>
      <c r="X189" s="125" t="e">
        <f t="shared" si="76"/>
        <v>#DIV/0!</v>
      </c>
      <c r="Y189" s="125" t="e">
        <f t="shared" si="77"/>
        <v>#DIV/0!</v>
      </c>
      <c r="Z189" s="125" t="e">
        <f t="shared" si="78"/>
        <v>#DIV/0!</v>
      </c>
      <c r="AA189" s="59" t="e">
        <f t="shared" si="58"/>
        <v>#DIV/0!</v>
      </c>
      <c r="AB189" s="59" t="e">
        <f t="shared" si="59"/>
        <v>#DIV/0!</v>
      </c>
      <c r="AC189" s="63">
        <f t="shared" si="60"/>
        <v>0</v>
      </c>
      <c r="AD189" s="59" t="e">
        <f t="shared" si="79"/>
        <v>#DIV/0!</v>
      </c>
      <c r="AE189" s="59" t="e">
        <f t="shared" si="61"/>
        <v>#DIV/0!</v>
      </c>
      <c r="AF189" s="59" t="e">
        <f t="shared" si="62"/>
        <v>#DIV/0!</v>
      </c>
      <c r="AG189" s="63">
        <f t="shared" si="63"/>
        <v>0</v>
      </c>
      <c r="AH189" s="59" t="e">
        <f t="shared" si="80"/>
        <v>#DIV/0!</v>
      </c>
      <c r="AI189" s="59" t="e">
        <f t="shared" si="64"/>
        <v>#DIV/0!</v>
      </c>
      <c r="AJ189" s="59" t="e">
        <f t="shared" si="65"/>
        <v>#DIV/0!</v>
      </c>
      <c r="AK189" s="57">
        <f t="shared" si="66"/>
        <v>0</v>
      </c>
      <c r="AL189" s="59" t="e">
        <f t="shared" si="81"/>
        <v>#DIV/0!</v>
      </c>
      <c r="AM189" s="59" t="e">
        <f t="shared" si="67"/>
        <v>#DIV/0!</v>
      </c>
      <c r="AN189" s="59" t="e">
        <f t="shared" si="68"/>
        <v>#DIV/0!</v>
      </c>
      <c r="AO189" s="57">
        <f t="shared" si="69"/>
        <v>0</v>
      </c>
      <c r="AP189" s="59" t="e">
        <f t="shared" si="82"/>
        <v>#DIV/0!</v>
      </c>
      <c r="AQ189" s="84"/>
      <c r="AR189" s="235"/>
      <c r="AS189" s="280" t="str">
        <f t="shared" si="83"/>
        <v/>
      </c>
      <c r="AT189" s="280">
        <f t="shared" si="84"/>
        <v>0</v>
      </c>
      <c r="AU189" s="280">
        <f t="shared" si="85"/>
        <v>0</v>
      </c>
    </row>
    <row r="190" spans="1:47" x14ac:dyDescent="0.25">
      <c r="A190">
        <f t="shared" si="86"/>
        <v>173</v>
      </c>
      <c r="B190" s="69" t="str">
        <f>IF(ISBLANK('IV Addl - Analysis'!B184),"--",'IV Addl - Analysis'!B184)</f>
        <v>--</v>
      </c>
      <c r="C190" s="60" t="str">
        <f>IF(ISBLANK('V Addl - Providers'!C184),"--",'V Addl - Providers'!C184)</f>
        <v>--</v>
      </c>
      <c r="D190" s="60" t="str">
        <f>IF(ISBLANK('V Addl - Providers'!D184),"--",'V Addl - Providers'!D184)</f>
        <v>--</v>
      </c>
      <c r="E190" s="60" t="str">
        <f>IF(ISBLANK('V Addl - Providers'!E184),"--",'V Addl - Providers'!E184)</f>
        <v>--</v>
      </c>
      <c r="F190" s="9"/>
      <c r="G190" s="9"/>
      <c r="H190" s="9"/>
      <c r="I190" s="9"/>
      <c r="J190" s="9"/>
      <c r="K190" s="9"/>
      <c r="L190" s="9"/>
      <c r="M190" s="9"/>
      <c r="N190" s="9"/>
      <c r="O190" s="9"/>
      <c r="P190" s="9"/>
      <c r="Q190" s="9"/>
      <c r="R190" s="125" t="e">
        <f t="shared" si="70"/>
        <v>#DIV/0!</v>
      </c>
      <c r="S190" s="125" t="e">
        <f t="shared" si="71"/>
        <v>#DIV/0!</v>
      </c>
      <c r="T190" s="125" t="e">
        <f t="shared" si="72"/>
        <v>#DIV/0!</v>
      </c>
      <c r="U190" s="125" t="e">
        <f t="shared" si="73"/>
        <v>#DIV/0!</v>
      </c>
      <c r="V190" s="125" t="e">
        <f t="shared" si="74"/>
        <v>#DIV/0!</v>
      </c>
      <c r="W190" s="125" t="e">
        <f t="shared" si="75"/>
        <v>#DIV/0!</v>
      </c>
      <c r="X190" s="125" t="e">
        <f t="shared" si="76"/>
        <v>#DIV/0!</v>
      </c>
      <c r="Y190" s="125" t="e">
        <f t="shared" si="77"/>
        <v>#DIV/0!</v>
      </c>
      <c r="Z190" s="125" t="e">
        <f t="shared" si="78"/>
        <v>#DIV/0!</v>
      </c>
      <c r="AA190" s="59" t="e">
        <f t="shared" si="58"/>
        <v>#DIV/0!</v>
      </c>
      <c r="AB190" s="59" t="e">
        <f t="shared" si="59"/>
        <v>#DIV/0!</v>
      </c>
      <c r="AC190" s="63">
        <f t="shared" si="60"/>
        <v>0</v>
      </c>
      <c r="AD190" s="59" t="e">
        <f t="shared" si="79"/>
        <v>#DIV/0!</v>
      </c>
      <c r="AE190" s="59" t="e">
        <f t="shared" si="61"/>
        <v>#DIV/0!</v>
      </c>
      <c r="AF190" s="59" t="e">
        <f t="shared" si="62"/>
        <v>#DIV/0!</v>
      </c>
      <c r="AG190" s="63">
        <f t="shared" si="63"/>
        <v>0</v>
      </c>
      <c r="AH190" s="59" t="e">
        <f t="shared" si="80"/>
        <v>#DIV/0!</v>
      </c>
      <c r="AI190" s="59" t="e">
        <f t="shared" si="64"/>
        <v>#DIV/0!</v>
      </c>
      <c r="AJ190" s="59" t="e">
        <f t="shared" si="65"/>
        <v>#DIV/0!</v>
      </c>
      <c r="AK190" s="57">
        <f t="shared" si="66"/>
        <v>0</v>
      </c>
      <c r="AL190" s="59" t="e">
        <f t="shared" si="81"/>
        <v>#DIV/0!</v>
      </c>
      <c r="AM190" s="59" t="e">
        <f t="shared" si="67"/>
        <v>#DIV/0!</v>
      </c>
      <c r="AN190" s="59" t="e">
        <f t="shared" si="68"/>
        <v>#DIV/0!</v>
      </c>
      <c r="AO190" s="57">
        <f t="shared" si="69"/>
        <v>0</v>
      </c>
      <c r="AP190" s="59" t="e">
        <f t="shared" si="82"/>
        <v>#DIV/0!</v>
      </c>
      <c r="AQ190" s="84"/>
      <c r="AR190" s="235"/>
      <c r="AS190" s="280" t="str">
        <f t="shared" si="83"/>
        <v/>
      </c>
      <c r="AT190" s="280">
        <f t="shared" si="84"/>
        <v>0</v>
      </c>
      <c r="AU190" s="280">
        <f t="shared" si="85"/>
        <v>0</v>
      </c>
    </row>
    <row r="191" spans="1:47" x14ac:dyDescent="0.25">
      <c r="A191">
        <f t="shared" si="86"/>
        <v>174</v>
      </c>
      <c r="B191" s="69" t="str">
        <f>IF(ISBLANK('IV Addl - Analysis'!B185),"--",'IV Addl - Analysis'!B185)</f>
        <v>--</v>
      </c>
      <c r="C191" s="60" t="str">
        <f>IF(ISBLANK('V Addl - Providers'!C185),"--",'V Addl - Providers'!C185)</f>
        <v>--</v>
      </c>
      <c r="D191" s="60" t="str">
        <f>IF(ISBLANK('V Addl - Providers'!D185),"--",'V Addl - Providers'!D185)</f>
        <v>--</v>
      </c>
      <c r="E191" s="60" t="str">
        <f>IF(ISBLANK('V Addl - Providers'!E185),"--",'V Addl - Providers'!E185)</f>
        <v>--</v>
      </c>
      <c r="F191" s="9"/>
      <c r="G191" s="9"/>
      <c r="H191" s="9"/>
      <c r="I191" s="9"/>
      <c r="J191" s="9"/>
      <c r="K191" s="9"/>
      <c r="L191" s="9"/>
      <c r="M191" s="9"/>
      <c r="N191" s="9"/>
      <c r="O191" s="9"/>
      <c r="P191" s="9"/>
      <c r="Q191" s="9"/>
      <c r="R191" s="125" t="e">
        <f t="shared" si="70"/>
        <v>#DIV/0!</v>
      </c>
      <c r="S191" s="125" t="e">
        <f t="shared" si="71"/>
        <v>#DIV/0!</v>
      </c>
      <c r="T191" s="125" t="e">
        <f t="shared" si="72"/>
        <v>#DIV/0!</v>
      </c>
      <c r="U191" s="125" t="e">
        <f t="shared" si="73"/>
        <v>#DIV/0!</v>
      </c>
      <c r="V191" s="125" t="e">
        <f t="shared" si="74"/>
        <v>#DIV/0!</v>
      </c>
      <c r="W191" s="125" t="e">
        <f t="shared" si="75"/>
        <v>#DIV/0!</v>
      </c>
      <c r="X191" s="125" t="e">
        <f t="shared" si="76"/>
        <v>#DIV/0!</v>
      </c>
      <c r="Y191" s="125" t="e">
        <f t="shared" si="77"/>
        <v>#DIV/0!</v>
      </c>
      <c r="Z191" s="125" t="e">
        <f t="shared" si="78"/>
        <v>#DIV/0!</v>
      </c>
      <c r="AA191" s="59" t="e">
        <f t="shared" si="58"/>
        <v>#DIV/0!</v>
      </c>
      <c r="AB191" s="59" t="e">
        <f t="shared" si="59"/>
        <v>#DIV/0!</v>
      </c>
      <c r="AC191" s="63">
        <f t="shared" si="60"/>
        <v>0</v>
      </c>
      <c r="AD191" s="59" t="e">
        <f t="shared" si="79"/>
        <v>#DIV/0!</v>
      </c>
      <c r="AE191" s="59" t="e">
        <f t="shared" si="61"/>
        <v>#DIV/0!</v>
      </c>
      <c r="AF191" s="59" t="e">
        <f t="shared" si="62"/>
        <v>#DIV/0!</v>
      </c>
      <c r="AG191" s="63">
        <f t="shared" si="63"/>
        <v>0</v>
      </c>
      <c r="AH191" s="59" t="e">
        <f t="shared" si="80"/>
        <v>#DIV/0!</v>
      </c>
      <c r="AI191" s="59" t="e">
        <f t="shared" si="64"/>
        <v>#DIV/0!</v>
      </c>
      <c r="AJ191" s="59" t="e">
        <f t="shared" si="65"/>
        <v>#DIV/0!</v>
      </c>
      <c r="AK191" s="57">
        <f t="shared" si="66"/>
        <v>0</v>
      </c>
      <c r="AL191" s="59" t="e">
        <f t="shared" si="81"/>
        <v>#DIV/0!</v>
      </c>
      <c r="AM191" s="59" t="e">
        <f t="shared" si="67"/>
        <v>#DIV/0!</v>
      </c>
      <c r="AN191" s="59" t="e">
        <f t="shared" si="68"/>
        <v>#DIV/0!</v>
      </c>
      <c r="AO191" s="57">
        <f t="shared" si="69"/>
        <v>0</v>
      </c>
      <c r="AP191" s="59" t="e">
        <f t="shared" si="82"/>
        <v>#DIV/0!</v>
      </c>
      <c r="AQ191" s="84"/>
      <c r="AR191" s="235"/>
      <c r="AS191" s="280" t="str">
        <f t="shared" si="83"/>
        <v/>
      </c>
      <c r="AT191" s="280">
        <f t="shared" si="84"/>
        <v>0</v>
      </c>
      <c r="AU191" s="280">
        <f t="shared" si="85"/>
        <v>0</v>
      </c>
    </row>
    <row r="192" spans="1:47" x14ac:dyDescent="0.25">
      <c r="A192">
        <f t="shared" si="86"/>
        <v>175</v>
      </c>
      <c r="B192" s="69" t="str">
        <f>IF(ISBLANK('IV Addl - Analysis'!B186),"--",'IV Addl - Analysis'!B186)</f>
        <v>--</v>
      </c>
      <c r="C192" s="60" t="str">
        <f>IF(ISBLANK('V Addl - Providers'!C186),"--",'V Addl - Providers'!C186)</f>
        <v>--</v>
      </c>
      <c r="D192" s="60" t="str">
        <f>IF(ISBLANK('V Addl - Providers'!D186),"--",'V Addl - Providers'!D186)</f>
        <v>--</v>
      </c>
      <c r="E192" s="60" t="str">
        <f>IF(ISBLANK('V Addl - Providers'!E186),"--",'V Addl - Providers'!E186)</f>
        <v>--</v>
      </c>
      <c r="F192" s="9"/>
      <c r="G192" s="9"/>
      <c r="H192" s="9"/>
      <c r="I192" s="9"/>
      <c r="J192" s="9"/>
      <c r="K192" s="9"/>
      <c r="L192" s="9"/>
      <c r="M192" s="9"/>
      <c r="N192" s="9"/>
      <c r="O192" s="9"/>
      <c r="P192" s="9"/>
      <c r="Q192" s="9"/>
      <c r="R192" s="125" t="e">
        <f t="shared" si="70"/>
        <v>#DIV/0!</v>
      </c>
      <c r="S192" s="125" t="e">
        <f t="shared" si="71"/>
        <v>#DIV/0!</v>
      </c>
      <c r="T192" s="125" t="e">
        <f t="shared" si="72"/>
        <v>#DIV/0!</v>
      </c>
      <c r="U192" s="125" t="e">
        <f t="shared" si="73"/>
        <v>#DIV/0!</v>
      </c>
      <c r="V192" s="125" t="e">
        <f t="shared" si="74"/>
        <v>#DIV/0!</v>
      </c>
      <c r="W192" s="125" t="e">
        <f t="shared" si="75"/>
        <v>#DIV/0!</v>
      </c>
      <c r="X192" s="125" t="e">
        <f t="shared" si="76"/>
        <v>#DIV/0!</v>
      </c>
      <c r="Y192" s="125" t="e">
        <f t="shared" si="77"/>
        <v>#DIV/0!</v>
      </c>
      <c r="Z192" s="125" t="e">
        <f t="shared" si="78"/>
        <v>#DIV/0!</v>
      </c>
      <c r="AA192" s="59" t="e">
        <f t="shared" si="58"/>
        <v>#DIV/0!</v>
      </c>
      <c r="AB192" s="59" t="e">
        <f t="shared" si="59"/>
        <v>#DIV/0!</v>
      </c>
      <c r="AC192" s="63">
        <f t="shared" si="60"/>
        <v>0</v>
      </c>
      <c r="AD192" s="59" t="e">
        <f t="shared" si="79"/>
        <v>#DIV/0!</v>
      </c>
      <c r="AE192" s="59" t="e">
        <f t="shared" si="61"/>
        <v>#DIV/0!</v>
      </c>
      <c r="AF192" s="59" t="e">
        <f t="shared" si="62"/>
        <v>#DIV/0!</v>
      </c>
      <c r="AG192" s="63">
        <f t="shared" si="63"/>
        <v>0</v>
      </c>
      <c r="AH192" s="59" t="e">
        <f t="shared" si="80"/>
        <v>#DIV/0!</v>
      </c>
      <c r="AI192" s="59" t="e">
        <f t="shared" si="64"/>
        <v>#DIV/0!</v>
      </c>
      <c r="AJ192" s="59" t="e">
        <f t="shared" si="65"/>
        <v>#DIV/0!</v>
      </c>
      <c r="AK192" s="57">
        <f t="shared" si="66"/>
        <v>0</v>
      </c>
      <c r="AL192" s="59" t="e">
        <f t="shared" si="81"/>
        <v>#DIV/0!</v>
      </c>
      <c r="AM192" s="59" t="e">
        <f t="shared" si="67"/>
        <v>#DIV/0!</v>
      </c>
      <c r="AN192" s="59" t="e">
        <f t="shared" si="68"/>
        <v>#DIV/0!</v>
      </c>
      <c r="AO192" s="57">
        <f t="shared" si="69"/>
        <v>0</v>
      </c>
      <c r="AP192" s="59" t="e">
        <f t="shared" si="82"/>
        <v>#DIV/0!</v>
      </c>
      <c r="AQ192" s="84"/>
      <c r="AR192" s="235"/>
      <c r="AS192" s="280" t="str">
        <f t="shared" si="83"/>
        <v/>
      </c>
      <c r="AT192" s="280">
        <f t="shared" si="84"/>
        <v>0</v>
      </c>
      <c r="AU192" s="280">
        <f t="shared" si="85"/>
        <v>0</v>
      </c>
    </row>
    <row r="193" spans="1:47" x14ac:dyDescent="0.25">
      <c r="A193">
        <f t="shared" si="86"/>
        <v>176</v>
      </c>
      <c r="B193" s="69" t="str">
        <f>IF(ISBLANK('IV Addl - Analysis'!B187),"--",'IV Addl - Analysis'!B187)</f>
        <v>--</v>
      </c>
      <c r="C193" s="60" t="str">
        <f>IF(ISBLANK('V Addl - Providers'!C187),"--",'V Addl - Providers'!C187)</f>
        <v>--</v>
      </c>
      <c r="D193" s="60" t="str">
        <f>IF(ISBLANK('V Addl - Providers'!D187),"--",'V Addl - Providers'!D187)</f>
        <v>--</v>
      </c>
      <c r="E193" s="60" t="str">
        <f>IF(ISBLANK('V Addl - Providers'!E187),"--",'V Addl - Providers'!E187)</f>
        <v>--</v>
      </c>
      <c r="F193" s="9"/>
      <c r="G193" s="9"/>
      <c r="H193" s="9"/>
      <c r="I193" s="9"/>
      <c r="J193" s="9"/>
      <c r="K193" s="9"/>
      <c r="L193" s="9"/>
      <c r="M193" s="9"/>
      <c r="N193" s="9"/>
      <c r="O193" s="9"/>
      <c r="P193" s="9"/>
      <c r="Q193" s="9"/>
      <c r="R193" s="125" t="e">
        <f t="shared" si="70"/>
        <v>#DIV/0!</v>
      </c>
      <c r="S193" s="125" t="e">
        <f t="shared" si="71"/>
        <v>#DIV/0!</v>
      </c>
      <c r="T193" s="125" t="e">
        <f t="shared" si="72"/>
        <v>#DIV/0!</v>
      </c>
      <c r="U193" s="125" t="e">
        <f t="shared" si="73"/>
        <v>#DIV/0!</v>
      </c>
      <c r="V193" s="125" t="e">
        <f t="shared" si="74"/>
        <v>#DIV/0!</v>
      </c>
      <c r="W193" s="125" t="e">
        <f t="shared" si="75"/>
        <v>#DIV/0!</v>
      </c>
      <c r="X193" s="125" t="e">
        <f t="shared" si="76"/>
        <v>#DIV/0!</v>
      </c>
      <c r="Y193" s="125" t="e">
        <f t="shared" si="77"/>
        <v>#DIV/0!</v>
      </c>
      <c r="Z193" s="125" t="e">
        <f t="shared" si="78"/>
        <v>#DIV/0!</v>
      </c>
      <c r="AA193" s="59" t="e">
        <f t="shared" si="58"/>
        <v>#DIV/0!</v>
      </c>
      <c r="AB193" s="59" t="e">
        <f t="shared" si="59"/>
        <v>#DIV/0!</v>
      </c>
      <c r="AC193" s="63">
        <f t="shared" si="60"/>
        <v>0</v>
      </c>
      <c r="AD193" s="59" t="e">
        <f t="shared" si="79"/>
        <v>#DIV/0!</v>
      </c>
      <c r="AE193" s="59" t="e">
        <f t="shared" si="61"/>
        <v>#DIV/0!</v>
      </c>
      <c r="AF193" s="59" t="e">
        <f t="shared" si="62"/>
        <v>#DIV/0!</v>
      </c>
      <c r="AG193" s="63">
        <f t="shared" si="63"/>
        <v>0</v>
      </c>
      <c r="AH193" s="59" t="e">
        <f t="shared" si="80"/>
        <v>#DIV/0!</v>
      </c>
      <c r="AI193" s="59" t="e">
        <f t="shared" si="64"/>
        <v>#DIV/0!</v>
      </c>
      <c r="AJ193" s="59" t="e">
        <f t="shared" si="65"/>
        <v>#DIV/0!</v>
      </c>
      <c r="AK193" s="57">
        <f t="shared" si="66"/>
        <v>0</v>
      </c>
      <c r="AL193" s="59" t="e">
        <f t="shared" si="81"/>
        <v>#DIV/0!</v>
      </c>
      <c r="AM193" s="59" t="e">
        <f t="shared" si="67"/>
        <v>#DIV/0!</v>
      </c>
      <c r="AN193" s="59" t="e">
        <f t="shared" si="68"/>
        <v>#DIV/0!</v>
      </c>
      <c r="AO193" s="57">
        <f t="shared" si="69"/>
        <v>0</v>
      </c>
      <c r="AP193" s="59" t="e">
        <f t="shared" si="82"/>
        <v>#DIV/0!</v>
      </c>
      <c r="AQ193" s="84"/>
      <c r="AR193" s="235"/>
      <c r="AS193" s="280" t="str">
        <f t="shared" si="83"/>
        <v/>
      </c>
      <c r="AT193" s="280">
        <f t="shared" si="84"/>
        <v>0</v>
      </c>
      <c r="AU193" s="280">
        <f t="shared" si="85"/>
        <v>0</v>
      </c>
    </row>
    <row r="194" spans="1:47" x14ac:dyDescent="0.25">
      <c r="A194">
        <f t="shared" si="86"/>
        <v>177</v>
      </c>
      <c r="B194" s="69" t="str">
        <f>IF(ISBLANK('IV Addl - Analysis'!B188),"--",'IV Addl - Analysis'!B188)</f>
        <v>--</v>
      </c>
      <c r="C194" s="60" t="str">
        <f>IF(ISBLANK('V Addl - Providers'!C188),"--",'V Addl - Providers'!C188)</f>
        <v>--</v>
      </c>
      <c r="D194" s="60" t="str">
        <f>IF(ISBLANK('V Addl - Providers'!D188),"--",'V Addl - Providers'!D188)</f>
        <v>--</v>
      </c>
      <c r="E194" s="60" t="str">
        <f>IF(ISBLANK('V Addl - Providers'!E188),"--",'V Addl - Providers'!E188)</f>
        <v>--</v>
      </c>
      <c r="F194" s="9"/>
      <c r="G194" s="9"/>
      <c r="H194" s="9"/>
      <c r="I194" s="9"/>
      <c r="J194" s="9"/>
      <c r="K194" s="9"/>
      <c r="L194" s="9"/>
      <c r="M194" s="9"/>
      <c r="N194" s="9"/>
      <c r="O194" s="9"/>
      <c r="P194" s="9"/>
      <c r="Q194" s="9"/>
      <c r="R194" s="125" t="e">
        <f t="shared" si="70"/>
        <v>#DIV/0!</v>
      </c>
      <c r="S194" s="125" t="e">
        <f t="shared" si="71"/>
        <v>#DIV/0!</v>
      </c>
      <c r="T194" s="125" t="e">
        <f t="shared" si="72"/>
        <v>#DIV/0!</v>
      </c>
      <c r="U194" s="125" t="e">
        <f t="shared" si="73"/>
        <v>#DIV/0!</v>
      </c>
      <c r="V194" s="125" t="e">
        <f t="shared" si="74"/>
        <v>#DIV/0!</v>
      </c>
      <c r="W194" s="125" t="e">
        <f t="shared" si="75"/>
        <v>#DIV/0!</v>
      </c>
      <c r="X194" s="125" t="e">
        <f t="shared" si="76"/>
        <v>#DIV/0!</v>
      </c>
      <c r="Y194" s="125" t="e">
        <f t="shared" si="77"/>
        <v>#DIV/0!</v>
      </c>
      <c r="Z194" s="125" t="e">
        <f t="shared" si="78"/>
        <v>#DIV/0!</v>
      </c>
      <c r="AA194" s="59" t="e">
        <f t="shared" si="58"/>
        <v>#DIV/0!</v>
      </c>
      <c r="AB194" s="59" t="e">
        <f t="shared" si="59"/>
        <v>#DIV/0!</v>
      </c>
      <c r="AC194" s="63">
        <f t="shared" si="60"/>
        <v>0</v>
      </c>
      <c r="AD194" s="59" t="e">
        <f t="shared" si="79"/>
        <v>#DIV/0!</v>
      </c>
      <c r="AE194" s="59" t="e">
        <f t="shared" si="61"/>
        <v>#DIV/0!</v>
      </c>
      <c r="AF194" s="59" t="e">
        <f t="shared" si="62"/>
        <v>#DIV/0!</v>
      </c>
      <c r="AG194" s="63">
        <f t="shared" si="63"/>
        <v>0</v>
      </c>
      <c r="AH194" s="59" t="e">
        <f t="shared" si="80"/>
        <v>#DIV/0!</v>
      </c>
      <c r="AI194" s="59" t="e">
        <f t="shared" si="64"/>
        <v>#DIV/0!</v>
      </c>
      <c r="AJ194" s="59" t="e">
        <f t="shared" si="65"/>
        <v>#DIV/0!</v>
      </c>
      <c r="AK194" s="57">
        <f t="shared" si="66"/>
        <v>0</v>
      </c>
      <c r="AL194" s="59" t="e">
        <f t="shared" si="81"/>
        <v>#DIV/0!</v>
      </c>
      <c r="AM194" s="59" t="e">
        <f t="shared" si="67"/>
        <v>#DIV/0!</v>
      </c>
      <c r="AN194" s="59" t="e">
        <f t="shared" si="68"/>
        <v>#DIV/0!</v>
      </c>
      <c r="AO194" s="57">
        <f t="shared" si="69"/>
        <v>0</v>
      </c>
      <c r="AP194" s="59" t="e">
        <f t="shared" si="82"/>
        <v>#DIV/0!</v>
      </c>
      <c r="AQ194" s="84"/>
      <c r="AR194" s="235"/>
      <c r="AS194" s="280" t="str">
        <f t="shared" si="83"/>
        <v/>
      </c>
      <c r="AT194" s="280">
        <f t="shared" si="84"/>
        <v>0</v>
      </c>
      <c r="AU194" s="280">
        <f t="shared" si="85"/>
        <v>0</v>
      </c>
    </row>
    <row r="195" spans="1:47" x14ac:dyDescent="0.25">
      <c r="A195">
        <f t="shared" si="86"/>
        <v>178</v>
      </c>
      <c r="B195" s="69" t="str">
        <f>IF(ISBLANK('IV Addl - Analysis'!B189),"--",'IV Addl - Analysis'!B189)</f>
        <v>--</v>
      </c>
      <c r="C195" s="60" t="str">
        <f>IF(ISBLANK('V Addl - Providers'!C189),"--",'V Addl - Providers'!C189)</f>
        <v>--</v>
      </c>
      <c r="D195" s="60" t="str">
        <f>IF(ISBLANK('V Addl - Providers'!D189),"--",'V Addl - Providers'!D189)</f>
        <v>--</v>
      </c>
      <c r="E195" s="60" t="str">
        <f>IF(ISBLANK('V Addl - Providers'!E189),"--",'V Addl - Providers'!E189)</f>
        <v>--</v>
      </c>
      <c r="F195" s="9"/>
      <c r="G195" s="9"/>
      <c r="H195" s="9"/>
      <c r="I195" s="9"/>
      <c r="J195" s="9"/>
      <c r="K195" s="9"/>
      <c r="L195" s="9"/>
      <c r="M195" s="9"/>
      <c r="N195" s="9"/>
      <c r="O195" s="9"/>
      <c r="P195" s="9"/>
      <c r="Q195" s="9"/>
      <c r="R195" s="125" t="e">
        <f t="shared" si="70"/>
        <v>#DIV/0!</v>
      </c>
      <c r="S195" s="125" t="e">
        <f t="shared" si="71"/>
        <v>#DIV/0!</v>
      </c>
      <c r="T195" s="125" t="e">
        <f t="shared" si="72"/>
        <v>#DIV/0!</v>
      </c>
      <c r="U195" s="125" t="e">
        <f t="shared" si="73"/>
        <v>#DIV/0!</v>
      </c>
      <c r="V195" s="125" t="e">
        <f t="shared" si="74"/>
        <v>#DIV/0!</v>
      </c>
      <c r="W195" s="125" t="e">
        <f t="shared" si="75"/>
        <v>#DIV/0!</v>
      </c>
      <c r="X195" s="125" t="e">
        <f t="shared" si="76"/>
        <v>#DIV/0!</v>
      </c>
      <c r="Y195" s="125" t="e">
        <f t="shared" si="77"/>
        <v>#DIV/0!</v>
      </c>
      <c r="Z195" s="125" t="e">
        <f t="shared" si="78"/>
        <v>#DIV/0!</v>
      </c>
      <c r="AA195" s="59" t="e">
        <f t="shared" si="58"/>
        <v>#DIV/0!</v>
      </c>
      <c r="AB195" s="59" t="e">
        <f t="shared" si="59"/>
        <v>#DIV/0!</v>
      </c>
      <c r="AC195" s="63">
        <f t="shared" si="60"/>
        <v>0</v>
      </c>
      <c r="AD195" s="59" t="e">
        <f t="shared" si="79"/>
        <v>#DIV/0!</v>
      </c>
      <c r="AE195" s="59" t="e">
        <f t="shared" si="61"/>
        <v>#DIV/0!</v>
      </c>
      <c r="AF195" s="59" t="e">
        <f t="shared" si="62"/>
        <v>#DIV/0!</v>
      </c>
      <c r="AG195" s="63">
        <f t="shared" si="63"/>
        <v>0</v>
      </c>
      <c r="AH195" s="59" t="e">
        <f t="shared" si="80"/>
        <v>#DIV/0!</v>
      </c>
      <c r="AI195" s="59" t="e">
        <f t="shared" si="64"/>
        <v>#DIV/0!</v>
      </c>
      <c r="AJ195" s="59" t="e">
        <f t="shared" si="65"/>
        <v>#DIV/0!</v>
      </c>
      <c r="AK195" s="57">
        <f t="shared" si="66"/>
        <v>0</v>
      </c>
      <c r="AL195" s="59" t="e">
        <f t="shared" si="81"/>
        <v>#DIV/0!</v>
      </c>
      <c r="AM195" s="59" t="e">
        <f t="shared" si="67"/>
        <v>#DIV/0!</v>
      </c>
      <c r="AN195" s="59" t="e">
        <f t="shared" si="68"/>
        <v>#DIV/0!</v>
      </c>
      <c r="AO195" s="57">
        <f t="shared" si="69"/>
        <v>0</v>
      </c>
      <c r="AP195" s="59" t="e">
        <f t="shared" si="82"/>
        <v>#DIV/0!</v>
      </c>
      <c r="AQ195" s="84"/>
      <c r="AR195" s="235"/>
      <c r="AS195" s="280" t="str">
        <f t="shared" si="83"/>
        <v/>
      </c>
      <c r="AT195" s="280">
        <f t="shared" si="84"/>
        <v>0</v>
      </c>
      <c r="AU195" s="280">
        <f t="shared" si="85"/>
        <v>0</v>
      </c>
    </row>
    <row r="196" spans="1:47" x14ac:dyDescent="0.25">
      <c r="A196">
        <f t="shared" si="86"/>
        <v>179</v>
      </c>
      <c r="B196" s="69" t="str">
        <f>IF(ISBLANK('IV Addl - Analysis'!B190),"--",'IV Addl - Analysis'!B190)</f>
        <v>--</v>
      </c>
      <c r="C196" s="60" t="str">
        <f>IF(ISBLANK('V Addl - Providers'!C190),"--",'V Addl - Providers'!C190)</f>
        <v>--</v>
      </c>
      <c r="D196" s="60" t="str">
        <f>IF(ISBLANK('V Addl - Providers'!D190),"--",'V Addl - Providers'!D190)</f>
        <v>--</v>
      </c>
      <c r="E196" s="60" t="str">
        <f>IF(ISBLANK('V Addl - Providers'!E190),"--",'V Addl - Providers'!E190)</f>
        <v>--</v>
      </c>
      <c r="F196" s="9"/>
      <c r="G196" s="9"/>
      <c r="H196" s="9"/>
      <c r="I196" s="9"/>
      <c r="J196" s="9"/>
      <c r="K196" s="9"/>
      <c r="L196" s="9"/>
      <c r="M196" s="9"/>
      <c r="N196" s="9"/>
      <c r="O196" s="9"/>
      <c r="P196" s="9"/>
      <c r="Q196" s="9"/>
      <c r="R196" s="125" t="e">
        <f t="shared" si="70"/>
        <v>#DIV/0!</v>
      </c>
      <c r="S196" s="125" t="e">
        <f t="shared" si="71"/>
        <v>#DIV/0!</v>
      </c>
      <c r="T196" s="125" t="e">
        <f t="shared" si="72"/>
        <v>#DIV/0!</v>
      </c>
      <c r="U196" s="125" t="e">
        <f t="shared" si="73"/>
        <v>#DIV/0!</v>
      </c>
      <c r="V196" s="125" t="e">
        <f t="shared" si="74"/>
        <v>#DIV/0!</v>
      </c>
      <c r="W196" s="125" t="e">
        <f t="shared" si="75"/>
        <v>#DIV/0!</v>
      </c>
      <c r="X196" s="125" t="e">
        <f t="shared" si="76"/>
        <v>#DIV/0!</v>
      </c>
      <c r="Y196" s="125" t="e">
        <f t="shared" si="77"/>
        <v>#DIV/0!</v>
      </c>
      <c r="Z196" s="125" t="e">
        <f t="shared" si="78"/>
        <v>#DIV/0!</v>
      </c>
      <c r="AA196" s="59" t="e">
        <f t="shared" ref="AA196:AA217" si="87">G196/F196-1</f>
        <v>#DIV/0!</v>
      </c>
      <c r="AB196" s="59" t="e">
        <f t="shared" ref="AB196:AB217" si="88">H196/G196-1</f>
        <v>#DIV/0!</v>
      </c>
      <c r="AC196" s="63">
        <f t="shared" ref="AC196:AC217" si="89">H196-F196</f>
        <v>0</v>
      </c>
      <c r="AD196" s="59" t="e">
        <f t="shared" si="79"/>
        <v>#DIV/0!</v>
      </c>
      <c r="AE196" s="59" t="e">
        <f t="shared" ref="AE196:AE217" si="90">J196/I196-1</f>
        <v>#DIV/0!</v>
      </c>
      <c r="AF196" s="59" t="e">
        <f t="shared" ref="AF196:AF217" si="91">K196/J196-1</f>
        <v>#DIV/0!</v>
      </c>
      <c r="AG196" s="63">
        <f t="shared" ref="AG196:AG217" si="92">K196-I196</f>
        <v>0</v>
      </c>
      <c r="AH196" s="59" t="e">
        <f t="shared" si="80"/>
        <v>#DIV/0!</v>
      </c>
      <c r="AI196" s="59" t="e">
        <f t="shared" ref="AI196:AI217" si="93">M196/L196-1</f>
        <v>#DIV/0!</v>
      </c>
      <c r="AJ196" s="59" t="e">
        <f t="shared" ref="AJ196:AJ217" si="94">N196/M196-1</f>
        <v>#DIV/0!</v>
      </c>
      <c r="AK196" s="57">
        <f t="shared" ref="AK196:AK217" si="95">N196-L196</f>
        <v>0</v>
      </c>
      <c r="AL196" s="59" t="e">
        <f t="shared" si="81"/>
        <v>#DIV/0!</v>
      </c>
      <c r="AM196" s="59" t="e">
        <f t="shared" ref="AM196:AM217" si="96">P196/O196-1</f>
        <v>#DIV/0!</v>
      </c>
      <c r="AN196" s="59" t="e">
        <f t="shared" ref="AN196:AN217" si="97">Q196/P196-1</f>
        <v>#DIV/0!</v>
      </c>
      <c r="AO196" s="57">
        <f t="shared" ref="AO196:AO217" si="98">Q196-O196</f>
        <v>0</v>
      </c>
      <c r="AP196" s="59" t="e">
        <f t="shared" si="82"/>
        <v>#DIV/0!</v>
      </c>
      <c r="AQ196" s="84"/>
      <c r="AR196" s="235"/>
      <c r="AS196" s="280" t="str">
        <f t="shared" si="83"/>
        <v/>
      </c>
      <c r="AT196" s="280">
        <f t="shared" si="84"/>
        <v>0</v>
      </c>
      <c r="AU196" s="280">
        <f t="shared" si="85"/>
        <v>0</v>
      </c>
    </row>
    <row r="197" spans="1:47" x14ac:dyDescent="0.25">
      <c r="A197">
        <f t="shared" si="86"/>
        <v>180</v>
      </c>
      <c r="B197" s="69" t="str">
        <f>IF(ISBLANK('IV Addl - Analysis'!B191),"--",'IV Addl - Analysis'!B191)</f>
        <v>--</v>
      </c>
      <c r="C197" s="60" t="str">
        <f>IF(ISBLANK('V Addl - Providers'!C191),"--",'V Addl - Providers'!C191)</f>
        <v>--</v>
      </c>
      <c r="D197" s="60" t="str">
        <f>IF(ISBLANK('V Addl - Providers'!D191),"--",'V Addl - Providers'!D191)</f>
        <v>--</v>
      </c>
      <c r="E197" s="60" t="str">
        <f>IF(ISBLANK('V Addl - Providers'!E191),"--",'V Addl - Providers'!E191)</f>
        <v>--</v>
      </c>
      <c r="F197" s="9"/>
      <c r="G197" s="9"/>
      <c r="H197" s="9"/>
      <c r="I197" s="9"/>
      <c r="J197" s="9"/>
      <c r="K197" s="9"/>
      <c r="L197" s="9"/>
      <c r="M197" s="9"/>
      <c r="N197" s="9"/>
      <c r="O197" s="9"/>
      <c r="P197" s="9"/>
      <c r="Q197" s="9"/>
      <c r="R197" s="125" t="e">
        <f t="shared" si="70"/>
        <v>#DIV/0!</v>
      </c>
      <c r="S197" s="125" t="e">
        <f t="shared" si="71"/>
        <v>#DIV/0!</v>
      </c>
      <c r="T197" s="125" t="e">
        <f t="shared" si="72"/>
        <v>#DIV/0!</v>
      </c>
      <c r="U197" s="125" t="e">
        <f t="shared" si="73"/>
        <v>#DIV/0!</v>
      </c>
      <c r="V197" s="125" t="e">
        <f t="shared" si="74"/>
        <v>#DIV/0!</v>
      </c>
      <c r="W197" s="125" t="e">
        <f t="shared" si="75"/>
        <v>#DIV/0!</v>
      </c>
      <c r="X197" s="125" t="e">
        <f t="shared" si="76"/>
        <v>#DIV/0!</v>
      </c>
      <c r="Y197" s="125" t="e">
        <f t="shared" si="77"/>
        <v>#DIV/0!</v>
      </c>
      <c r="Z197" s="125" t="e">
        <f t="shared" si="78"/>
        <v>#DIV/0!</v>
      </c>
      <c r="AA197" s="59" t="e">
        <f t="shared" si="87"/>
        <v>#DIV/0!</v>
      </c>
      <c r="AB197" s="59" t="e">
        <f t="shared" si="88"/>
        <v>#DIV/0!</v>
      </c>
      <c r="AC197" s="63">
        <f t="shared" si="89"/>
        <v>0</v>
      </c>
      <c r="AD197" s="59" t="e">
        <f t="shared" si="79"/>
        <v>#DIV/0!</v>
      </c>
      <c r="AE197" s="59" t="e">
        <f t="shared" si="90"/>
        <v>#DIV/0!</v>
      </c>
      <c r="AF197" s="59" t="e">
        <f t="shared" si="91"/>
        <v>#DIV/0!</v>
      </c>
      <c r="AG197" s="63">
        <f t="shared" si="92"/>
        <v>0</v>
      </c>
      <c r="AH197" s="59" t="e">
        <f t="shared" si="80"/>
        <v>#DIV/0!</v>
      </c>
      <c r="AI197" s="59" t="e">
        <f t="shared" si="93"/>
        <v>#DIV/0!</v>
      </c>
      <c r="AJ197" s="59" t="e">
        <f t="shared" si="94"/>
        <v>#DIV/0!</v>
      </c>
      <c r="AK197" s="57">
        <f t="shared" si="95"/>
        <v>0</v>
      </c>
      <c r="AL197" s="59" t="e">
        <f t="shared" si="81"/>
        <v>#DIV/0!</v>
      </c>
      <c r="AM197" s="59" t="e">
        <f t="shared" si="96"/>
        <v>#DIV/0!</v>
      </c>
      <c r="AN197" s="59" t="e">
        <f t="shared" si="97"/>
        <v>#DIV/0!</v>
      </c>
      <c r="AO197" s="57">
        <f t="shared" si="98"/>
        <v>0</v>
      </c>
      <c r="AP197" s="59" t="e">
        <f t="shared" si="82"/>
        <v>#DIV/0!</v>
      </c>
      <c r="AQ197" s="84"/>
      <c r="AR197" s="235"/>
      <c r="AS197" s="280" t="str">
        <f t="shared" si="83"/>
        <v/>
      </c>
      <c r="AT197" s="280">
        <f t="shared" si="84"/>
        <v>0</v>
      </c>
      <c r="AU197" s="280">
        <f t="shared" si="85"/>
        <v>0</v>
      </c>
    </row>
    <row r="198" spans="1:47" x14ac:dyDescent="0.25">
      <c r="A198">
        <f t="shared" si="86"/>
        <v>181</v>
      </c>
      <c r="B198" s="69" t="str">
        <f>IF(ISBLANK('IV Addl - Analysis'!B192),"--",'IV Addl - Analysis'!B192)</f>
        <v>--</v>
      </c>
      <c r="C198" s="60" t="str">
        <f>IF(ISBLANK('V Addl - Providers'!C192),"--",'V Addl - Providers'!C192)</f>
        <v>--</v>
      </c>
      <c r="D198" s="60" t="str">
        <f>IF(ISBLANK('V Addl - Providers'!D192),"--",'V Addl - Providers'!D192)</f>
        <v>--</v>
      </c>
      <c r="E198" s="60" t="str">
        <f>IF(ISBLANK('V Addl - Providers'!E192),"--",'V Addl - Providers'!E192)</f>
        <v>--</v>
      </c>
      <c r="F198" s="9"/>
      <c r="G198" s="9"/>
      <c r="H198" s="9"/>
      <c r="I198" s="9"/>
      <c r="J198" s="9"/>
      <c r="K198" s="9"/>
      <c r="L198" s="9"/>
      <c r="M198" s="9"/>
      <c r="N198" s="9"/>
      <c r="O198" s="9"/>
      <c r="P198" s="9"/>
      <c r="Q198" s="9"/>
      <c r="R198" s="125" t="e">
        <f t="shared" si="70"/>
        <v>#DIV/0!</v>
      </c>
      <c r="S198" s="125" t="e">
        <f t="shared" si="71"/>
        <v>#DIV/0!</v>
      </c>
      <c r="T198" s="125" t="e">
        <f t="shared" si="72"/>
        <v>#DIV/0!</v>
      </c>
      <c r="U198" s="125" t="e">
        <f t="shared" si="73"/>
        <v>#DIV/0!</v>
      </c>
      <c r="V198" s="125" t="e">
        <f t="shared" si="74"/>
        <v>#DIV/0!</v>
      </c>
      <c r="W198" s="125" t="e">
        <f t="shared" si="75"/>
        <v>#DIV/0!</v>
      </c>
      <c r="X198" s="125" t="e">
        <f t="shared" si="76"/>
        <v>#DIV/0!</v>
      </c>
      <c r="Y198" s="125" t="e">
        <f t="shared" si="77"/>
        <v>#DIV/0!</v>
      </c>
      <c r="Z198" s="125" t="e">
        <f t="shared" si="78"/>
        <v>#DIV/0!</v>
      </c>
      <c r="AA198" s="59" t="e">
        <f t="shared" si="87"/>
        <v>#DIV/0!</v>
      </c>
      <c r="AB198" s="59" t="e">
        <f t="shared" si="88"/>
        <v>#DIV/0!</v>
      </c>
      <c r="AC198" s="63">
        <f t="shared" si="89"/>
        <v>0</v>
      </c>
      <c r="AD198" s="59" t="e">
        <f t="shared" si="79"/>
        <v>#DIV/0!</v>
      </c>
      <c r="AE198" s="59" t="e">
        <f t="shared" si="90"/>
        <v>#DIV/0!</v>
      </c>
      <c r="AF198" s="59" t="e">
        <f t="shared" si="91"/>
        <v>#DIV/0!</v>
      </c>
      <c r="AG198" s="63">
        <f t="shared" si="92"/>
        <v>0</v>
      </c>
      <c r="AH198" s="59" t="e">
        <f t="shared" si="80"/>
        <v>#DIV/0!</v>
      </c>
      <c r="AI198" s="59" t="e">
        <f t="shared" si="93"/>
        <v>#DIV/0!</v>
      </c>
      <c r="AJ198" s="59" t="e">
        <f t="shared" si="94"/>
        <v>#DIV/0!</v>
      </c>
      <c r="AK198" s="57">
        <f t="shared" si="95"/>
        <v>0</v>
      </c>
      <c r="AL198" s="59" t="e">
        <f t="shared" si="81"/>
        <v>#DIV/0!</v>
      </c>
      <c r="AM198" s="59" t="e">
        <f t="shared" si="96"/>
        <v>#DIV/0!</v>
      </c>
      <c r="AN198" s="59" t="e">
        <f t="shared" si="97"/>
        <v>#DIV/0!</v>
      </c>
      <c r="AO198" s="57">
        <f t="shared" si="98"/>
        <v>0</v>
      </c>
      <c r="AP198" s="59" t="e">
        <f t="shared" si="82"/>
        <v>#DIV/0!</v>
      </c>
      <c r="AQ198" s="84"/>
      <c r="AR198" s="235"/>
      <c r="AS198" s="280" t="str">
        <f t="shared" si="83"/>
        <v/>
      </c>
      <c r="AT198" s="280">
        <f t="shared" si="84"/>
        <v>0</v>
      </c>
      <c r="AU198" s="280">
        <f t="shared" si="85"/>
        <v>0</v>
      </c>
    </row>
    <row r="199" spans="1:47" x14ac:dyDescent="0.25">
      <c r="A199">
        <f t="shared" si="86"/>
        <v>182</v>
      </c>
      <c r="B199" s="69" t="str">
        <f>IF(ISBLANK('IV Addl - Analysis'!B193),"--",'IV Addl - Analysis'!B193)</f>
        <v>--</v>
      </c>
      <c r="C199" s="60" t="str">
        <f>IF(ISBLANK('V Addl - Providers'!C193),"--",'V Addl - Providers'!C193)</f>
        <v>--</v>
      </c>
      <c r="D199" s="60" t="str">
        <f>IF(ISBLANK('V Addl - Providers'!D193),"--",'V Addl - Providers'!D193)</f>
        <v>--</v>
      </c>
      <c r="E199" s="60" t="str">
        <f>IF(ISBLANK('V Addl - Providers'!E193),"--",'V Addl - Providers'!E193)</f>
        <v>--</v>
      </c>
      <c r="F199" s="9"/>
      <c r="G199" s="9"/>
      <c r="H199" s="9"/>
      <c r="I199" s="9"/>
      <c r="J199" s="9"/>
      <c r="K199" s="9"/>
      <c r="L199" s="9"/>
      <c r="M199" s="9"/>
      <c r="N199" s="9"/>
      <c r="O199" s="9"/>
      <c r="P199" s="9"/>
      <c r="Q199" s="9"/>
      <c r="R199" s="125" t="e">
        <f t="shared" si="70"/>
        <v>#DIV/0!</v>
      </c>
      <c r="S199" s="125" t="e">
        <f t="shared" si="71"/>
        <v>#DIV/0!</v>
      </c>
      <c r="T199" s="125" t="e">
        <f t="shared" si="72"/>
        <v>#DIV/0!</v>
      </c>
      <c r="U199" s="125" t="e">
        <f t="shared" si="73"/>
        <v>#DIV/0!</v>
      </c>
      <c r="V199" s="125" t="e">
        <f t="shared" si="74"/>
        <v>#DIV/0!</v>
      </c>
      <c r="W199" s="125" t="e">
        <f t="shared" si="75"/>
        <v>#DIV/0!</v>
      </c>
      <c r="X199" s="125" t="e">
        <f t="shared" si="76"/>
        <v>#DIV/0!</v>
      </c>
      <c r="Y199" s="125" t="e">
        <f t="shared" si="77"/>
        <v>#DIV/0!</v>
      </c>
      <c r="Z199" s="125" t="e">
        <f t="shared" si="78"/>
        <v>#DIV/0!</v>
      </c>
      <c r="AA199" s="59" t="e">
        <f t="shared" si="87"/>
        <v>#DIV/0!</v>
      </c>
      <c r="AB199" s="59" t="e">
        <f t="shared" si="88"/>
        <v>#DIV/0!</v>
      </c>
      <c r="AC199" s="63">
        <f t="shared" si="89"/>
        <v>0</v>
      </c>
      <c r="AD199" s="59" t="e">
        <f t="shared" si="79"/>
        <v>#DIV/0!</v>
      </c>
      <c r="AE199" s="59" t="e">
        <f t="shared" si="90"/>
        <v>#DIV/0!</v>
      </c>
      <c r="AF199" s="59" t="e">
        <f t="shared" si="91"/>
        <v>#DIV/0!</v>
      </c>
      <c r="AG199" s="63">
        <f t="shared" si="92"/>
        <v>0</v>
      </c>
      <c r="AH199" s="59" t="e">
        <f t="shared" si="80"/>
        <v>#DIV/0!</v>
      </c>
      <c r="AI199" s="59" t="e">
        <f t="shared" si="93"/>
        <v>#DIV/0!</v>
      </c>
      <c r="AJ199" s="59" t="e">
        <f t="shared" si="94"/>
        <v>#DIV/0!</v>
      </c>
      <c r="AK199" s="57">
        <f t="shared" si="95"/>
        <v>0</v>
      </c>
      <c r="AL199" s="59" t="e">
        <f t="shared" si="81"/>
        <v>#DIV/0!</v>
      </c>
      <c r="AM199" s="59" t="e">
        <f t="shared" si="96"/>
        <v>#DIV/0!</v>
      </c>
      <c r="AN199" s="59" t="e">
        <f t="shared" si="97"/>
        <v>#DIV/0!</v>
      </c>
      <c r="AO199" s="57">
        <f t="shared" si="98"/>
        <v>0</v>
      </c>
      <c r="AP199" s="59" t="e">
        <f t="shared" si="82"/>
        <v>#DIV/0!</v>
      </c>
      <c r="AQ199" s="84"/>
      <c r="AR199" s="235"/>
      <c r="AS199" s="280" t="str">
        <f t="shared" si="83"/>
        <v/>
      </c>
      <c r="AT199" s="280">
        <f t="shared" si="84"/>
        <v>0</v>
      </c>
      <c r="AU199" s="280">
        <f t="shared" si="85"/>
        <v>0</v>
      </c>
    </row>
    <row r="200" spans="1:47" x14ac:dyDescent="0.25">
      <c r="A200">
        <f t="shared" si="86"/>
        <v>183</v>
      </c>
      <c r="B200" s="69" t="str">
        <f>IF(ISBLANK('IV Addl - Analysis'!B194),"--",'IV Addl - Analysis'!B194)</f>
        <v>--</v>
      </c>
      <c r="C200" s="60" t="str">
        <f>IF(ISBLANK('V Addl - Providers'!C194),"--",'V Addl - Providers'!C194)</f>
        <v>--</v>
      </c>
      <c r="D200" s="60" t="str">
        <f>IF(ISBLANK('V Addl - Providers'!D194),"--",'V Addl - Providers'!D194)</f>
        <v>--</v>
      </c>
      <c r="E200" s="60" t="str">
        <f>IF(ISBLANK('V Addl - Providers'!E194),"--",'V Addl - Providers'!E194)</f>
        <v>--</v>
      </c>
      <c r="F200" s="9"/>
      <c r="G200" s="9"/>
      <c r="H200" s="9"/>
      <c r="I200" s="9"/>
      <c r="J200" s="9"/>
      <c r="K200" s="9"/>
      <c r="L200" s="9"/>
      <c r="M200" s="9"/>
      <c r="N200" s="9"/>
      <c r="O200" s="9"/>
      <c r="P200" s="9"/>
      <c r="Q200" s="9"/>
      <c r="R200" s="125" t="e">
        <f t="shared" si="70"/>
        <v>#DIV/0!</v>
      </c>
      <c r="S200" s="125" t="e">
        <f t="shared" si="71"/>
        <v>#DIV/0!</v>
      </c>
      <c r="T200" s="125" t="e">
        <f t="shared" si="72"/>
        <v>#DIV/0!</v>
      </c>
      <c r="U200" s="125" t="e">
        <f t="shared" si="73"/>
        <v>#DIV/0!</v>
      </c>
      <c r="V200" s="125" t="e">
        <f t="shared" si="74"/>
        <v>#DIV/0!</v>
      </c>
      <c r="W200" s="125" t="e">
        <f t="shared" si="75"/>
        <v>#DIV/0!</v>
      </c>
      <c r="X200" s="125" t="e">
        <f t="shared" si="76"/>
        <v>#DIV/0!</v>
      </c>
      <c r="Y200" s="125" t="e">
        <f t="shared" si="77"/>
        <v>#DIV/0!</v>
      </c>
      <c r="Z200" s="125" t="e">
        <f t="shared" si="78"/>
        <v>#DIV/0!</v>
      </c>
      <c r="AA200" s="59" t="e">
        <f t="shared" si="87"/>
        <v>#DIV/0!</v>
      </c>
      <c r="AB200" s="59" t="e">
        <f t="shared" si="88"/>
        <v>#DIV/0!</v>
      </c>
      <c r="AC200" s="63">
        <f t="shared" si="89"/>
        <v>0</v>
      </c>
      <c r="AD200" s="59" t="e">
        <f t="shared" si="79"/>
        <v>#DIV/0!</v>
      </c>
      <c r="AE200" s="59" t="e">
        <f t="shared" si="90"/>
        <v>#DIV/0!</v>
      </c>
      <c r="AF200" s="59" t="e">
        <f t="shared" si="91"/>
        <v>#DIV/0!</v>
      </c>
      <c r="AG200" s="63">
        <f t="shared" si="92"/>
        <v>0</v>
      </c>
      <c r="AH200" s="59" t="e">
        <f t="shared" si="80"/>
        <v>#DIV/0!</v>
      </c>
      <c r="AI200" s="59" t="e">
        <f t="shared" si="93"/>
        <v>#DIV/0!</v>
      </c>
      <c r="AJ200" s="59" t="e">
        <f t="shared" si="94"/>
        <v>#DIV/0!</v>
      </c>
      <c r="AK200" s="57">
        <f t="shared" si="95"/>
        <v>0</v>
      </c>
      <c r="AL200" s="59" t="e">
        <f t="shared" si="81"/>
        <v>#DIV/0!</v>
      </c>
      <c r="AM200" s="59" t="e">
        <f t="shared" si="96"/>
        <v>#DIV/0!</v>
      </c>
      <c r="AN200" s="59" t="e">
        <f t="shared" si="97"/>
        <v>#DIV/0!</v>
      </c>
      <c r="AO200" s="57">
        <f t="shared" si="98"/>
        <v>0</v>
      </c>
      <c r="AP200" s="59" t="e">
        <f t="shared" si="82"/>
        <v>#DIV/0!</v>
      </c>
      <c r="AQ200" s="84"/>
      <c r="AR200" s="235"/>
      <c r="AS200" s="280" t="str">
        <f t="shared" si="83"/>
        <v/>
      </c>
      <c r="AT200" s="280">
        <f t="shared" si="84"/>
        <v>0</v>
      </c>
      <c r="AU200" s="280">
        <f t="shared" si="85"/>
        <v>0</v>
      </c>
    </row>
    <row r="201" spans="1:47" x14ac:dyDescent="0.25">
      <c r="A201">
        <f t="shared" si="86"/>
        <v>184</v>
      </c>
      <c r="B201" s="69" t="str">
        <f>IF(ISBLANK('IV Addl - Analysis'!B195),"--",'IV Addl - Analysis'!B195)</f>
        <v>--</v>
      </c>
      <c r="C201" s="60" t="str">
        <f>IF(ISBLANK('V Addl - Providers'!C195),"--",'V Addl - Providers'!C195)</f>
        <v>--</v>
      </c>
      <c r="D201" s="60" t="str">
        <f>IF(ISBLANK('V Addl - Providers'!D195),"--",'V Addl - Providers'!D195)</f>
        <v>--</v>
      </c>
      <c r="E201" s="60" t="str">
        <f>IF(ISBLANK('V Addl - Providers'!E195),"--",'V Addl - Providers'!E195)</f>
        <v>--</v>
      </c>
      <c r="F201" s="9"/>
      <c r="G201" s="9"/>
      <c r="H201" s="9"/>
      <c r="I201" s="9"/>
      <c r="J201" s="9"/>
      <c r="K201" s="9"/>
      <c r="L201" s="9"/>
      <c r="M201" s="9"/>
      <c r="N201" s="9"/>
      <c r="O201" s="9"/>
      <c r="P201" s="9"/>
      <c r="Q201" s="9"/>
      <c r="R201" s="125" t="e">
        <f t="shared" si="70"/>
        <v>#DIV/0!</v>
      </c>
      <c r="S201" s="125" t="e">
        <f t="shared" si="71"/>
        <v>#DIV/0!</v>
      </c>
      <c r="T201" s="125" t="e">
        <f t="shared" si="72"/>
        <v>#DIV/0!</v>
      </c>
      <c r="U201" s="125" t="e">
        <f t="shared" si="73"/>
        <v>#DIV/0!</v>
      </c>
      <c r="V201" s="125" t="e">
        <f t="shared" si="74"/>
        <v>#DIV/0!</v>
      </c>
      <c r="W201" s="125" t="e">
        <f t="shared" si="75"/>
        <v>#DIV/0!</v>
      </c>
      <c r="X201" s="125" t="e">
        <f t="shared" si="76"/>
        <v>#DIV/0!</v>
      </c>
      <c r="Y201" s="125" t="e">
        <f t="shared" si="77"/>
        <v>#DIV/0!</v>
      </c>
      <c r="Z201" s="125" t="e">
        <f t="shared" si="78"/>
        <v>#DIV/0!</v>
      </c>
      <c r="AA201" s="59" t="e">
        <f t="shared" si="87"/>
        <v>#DIV/0!</v>
      </c>
      <c r="AB201" s="59" t="e">
        <f t="shared" si="88"/>
        <v>#DIV/0!</v>
      </c>
      <c r="AC201" s="63">
        <f t="shared" si="89"/>
        <v>0</v>
      </c>
      <c r="AD201" s="59" t="e">
        <f t="shared" si="79"/>
        <v>#DIV/0!</v>
      </c>
      <c r="AE201" s="59" t="e">
        <f t="shared" si="90"/>
        <v>#DIV/0!</v>
      </c>
      <c r="AF201" s="59" t="e">
        <f t="shared" si="91"/>
        <v>#DIV/0!</v>
      </c>
      <c r="AG201" s="63">
        <f t="shared" si="92"/>
        <v>0</v>
      </c>
      <c r="AH201" s="59" t="e">
        <f t="shared" si="80"/>
        <v>#DIV/0!</v>
      </c>
      <c r="AI201" s="59" t="e">
        <f t="shared" si="93"/>
        <v>#DIV/0!</v>
      </c>
      <c r="AJ201" s="59" t="e">
        <f t="shared" si="94"/>
        <v>#DIV/0!</v>
      </c>
      <c r="AK201" s="57">
        <f t="shared" si="95"/>
        <v>0</v>
      </c>
      <c r="AL201" s="59" t="e">
        <f t="shared" si="81"/>
        <v>#DIV/0!</v>
      </c>
      <c r="AM201" s="59" t="e">
        <f t="shared" si="96"/>
        <v>#DIV/0!</v>
      </c>
      <c r="AN201" s="59" t="e">
        <f t="shared" si="97"/>
        <v>#DIV/0!</v>
      </c>
      <c r="AO201" s="57">
        <f t="shared" si="98"/>
        <v>0</v>
      </c>
      <c r="AP201" s="59" t="e">
        <f t="shared" si="82"/>
        <v>#DIV/0!</v>
      </c>
      <c r="AQ201" s="84"/>
      <c r="AR201" s="235"/>
      <c r="AS201" s="280" t="str">
        <f t="shared" si="83"/>
        <v/>
      </c>
      <c r="AT201" s="280">
        <f t="shared" si="84"/>
        <v>0</v>
      </c>
      <c r="AU201" s="280">
        <f t="shared" si="85"/>
        <v>0</v>
      </c>
    </row>
    <row r="202" spans="1:47" x14ac:dyDescent="0.25">
      <c r="A202">
        <f t="shared" si="86"/>
        <v>185</v>
      </c>
      <c r="B202" s="69" t="str">
        <f>IF(ISBLANK('IV Addl - Analysis'!B196),"--",'IV Addl - Analysis'!B196)</f>
        <v>--</v>
      </c>
      <c r="C202" s="60" t="str">
        <f>IF(ISBLANK('V Addl - Providers'!C196),"--",'V Addl - Providers'!C196)</f>
        <v>--</v>
      </c>
      <c r="D202" s="60" t="str">
        <f>IF(ISBLANK('V Addl - Providers'!D196),"--",'V Addl - Providers'!D196)</f>
        <v>--</v>
      </c>
      <c r="E202" s="60" t="str">
        <f>IF(ISBLANK('V Addl - Providers'!E196),"--",'V Addl - Providers'!E196)</f>
        <v>--</v>
      </c>
      <c r="F202" s="9"/>
      <c r="G202" s="9"/>
      <c r="H202" s="9"/>
      <c r="I202" s="9"/>
      <c r="J202" s="9"/>
      <c r="K202" s="9"/>
      <c r="L202" s="9"/>
      <c r="M202" s="9"/>
      <c r="N202" s="9"/>
      <c r="O202" s="9"/>
      <c r="P202" s="9"/>
      <c r="Q202" s="9"/>
      <c r="R202" s="125" t="e">
        <f t="shared" si="70"/>
        <v>#DIV/0!</v>
      </c>
      <c r="S202" s="125" t="e">
        <f t="shared" si="71"/>
        <v>#DIV/0!</v>
      </c>
      <c r="T202" s="125" t="e">
        <f t="shared" si="72"/>
        <v>#DIV/0!</v>
      </c>
      <c r="U202" s="125" t="e">
        <f t="shared" si="73"/>
        <v>#DIV/0!</v>
      </c>
      <c r="V202" s="125" t="e">
        <f t="shared" si="74"/>
        <v>#DIV/0!</v>
      </c>
      <c r="W202" s="125" t="e">
        <f t="shared" si="75"/>
        <v>#DIV/0!</v>
      </c>
      <c r="X202" s="125" t="e">
        <f t="shared" si="76"/>
        <v>#DIV/0!</v>
      </c>
      <c r="Y202" s="125" t="e">
        <f t="shared" si="77"/>
        <v>#DIV/0!</v>
      </c>
      <c r="Z202" s="125" t="e">
        <f t="shared" si="78"/>
        <v>#DIV/0!</v>
      </c>
      <c r="AA202" s="59" t="e">
        <f t="shared" si="87"/>
        <v>#DIV/0!</v>
      </c>
      <c r="AB202" s="59" t="e">
        <f t="shared" si="88"/>
        <v>#DIV/0!</v>
      </c>
      <c r="AC202" s="63">
        <f t="shared" si="89"/>
        <v>0</v>
      </c>
      <c r="AD202" s="59" t="e">
        <f t="shared" si="79"/>
        <v>#DIV/0!</v>
      </c>
      <c r="AE202" s="59" t="e">
        <f t="shared" si="90"/>
        <v>#DIV/0!</v>
      </c>
      <c r="AF202" s="59" t="e">
        <f t="shared" si="91"/>
        <v>#DIV/0!</v>
      </c>
      <c r="AG202" s="63">
        <f t="shared" si="92"/>
        <v>0</v>
      </c>
      <c r="AH202" s="59" t="e">
        <f t="shared" si="80"/>
        <v>#DIV/0!</v>
      </c>
      <c r="AI202" s="59" t="e">
        <f t="shared" si="93"/>
        <v>#DIV/0!</v>
      </c>
      <c r="AJ202" s="59" t="e">
        <f t="shared" si="94"/>
        <v>#DIV/0!</v>
      </c>
      <c r="AK202" s="57">
        <f t="shared" si="95"/>
        <v>0</v>
      </c>
      <c r="AL202" s="59" t="e">
        <f t="shared" si="81"/>
        <v>#DIV/0!</v>
      </c>
      <c r="AM202" s="59" t="e">
        <f t="shared" si="96"/>
        <v>#DIV/0!</v>
      </c>
      <c r="AN202" s="59" t="e">
        <f t="shared" si="97"/>
        <v>#DIV/0!</v>
      </c>
      <c r="AO202" s="57">
        <f t="shared" si="98"/>
        <v>0</v>
      </c>
      <c r="AP202" s="59" t="e">
        <f t="shared" si="82"/>
        <v>#DIV/0!</v>
      </c>
      <c r="AQ202" s="84"/>
      <c r="AR202" s="235"/>
      <c r="AS202" s="280" t="str">
        <f t="shared" si="83"/>
        <v/>
      </c>
      <c r="AT202" s="280">
        <f t="shared" si="84"/>
        <v>0</v>
      </c>
      <c r="AU202" s="280">
        <f t="shared" si="85"/>
        <v>0</v>
      </c>
    </row>
    <row r="203" spans="1:47" x14ac:dyDescent="0.25">
      <c r="A203">
        <f t="shared" si="86"/>
        <v>186</v>
      </c>
      <c r="B203" s="69" t="str">
        <f>IF(ISBLANK('IV Addl - Analysis'!B197),"--",'IV Addl - Analysis'!B197)</f>
        <v>--</v>
      </c>
      <c r="C203" s="60" t="str">
        <f>IF(ISBLANK('V Addl - Providers'!C197),"--",'V Addl - Providers'!C197)</f>
        <v>--</v>
      </c>
      <c r="D203" s="60" t="str">
        <f>IF(ISBLANK('V Addl - Providers'!D197),"--",'V Addl - Providers'!D197)</f>
        <v>--</v>
      </c>
      <c r="E203" s="60" t="str">
        <f>IF(ISBLANK('V Addl - Providers'!E197),"--",'V Addl - Providers'!E197)</f>
        <v>--</v>
      </c>
      <c r="F203" s="9"/>
      <c r="G203" s="9"/>
      <c r="H203" s="9"/>
      <c r="I203" s="9"/>
      <c r="J203" s="9"/>
      <c r="K203" s="9"/>
      <c r="L203" s="9"/>
      <c r="M203" s="9"/>
      <c r="N203" s="9"/>
      <c r="O203" s="9"/>
      <c r="P203" s="9"/>
      <c r="Q203" s="9"/>
      <c r="R203" s="125" t="e">
        <f t="shared" si="70"/>
        <v>#DIV/0!</v>
      </c>
      <c r="S203" s="125" t="e">
        <f t="shared" si="71"/>
        <v>#DIV/0!</v>
      </c>
      <c r="T203" s="125" t="e">
        <f t="shared" si="72"/>
        <v>#DIV/0!</v>
      </c>
      <c r="U203" s="125" t="e">
        <f t="shared" si="73"/>
        <v>#DIV/0!</v>
      </c>
      <c r="V203" s="125" t="e">
        <f t="shared" si="74"/>
        <v>#DIV/0!</v>
      </c>
      <c r="W203" s="125" t="e">
        <f t="shared" si="75"/>
        <v>#DIV/0!</v>
      </c>
      <c r="X203" s="125" t="e">
        <f t="shared" si="76"/>
        <v>#DIV/0!</v>
      </c>
      <c r="Y203" s="125" t="e">
        <f t="shared" si="77"/>
        <v>#DIV/0!</v>
      </c>
      <c r="Z203" s="125" t="e">
        <f t="shared" si="78"/>
        <v>#DIV/0!</v>
      </c>
      <c r="AA203" s="59" t="e">
        <f t="shared" si="87"/>
        <v>#DIV/0!</v>
      </c>
      <c r="AB203" s="59" t="e">
        <f t="shared" si="88"/>
        <v>#DIV/0!</v>
      </c>
      <c r="AC203" s="63">
        <f t="shared" si="89"/>
        <v>0</v>
      </c>
      <c r="AD203" s="59" t="e">
        <f t="shared" si="79"/>
        <v>#DIV/0!</v>
      </c>
      <c r="AE203" s="59" t="e">
        <f t="shared" si="90"/>
        <v>#DIV/0!</v>
      </c>
      <c r="AF203" s="59" t="e">
        <f t="shared" si="91"/>
        <v>#DIV/0!</v>
      </c>
      <c r="AG203" s="63">
        <f t="shared" si="92"/>
        <v>0</v>
      </c>
      <c r="AH203" s="59" t="e">
        <f t="shared" si="80"/>
        <v>#DIV/0!</v>
      </c>
      <c r="AI203" s="59" t="e">
        <f t="shared" si="93"/>
        <v>#DIV/0!</v>
      </c>
      <c r="AJ203" s="59" t="e">
        <f t="shared" si="94"/>
        <v>#DIV/0!</v>
      </c>
      <c r="AK203" s="57">
        <f t="shared" si="95"/>
        <v>0</v>
      </c>
      <c r="AL203" s="59" t="e">
        <f t="shared" si="81"/>
        <v>#DIV/0!</v>
      </c>
      <c r="AM203" s="59" t="e">
        <f t="shared" si="96"/>
        <v>#DIV/0!</v>
      </c>
      <c r="AN203" s="59" t="e">
        <f t="shared" si="97"/>
        <v>#DIV/0!</v>
      </c>
      <c r="AO203" s="57">
        <f t="shared" si="98"/>
        <v>0</v>
      </c>
      <c r="AP203" s="59" t="e">
        <f t="shared" si="82"/>
        <v>#DIV/0!</v>
      </c>
      <c r="AQ203" s="84"/>
      <c r="AR203" s="235"/>
      <c r="AS203" s="280" t="str">
        <f t="shared" si="83"/>
        <v/>
      </c>
      <c r="AT203" s="280">
        <f t="shared" si="84"/>
        <v>0</v>
      </c>
      <c r="AU203" s="280">
        <f t="shared" si="85"/>
        <v>0</v>
      </c>
    </row>
    <row r="204" spans="1:47" x14ac:dyDescent="0.25">
      <c r="A204">
        <f t="shared" si="86"/>
        <v>187</v>
      </c>
      <c r="B204" s="69" t="str">
        <f>IF(ISBLANK('IV Addl - Analysis'!B198),"--",'IV Addl - Analysis'!B198)</f>
        <v>--</v>
      </c>
      <c r="C204" s="60" t="str">
        <f>IF(ISBLANK('V Addl - Providers'!C198),"--",'V Addl - Providers'!C198)</f>
        <v>--</v>
      </c>
      <c r="D204" s="60" t="str">
        <f>IF(ISBLANK('V Addl - Providers'!D198),"--",'V Addl - Providers'!D198)</f>
        <v>--</v>
      </c>
      <c r="E204" s="60" t="str">
        <f>IF(ISBLANK('V Addl - Providers'!E198),"--",'V Addl - Providers'!E198)</f>
        <v>--</v>
      </c>
      <c r="F204" s="9"/>
      <c r="G204" s="9"/>
      <c r="H204" s="9"/>
      <c r="I204" s="9"/>
      <c r="J204" s="9"/>
      <c r="K204" s="9"/>
      <c r="L204" s="9"/>
      <c r="M204" s="9"/>
      <c r="N204" s="9"/>
      <c r="O204" s="9"/>
      <c r="P204" s="9"/>
      <c r="Q204" s="9"/>
      <c r="R204" s="125" t="e">
        <f t="shared" si="70"/>
        <v>#DIV/0!</v>
      </c>
      <c r="S204" s="125" t="e">
        <f t="shared" si="71"/>
        <v>#DIV/0!</v>
      </c>
      <c r="T204" s="125" t="e">
        <f t="shared" si="72"/>
        <v>#DIV/0!</v>
      </c>
      <c r="U204" s="125" t="e">
        <f t="shared" si="73"/>
        <v>#DIV/0!</v>
      </c>
      <c r="V204" s="125" t="e">
        <f t="shared" si="74"/>
        <v>#DIV/0!</v>
      </c>
      <c r="W204" s="125" t="e">
        <f t="shared" si="75"/>
        <v>#DIV/0!</v>
      </c>
      <c r="X204" s="125" t="e">
        <f t="shared" si="76"/>
        <v>#DIV/0!</v>
      </c>
      <c r="Y204" s="125" t="e">
        <f t="shared" si="77"/>
        <v>#DIV/0!</v>
      </c>
      <c r="Z204" s="125" t="e">
        <f t="shared" si="78"/>
        <v>#DIV/0!</v>
      </c>
      <c r="AA204" s="59" t="e">
        <f t="shared" si="87"/>
        <v>#DIV/0!</v>
      </c>
      <c r="AB204" s="59" t="e">
        <f t="shared" si="88"/>
        <v>#DIV/0!</v>
      </c>
      <c r="AC204" s="63">
        <f t="shared" si="89"/>
        <v>0</v>
      </c>
      <c r="AD204" s="59" t="e">
        <f t="shared" si="79"/>
        <v>#DIV/0!</v>
      </c>
      <c r="AE204" s="59" t="e">
        <f t="shared" si="90"/>
        <v>#DIV/0!</v>
      </c>
      <c r="AF204" s="59" t="e">
        <f t="shared" si="91"/>
        <v>#DIV/0!</v>
      </c>
      <c r="AG204" s="63">
        <f t="shared" si="92"/>
        <v>0</v>
      </c>
      <c r="AH204" s="59" t="e">
        <f t="shared" si="80"/>
        <v>#DIV/0!</v>
      </c>
      <c r="AI204" s="59" t="e">
        <f t="shared" si="93"/>
        <v>#DIV/0!</v>
      </c>
      <c r="AJ204" s="59" t="e">
        <f t="shared" si="94"/>
        <v>#DIV/0!</v>
      </c>
      <c r="AK204" s="57">
        <f t="shared" si="95"/>
        <v>0</v>
      </c>
      <c r="AL204" s="59" t="e">
        <f t="shared" si="81"/>
        <v>#DIV/0!</v>
      </c>
      <c r="AM204" s="59" t="e">
        <f t="shared" si="96"/>
        <v>#DIV/0!</v>
      </c>
      <c r="AN204" s="59" t="e">
        <f t="shared" si="97"/>
        <v>#DIV/0!</v>
      </c>
      <c r="AO204" s="57">
        <f t="shared" si="98"/>
        <v>0</v>
      </c>
      <c r="AP204" s="59" t="e">
        <f t="shared" si="82"/>
        <v>#DIV/0!</v>
      </c>
      <c r="AQ204" s="84"/>
      <c r="AR204" s="235"/>
      <c r="AS204" s="280" t="str">
        <f t="shared" si="83"/>
        <v/>
      </c>
      <c r="AT204" s="280">
        <f t="shared" si="84"/>
        <v>0</v>
      </c>
      <c r="AU204" s="280">
        <f t="shared" si="85"/>
        <v>0</v>
      </c>
    </row>
    <row r="205" spans="1:47" x14ac:dyDescent="0.25">
      <c r="A205">
        <f t="shared" si="86"/>
        <v>188</v>
      </c>
      <c r="B205" s="69" t="str">
        <f>IF(ISBLANK('IV Addl - Analysis'!B199),"--",'IV Addl - Analysis'!B199)</f>
        <v>--</v>
      </c>
      <c r="C205" s="60" t="str">
        <f>IF(ISBLANK('V Addl - Providers'!C199),"--",'V Addl - Providers'!C199)</f>
        <v>--</v>
      </c>
      <c r="D205" s="60" t="str">
        <f>IF(ISBLANK('V Addl - Providers'!D199),"--",'V Addl - Providers'!D199)</f>
        <v>--</v>
      </c>
      <c r="E205" s="60" t="str">
        <f>IF(ISBLANK('V Addl - Providers'!E199),"--",'V Addl - Providers'!E199)</f>
        <v>--</v>
      </c>
      <c r="F205" s="9"/>
      <c r="G205" s="9"/>
      <c r="H205" s="9"/>
      <c r="I205" s="9"/>
      <c r="J205" s="9"/>
      <c r="K205" s="9"/>
      <c r="L205" s="9"/>
      <c r="M205" s="9"/>
      <c r="N205" s="9"/>
      <c r="O205" s="9"/>
      <c r="P205" s="9"/>
      <c r="Q205" s="9"/>
      <c r="R205" s="125" t="e">
        <f t="shared" si="70"/>
        <v>#DIV/0!</v>
      </c>
      <c r="S205" s="125" t="e">
        <f t="shared" si="71"/>
        <v>#DIV/0!</v>
      </c>
      <c r="T205" s="125" t="e">
        <f t="shared" si="72"/>
        <v>#DIV/0!</v>
      </c>
      <c r="U205" s="125" t="e">
        <f t="shared" si="73"/>
        <v>#DIV/0!</v>
      </c>
      <c r="V205" s="125" t="e">
        <f t="shared" si="74"/>
        <v>#DIV/0!</v>
      </c>
      <c r="W205" s="125" t="e">
        <f t="shared" si="75"/>
        <v>#DIV/0!</v>
      </c>
      <c r="X205" s="125" t="e">
        <f t="shared" si="76"/>
        <v>#DIV/0!</v>
      </c>
      <c r="Y205" s="125" t="e">
        <f t="shared" si="77"/>
        <v>#DIV/0!</v>
      </c>
      <c r="Z205" s="125" t="e">
        <f t="shared" si="78"/>
        <v>#DIV/0!</v>
      </c>
      <c r="AA205" s="59" t="e">
        <f t="shared" si="87"/>
        <v>#DIV/0!</v>
      </c>
      <c r="AB205" s="59" t="e">
        <f t="shared" si="88"/>
        <v>#DIV/0!</v>
      </c>
      <c r="AC205" s="63">
        <f t="shared" si="89"/>
        <v>0</v>
      </c>
      <c r="AD205" s="59" t="e">
        <f t="shared" si="79"/>
        <v>#DIV/0!</v>
      </c>
      <c r="AE205" s="59" t="e">
        <f t="shared" si="90"/>
        <v>#DIV/0!</v>
      </c>
      <c r="AF205" s="59" t="e">
        <f t="shared" si="91"/>
        <v>#DIV/0!</v>
      </c>
      <c r="AG205" s="63">
        <f t="shared" si="92"/>
        <v>0</v>
      </c>
      <c r="AH205" s="59" t="e">
        <f t="shared" si="80"/>
        <v>#DIV/0!</v>
      </c>
      <c r="AI205" s="59" t="e">
        <f t="shared" si="93"/>
        <v>#DIV/0!</v>
      </c>
      <c r="AJ205" s="59" t="e">
        <f t="shared" si="94"/>
        <v>#DIV/0!</v>
      </c>
      <c r="AK205" s="57">
        <f t="shared" si="95"/>
        <v>0</v>
      </c>
      <c r="AL205" s="59" t="e">
        <f t="shared" si="81"/>
        <v>#DIV/0!</v>
      </c>
      <c r="AM205" s="59" t="e">
        <f t="shared" si="96"/>
        <v>#DIV/0!</v>
      </c>
      <c r="AN205" s="59" t="e">
        <f t="shared" si="97"/>
        <v>#DIV/0!</v>
      </c>
      <c r="AO205" s="57">
        <f t="shared" si="98"/>
        <v>0</v>
      </c>
      <c r="AP205" s="59" t="e">
        <f t="shared" si="82"/>
        <v>#DIV/0!</v>
      </c>
      <c r="AQ205" s="84"/>
      <c r="AR205" s="235"/>
      <c r="AS205" s="280" t="str">
        <f t="shared" si="83"/>
        <v/>
      </c>
      <c r="AT205" s="280">
        <f t="shared" si="84"/>
        <v>0</v>
      </c>
      <c r="AU205" s="280">
        <f t="shared" si="85"/>
        <v>0</v>
      </c>
    </row>
    <row r="206" spans="1:47" x14ac:dyDescent="0.25">
      <c r="A206">
        <f t="shared" si="86"/>
        <v>189</v>
      </c>
      <c r="B206" s="69" t="str">
        <f>IF(ISBLANK('IV Addl - Analysis'!B200),"--",'IV Addl - Analysis'!B200)</f>
        <v>--</v>
      </c>
      <c r="C206" s="60" t="str">
        <f>IF(ISBLANK('V Addl - Providers'!C200),"--",'V Addl - Providers'!C200)</f>
        <v>--</v>
      </c>
      <c r="D206" s="60" t="str">
        <f>IF(ISBLANK('V Addl - Providers'!D200),"--",'V Addl - Providers'!D200)</f>
        <v>--</v>
      </c>
      <c r="E206" s="60" t="str">
        <f>IF(ISBLANK('V Addl - Providers'!E200),"--",'V Addl - Providers'!E200)</f>
        <v>--</v>
      </c>
      <c r="F206" s="9"/>
      <c r="G206" s="9"/>
      <c r="H206" s="9"/>
      <c r="I206" s="9"/>
      <c r="J206" s="9"/>
      <c r="K206" s="9"/>
      <c r="L206" s="9"/>
      <c r="M206" s="9"/>
      <c r="N206" s="9"/>
      <c r="O206" s="9"/>
      <c r="P206" s="9"/>
      <c r="Q206" s="9"/>
      <c r="R206" s="125" t="e">
        <f t="shared" si="70"/>
        <v>#DIV/0!</v>
      </c>
      <c r="S206" s="125" t="e">
        <f t="shared" si="71"/>
        <v>#DIV/0!</v>
      </c>
      <c r="T206" s="125" t="e">
        <f t="shared" si="72"/>
        <v>#DIV/0!</v>
      </c>
      <c r="U206" s="125" t="e">
        <f t="shared" si="73"/>
        <v>#DIV/0!</v>
      </c>
      <c r="V206" s="125" t="e">
        <f t="shared" si="74"/>
        <v>#DIV/0!</v>
      </c>
      <c r="W206" s="125" t="e">
        <f t="shared" si="75"/>
        <v>#DIV/0!</v>
      </c>
      <c r="X206" s="125" t="e">
        <f t="shared" si="76"/>
        <v>#DIV/0!</v>
      </c>
      <c r="Y206" s="125" t="e">
        <f t="shared" si="77"/>
        <v>#DIV/0!</v>
      </c>
      <c r="Z206" s="125" t="e">
        <f t="shared" si="78"/>
        <v>#DIV/0!</v>
      </c>
      <c r="AA206" s="59" t="e">
        <f t="shared" si="87"/>
        <v>#DIV/0!</v>
      </c>
      <c r="AB206" s="59" t="e">
        <f t="shared" si="88"/>
        <v>#DIV/0!</v>
      </c>
      <c r="AC206" s="63">
        <f t="shared" si="89"/>
        <v>0</v>
      </c>
      <c r="AD206" s="59" t="e">
        <f t="shared" si="79"/>
        <v>#DIV/0!</v>
      </c>
      <c r="AE206" s="59" t="e">
        <f t="shared" si="90"/>
        <v>#DIV/0!</v>
      </c>
      <c r="AF206" s="59" t="e">
        <f t="shared" si="91"/>
        <v>#DIV/0!</v>
      </c>
      <c r="AG206" s="63">
        <f t="shared" si="92"/>
        <v>0</v>
      </c>
      <c r="AH206" s="59" t="e">
        <f t="shared" si="80"/>
        <v>#DIV/0!</v>
      </c>
      <c r="AI206" s="59" t="e">
        <f t="shared" si="93"/>
        <v>#DIV/0!</v>
      </c>
      <c r="AJ206" s="59" t="e">
        <f t="shared" si="94"/>
        <v>#DIV/0!</v>
      </c>
      <c r="AK206" s="57">
        <f t="shared" si="95"/>
        <v>0</v>
      </c>
      <c r="AL206" s="59" t="e">
        <f t="shared" si="81"/>
        <v>#DIV/0!</v>
      </c>
      <c r="AM206" s="59" t="e">
        <f t="shared" si="96"/>
        <v>#DIV/0!</v>
      </c>
      <c r="AN206" s="59" t="e">
        <f t="shared" si="97"/>
        <v>#DIV/0!</v>
      </c>
      <c r="AO206" s="57">
        <f t="shared" si="98"/>
        <v>0</v>
      </c>
      <c r="AP206" s="59" t="e">
        <f t="shared" si="82"/>
        <v>#DIV/0!</v>
      </c>
      <c r="AQ206" s="84"/>
      <c r="AR206" s="235"/>
      <c r="AS206" s="280" t="str">
        <f t="shared" si="83"/>
        <v/>
      </c>
      <c r="AT206" s="280">
        <f t="shared" si="84"/>
        <v>0</v>
      </c>
      <c r="AU206" s="280">
        <f t="shared" si="85"/>
        <v>0</v>
      </c>
    </row>
    <row r="207" spans="1:47" x14ac:dyDescent="0.25">
      <c r="A207">
        <f t="shared" si="86"/>
        <v>190</v>
      </c>
      <c r="B207" s="69" t="str">
        <f>IF(ISBLANK('IV Addl - Analysis'!B201),"--",'IV Addl - Analysis'!B201)</f>
        <v>--</v>
      </c>
      <c r="C207" s="60" t="str">
        <f>IF(ISBLANK('V Addl - Providers'!C201),"--",'V Addl - Providers'!C201)</f>
        <v>--</v>
      </c>
      <c r="D207" s="60" t="str">
        <f>IF(ISBLANK('V Addl - Providers'!D201),"--",'V Addl - Providers'!D201)</f>
        <v>--</v>
      </c>
      <c r="E207" s="60" t="str">
        <f>IF(ISBLANK('V Addl - Providers'!E201),"--",'V Addl - Providers'!E201)</f>
        <v>--</v>
      </c>
      <c r="F207" s="9"/>
      <c r="G207" s="9"/>
      <c r="H207" s="9"/>
      <c r="I207" s="9"/>
      <c r="J207" s="9"/>
      <c r="K207" s="9"/>
      <c r="L207" s="9"/>
      <c r="M207" s="9"/>
      <c r="N207" s="9"/>
      <c r="O207" s="9"/>
      <c r="P207" s="9"/>
      <c r="Q207" s="9"/>
      <c r="R207" s="125" t="e">
        <f t="shared" si="70"/>
        <v>#DIV/0!</v>
      </c>
      <c r="S207" s="125" t="e">
        <f t="shared" si="71"/>
        <v>#DIV/0!</v>
      </c>
      <c r="T207" s="125" t="e">
        <f t="shared" si="72"/>
        <v>#DIV/0!</v>
      </c>
      <c r="U207" s="125" t="e">
        <f t="shared" si="73"/>
        <v>#DIV/0!</v>
      </c>
      <c r="V207" s="125" t="e">
        <f t="shared" si="74"/>
        <v>#DIV/0!</v>
      </c>
      <c r="W207" s="125" t="e">
        <f t="shared" si="75"/>
        <v>#DIV/0!</v>
      </c>
      <c r="X207" s="125" t="e">
        <f t="shared" si="76"/>
        <v>#DIV/0!</v>
      </c>
      <c r="Y207" s="125" t="e">
        <f t="shared" si="77"/>
        <v>#DIV/0!</v>
      </c>
      <c r="Z207" s="125" t="e">
        <f t="shared" si="78"/>
        <v>#DIV/0!</v>
      </c>
      <c r="AA207" s="59" t="e">
        <f t="shared" si="87"/>
        <v>#DIV/0!</v>
      </c>
      <c r="AB207" s="59" t="e">
        <f t="shared" si="88"/>
        <v>#DIV/0!</v>
      </c>
      <c r="AC207" s="63">
        <f t="shared" si="89"/>
        <v>0</v>
      </c>
      <c r="AD207" s="59" t="e">
        <f t="shared" si="79"/>
        <v>#DIV/0!</v>
      </c>
      <c r="AE207" s="59" t="e">
        <f t="shared" si="90"/>
        <v>#DIV/0!</v>
      </c>
      <c r="AF207" s="59" t="e">
        <f t="shared" si="91"/>
        <v>#DIV/0!</v>
      </c>
      <c r="AG207" s="63">
        <f t="shared" si="92"/>
        <v>0</v>
      </c>
      <c r="AH207" s="59" t="e">
        <f t="shared" si="80"/>
        <v>#DIV/0!</v>
      </c>
      <c r="AI207" s="59" t="e">
        <f t="shared" si="93"/>
        <v>#DIV/0!</v>
      </c>
      <c r="AJ207" s="59" t="e">
        <f t="shared" si="94"/>
        <v>#DIV/0!</v>
      </c>
      <c r="AK207" s="57">
        <f t="shared" si="95"/>
        <v>0</v>
      </c>
      <c r="AL207" s="59" t="e">
        <f t="shared" si="81"/>
        <v>#DIV/0!</v>
      </c>
      <c r="AM207" s="59" t="e">
        <f t="shared" si="96"/>
        <v>#DIV/0!</v>
      </c>
      <c r="AN207" s="59" t="e">
        <f t="shared" si="97"/>
        <v>#DIV/0!</v>
      </c>
      <c r="AO207" s="57">
        <f t="shared" si="98"/>
        <v>0</v>
      </c>
      <c r="AP207" s="59" t="e">
        <f t="shared" si="82"/>
        <v>#DIV/0!</v>
      </c>
      <c r="AQ207" s="84"/>
      <c r="AR207" s="235"/>
      <c r="AS207" s="280" t="str">
        <f t="shared" si="83"/>
        <v/>
      </c>
      <c r="AT207" s="280">
        <f t="shared" si="84"/>
        <v>0</v>
      </c>
      <c r="AU207" s="280">
        <f t="shared" si="85"/>
        <v>0</v>
      </c>
    </row>
    <row r="208" spans="1:47" x14ac:dyDescent="0.25">
      <c r="A208">
        <f t="shared" si="86"/>
        <v>191</v>
      </c>
      <c r="B208" s="69" t="str">
        <f>IF(ISBLANK('IV Addl - Analysis'!B202),"--",'IV Addl - Analysis'!B202)</f>
        <v>--</v>
      </c>
      <c r="C208" s="60" t="str">
        <f>IF(ISBLANK('V Addl - Providers'!C202),"--",'V Addl - Providers'!C202)</f>
        <v>--</v>
      </c>
      <c r="D208" s="60" t="str">
        <f>IF(ISBLANK('V Addl - Providers'!D202),"--",'V Addl - Providers'!D202)</f>
        <v>--</v>
      </c>
      <c r="E208" s="60" t="str">
        <f>IF(ISBLANK('V Addl - Providers'!E202),"--",'V Addl - Providers'!E202)</f>
        <v>--</v>
      </c>
      <c r="F208" s="9"/>
      <c r="G208" s="9"/>
      <c r="H208" s="9"/>
      <c r="I208" s="9"/>
      <c r="J208" s="9"/>
      <c r="K208" s="9"/>
      <c r="L208" s="9"/>
      <c r="M208" s="9"/>
      <c r="N208" s="9"/>
      <c r="O208" s="9"/>
      <c r="P208" s="9"/>
      <c r="Q208" s="9"/>
      <c r="R208" s="125" t="e">
        <f t="shared" si="70"/>
        <v>#DIV/0!</v>
      </c>
      <c r="S208" s="125" t="e">
        <f t="shared" si="71"/>
        <v>#DIV/0!</v>
      </c>
      <c r="T208" s="125" t="e">
        <f t="shared" si="72"/>
        <v>#DIV/0!</v>
      </c>
      <c r="U208" s="125" t="e">
        <f t="shared" si="73"/>
        <v>#DIV/0!</v>
      </c>
      <c r="V208" s="125" t="e">
        <f t="shared" si="74"/>
        <v>#DIV/0!</v>
      </c>
      <c r="W208" s="125" t="e">
        <f t="shared" si="75"/>
        <v>#DIV/0!</v>
      </c>
      <c r="X208" s="125" t="e">
        <f t="shared" si="76"/>
        <v>#DIV/0!</v>
      </c>
      <c r="Y208" s="125" t="e">
        <f t="shared" si="77"/>
        <v>#DIV/0!</v>
      </c>
      <c r="Z208" s="125" t="e">
        <f t="shared" si="78"/>
        <v>#DIV/0!</v>
      </c>
      <c r="AA208" s="59" t="e">
        <f t="shared" si="87"/>
        <v>#DIV/0!</v>
      </c>
      <c r="AB208" s="59" t="e">
        <f t="shared" si="88"/>
        <v>#DIV/0!</v>
      </c>
      <c r="AC208" s="63">
        <f t="shared" si="89"/>
        <v>0</v>
      </c>
      <c r="AD208" s="59" t="e">
        <f t="shared" si="79"/>
        <v>#DIV/0!</v>
      </c>
      <c r="AE208" s="59" t="e">
        <f t="shared" si="90"/>
        <v>#DIV/0!</v>
      </c>
      <c r="AF208" s="59" t="e">
        <f t="shared" si="91"/>
        <v>#DIV/0!</v>
      </c>
      <c r="AG208" s="63">
        <f t="shared" si="92"/>
        <v>0</v>
      </c>
      <c r="AH208" s="59" t="e">
        <f t="shared" si="80"/>
        <v>#DIV/0!</v>
      </c>
      <c r="AI208" s="59" t="e">
        <f t="shared" si="93"/>
        <v>#DIV/0!</v>
      </c>
      <c r="AJ208" s="59" t="e">
        <f t="shared" si="94"/>
        <v>#DIV/0!</v>
      </c>
      <c r="AK208" s="57">
        <f t="shared" si="95"/>
        <v>0</v>
      </c>
      <c r="AL208" s="59" t="e">
        <f t="shared" si="81"/>
        <v>#DIV/0!</v>
      </c>
      <c r="AM208" s="59" t="e">
        <f t="shared" si="96"/>
        <v>#DIV/0!</v>
      </c>
      <c r="AN208" s="59" t="e">
        <f t="shared" si="97"/>
        <v>#DIV/0!</v>
      </c>
      <c r="AO208" s="57">
        <f t="shared" si="98"/>
        <v>0</v>
      </c>
      <c r="AP208" s="59" t="e">
        <f t="shared" si="82"/>
        <v>#DIV/0!</v>
      </c>
      <c r="AQ208" s="84"/>
      <c r="AR208" s="235"/>
      <c r="AS208" s="280" t="str">
        <f t="shared" si="83"/>
        <v/>
      </c>
      <c r="AT208" s="280">
        <f t="shared" si="84"/>
        <v>0</v>
      </c>
      <c r="AU208" s="280">
        <f t="shared" si="85"/>
        <v>0</v>
      </c>
    </row>
    <row r="209" spans="1:47" x14ac:dyDescent="0.25">
      <c r="A209">
        <f t="shared" si="86"/>
        <v>192</v>
      </c>
      <c r="B209" s="69" t="str">
        <f>IF(ISBLANK('IV Addl - Analysis'!B203),"--",'IV Addl - Analysis'!B203)</f>
        <v>--</v>
      </c>
      <c r="C209" s="60" t="str">
        <f>IF(ISBLANK('V Addl - Providers'!C203),"--",'V Addl - Providers'!C203)</f>
        <v>--</v>
      </c>
      <c r="D209" s="60" t="str">
        <f>IF(ISBLANK('V Addl - Providers'!D203),"--",'V Addl - Providers'!D203)</f>
        <v>--</v>
      </c>
      <c r="E209" s="60" t="str">
        <f>IF(ISBLANK('V Addl - Providers'!E203),"--",'V Addl - Providers'!E203)</f>
        <v>--</v>
      </c>
      <c r="F209" s="9"/>
      <c r="G209" s="9"/>
      <c r="H209" s="9"/>
      <c r="I209" s="9"/>
      <c r="J209" s="9"/>
      <c r="K209" s="9"/>
      <c r="L209" s="9"/>
      <c r="M209" s="9"/>
      <c r="N209" s="9"/>
      <c r="O209" s="9"/>
      <c r="P209" s="9"/>
      <c r="Q209" s="9"/>
      <c r="R209" s="125" t="e">
        <f t="shared" si="70"/>
        <v>#DIV/0!</v>
      </c>
      <c r="S209" s="125" t="e">
        <f t="shared" si="71"/>
        <v>#DIV/0!</v>
      </c>
      <c r="T209" s="125" t="e">
        <f t="shared" si="72"/>
        <v>#DIV/0!</v>
      </c>
      <c r="U209" s="125" t="e">
        <f t="shared" si="73"/>
        <v>#DIV/0!</v>
      </c>
      <c r="V209" s="125" t="e">
        <f t="shared" si="74"/>
        <v>#DIV/0!</v>
      </c>
      <c r="W209" s="125" t="e">
        <f t="shared" si="75"/>
        <v>#DIV/0!</v>
      </c>
      <c r="X209" s="125" t="e">
        <f t="shared" si="76"/>
        <v>#DIV/0!</v>
      </c>
      <c r="Y209" s="125" t="e">
        <f t="shared" si="77"/>
        <v>#DIV/0!</v>
      </c>
      <c r="Z209" s="125" t="e">
        <f t="shared" si="78"/>
        <v>#DIV/0!</v>
      </c>
      <c r="AA209" s="59" t="e">
        <f t="shared" si="87"/>
        <v>#DIV/0!</v>
      </c>
      <c r="AB209" s="59" t="e">
        <f t="shared" si="88"/>
        <v>#DIV/0!</v>
      </c>
      <c r="AC209" s="63">
        <f t="shared" si="89"/>
        <v>0</v>
      </c>
      <c r="AD209" s="59" t="e">
        <f t="shared" si="79"/>
        <v>#DIV/0!</v>
      </c>
      <c r="AE209" s="59" t="e">
        <f t="shared" si="90"/>
        <v>#DIV/0!</v>
      </c>
      <c r="AF209" s="59" t="e">
        <f t="shared" si="91"/>
        <v>#DIV/0!</v>
      </c>
      <c r="AG209" s="63">
        <f t="shared" si="92"/>
        <v>0</v>
      </c>
      <c r="AH209" s="59" t="e">
        <f t="shared" si="80"/>
        <v>#DIV/0!</v>
      </c>
      <c r="AI209" s="59" t="e">
        <f t="shared" si="93"/>
        <v>#DIV/0!</v>
      </c>
      <c r="AJ209" s="59" t="e">
        <f t="shared" si="94"/>
        <v>#DIV/0!</v>
      </c>
      <c r="AK209" s="57">
        <f t="shared" si="95"/>
        <v>0</v>
      </c>
      <c r="AL209" s="59" t="e">
        <f t="shared" si="81"/>
        <v>#DIV/0!</v>
      </c>
      <c r="AM209" s="59" t="e">
        <f t="shared" si="96"/>
        <v>#DIV/0!</v>
      </c>
      <c r="AN209" s="59" t="e">
        <f t="shared" si="97"/>
        <v>#DIV/0!</v>
      </c>
      <c r="AO209" s="57">
        <f t="shared" si="98"/>
        <v>0</v>
      </c>
      <c r="AP209" s="59" t="e">
        <f t="shared" si="82"/>
        <v>#DIV/0!</v>
      </c>
      <c r="AQ209" s="84"/>
      <c r="AR209" s="235"/>
      <c r="AS209" s="280" t="str">
        <f t="shared" si="83"/>
        <v/>
      </c>
      <c r="AT209" s="280">
        <f t="shared" si="84"/>
        <v>0</v>
      </c>
      <c r="AU209" s="280">
        <f t="shared" si="85"/>
        <v>0</v>
      </c>
    </row>
    <row r="210" spans="1:47" x14ac:dyDescent="0.25">
      <c r="A210">
        <f t="shared" si="86"/>
        <v>193</v>
      </c>
      <c r="B210" s="69" t="str">
        <f>IF(ISBLANK('IV Addl - Analysis'!B204),"--",'IV Addl - Analysis'!B204)</f>
        <v>--</v>
      </c>
      <c r="C210" s="60" t="str">
        <f>IF(ISBLANK('V Addl - Providers'!C204),"--",'V Addl - Providers'!C204)</f>
        <v>--</v>
      </c>
      <c r="D210" s="60" t="str">
        <f>IF(ISBLANK('V Addl - Providers'!D204),"--",'V Addl - Providers'!D204)</f>
        <v>--</v>
      </c>
      <c r="E210" s="60" t="str">
        <f>IF(ISBLANK('V Addl - Providers'!E204),"--",'V Addl - Providers'!E204)</f>
        <v>--</v>
      </c>
      <c r="F210" s="9"/>
      <c r="G210" s="9"/>
      <c r="H210" s="9"/>
      <c r="I210" s="9"/>
      <c r="J210" s="9"/>
      <c r="K210" s="9"/>
      <c r="L210" s="9"/>
      <c r="M210" s="9"/>
      <c r="N210" s="9"/>
      <c r="O210" s="9"/>
      <c r="P210" s="9"/>
      <c r="Q210" s="9"/>
      <c r="R210" s="125" t="e">
        <f t="shared" si="70"/>
        <v>#DIV/0!</v>
      </c>
      <c r="S210" s="125" t="e">
        <f t="shared" si="71"/>
        <v>#DIV/0!</v>
      </c>
      <c r="T210" s="125" t="e">
        <f t="shared" si="72"/>
        <v>#DIV/0!</v>
      </c>
      <c r="U210" s="125" t="e">
        <f t="shared" si="73"/>
        <v>#DIV/0!</v>
      </c>
      <c r="V210" s="125" t="e">
        <f t="shared" si="74"/>
        <v>#DIV/0!</v>
      </c>
      <c r="W210" s="125" t="e">
        <f t="shared" si="75"/>
        <v>#DIV/0!</v>
      </c>
      <c r="X210" s="125" t="e">
        <f t="shared" si="76"/>
        <v>#DIV/0!</v>
      </c>
      <c r="Y210" s="125" t="e">
        <f t="shared" si="77"/>
        <v>#DIV/0!</v>
      </c>
      <c r="Z210" s="125" t="e">
        <f t="shared" si="78"/>
        <v>#DIV/0!</v>
      </c>
      <c r="AA210" s="59" t="e">
        <f t="shared" si="87"/>
        <v>#DIV/0!</v>
      </c>
      <c r="AB210" s="59" t="e">
        <f t="shared" si="88"/>
        <v>#DIV/0!</v>
      </c>
      <c r="AC210" s="63">
        <f t="shared" si="89"/>
        <v>0</v>
      </c>
      <c r="AD210" s="59" t="e">
        <f t="shared" si="79"/>
        <v>#DIV/0!</v>
      </c>
      <c r="AE210" s="59" t="e">
        <f t="shared" si="90"/>
        <v>#DIV/0!</v>
      </c>
      <c r="AF210" s="59" t="e">
        <f t="shared" si="91"/>
        <v>#DIV/0!</v>
      </c>
      <c r="AG210" s="63">
        <f t="shared" si="92"/>
        <v>0</v>
      </c>
      <c r="AH210" s="59" t="e">
        <f t="shared" si="80"/>
        <v>#DIV/0!</v>
      </c>
      <c r="AI210" s="59" t="e">
        <f t="shared" si="93"/>
        <v>#DIV/0!</v>
      </c>
      <c r="AJ210" s="59" t="e">
        <f t="shared" si="94"/>
        <v>#DIV/0!</v>
      </c>
      <c r="AK210" s="57">
        <f t="shared" si="95"/>
        <v>0</v>
      </c>
      <c r="AL210" s="59" t="e">
        <f t="shared" si="81"/>
        <v>#DIV/0!</v>
      </c>
      <c r="AM210" s="59" t="e">
        <f t="shared" si="96"/>
        <v>#DIV/0!</v>
      </c>
      <c r="AN210" s="59" t="e">
        <f t="shared" si="97"/>
        <v>#DIV/0!</v>
      </c>
      <c r="AO210" s="57">
        <f t="shared" si="98"/>
        <v>0</v>
      </c>
      <c r="AP210" s="59" t="e">
        <f t="shared" si="82"/>
        <v>#DIV/0!</v>
      </c>
      <c r="AQ210" s="84"/>
      <c r="AR210" s="235"/>
      <c r="AS210" s="280" t="str">
        <f t="shared" si="83"/>
        <v/>
      </c>
      <c r="AT210" s="280">
        <f t="shared" si="84"/>
        <v>0</v>
      </c>
      <c r="AU210" s="280">
        <f t="shared" si="85"/>
        <v>0</v>
      </c>
    </row>
    <row r="211" spans="1:47" x14ac:dyDescent="0.25">
      <c r="A211">
        <f t="shared" si="86"/>
        <v>194</v>
      </c>
      <c r="B211" s="69" t="str">
        <f>IF(ISBLANK('IV Addl - Analysis'!B205),"--",'IV Addl - Analysis'!B205)</f>
        <v>--</v>
      </c>
      <c r="C211" s="60" t="str">
        <f>IF(ISBLANK('V Addl - Providers'!C205),"--",'V Addl - Providers'!C205)</f>
        <v>--</v>
      </c>
      <c r="D211" s="60" t="str">
        <f>IF(ISBLANK('V Addl - Providers'!D205),"--",'V Addl - Providers'!D205)</f>
        <v>--</v>
      </c>
      <c r="E211" s="60" t="str">
        <f>IF(ISBLANK('V Addl - Providers'!E205),"--",'V Addl - Providers'!E205)</f>
        <v>--</v>
      </c>
      <c r="F211" s="9"/>
      <c r="G211" s="9"/>
      <c r="H211" s="9"/>
      <c r="I211" s="9"/>
      <c r="J211" s="9"/>
      <c r="K211" s="9"/>
      <c r="L211" s="9"/>
      <c r="M211" s="9"/>
      <c r="N211" s="9"/>
      <c r="O211" s="9"/>
      <c r="P211" s="9"/>
      <c r="Q211" s="9"/>
      <c r="R211" s="125" t="e">
        <f t="shared" ref="R211:R217" si="99">ROUND(I211/$F211,2)</f>
        <v>#DIV/0!</v>
      </c>
      <c r="S211" s="125" t="e">
        <f t="shared" ref="S211:S217" si="100">ROUND(J211/$G211,2)</f>
        <v>#DIV/0!</v>
      </c>
      <c r="T211" s="125" t="e">
        <f t="shared" ref="T211:T217" si="101">ROUND(K211/$H211,2)</f>
        <v>#DIV/0!</v>
      </c>
      <c r="U211" s="125" t="e">
        <f t="shared" ref="U211:U217" si="102">ROUND(L211/$F211,2)</f>
        <v>#DIV/0!</v>
      </c>
      <c r="V211" s="125" t="e">
        <f t="shared" ref="V211:V217" si="103">ROUND(M211/$G211,2)</f>
        <v>#DIV/0!</v>
      </c>
      <c r="W211" s="125" t="e">
        <f t="shared" ref="W211:W217" si="104">ROUND(N211/$H211,2)</f>
        <v>#DIV/0!</v>
      </c>
      <c r="X211" s="125" t="e">
        <f t="shared" ref="X211:X217" si="105">ROUND(O211/$F211,2)</f>
        <v>#DIV/0!</v>
      </c>
      <c r="Y211" s="125" t="e">
        <f t="shared" ref="Y211:Y217" si="106">ROUND(P211/$G211,2)</f>
        <v>#DIV/0!</v>
      </c>
      <c r="Z211" s="125" t="e">
        <f t="shared" ref="Z211:Z217" si="107">ROUND(Q211/$H211,2)</f>
        <v>#DIV/0!</v>
      </c>
      <c r="AA211" s="59" t="e">
        <f t="shared" si="87"/>
        <v>#DIV/0!</v>
      </c>
      <c r="AB211" s="59" t="e">
        <f t="shared" si="88"/>
        <v>#DIV/0!</v>
      </c>
      <c r="AC211" s="63">
        <f t="shared" si="89"/>
        <v>0</v>
      </c>
      <c r="AD211" s="59" t="e">
        <f t="shared" ref="AD211:AD217" si="108">IF(H211/F211-1&gt;0,F211&amp;" to "&amp;H211&amp;" ("&amp;TEXT((H211/F211-1)*100,"0.0")&amp;"% increase)",IF(H211/F211-1&lt;0,F211&amp;" to "&amp;H211&amp;" ("&amp;TEXT(ABS((H211/F211-1)*100),"0.0")&amp;"% decrease)",IF(H211/F211-1=0,F211&amp;" to "&amp;H211&amp;" (no change)")))</f>
        <v>#DIV/0!</v>
      </c>
      <c r="AE211" s="59" t="e">
        <f t="shared" si="90"/>
        <v>#DIV/0!</v>
      </c>
      <c r="AF211" s="59" t="e">
        <f t="shared" si="91"/>
        <v>#DIV/0!</v>
      </c>
      <c r="AG211" s="63">
        <f t="shared" si="92"/>
        <v>0</v>
      </c>
      <c r="AH211" s="59" t="e">
        <f t="shared" ref="AH211:AH217" si="109">IF(K211/I211-1&gt;0,I211&amp;" to "&amp;K211&amp;" ("&amp;TEXT((K211/I211-1)*100,"0.0")&amp;"% increase)",IF(K211/I211-1&lt;0,I211&amp;" to "&amp;K211&amp;" ("&amp;TEXT(ABS((K211/I211-1)*100),"0.0")&amp;"% decrease)",IF(K211/I211-1=0,I211&amp;" to "&amp;K211&amp;" (no change)")))</f>
        <v>#DIV/0!</v>
      </c>
      <c r="AI211" s="59" t="e">
        <f t="shared" si="93"/>
        <v>#DIV/0!</v>
      </c>
      <c r="AJ211" s="59" t="e">
        <f t="shared" si="94"/>
        <v>#DIV/0!</v>
      </c>
      <c r="AK211" s="57">
        <f t="shared" si="95"/>
        <v>0</v>
      </c>
      <c r="AL211" s="59" t="e">
        <f t="shared" ref="AL211:AL217" si="110">IF(N211/L211-1&gt;0,L211&amp;" to "&amp;N211&amp;" ("&amp;TEXT((N211/L211-1)*100,"0.0")&amp;"% increase)",IF(N211/L211-1&lt;0,L211&amp;" to "&amp;N211&amp;" ("&amp;TEXT(ABS((N211/L211-1)*100),"0.0")&amp;"% decrease)",IF(N211/L211-1=0,L211&amp;" to "&amp;N211&amp;" (no change)")))</f>
        <v>#DIV/0!</v>
      </c>
      <c r="AM211" s="59" t="e">
        <f t="shared" si="96"/>
        <v>#DIV/0!</v>
      </c>
      <c r="AN211" s="59" t="e">
        <f t="shared" si="97"/>
        <v>#DIV/0!</v>
      </c>
      <c r="AO211" s="57">
        <f t="shared" si="98"/>
        <v>0</v>
      </c>
      <c r="AP211" s="59" t="e">
        <f t="shared" ref="AP211:AP217" si="111">IF(Q211/O211-1&gt;0,O211&amp;" to "&amp;Q211&amp;" ("&amp;TEXT((Q211/O211-1)*100,"0.0")&amp;"% increase)",IF(Q211/O211-1&lt;0,O211&amp;" to "&amp;Q211&amp;" ("&amp;TEXT(ABS((Q211/O211-1)*100),"0.0")&amp;"% decrease)",IF(Q211/O211-1=0,O211&amp;" to "&amp;Q211&amp;" (no change)")))</f>
        <v>#DIV/0!</v>
      </c>
      <c r="AQ211" s="84"/>
      <c r="AR211" s="235"/>
      <c r="AS211" s="280" t="str">
        <f t="shared" ref="AS211:AS217" si="112">IF(OR(B211="",B211="--"),"",IF(COUNTA(F211:Q211, AQ211:AR211)=COLUMNS(F211:Q211)+COLUMNS(AQ211:AR211), "Complete", "Incomplete"))</f>
        <v/>
      </c>
      <c r="AT211" s="280">
        <f t="shared" ref="AT211:AT217" si="113">IF(AS211="Incomplete",((COUNTBLANK(F211:Q211))+(COUNTBLANK(AQ211:AR211))), 0)</f>
        <v>0</v>
      </c>
      <c r="AU211" s="280">
        <f t="shared" ref="AU211:AU217" si="114">IF(OR(AS211="Complete", AS211="Incomplete"), ((COLUMNS(F211:Q211))+(COLUMNS(AQ211:AR211))), 0)</f>
        <v>0</v>
      </c>
    </row>
    <row r="212" spans="1:47" x14ac:dyDescent="0.25">
      <c r="A212">
        <f t="shared" ref="A212:A217" si="115">A211+1</f>
        <v>195</v>
      </c>
      <c r="B212" s="69" t="str">
        <f>IF(ISBLANK('IV Addl - Analysis'!B206),"--",'IV Addl - Analysis'!B206)</f>
        <v>--</v>
      </c>
      <c r="C212" s="60" t="str">
        <f>IF(ISBLANK('V Addl - Providers'!C206),"--",'V Addl - Providers'!C206)</f>
        <v>--</v>
      </c>
      <c r="D212" s="60" t="str">
        <f>IF(ISBLANK('V Addl - Providers'!D206),"--",'V Addl - Providers'!D206)</f>
        <v>--</v>
      </c>
      <c r="E212" s="60" t="str">
        <f>IF(ISBLANK('V Addl - Providers'!E206),"--",'V Addl - Providers'!E206)</f>
        <v>--</v>
      </c>
      <c r="F212" s="9"/>
      <c r="G212" s="9"/>
      <c r="H212" s="9"/>
      <c r="I212" s="9"/>
      <c r="J212" s="9"/>
      <c r="K212" s="9"/>
      <c r="L212" s="9"/>
      <c r="M212" s="9"/>
      <c r="N212" s="9"/>
      <c r="O212" s="9"/>
      <c r="P212" s="9"/>
      <c r="Q212" s="9"/>
      <c r="R212" s="125" t="e">
        <f t="shared" si="99"/>
        <v>#DIV/0!</v>
      </c>
      <c r="S212" s="125" t="e">
        <f t="shared" si="100"/>
        <v>#DIV/0!</v>
      </c>
      <c r="T212" s="125" t="e">
        <f t="shared" si="101"/>
        <v>#DIV/0!</v>
      </c>
      <c r="U212" s="125" t="e">
        <f t="shared" si="102"/>
        <v>#DIV/0!</v>
      </c>
      <c r="V212" s="125" t="e">
        <f t="shared" si="103"/>
        <v>#DIV/0!</v>
      </c>
      <c r="W212" s="125" t="e">
        <f t="shared" si="104"/>
        <v>#DIV/0!</v>
      </c>
      <c r="X212" s="125" t="e">
        <f t="shared" si="105"/>
        <v>#DIV/0!</v>
      </c>
      <c r="Y212" s="125" t="e">
        <f t="shared" si="106"/>
        <v>#DIV/0!</v>
      </c>
      <c r="Z212" s="125" t="e">
        <f t="shared" si="107"/>
        <v>#DIV/0!</v>
      </c>
      <c r="AA212" s="59" t="e">
        <f t="shared" si="87"/>
        <v>#DIV/0!</v>
      </c>
      <c r="AB212" s="59" t="e">
        <f t="shared" si="88"/>
        <v>#DIV/0!</v>
      </c>
      <c r="AC212" s="63">
        <f t="shared" si="89"/>
        <v>0</v>
      </c>
      <c r="AD212" s="59" t="e">
        <f t="shared" si="108"/>
        <v>#DIV/0!</v>
      </c>
      <c r="AE212" s="59" t="e">
        <f t="shared" si="90"/>
        <v>#DIV/0!</v>
      </c>
      <c r="AF212" s="59" t="e">
        <f t="shared" si="91"/>
        <v>#DIV/0!</v>
      </c>
      <c r="AG212" s="63">
        <f t="shared" si="92"/>
        <v>0</v>
      </c>
      <c r="AH212" s="59" t="e">
        <f t="shared" si="109"/>
        <v>#DIV/0!</v>
      </c>
      <c r="AI212" s="59" t="e">
        <f t="shared" si="93"/>
        <v>#DIV/0!</v>
      </c>
      <c r="AJ212" s="59" t="e">
        <f t="shared" si="94"/>
        <v>#DIV/0!</v>
      </c>
      <c r="AK212" s="57">
        <f t="shared" si="95"/>
        <v>0</v>
      </c>
      <c r="AL212" s="59" t="e">
        <f t="shared" si="110"/>
        <v>#DIV/0!</v>
      </c>
      <c r="AM212" s="59" t="e">
        <f t="shared" si="96"/>
        <v>#DIV/0!</v>
      </c>
      <c r="AN212" s="59" t="e">
        <f t="shared" si="97"/>
        <v>#DIV/0!</v>
      </c>
      <c r="AO212" s="57">
        <f t="shared" si="98"/>
        <v>0</v>
      </c>
      <c r="AP212" s="59" t="e">
        <f t="shared" si="111"/>
        <v>#DIV/0!</v>
      </c>
      <c r="AQ212" s="84"/>
      <c r="AR212" s="235"/>
      <c r="AS212" s="280" t="str">
        <f t="shared" si="112"/>
        <v/>
      </c>
      <c r="AT212" s="280">
        <f t="shared" si="113"/>
        <v>0</v>
      </c>
      <c r="AU212" s="280">
        <f t="shared" si="114"/>
        <v>0</v>
      </c>
    </row>
    <row r="213" spans="1:47" x14ac:dyDescent="0.25">
      <c r="A213">
        <f t="shared" si="115"/>
        <v>196</v>
      </c>
      <c r="B213" s="69" t="str">
        <f>IF(ISBLANK('IV Addl - Analysis'!B207),"--",'IV Addl - Analysis'!B207)</f>
        <v>--</v>
      </c>
      <c r="C213" s="60" t="str">
        <f>IF(ISBLANK('V Addl - Providers'!C207),"--",'V Addl - Providers'!C207)</f>
        <v>--</v>
      </c>
      <c r="D213" s="60" t="str">
        <f>IF(ISBLANK('V Addl - Providers'!D207),"--",'V Addl - Providers'!D207)</f>
        <v>--</v>
      </c>
      <c r="E213" s="60" t="str">
        <f>IF(ISBLANK('V Addl - Providers'!E207),"--",'V Addl - Providers'!E207)</f>
        <v>--</v>
      </c>
      <c r="F213" s="9"/>
      <c r="G213" s="9"/>
      <c r="H213" s="9"/>
      <c r="I213" s="9"/>
      <c r="J213" s="9"/>
      <c r="K213" s="9"/>
      <c r="L213" s="9"/>
      <c r="M213" s="9"/>
      <c r="N213" s="9"/>
      <c r="O213" s="9"/>
      <c r="P213" s="9"/>
      <c r="Q213" s="9"/>
      <c r="R213" s="125" t="e">
        <f t="shared" si="99"/>
        <v>#DIV/0!</v>
      </c>
      <c r="S213" s="125" t="e">
        <f t="shared" si="100"/>
        <v>#DIV/0!</v>
      </c>
      <c r="T213" s="125" t="e">
        <f t="shared" si="101"/>
        <v>#DIV/0!</v>
      </c>
      <c r="U213" s="125" t="e">
        <f t="shared" si="102"/>
        <v>#DIV/0!</v>
      </c>
      <c r="V213" s="125" t="e">
        <f t="shared" si="103"/>
        <v>#DIV/0!</v>
      </c>
      <c r="W213" s="125" t="e">
        <f t="shared" si="104"/>
        <v>#DIV/0!</v>
      </c>
      <c r="X213" s="125" t="e">
        <f t="shared" si="105"/>
        <v>#DIV/0!</v>
      </c>
      <c r="Y213" s="125" t="e">
        <f t="shared" si="106"/>
        <v>#DIV/0!</v>
      </c>
      <c r="Z213" s="125" t="e">
        <f t="shared" si="107"/>
        <v>#DIV/0!</v>
      </c>
      <c r="AA213" s="59" t="e">
        <f t="shared" si="87"/>
        <v>#DIV/0!</v>
      </c>
      <c r="AB213" s="59" t="e">
        <f t="shared" si="88"/>
        <v>#DIV/0!</v>
      </c>
      <c r="AC213" s="63">
        <f t="shared" si="89"/>
        <v>0</v>
      </c>
      <c r="AD213" s="59" t="e">
        <f t="shared" si="108"/>
        <v>#DIV/0!</v>
      </c>
      <c r="AE213" s="59" t="e">
        <f t="shared" si="90"/>
        <v>#DIV/0!</v>
      </c>
      <c r="AF213" s="59" t="e">
        <f t="shared" si="91"/>
        <v>#DIV/0!</v>
      </c>
      <c r="AG213" s="63">
        <f t="shared" si="92"/>
        <v>0</v>
      </c>
      <c r="AH213" s="59" t="e">
        <f t="shared" si="109"/>
        <v>#DIV/0!</v>
      </c>
      <c r="AI213" s="59" t="e">
        <f t="shared" si="93"/>
        <v>#DIV/0!</v>
      </c>
      <c r="AJ213" s="59" t="e">
        <f t="shared" si="94"/>
        <v>#DIV/0!</v>
      </c>
      <c r="AK213" s="57">
        <f t="shared" si="95"/>
        <v>0</v>
      </c>
      <c r="AL213" s="59" t="e">
        <f t="shared" si="110"/>
        <v>#DIV/0!</v>
      </c>
      <c r="AM213" s="59" t="e">
        <f t="shared" si="96"/>
        <v>#DIV/0!</v>
      </c>
      <c r="AN213" s="59" t="e">
        <f t="shared" si="97"/>
        <v>#DIV/0!</v>
      </c>
      <c r="AO213" s="57">
        <f t="shared" si="98"/>
        <v>0</v>
      </c>
      <c r="AP213" s="59" t="e">
        <f t="shared" si="111"/>
        <v>#DIV/0!</v>
      </c>
      <c r="AQ213" s="84"/>
      <c r="AR213" s="235"/>
      <c r="AS213" s="280" t="str">
        <f t="shared" si="112"/>
        <v/>
      </c>
      <c r="AT213" s="280">
        <f t="shared" si="113"/>
        <v>0</v>
      </c>
      <c r="AU213" s="280">
        <f t="shared" si="114"/>
        <v>0</v>
      </c>
    </row>
    <row r="214" spans="1:47" x14ac:dyDescent="0.25">
      <c r="A214">
        <f t="shared" si="115"/>
        <v>197</v>
      </c>
      <c r="B214" s="69" t="str">
        <f>IF(ISBLANK('IV Addl - Analysis'!B208),"--",'IV Addl - Analysis'!B208)</f>
        <v>--</v>
      </c>
      <c r="C214" s="60" t="str">
        <f>IF(ISBLANK('V Addl - Providers'!C208),"--",'V Addl - Providers'!C208)</f>
        <v>--</v>
      </c>
      <c r="D214" s="60" t="str">
        <f>IF(ISBLANK('V Addl - Providers'!D208),"--",'V Addl - Providers'!D208)</f>
        <v>--</v>
      </c>
      <c r="E214" s="60" t="str">
        <f>IF(ISBLANK('V Addl - Providers'!E208),"--",'V Addl - Providers'!E208)</f>
        <v>--</v>
      </c>
      <c r="F214" s="9"/>
      <c r="G214" s="9"/>
      <c r="H214" s="9"/>
      <c r="I214" s="9"/>
      <c r="J214" s="9"/>
      <c r="K214" s="9"/>
      <c r="L214" s="9"/>
      <c r="M214" s="9"/>
      <c r="N214" s="9"/>
      <c r="O214" s="9"/>
      <c r="P214" s="9"/>
      <c r="Q214" s="9"/>
      <c r="R214" s="125" t="e">
        <f t="shared" si="99"/>
        <v>#DIV/0!</v>
      </c>
      <c r="S214" s="125" t="e">
        <f t="shared" si="100"/>
        <v>#DIV/0!</v>
      </c>
      <c r="T214" s="125" t="e">
        <f t="shared" si="101"/>
        <v>#DIV/0!</v>
      </c>
      <c r="U214" s="125" t="e">
        <f t="shared" si="102"/>
        <v>#DIV/0!</v>
      </c>
      <c r="V214" s="125" t="e">
        <f t="shared" si="103"/>
        <v>#DIV/0!</v>
      </c>
      <c r="W214" s="125" t="e">
        <f t="shared" si="104"/>
        <v>#DIV/0!</v>
      </c>
      <c r="X214" s="125" t="e">
        <f t="shared" si="105"/>
        <v>#DIV/0!</v>
      </c>
      <c r="Y214" s="125" t="e">
        <f t="shared" si="106"/>
        <v>#DIV/0!</v>
      </c>
      <c r="Z214" s="125" t="e">
        <f t="shared" si="107"/>
        <v>#DIV/0!</v>
      </c>
      <c r="AA214" s="59" t="e">
        <f t="shared" si="87"/>
        <v>#DIV/0!</v>
      </c>
      <c r="AB214" s="59" t="e">
        <f t="shared" si="88"/>
        <v>#DIV/0!</v>
      </c>
      <c r="AC214" s="63">
        <f t="shared" si="89"/>
        <v>0</v>
      </c>
      <c r="AD214" s="59" t="e">
        <f t="shared" si="108"/>
        <v>#DIV/0!</v>
      </c>
      <c r="AE214" s="59" t="e">
        <f t="shared" si="90"/>
        <v>#DIV/0!</v>
      </c>
      <c r="AF214" s="59" t="e">
        <f t="shared" si="91"/>
        <v>#DIV/0!</v>
      </c>
      <c r="AG214" s="63">
        <f t="shared" si="92"/>
        <v>0</v>
      </c>
      <c r="AH214" s="59" t="e">
        <f t="shared" si="109"/>
        <v>#DIV/0!</v>
      </c>
      <c r="AI214" s="59" t="e">
        <f t="shared" si="93"/>
        <v>#DIV/0!</v>
      </c>
      <c r="AJ214" s="59" t="e">
        <f t="shared" si="94"/>
        <v>#DIV/0!</v>
      </c>
      <c r="AK214" s="57">
        <f t="shared" si="95"/>
        <v>0</v>
      </c>
      <c r="AL214" s="59" t="e">
        <f t="shared" si="110"/>
        <v>#DIV/0!</v>
      </c>
      <c r="AM214" s="59" t="e">
        <f t="shared" si="96"/>
        <v>#DIV/0!</v>
      </c>
      <c r="AN214" s="59" t="e">
        <f t="shared" si="97"/>
        <v>#DIV/0!</v>
      </c>
      <c r="AO214" s="57">
        <f t="shared" si="98"/>
        <v>0</v>
      </c>
      <c r="AP214" s="59" t="e">
        <f t="shared" si="111"/>
        <v>#DIV/0!</v>
      </c>
      <c r="AQ214" s="84"/>
      <c r="AR214" s="235"/>
      <c r="AS214" s="280" t="str">
        <f t="shared" si="112"/>
        <v/>
      </c>
      <c r="AT214" s="280">
        <f t="shared" si="113"/>
        <v>0</v>
      </c>
      <c r="AU214" s="280">
        <f t="shared" si="114"/>
        <v>0</v>
      </c>
    </row>
    <row r="215" spans="1:47" x14ac:dyDescent="0.25">
      <c r="A215">
        <f t="shared" si="115"/>
        <v>198</v>
      </c>
      <c r="B215" s="69" t="str">
        <f>IF(ISBLANK('IV Addl - Analysis'!B209),"--",'IV Addl - Analysis'!B209)</f>
        <v>--</v>
      </c>
      <c r="C215" s="60" t="str">
        <f>IF(ISBLANK('V Addl - Providers'!C209),"--",'V Addl - Providers'!C209)</f>
        <v>--</v>
      </c>
      <c r="D215" s="60" t="str">
        <f>IF(ISBLANK('V Addl - Providers'!D209),"--",'V Addl - Providers'!D209)</f>
        <v>--</v>
      </c>
      <c r="E215" s="60" t="str">
        <f>IF(ISBLANK('V Addl - Providers'!E209),"--",'V Addl - Providers'!E209)</f>
        <v>--</v>
      </c>
      <c r="F215" s="9"/>
      <c r="G215" s="9"/>
      <c r="H215" s="9"/>
      <c r="I215" s="9"/>
      <c r="J215" s="9"/>
      <c r="K215" s="9"/>
      <c r="L215" s="9"/>
      <c r="M215" s="9"/>
      <c r="N215" s="9"/>
      <c r="O215" s="9"/>
      <c r="P215" s="9"/>
      <c r="Q215" s="9"/>
      <c r="R215" s="125" t="e">
        <f t="shared" si="99"/>
        <v>#DIV/0!</v>
      </c>
      <c r="S215" s="125" t="e">
        <f t="shared" si="100"/>
        <v>#DIV/0!</v>
      </c>
      <c r="T215" s="125" t="e">
        <f t="shared" si="101"/>
        <v>#DIV/0!</v>
      </c>
      <c r="U215" s="125" t="e">
        <f t="shared" si="102"/>
        <v>#DIV/0!</v>
      </c>
      <c r="V215" s="125" t="e">
        <f t="shared" si="103"/>
        <v>#DIV/0!</v>
      </c>
      <c r="W215" s="125" t="e">
        <f t="shared" si="104"/>
        <v>#DIV/0!</v>
      </c>
      <c r="X215" s="125" t="e">
        <f t="shared" si="105"/>
        <v>#DIV/0!</v>
      </c>
      <c r="Y215" s="125" t="e">
        <f t="shared" si="106"/>
        <v>#DIV/0!</v>
      </c>
      <c r="Z215" s="125" t="e">
        <f t="shared" si="107"/>
        <v>#DIV/0!</v>
      </c>
      <c r="AA215" s="59" t="e">
        <f t="shared" si="87"/>
        <v>#DIV/0!</v>
      </c>
      <c r="AB215" s="59" t="e">
        <f t="shared" si="88"/>
        <v>#DIV/0!</v>
      </c>
      <c r="AC215" s="63">
        <f t="shared" si="89"/>
        <v>0</v>
      </c>
      <c r="AD215" s="59" t="e">
        <f t="shared" si="108"/>
        <v>#DIV/0!</v>
      </c>
      <c r="AE215" s="59" t="e">
        <f t="shared" si="90"/>
        <v>#DIV/0!</v>
      </c>
      <c r="AF215" s="59" t="e">
        <f t="shared" si="91"/>
        <v>#DIV/0!</v>
      </c>
      <c r="AG215" s="63">
        <f t="shared" si="92"/>
        <v>0</v>
      </c>
      <c r="AH215" s="59" t="e">
        <f t="shared" si="109"/>
        <v>#DIV/0!</v>
      </c>
      <c r="AI215" s="59" t="e">
        <f t="shared" si="93"/>
        <v>#DIV/0!</v>
      </c>
      <c r="AJ215" s="59" t="e">
        <f t="shared" si="94"/>
        <v>#DIV/0!</v>
      </c>
      <c r="AK215" s="57">
        <f t="shared" si="95"/>
        <v>0</v>
      </c>
      <c r="AL215" s="59" t="e">
        <f t="shared" si="110"/>
        <v>#DIV/0!</v>
      </c>
      <c r="AM215" s="59" t="e">
        <f t="shared" si="96"/>
        <v>#DIV/0!</v>
      </c>
      <c r="AN215" s="59" t="e">
        <f t="shared" si="97"/>
        <v>#DIV/0!</v>
      </c>
      <c r="AO215" s="57">
        <f t="shared" si="98"/>
        <v>0</v>
      </c>
      <c r="AP215" s="59" t="e">
        <f t="shared" si="111"/>
        <v>#DIV/0!</v>
      </c>
      <c r="AQ215" s="84"/>
      <c r="AR215" s="235"/>
      <c r="AS215" s="280" t="str">
        <f t="shared" si="112"/>
        <v/>
      </c>
      <c r="AT215" s="280">
        <f t="shared" si="113"/>
        <v>0</v>
      </c>
      <c r="AU215" s="280">
        <f t="shared" si="114"/>
        <v>0</v>
      </c>
    </row>
    <row r="216" spans="1:47" x14ac:dyDescent="0.25">
      <c r="A216">
        <f t="shared" si="115"/>
        <v>199</v>
      </c>
      <c r="B216" s="69" t="str">
        <f>IF(ISBLANK('IV Addl - Analysis'!B210),"--",'IV Addl - Analysis'!B210)</f>
        <v>--</v>
      </c>
      <c r="C216" s="60" t="str">
        <f>IF(ISBLANK('V Addl - Providers'!C210),"--",'V Addl - Providers'!C210)</f>
        <v>--</v>
      </c>
      <c r="D216" s="60" t="str">
        <f>IF(ISBLANK('V Addl - Providers'!D210),"--",'V Addl - Providers'!D210)</f>
        <v>--</v>
      </c>
      <c r="E216" s="60" t="str">
        <f>IF(ISBLANK('V Addl - Providers'!E210),"--",'V Addl - Providers'!E210)</f>
        <v>--</v>
      </c>
      <c r="F216" s="9"/>
      <c r="G216" s="9"/>
      <c r="H216" s="9"/>
      <c r="I216" s="9"/>
      <c r="J216" s="9"/>
      <c r="K216" s="9"/>
      <c r="L216" s="9"/>
      <c r="M216" s="9"/>
      <c r="N216" s="9"/>
      <c r="O216" s="9"/>
      <c r="P216" s="9"/>
      <c r="Q216" s="9"/>
      <c r="R216" s="125" t="e">
        <f t="shared" si="99"/>
        <v>#DIV/0!</v>
      </c>
      <c r="S216" s="125" t="e">
        <f t="shared" si="100"/>
        <v>#DIV/0!</v>
      </c>
      <c r="T216" s="125" t="e">
        <f t="shared" si="101"/>
        <v>#DIV/0!</v>
      </c>
      <c r="U216" s="125" t="e">
        <f t="shared" si="102"/>
        <v>#DIV/0!</v>
      </c>
      <c r="V216" s="125" t="e">
        <f t="shared" si="103"/>
        <v>#DIV/0!</v>
      </c>
      <c r="W216" s="125" t="e">
        <f t="shared" si="104"/>
        <v>#DIV/0!</v>
      </c>
      <c r="X216" s="125" t="e">
        <f t="shared" si="105"/>
        <v>#DIV/0!</v>
      </c>
      <c r="Y216" s="125" t="e">
        <f t="shared" si="106"/>
        <v>#DIV/0!</v>
      </c>
      <c r="Z216" s="125" t="e">
        <f t="shared" si="107"/>
        <v>#DIV/0!</v>
      </c>
      <c r="AA216" s="59" t="e">
        <f t="shared" si="87"/>
        <v>#DIV/0!</v>
      </c>
      <c r="AB216" s="59" t="e">
        <f t="shared" si="88"/>
        <v>#DIV/0!</v>
      </c>
      <c r="AC216" s="63">
        <f t="shared" si="89"/>
        <v>0</v>
      </c>
      <c r="AD216" s="59" t="e">
        <f t="shared" si="108"/>
        <v>#DIV/0!</v>
      </c>
      <c r="AE216" s="59" t="e">
        <f t="shared" si="90"/>
        <v>#DIV/0!</v>
      </c>
      <c r="AF216" s="59" t="e">
        <f t="shared" si="91"/>
        <v>#DIV/0!</v>
      </c>
      <c r="AG216" s="63">
        <f t="shared" si="92"/>
        <v>0</v>
      </c>
      <c r="AH216" s="59" t="e">
        <f t="shared" si="109"/>
        <v>#DIV/0!</v>
      </c>
      <c r="AI216" s="59" t="e">
        <f t="shared" si="93"/>
        <v>#DIV/0!</v>
      </c>
      <c r="AJ216" s="59" t="e">
        <f t="shared" si="94"/>
        <v>#DIV/0!</v>
      </c>
      <c r="AK216" s="57">
        <f t="shared" si="95"/>
        <v>0</v>
      </c>
      <c r="AL216" s="59" t="e">
        <f t="shared" si="110"/>
        <v>#DIV/0!</v>
      </c>
      <c r="AM216" s="59" t="e">
        <f t="shared" si="96"/>
        <v>#DIV/0!</v>
      </c>
      <c r="AN216" s="59" t="e">
        <f t="shared" si="97"/>
        <v>#DIV/0!</v>
      </c>
      <c r="AO216" s="57">
        <f t="shared" si="98"/>
        <v>0</v>
      </c>
      <c r="AP216" s="59" t="e">
        <f t="shared" si="111"/>
        <v>#DIV/0!</v>
      </c>
      <c r="AQ216" s="84"/>
      <c r="AR216" s="235"/>
      <c r="AS216" s="280" t="str">
        <f t="shared" si="112"/>
        <v/>
      </c>
      <c r="AT216" s="280">
        <f t="shared" si="113"/>
        <v>0</v>
      </c>
      <c r="AU216" s="280">
        <f t="shared" si="114"/>
        <v>0</v>
      </c>
    </row>
    <row r="217" spans="1:47" x14ac:dyDescent="0.25">
      <c r="A217">
        <f t="shared" si="115"/>
        <v>200</v>
      </c>
      <c r="B217" s="69" t="str">
        <f>IF(ISBLANK('IV Addl - Analysis'!B211),"--",'IV Addl - Analysis'!B211)</f>
        <v>--</v>
      </c>
      <c r="C217" s="60" t="str">
        <f>IF(ISBLANK('V Addl - Providers'!C211),"--",'V Addl - Providers'!C211)</f>
        <v>--</v>
      </c>
      <c r="D217" s="60" t="str">
        <f>IF(ISBLANK('V Addl - Providers'!D211),"--",'V Addl - Providers'!D211)</f>
        <v>--</v>
      </c>
      <c r="E217" s="60" t="str">
        <f>IF(ISBLANK('V Addl - Providers'!E211),"--",'V Addl - Providers'!E211)</f>
        <v>--</v>
      </c>
      <c r="F217" s="9"/>
      <c r="G217" s="9"/>
      <c r="H217" s="9"/>
      <c r="I217" s="9"/>
      <c r="J217" s="9"/>
      <c r="K217" s="9"/>
      <c r="L217" s="9"/>
      <c r="M217" s="9"/>
      <c r="N217" s="9"/>
      <c r="O217" s="9"/>
      <c r="P217" s="9"/>
      <c r="Q217" s="9"/>
      <c r="R217" s="125" t="e">
        <f t="shared" si="99"/>
        <v>#DIV/0!</v>
      </c>
      <c r="S217" s="125" t="e">
        <f t="shared" si="100"/>
        <v>#DIV/0!</v>
      </c>
      <c r="T217" s="125" t="e">
        <f t="shared" si="101"/>
        <v>#DIV/0!</v>
      </c>
      <c r="U217" s="125" t="e">
        <f t="shared" si="102"/>
        <v>#DIV/0!</v>
      </c>
      <c r="V217" s="125" t="e">
        <f t="shared" si="103"/>
        <v>#DIV/0!</v>
      </c>
      <c r="W217" s="125" t="e">
        <f t="shared" si="104"/>
        <v>#DIV/0!</v>
      </c>
      <c r="X217" s="125" t="e">
        <f t="shared" si="105"/>
        <v>#DIV/0!</v>
      </c>
      <c r="Y217" s="125" t="e">
        <f t="shared" si="106"/>
        <v>#DIV/0!</v>
      </c>
      <c r="Z217" s="125" t="e">
        <f t="shared" si="107"/>
        <v>#DIV/0!</v>
      </c>
      <c r="AA217" s="59" t="e">
        <f t="shared" si="87"/>
        <v>#DIV/0!</v>
      </c>
      <c r="AB217" s="59" t="e">
        <f t="shared" si="88"/>
        <v>#DIV/0!</v>
      </c>
      <c r="AC217" s="63">
        <f t="shared" si="89"/>
        <v>0</v>
      </c>
      <c r="AD217" s="59" t="e">
        <f t="shared" si="108"/>
        <v>#DIV/0!</v>
      </c>
      <c r="AE217" s="59" t="e">
        <f t="shared" si="90"/>
        <v>#DIV/0!</v>
      </c>
      <c r="AF217" s="59" t="e">
        <f t="shared" si="91"/>
        <v>#DIV/0!</v>
      </c>
      <c r="AG217" s="63">
        <f t="shared" si="92"/>
        <v>0</v>
      </c>
      <c r="AH217" s="59" t="e">
        <f t="shared" si="109"/>
        <v>#DIV/0!</v>
      </c>
      <c r="AI217" s="59" t="e">
        <f t="shared" si="93"/>
        <v>#DIV/0!</v>
      </c>
      <c r="AJ217" s="59" t="e">
        <f t="shared" si="94"/>
        <v>#DIV/0!</v>
      </c>
      <c r="AK217" s="57">
        <f t="shared" si="95"/>
        <v>0</v>
      </c>
      <c r="AL217" s="59" t="e">
        <f t="shared" si="110"/>
        <v>#DIV/0!</v>
      </c>
      <c r="AM217" s="59" t="e">
        <f t="shared" si="96"/>
        <v>#DIV/0!</v>
      </c>
      <c r="AN217" s="59" t="e">
        <f t="shared" si="97"/>
        <v>#DIV/0!</v>
      </c>
      <c r="AO217" s="57">
        <f t="shared" si="98"/>
        <v>0</v>
      </c>
      <c r="AP217" s="59" t="e">
        <f t="shared" si="111"/>
        <v>#DIV/0!</v>
      </c>
      <c r="AQ217" s="84"/>
      <c r="AR217" s="235"/>
      <c r="AS217" s="280" t="str">
        <f t="shared" si="112"/>
        <v/>
      </c>
      <c r="AT217" s="280">
        <f t="shared" si="113"/>
        <v>0</v>
      </c>
      <c r="AU217" s="280">
        <f t="shared" si="114"/>
        <v>0</v>
      </c>
    </row>
    <row r="218" spans="1:47" x14ac:dyDescent="0.25">
      <c r="A218" s="70"/>
    </row>
  </sheetData>
  <sheetProtection formatCells="0" formatColumns="0" formatRows="0" insertRows="0" deleteRows="0" sort="0" autoFilter="0"/>
  <conditionalFormatting sqref="E2:F2">
    <cfRule type="notContainsBlanks" dxfId="2" priority="2">
      <formula>LEN(TRIM(E2))&gt;0</formula>
    </cfRule>
  </conditionalFormatting>
  <conditionalFormatting sqref="F18:Q217 AQ18:AR217">
    <cfRule type="expression" dxfId="1" priority="7">
      <formula>$AS18="Incomplete"</formula>
    </cfRule>
  </conditionalFormatting>
  <dataValidations count="2">
    <dataValidation allowBlank="1" showInputMessage="1" showErrorMessage="1" prompt="Beige cell for state response" sqref="D5:E7" xr:uid="{A0D6C7D2-34D0-4BA6-9058-A250F251ACCC}"/>
    <dataValidation allowBlank="1" showInputMessage="1" showErrorMessage="1" prompt="Beige cell for state response." sqref="D11:D13 F18:Q217" xr:uid="{9C422930-ACD7-4090-9843-EA7ACA938053}"/>
  </dataValidations>
  <pageMargins left="0.7" right="0.7" top="0.75" bottom="0.75" header="0.3" footer="0.3"/>
  <pageSetup paperSize="5" scale="10" fitToHeight="0" pageOrder="overThenDown" orientation="landscape" r:id="rId1"/>
  <headerFooter>
    <oddFooter>&amp;C&amp;P</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8E0D4-A4DA-43D6-B367-4865AD1F7803}">
  <sheetPr codeName="Sheet13">
    <tabColor rgb="FF005288"/>
  </sheetPr>
  <dimension ref="A1:D8"/>
  <sheetViews>
    <sheetView showGridLines="0" zoomScaleNormal="100" workbookViewId="0">
      <selection activeCell="D3" sqref="D3"/>
    </sheetView>
  </sheetViews>
  <sheetFormatPr defaultColWidth="8.85546875" defaultRowHeight="15" x14ac:dyDescent="0.25"/>
  <cols>
    <col min="1" max="1" width="10.85546875" customWidth="1"/>
    <col min="2" max="2" width="44.42578125" customWidth="1"/>
    <col min="3" max="3" width="54.42578125" customWidth="1"/>
    <col min="4" max="4" width="91.42578125" customWidth="1"/>
    <col min="5" max="6" width="74.42578125" customWidth="1"/>
    <col min="7" max="8" width="34.42578125" customWidth="1"/>
  </cols>
  <sheetData>
    <row r="1" spans="1:4" ht="37.700000000000003" customHeight="1" x14ac:dyDescent="0.25">
      <c r="A1" s="21" t="s">
        <v>648</v>
      </c>
      <c r="D1" s="284" t="str">
        <f>IF('Progress Tracker'!$E$20="Met", "Per tab 0 Summary of compliance, Table B, do not complete this spreadsheet.", "")</f>
        <v/>
      </c>
    </row>
    <row r="2" spans="1:4" ht="20.25" x14ac:dyDescent="0.3">
      <c r="A2" s="22" t="s">
        <v>649</v>
      </c>
    </row>
    <row r="3" spans="1:4" ht="76.349999999999994" customHeight="1" x14ac:dyDescent="0.25">
      <c r="A3" s="148"/>
      <c r="B3" s="173" t="s">
        <v>650</v>
      </c>
      <c r="C3" s="186"/>
      <c r="D3" s="229" t="str">
        <f>IF('Progress Tracker'!E20="Met", "", (IF((OR(D5="", D6="")), "Cells D5:D6 are required fields. Please review cells D5:D6 and complete all cells.", "")))</f>
        <v>Cells D5:D6 are required fields. Please review cells D5:D6 and complete all cells.</v>
      </c>
    </row>
    <row r="4" spans="1:4" x14ac:dyDescent="0.25">
      <c r="A4" s="77" t="s">
        <v>474</v>
      </c>
      <c r="B4" s="78" t="s">
        <v>475</v>
      </c>
      <c r="C4" s="79" t="s">
        <v>51</v>
      </c>
      <c r="D4" s="80" t="s">
        <v>476</v>
      </c>
    </row>
    <row r="5" spans="1:4" ht="232.5" customHeight="1" x14ac:dyDescent="0.25">
      <c r="A5" s="76" t="s">
        <v>651</v>
      </c>
      <c r="B5" s="23" t="s">
        <v>652</v>
      </c>
      <c r="C5" s="24" t="s">
        <v>55</v>
      </c>
      <c r="D5" s="85"/>
    </row>
    <row r="6" spans="1:4" ht="88.7" customHeight="1" x14ac:dyDescent="0.25">
      <c r="A6" s="76" t="s">
        <v>653</v>
      </c>
      <c r="B6" s="23" t="s">
        <v>654</v>
      </c>
      <c r="C6" s="44" t="s">
        <v>55</v>
      </c>
      <c r="D6" s="85"/>
    </row>
    <row r="7" spans="1:4" ht="81" customHeight="1" x14ac:dyDescent="0.25">
      <c r="A7" s="76" t="s">
        <v>655</v>
      </c>
      <c r="B7" s="23" t="s">
        <v>656</v>
      </c>
      <c r="C7" s="44" t="s">
        <v>602</v>
      </c>
      <c r="D7" s="85"/>
    </row>
    <row r="8" spans="1:4" x14ac:dyDescent="0.25">
      <c r="A8" s="75"/>
    </row>
  </sheetData>
  <sheetProtection formatCells="0" formatColumns="0" formatRows="0" insertRows="0" deleteRows="0" sort="0" autoFilter="0"/>
  <conditionalFormatting sqref="D3">
    <cfRule type="notContainsBlanks" dxfId="0" priority="2">
      <formula>LEN(TRIM(D3))&gt;0</formula>
    </cfRule>
  </conditionalFormatting>
  <dataValidations count="1">
    <dataValidation allowBlank="1" showInputMessage="1" showErrorMessage="1" prompt="Beige cell for state response." sqref="D5:D7" xr:uid="{CBF000F3-F2B8-4EDC-B73A-6FE9FC4639A0}"/>
  </dataValidations>
  <pageMargins left="0.7" right="0.7" top="0.75" bottom="0.75" header="0.3" footer="0.3"/>
  <pageSetup paperSize="5" scale="60" pageOrder="overThenDown" orientation="landscape" r:id="rId1"/>
  <headerFooter>
    <oddFooter>&amp;C&amp;P</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D56B9-8D26-4EAF-A352-BFAF4565F419}">
  <sheetPr>
    <tabColor theme="2" tint="-0.249977111117893"/>
  </sheetPr>
  <dimension ref="A1:A2"/>
  <sheetViews>
    <sheetView workbookViewId="0"/>
  </sheetViews>
  <sheetFormatPr defaultColWidth="8.42578125" defaultRowHeight="15" x14ac:dyDescent="0.25"/>
  <cols>
    <col min="1" max="1" width="109.42578125" style="92" customWidth="1"/>
    <col min="2" max="16384" width="8.42578125" style="92"/>
  </cols>
  <sheetData>
    <row r="1" spans="1:1" ht="114.75" x14ac:dyDescent="0.25">
      <c r="A1" s="91" t="s">
        <v>5</v>
      </c>
    </row>
    <row r="2" spans="1:1" x14ac:dyDescent="0.25">
      <c r="A2" s="93" t="s">
        <v>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616F3-717E-41B5-87AB-1225055EA80C}">
  <sheetPr codeName="Sheet1">
    <tabColor theme="2" tint="-0.249977111117893"/>
  </sheetPr>
  <dimension ref="A1:D249"/>
  <sheetViews>
    <sheetView showGridLines="0" tabSelected="1" zoomScale="90" zoomScaleNormal="90" workbookViewId="0"/>
  </sheetViews>
  <sheetFormatPr defaultColWidth="8.42578125" defaultRowHeight="15" x14ac:dyDescent="0.25"/>
  <cols>
    <col min="1" max="1" width="131.42578125" style="1" customWidth="1"/>
    <col min="2" max="2" width="102.42578125" style="152" customWidth="1"/>
    <col min="3" max="3" width="8.42578125" style="1"/>
    <col min="4" max="16384" width="8.42578125" style="2"/>
  </cols>
  <sheetData>
    <row r="1" spans="1:4" ht="24" thickBot="1" x14ac:dyDescent="0.3">
      <c r="A1" s="161" t="s">
        <v>0</v>
      </c>
      <c r="B1" s="161"/>
    </row>
    <row r="2" spans="1:4" ht="126" customHeight="1" thickBot="1" x14ac:dyDescent="0.3">
      <c r="A2" s="187" t="s">
        <v>7</v>
      </c>
      <c r="B2" s="170"/>
      <c r="D2" s="3"/>
    </row>
    <row r="3" spans="1:4" ht="24" thickBot="1" x14ac:dyDescent="0.3">
      <c r="A3" s="143" t="s">
        <v>1</v>
      </c>
      <c r="B3" s="160"/>
    </row>
    <row r="4" spans="1:4" ht="81" customHeight="1" thickBot="1" x14ac:dyDescent="0.3">
      <c r="A4" s="188" t="s">
        <v>8</v>
      </c>
      <c r="B4" s="171"/>
      <c r="D4" s="3"/>
    </row>
    <row r="5" spans="1:4" ht="24" customHeight="1" thickBot="1" x14ac:dyDescent="0.3">
      <c r="A5" s="164" t="s">
        <v>2</v>
      </c>
      <c r="B5" s="164"/>
    </row>
    <row r="6" spans="1:4" ht="392.25" customHeight="1" x14ac:dyDescent="0.25">
      <c r="A6" s="168" t="s">
        <v>3</v>
      </c>
      <c r="B6" s="172"/>
    </row>
    <row r="7" spans="1:4" ht="24" customHeight="1" x14ac:dyDescent="0.25">
      <c r="A7" s="158" t="s">
        <v>9</v>
      </c>
      <c r="B7" s="159" t="s">
        <v>10</v>
      </c>
    </row>
    <row r="8" spans="1:4" ht="28.5" x14ac:dyDescent="0.25">
      <c r="A8" s="81" t="s">
        <v>11</v>
      </c>
      <c r="B8" s="153" t="s">
        <v>12</v>
      </c>
    </row>
    <row r="9" spans="1:4" ht="28.5" x14ac:dyDescent="0.25">
      <c r="A9" s="82" t="s">
        <v>13</v>
      </c>
      <c r="B9" s="154" t="s">
        <v>14</v>
      </c>
    </row>
    <row r="10" spans="1:4" ht="42.75" x14ac:dyDescent="0.25">
      <c r="A10" s="47" t="s">
        <v>15</v>
      </c>
      <c r="B10" s="153" t="s">
        <v>16</v>
      </c>
    </row>
    <row r="11" spans="1:4" ht="28.5" x14ac:dyDescent="0.25">
      <c r="A11" s="47" t="s">
        <v>17</v>
      </c>
      <c r="B11" s="155" t="s">
        <v>18</v>
      </c>
    </row>
    <row r="12" spans="1:4" x14ac:dyDescent="0.25">
      <c r="A12" s="47" t="s">
        <v>19</v>
      </c>
      <c r="B12" s="156" t="s">
        <v>20</v>
      </c>
    </row>
    <row r="13" spans="1:4" x14ac:dyDescent="0.25">
      <c r="A13" s="47" t="s">
        <v>21</v>
      </c>
      <c r="B13" s="156" t="s">
        <v>22</v>
      </c>
    </row>
    <row r="14" spans="1:4" ht="18.75" customHeight="1" x14ac:dyDescent="0.25">
      <c r="A14" s="47" t="s">
        <v>23</v>
      </c>
      <c r="B14" s="156" t="s">
        <v>24</v>
      </c>
    </row>
    <row r="15" spans="1:4" ht="28.5" x14ac:dyDescent="0.25">
      <c r="A15" s="81" t="s">
        <v>25</v>
      </c>
      <c r="B15" s="156" t="s">
        <v>26</v>
      </c>
    </row>
    <row r="16" spans="1:4" ht="28.5" x14ac:dyDescent="0.25">
      <c r="A16" s="47" t="s">
        <v>27</v>
      </c>
      <c r="B16" s="156" t="s">
        <v>28</v>
      </c>
    </row>
    <row r="17" spans="1:2" ht="30" thickBot="1" x14ac:dyDescent="0.3">
      <c r="A17" s="48" t="s">
        <v>29</v>
      </c>
      <c r="B17" s="157" t="s">
        <v>30</v>
      </c>
    </row>
    <row r="18" spans="1:2" x14ac:dyDescent="0.25">
      <c r="B18" s="1"/>
    </row>
    <row r="19" spans="1:2" x14ac:dyDescent="0.25">
      <c r="A19" s="1" t="s">
        <v>4</v>
      </c>
      <c r="B19" s="1"/>
    </row>
    <row r="20" spans="1:2" x14ac:dyDescent="0.25">
      <c r="B20" s="1"/>
    </row>
    <row r="21" spans="1:2" x14ac:dyDescent="0.25">
      <c r="B21" s="1"/>
    </row>
    <row r="22" spans="1:2" x14ac:dyDescent="0.25">
      <c r="B22" s="1"/>
    </row>
    <row r="23" spans="1:2" x14ac:dyDescent="0.25">
      <c r="B23" s="1"/>
    </row>
    <row r="24" spans="1:2" x14ac:dyDescent="0.25">
      <c r="B24" s="1"/>
    </row>
    <row r="25" spans="1:2" x14ac:dyDescent="0.25">
      <c r="B25" s="1"/>
    </row>
    <row r="26" spans="1:2" x14ac:dyDescent="0.25">
      <c r="B26" s="1"/>
    </row>
    <row r="27" spans="1:2" x14ac:dyDescent="0.25">
      <c r="B27" s="1"/>
    </row>
    <row r="28" spans="1:2" x14ac:dyDescent="0.25">
      <c r="B28" s="1"/>
    </row>
    <row r="29" spans="1:2" x14ac:dyDescent="0.25">
      <c r="B29" s="1"/>
    </row>
    <row r="30" spans="1:2" x14ac:dyDescent="0.25">
      <c r="B30" s="1"/>
    </row>
    <row r="31" spans="1:2" x14ac:dyDescent="0.25">
      <c r="B31" s="1"/>
    </row>
    <row r="32" spans="1:2" x14ac:dyDescent="0.25">
      <c r="B32" s="1"/>
    </row>
    <row r="33" spans="2:2" x14ac:dyDescent="0.25">
      <c r="B33" s="1"/>
    </row>
    <row r="34" spans="2:2" x14ac:dyDescent="0.25">
      <c r="B34" s="1"/>
    </row>
    <row r="35" spans="2:2" x14ac:dyDescent="0.25">
      <c r="B35" s="1"/>
    </row>
    <row r="36" spans="2:2" x14ac:dyDescent="0.25">
      <c r="B36" s="1"/>
    </row>
    <row r="37" spans="2:2" x14ac:dyDescent="0.25">
      <c r="B37" s="1"/>
    </row>
    <row r="38" spans="2:2" x14ac:dyDescent="0.25">
      <c r="B38" s="1"/>
    </row>
    <row r="39" spans="2:2" x14ac:dyDescent="0.25">
      <c r="B39" s="1"/>
    </row>
    <row r="40" spans="2:2" x14ac:dyDescent="0.25">
      <c r="B40" s="1"/>
    </row>
    <row r="41" spans="2:2" x14ac:dyDescent="0.25">
      <c r="B41" s="1"/>
    </row>
    <row r="42" spans="2:2" x14ac:dyDescent="0.25">
      <c r="B42" s="1"/>
    </row>
    <row r="43" spans="2:2" x14ac:dyDescent="0.25">
      <c r="B43" s="1"/>
    </row>
    <row r="44" spans="2:2" x14ac:dyDescent="0.25">
      <c r="B44" s="1"/>
    </row>
    <row r="45" spans="2:2" x14ac:dyDescent="0.25">
      <c r="B45" s="1"/>
    </row>
    <row r="46" spans="2:2" x14ac:dyDescent="0.25">
      <c r="B46" s="1"/>
    </row>
    <row r="47" spans="2:2" x14ac:dyDescent="0.25">
      <c r="B47" s="1"/>
    </row>
    <row r="48" spans="2:2" x14ac:dyDescent="0.25">
      <c r="B48" s="1"/>
    </row>
    <row r="49" spans="2:2" x14ac:dyDescent="0.25">
      <c r="B49" s="1"/>
    </row>
    <row r="50" spans="2:2" x14ac:dyDescent="0.25">
      <c r="B50" s="1"/>
    </row>
    <row r="51" spans="2:2" x14ac:dyDescent="0.25">
      <c r="B51" s="1"/>
    </row>
    <row r="52" spans="2:2" x14ac:dyDescent="0.25">
      <c r="B52" s="1"/>
    </row>
    <row r="53" spans="2:2" x14ac:dyDescent="0.25">
      <c r="B53" s="1"/>
    </row>
    <row r="54" spans="2:2" x14ac:dyDescent="0.25">
      <c r="B54" s="1"/>
    </row>
    <row r="55" spans="2:2" x14ac:dyDescent="0.25">
      <c r="B55" s="1"/>
    </row>
    <row r="56" spans="2:2" x14ac:dyDescent="0.25">
      <c r="B56" s="1"/>
    </row>
    <row r="57" spans="2:2" x14ac:dyDescent="0.25">
      <c r="B57" s="1"/>
    </row>
    <row r="58" spans="2:2" x14ac:dyDescent="0.25">
      <c r="B58" s="1"/>
    </row>
    <row r="59" spans="2:2" x14ac:dyDescent="0.25">
      <c r="B59" s="1"/>
    </row>
    <row r="60" spans="2:2" x14ac:dyDescent="0.25">
      <c r="B60" s="1"/>
    </row>
    <row r="61" spans="2:2" x14ac:dyDescent="0.25">
      <c r="B61" s="1"/>
    </row>
    <row r="62" spans="2:2" x14ac:dyDescent="0.25">
      <c r="B62" s="1"/>
    </row>
    <row r="63" spans="2:2" x14ac:dyDescent="0.25">
      <c r="B63" s="1"/>
    </row>
    <row r="64" spans="2:2" x14ac:dyDescent="0.25">
      <c r="B64" s="1"/>
    </row>
    <row r="65" spans="2:2" x14ac:dyDescent="0.25">
      <c r="B65" s="1"/>
    </row>
    <row r="66" spans="2:2" x14ac:dyDescent="0.25">
      <c r="B66" s="1"/>
    </row>
    <row r="67" spans="2:2" x14ac:dyDescent="0.25">
      <c r="B67" s="1"/>
    </row>
    <row r="68" spans="2:2" x14ac:dyDescent="0.25">
      <c r="B68" s="1"/>
    </row>
    <row r="69" spans="2:2" x14ac:dyDescent="0.25">
      <c r="B69" s="1"/>
    </row>
    <row r="70" spans="2:2" x14ac:dyDescent="0.25">
      <c r="B70" s="1"/>
    </row>
    <row r="71" spans="2:2" x14ac:dyDescent="0.25">
      <c r="B71" s="1"/>
    </row>
    <row r="72" spans="2:2" x14ac:dyDescent="0.25">
      <c r="B72" s="1"/>
    </row>
    <row r="73" spans="2:2" x14ac:dyDescent="0.25">
      <c r="B73" s="1"/>
    </row>
    <row r="74" spans="2:2" x14ac:dyDescent="0.25">
      <c r="B74" s="1"/>
    </row>
    <row r="75" spans="2:2" x14ac:dyDescent="0.25">
      <c r="B75" s="1"/>
    </row>
    <row r="76" spans="2:2" x14ac:dyDescent="0.25">
      <c r="B76" s="1"/>
    </row>
    <row r="77" spans="2:2" x14ac:dyDescent="0.25">
      <c r="B77" s="1"/>
    </row>
    <row r="78" spans="2:2" x14ac:dyDescent="0.25">
      <c r="B78" s="1"/>
    </row>
    <row r="79" spans="2:2" x14ac:dyDescent="0.25">
      <c r="B79" s="1"/>
    </row>
    <row r="80" spans="2:2" x14ac:dyDescent="0.25">
      <c r="B80" s="1"/>
    </row>
    <row r="81" spans="2:2" x14ac:dyDescent="0.25">
      <c r="B81" s="1"/>
    </row>
    <row r="82" spans="2:2" x14ac:dyDescent="0.25">
      <c r="B82" s="1"/>
    </row>
    <row r="83" spans="2:2" x14ac:dyDescent="0.25">
      <c r="B83" s="1"/>
    </row>
    <row r="84" spans="2:2" x14ac:dyDescent="0.25">
      <c r="B84" s="1"/>
    </row>
    <row r="85" spans="2:2" x14ac:dyDescent="0.25">
      <c r="B85" s="1"/>
    </row>
    <row r="86" spans="2:2" x14ac:dyDescent="0.25">
      <c r="B86" s="1"/>
    </row>
    <row r="87" spans="2:2" x14ac:dyDescent="0.25">
      <c r="B87" s="1"/>
    </row>
    <row r="88" spans="2:2" x14ac:dyDescent="0.25">
      <c r="B88" s="1"/>
    </row>
    <row r="89" spans="2:2" x14ac:dyDescent="0.25">
      <c r="B89" s="1"/>
    </row>
    <row r="90" spans="2:2" x14ac:dyDescent="0.25">
      <c r="B90" s="1"/>
    </row>
    <row r="91" spans="2:2" x14ac:dyDescent="0.25">
      <c r="B91" s="1"/>
    </row>
    <row r="92" spans="2:2" x14ac:dyDescent="0.25">
      <c r="B92" s="1"/>
    </row>
    <row r="93" spans="2:2" x14ac:dyDescent="0.25">
      <c r="B93" s="1"/>
    </row>
    <row r="94" spans="2:2" x14ac:dyDescent="0.25">
      <c r="B94" s="1"/>
    </row>
    <row r="95" spans="2:2" x14ac:dyDescent="0.25">
      <c r="B95" s="1"/>
    </row>
    <row r="96" spans="2:2" x14ac:dyDescent="0.25">
      <c r="B96" s="1"/>
    </row>
    <row r="97" spans="2:2" x14ac:dyDescent="0.25">
      <c r="B97" s="1"/>
    </row>
    <row r="98" spans="2:2" x14ac:dyDescent="0.25">
      <c r="B98" s="1"/>
    </row>
    <row r="99" spans="2:2" x14ac:dyDescent="0.25">
      <c r="B99" s="1"/>
    </row>
    <row r="100" spans="2:2" x14ac:dyDescent="0.25">
      <c r="B100" s="1"/>
    </row>
    <row r="101" spans="2:2" x14ac:dyDescent="0.25">
      <c r="B101" s="1"/>
    </row>
    <row r="102" spans="2:2" x14ac:dyDescent="0.25">
      <c r="B102" s="1"/>
    </row>
    <row r="103" spans="2:2" x14ac:dyDescent="0.25">
      <c r="B103" s="1"/>
    </row>
    <row r="104" spans="2:2" x14ac:dyDescent="0.25">
      <c r="B104" s="1"/>
    </row>
    <row r="105" spans="2:2" x14ac:dyDescent="0.25">
      <c r="B105" s="1"/>
    </row>
    <row r="106" spans="2:2" x14ac:dyDescent="0.25">
      <c r="B106" s="1"/>
    </row>
    <row r="107" spans="2:2" x14ac:dyDescent="0.25">
      <c r="B107" s="1"/>
    </row>
    <row r="108" spans="2:2" x14ac:dyDescent="0.25">
      <c r="B108" s="1"/>
    </row>
    <row r="109" spans="2:2" x14ac:dyDescent="0.25">
      <c r="B109" s="1"/>
    </row>
    <row r="110" spans="2:2" x14ac:dyDescent="0.25">
      <c r="B110" s="1"/>
    </row>
    <row r="111" spans="2:2" x14ac:dyDescent="0.25">
      <c r="B111" s="1"/>
    </row>
    <row r="112" spans="2:2" x14ac:dyDescent="0.25">
      <c r="B112" s="1"/>
    </row>
    <row r="113" spans="2:2" x14ac:dyDescent="0.25">
      <c r="B113" s="1"/>
    </row>
    <row r="114" spans="2:2" x14ac:dyDescent="0.25">
      <c r="B114" s="1"/>
    </row>
    <row r="115" spans="2:2" x14ac:dyDescent="0.25">
      <c r="B115" s="1"/>
    </row>
    <row r="116" spans="2:2" x14ac:dyDescent="0.25">
      <c r="B116" s="1"/>
    </row>
    <row r="117" spans="2:2" x14ac:dyDescent="0.25">
      <c r="B117" s="1"/>
    </row>
    <row r="118" spans="2:2" x14ac:dyDescent="0.25">
      <c r="B118" s="1"/>
    </row>
    <row r="119" spans="2:2" x14ac:dyDescent="0.25">
      <c r="B119" s="1"/>
    </row>
    <row r="120" spans="2:2" x14ac:dyDescent="0.25">
      <c r="B120" s="1"/>
    </row>
    <row r="121" spans="2:2" x14ac:dyDescent="0.25">
      <c r="B121" s="1"/>
    </row>
    <row r="122" spans="2:2" x14ac:dyDescent="0.25">
      <c r="B122" s="1"/>
    </row>
    <row r="123" spans="2:2" x14ac:dyDescent="0.25">
      <c r="B123" s="1"/>
    </row>
    <row r="124" spans="2:2" x14ac:dyDescent="0.25">
      <c r="B124" s="1"/>
    </row>
    <row r="125" spans="2:2" x14ac:dyDescent="0.25">
      <c r="B125" s="1"/>
    </row>
    <row r="126" spans="2:2" x14ac:dyDescent="0.25">
      <c r="B126" s="1"/>
    </row>
    <row r="127" spans="2:2" x14ac:dyDescent="0.25">
      <c r="B127" s="1"/>
    </row>
    <row r="128" spans="2:2" x14ac:dyDescent="0.25">
      <c r="B128" s="1"/>
    </row>
    <row r="129" spans="2:2" x14ac:dyDescent="0.25">
      <c r="B129" s="1"/>
    </row>
    <row r="130" spans="2:2" x14ac:dyDescent="0.25">
      <c r="B130" s="1"/>
    </row>
    <row r="131" spans="2:2" x14ac:dyDescent="0.25">
      <c r="B131" s="1"/>
    </row>
    <row r="132" spans="2:2" x14ac:dyDescent="0.25">
      <c r="B132" s="1"/>
    </row>
    <row r="133" spans="2:2" x14ac:dyDescent="0.25">
      <c r="B133" s="1"/>
    </row>
    <row r="134" spans="2:2" x14ac:dyDescent="0.25">
      <c r="B134" s="1"/>
    </row>
    <row r="135" spans="2:2" x14ac:dyDescent="0.25">
      <c r="B135" s="1"/>
    </row>
    <row r="136" spans="2:2" x14ac:dyDescent="0.25">
      <c r="B136" s="1"/>
    </row>
    <row r="137" spans="2:2" x14ac:dyDescent="0.25">
      <c r="B137" s="1"/>
    </row>
    <row r="138" spans="2:2" x14ac:dyDescent="0.25">
      <c r="B138" s="1"/>
    </row>
    <row r="139" spans="2:2" x14ac:dyDescent="0.25">
      <c r="B139" s="1"/>
    </row>
    <row r="140" spans="2:2" x14ac:dyDescent="0.25">
      <c r="B140" s="1"/>
    </row>
    <row r="141" spans="2:2" x14ac:dyDescent="0.25">
      <c r="B141" s="1"/>
    </row>
    <row r="142" spans="2:2" x14ac:dyDescent="0.25">
      <c r="B142" s="1"/>
    </row>
    <row r="143" spans="2:2" x14ac:dyDescent="0.25">
      <c r="B143" s="1"/>
    </row>
    <row r="144" spans="2:2" x14ac:dyDescent="0.25">
      <c r="B144" s="1"/>
    </row>
    <row r="145" spans="2:2" x14ac:dyDescent="0.25">
      <c r="B145" s="1"/>
    </row>
    <row r="146" spans="2:2" x14ac:dyDescent="0.25">
      <c r="B146" s="1"/>
    </row>
    <row r="147" spans="2:2" x14ac:dyDescent="0.25">
      <c r="B147" s="1"/>
    </row>
    <row r="148" spans="2:2" x14ac:dyDescent="0.25">
      <c r="B148" s="1"/>
    </row>
    <row r="149" spans="2:2" x14ac:dyDescent="0.25">
      <c r="B149" s="1"/>
    </row>
    <row r="150" spans="2:2" x14ac:dyDescent="0.25">
      <c r="B150" s="1"/>
    </row>
    <row r="151" spans="2:2" x14ac:dyDescent="0.25">
      <c r="B151" s="1"/>
    </row>
    <row r="152" spans="2:2" x14ac:dyDescent="0.25">
      <c r="B152" s="1"/>
    </row>
    <row r="153" spans="2:2" x14ac:dyDescent="0.25">
      <c r="B153" s="1"/>
    </row>
    <row r="154" spans="2:2" x14ac:dyDescent="0.25">
      <c r="B154" s="1"/>
    </row>
    <row r="155" spans="2:2" x14ac:dyDescent="0.25">
      <c r="B155" s="1"/>
    </row>
    <row r="156" spans="2:2" x14ac:dyDescent="0.25">
      <c r="B156" s="1"/>
    </row>
    <row r="157" spans="2:2" x14ac:dyDescent="0.25">
      <c r="B157" s="1"/>
    </row>
    <row r="158" spans="2:2" x14ac:dyDescent="0.25">
      <c r="B158" s="1"/>
    </row>
    <row r="159" spans="2:2" x14ac:dyDescent="0.25">
      <c r="B159" s="1"/>
    </row>
    <row r="160" spans="2:2" x14ac:dyDescent="0.25">
      <c r="B160" s="1"/>
    </row>
    <row r="161" spans="2:2" x14ac:dyDescent="0.25">
      <c r="B161" s="1"/>
    </row>
    <row r="162" spans="2:2" x14ac:dyDescent="0.25">
      <c r="B162" s="1"/>
    </row>
    <row r="163" spans="2:2" x14ac:dyDescent="0.25">
      <c r="B163" s="1"/>
    </row>
    <row r="164" spans="2:2" x14ac:dyDescent="0.25">
      <c r="B164" s="1"/>
    </row>
    <row r="165" spans="2:2" x14ac:dyDescent="0.25">
      <c r="B165" s="1"/>
    </row>
    <row r="166" spans="2:2" x14ac:dyDescent="0.25">
      <c r="B166" s="1"/>
    </row>
    <row r="167" spans="2:2" x14ac:dyDescent="0.25">
      <c r="B167" s="1"/>
    </row>
    <row r="168" spans="2:2" x14ac:dyDescent="0.25">
      <c r="B168" s="1"/>
    </row>
    <row r="169" spans="2:2" x14ac:dyDescent="0.25">
      <c r="B169" s="1"/>
    </row>
    <row r="170" spans="2:2" x14ac:dyDescent="0.25">
      <c r="B170" s="1"/>
    </row>
    <row r="171" spans="2:2" x14ac:dyDescent="0.25">
      <c r="B171" s="1"/>
    </row>
    <row r="172" spans="2:2" x14ac:dyDescent="0.25">
      <c r="B172" s="1"/>
    </row>
    <row r="173" spans="2:2" x14ac:dyDescent="0.25">
      <c r="B173" s="1"/>
    </row>
    <row r="174" spans="2:2" x14ac:dyDescent="0.25">
      <c r="B174" s="1"/>
    </row>
    <row r="175" spans="2:2" x14ac:dyDescent="0.25">
      <c r="B175" s="1"/>
    </row>
    <row r="176" spans="2:2" x14ac:dyDescent="0.25">
      <c r="B176" s="1"/>
    </row>
    <row r="177" spans="2:2" x14ac:dyDescent="0.25">
      <c r="B177" s="1"/>
    </row>
    <row r="178" spans="2:2" x14ac:dyDescent="0.25">
      <c r="B178" s="1"/>
    </row>
    <row r="179" spans="2:2" x14ac:dyDescent="0.25">
      <c r="B179" s="1"/>
    </row>
    <row r="180" spans="2:2" x14ac:dyDescent="0.25">
      <c r="B180" s="1"/>
    </row>
    <row r="181" spans="2:2" x14ac:dyDescent="0.25">
      <c r="B181" s="1"/>
    </row>
    <row r="182" spans="2:2" x14ac:dyDescent="0.25">
      <c r="B182" s="1"/>
    </row>
    <row r="183" spans="2:2" x14ac:dyDescent="0.25">
      <c r="B183" s="1"/>
    </row>
    <row r="184" spans="2:2" x14ac:dyDescent="0.25">
      <c r="B184" s="1"/>
    </row>
    <row r="185" spans="2:2" x14ac:dyDescent="0.25">
      <c r="B185" s="1"/>
    </row>
    <row r="186" spans="2:2" x14ac:dyDescent="0.25">
      <c r="B186" s="1"/>
    </row>
    <row r="187" spans="2:2" x14ac:dyDescent="0.25">
      <c r="B187" s="1"/>
    </row>
    <row r="188" spans="2:2" x14ac:dyDescent="0.25">
      <c r="B188" s="1"/>
    </row>
    <row r="189" spans="2:2" x14ac:dyDescent="0.25">
      <c r="B189" s="1"/>
    </row>
    <row r="190" spans="2:2" x14ac:dyDescent="0.25">
      <c r="B190" s="1"/>
    </row>
    <row r="191" spans="2:2" x14ac:dyDescent="0.25">
      <c r="B191" s="1"/>
    </row>
    <row r="192" spans="2:2" x14ac:dyDescent="0.25">
      <c r="B192" s="1"/>
    </row>
    <row r="193" spans="2:2" x14ac:dyDescent="0.25">
      <c r="B193" s="1"/>
    </row>
    <row r="194" spans="2:2" x14ac:dyDescent="0.25">
      <c r="B194" s="1"/>
    </row>
    <row r="195" spans="2:2" x14ac:dyDescent="0.25">
      <c r="B195" s="1"/>
    </row>
    <row r="196" spans="2:2" x14ac:dyDescent="0.25">
      <c r="B196" s="1"/>
    </row>
    <row r="197" spans="2:2" x14ac:dyDescent="0.25">
      <c r="B197" s="1"/>
    </row>
    <row r="198" spans="2:2" x14ac:dyDescent="0.25">
      <c r="B198" s="1"/>
    </row>
    <row r="199" spans="2:2" x14ac:dyDescent="0.25">
      <c r="B199" s="1"/>
    </row>
    <row r="200" spans="2:2" x14ac:dyDescent="0.25">
      <c r="B200" s="1"/>
    </row>
    <row r="201" spans="2:2" x14ac:dyDescent="0.25">
      <c r="B201" s="1"/>
    </row>
    <row r="202" spans="2:2" x14ac:dyDescent="0.25">
      <c r="B202" s="1"/>
    </row>
    <row r="203" spans="2:2" x14ac:dyDescent="0.25">
      <c r="B203" s="1"/>
    </row>
    <row r="204" spans="2:2" x14ac:dyDescent="0.25">
      <c r="B204" s="1"/>
    </row>
    <row r="205" spans="2:2" x14ac:dyDescent="0.25">
      <c r="B205" s="1"/>
    </row>
    <row r="206" spans="2:2" x14ac:dyDescent="0.25">
      <c r="B206" s="1"/>
    </row>
    <row r="207" spans="2:2" x14ac:dyDescent="0.25">
      <c r="B207" s="1"/>
    </row>
    <row r="208" spans="2:2" x14ac:dyDescent="0.25">
      <c r="B208" s="1"/>
    </row>
    <row r="209" spans="2:2" x14ac:dyDescent="0.25">
      <c r="B209" s="1"/>
    </row>
    <row r="210" spans="2:2" x14ac:dyDescent="0.25">
      <c r="B210" s="1"/>
    </row>
    <row r="211" spans="2:2" x14ac:dyDescent="0.25">
      <c r="B211" s="1"/>
    </row>
    <row r="212" spans="2:2" x14ac:dyDescent="0.25">
      <c r="B212" s="1"/>
    </row>
    <row r="213" spans="2:2" x14ac:dyDescent="0.25">
      <c r="B213" s="1"/>
    </row>
    <row r="214" spans="2:2" x14ac:dyDescent="0.25">
      <c r="B214" s="1"/>
    </row>
    <row r="215" spans="2:2" x14ac:dyDescent="0.25">
      <c r="B215" s="1"/>
    </row>
    <row r="216" spans="2:2" x14ac:dyDescent="0.25">
      <c r="B216" s="1"/>
    </row>
    <row r="217" spans="2:2" x14ac:dyDescent="0.25">
      <c r="B217" s="1"/>
    </row>
    <row r="218" spans="2:2" x14ac:dyDescent="0.25">
      <c r="B218" s="1"/>
    </row>
    <row r="219" spans="2:2" x14ac:dyDescent="0.25">
      <c r="B219" s="1"/>
    </row>
    <row r="220" spans="2:2" x14ac:dyDescent="0.25">
      <c r="B220" s="1"/>
    </row>
    <row r="221" spans="2:2" x14ac:dyDescent="0.25">
      <c r="B221" s="1"/>
    </row>
    <row r="222" spans="2:2" x14ac:dyDescent="0.25">
      <c r="B222" s="1"/>
    </row>
    <row r="223" spans="2:2" x14ac:dyDescent="0.25">
      <c r="B223" s="1"/>
    </row>
    <row r="224" spans="2:2" x14ac:dyDescent="0.25">
      <c r="B224" s="1"/>
    </row>
    <row r="225" spans="2:2" x14ac:dyDescent="0.25">
      <c r="B225" s="1"/>
    </row>
    <row r="226" spans="2:2" x14ac:dyDescent="0.25">
      <c r="B226" s="1"/>
    </row>
    <row r="227" spans="2:2" x14ac:dyDescent="0.25">
      <c r="B227" s="1"/>
    </row>
    <row r="228" spans="2:2" x14ac:dyDescent="0.25">
      <c r="B228" s="1"/>
    </row>
    <row r="229" spans="2:2" x14ac:dyDescent="0.25">
      <c r="B229" s="1"/>
    </row>
    <row r="230" spans="2:2" x14ac:dyDescent="0.25">
      <c r="B230" s="1"/>
    </row>
    <row r="231" spans="2:2" x14ac:dyDescent="0.25">
      <c r="B231" s="1"/>
    </row>
    <row r="232" spans="2:2" x14ac:dyDescent="0.25">
      <c r="B232" s="1"/>
    </row>
    <row r="233" spans="2:2" x14ac:dyDescent="0.25">
      <c r="B233" s="1"/>
    </row>
    <row r="234" spans="2:2" x14ac:dyDescent="0.25">
      <c r="B234" s="1"/>
    </row>
    <row r="235" spans="2:2" x14ac:dyDescent="0.25">
      <c r="B235" s="1"/>
    </row>
    <row r="236" spans="2:2" x14ac:dyDescent="0.25">
      <c r="B236" s="1"/>
    </row>
    <row r="237" spans="2:2" x14ac:dyDescent="0.25">
      <c r="B237" s="1"/>
    </row>
    <row r="238" spans="2:2" x14ac:dyDescent="0.25">
      <c r="B238" s="1"/>
    </row>
    <row r="239" spans="2:2" x14ac:dyDescent="0.25">
      <c r="B239" s="1"/>
    </row>
    <row r="240" spans="2:2" x14ac:dyDescent="0.25">
      <c r="B240" s="1"/>
    </row>
    <row r="241" spans="2:2" x14ac:dyDescent="0.25">
      <c r="B241" s="1"/>
    </row>
    <row r="242" spans="2:2" x14ac:dyDescent="0.25">
      <c r="B242" s="1"/>
    </row>
    <row r="243" spans="2:2" x14ac:dyDescent="0.25">
      <c r="B243" s="1"/>
    </row>
    <row r="244" spans="2:2" x14ac:dyDescent="0.25">
      <c r="B244" s="1"/>
    </row>
    <row r="245" spans="2:2" x14ac:dyDescent="0.25">
      <c r="B245" s="1"/>
    </row>
    <row r="246" spans="2:2" x14ac:dyDescent="0.25">
      <c r="B246" s="1"/>
    </row>
    <row r="247" spans="2:2" x14ac:dyDescent="0.25">
      <c r="B247" s="1"/>
    </row>
    <row r="248" spans="2:2" x14ac:dyDescent="0.25">
      <c r="B248" s="1"/>
    </row>
    <row r="249" spans="2:2" x14ac:dyDescent="0.25">
      <c r="B249" s="1"/>
    </row>
  </sheetData>
  <pageMargins left="0.7" right="0.7" top="0.75" bottom="0.75" header="0.3" footer="0.3"/>
  <pageSetup paperSize="5" scale="7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1D49-7927-42BF-9228-6B2F65AFD7C1}">
  <sheetPr codeName="Sheet2">
    <tabColor theme="2" tint="-0.249977111117893"/>
  </sheetPr>
  <dimension ref="A1:E196"/>
  <sheetViews>
    <sheetView showGridLines="0" zoomScaleNormal="100" workbookViewId="0"/>
  </sheetViews>
  <sheetFormatPr defaultColWidth="8.42578125" defaultRowHeight="15" x14ac:dyDescent="0.25"/>
  <cols>
    <col min="1" max="1" width="99.42578125" style="94" customWidth="1"/>
    <col min="2" max="2" width="12.42578125" style="94" customWidth="1"/>
    <col min="3" max="3" width="28.42578125" style="94" customWidth="1"/>
    <col min="4" max="4" width="119.42578125" style="94" customWidth="1"/>
    <col min="5" max="5" width="1.42578125" style="94" customWidth="1"/>
    <col min="6" max="16384" width="8.42578125" style="95"/>
  </cols>
  <sheetData>
    <row r="1" spans="1:5" ht="24" customHeight="1" thickBot="1" x14ac:dyDescent="0.3">
      <c r="A1" s="191" t="s">
        <v>31</v>
      </c>
      <c r="B1" s="192"/>
      <c r="C1" s="192"/>
      <c r="D1" s="192"/>
      <c r="E1" s="193"/>
    </row>
    <row r="2" spans="1:5" ht="276.60000000000002" customHeight="1" thickBot="1" x14ac:dyDescent="0.3">
      <c r="A2" s="189" t="s">
        <v>32</v>
      </c>
      <c r="B2" s="189"/>
      <c r="C2" s="189"/>
      <c r="D2" s="189"/>
      <c r="E2" s="190"/>
    </row>
    <row r="3" spans="1:5" ht="23.25" x14ac:dyDescent="0.25">
      <c r="A3" s="194" t="s">
        <v>33</v>
      </c>
      <c r="B3" s="195"/>
      <c r="C3" s="195"/>
      <c r="D3" s="195"/>
      <c r="E3" s="196"/>
    </row>
    <row r="4" spans="1:5" ht="30" x14ac:dyDescent="0.25">
      <c r="A4" s="50" t="s">
        <v>34</v>
      </c>
      <c r="B4" s="144"/>
      <c r="C4" s="144"/>
      <c r="D4" s="144"/>
      <c r="E4" s="49"/>
    </row>
    <row r="5" spans="1:5" ht="10.5" customHeight="1" x14ac:dyDescent="0.25">
      <c r="A5" s="50"/>
      <c r="B5" s="144"/>
      <c r="C5" s="144"/>
      <c r="D5" s="144"/>
      <c r="E5" s="51"/>
    </row>
    <row r="6" spans="1:5" s="110" customFormat="1" x14ac:dyDescent="0.25">
      <c r="A6" s="111" t="s">
        <v>35</v>
      </c>
      <c r="B6" s="112"/>
      <c r="C6" s="112"/>
      <c r="D6" s="112"/>
      <c r="E6" s="113"/>
    </row>
    <row r="7" spans="1:5" s="110" customFormat="1" ht="43.5" x14ac:dyDescent="0.25">
      <c r="A7" s="147" t="s">
        <v>36</v>
      </c>
      <c r="B7" s="114"/>
      <c r="C7" s="114"/>
      <c r="D7" s="114"/>
      <c r="E7" s="113"/>
    </row>
    <row r="8" spans="1:5" s="110" customFormat="1" ht="29.25" x14ac:dyDescent="0.25">
      <c r="A8" s="145" t="s">
        <v>37</v>
      </c>
      <c r="B8" s="112"/>
      <c r="C8" s="112"/>
      <c r="D8" s="112"/>
      <c r="E8" s="113"/>
    </row>
    <row r="9" spans="1:5" s="110" customFormat="1" x14ac:dyDescent="0.25">
      <c r="A9" s="114" t="s">
        <v>38</v>
      </c>
      <c r="B9" s="112"/>
      <c r="C9" s="112"/>
      <c r="D9" s="112"/>
      <c r="E9" s="113"/>
    </row>
    <row r="10" spans="1:5" s="110" customFormat="1" ht="30" x14ac:dyDescent="0.25">
      <c r="A10" s="147" t="s">
        <v>39</v>
      </c>
      <c r="B10" s="145"/>
      <c r="C10" s="145"/>
      <c r="D10" s="145"/>
      <c r="E10" s="115"/>
    </row>
    <row r="11" spans="1:5" s="110" customFormat="1" ht="74.45" customHeight="1" x14ac:dyDescent="0.25">
      <c r="A11" s="148" t="s">
        <v>40</v>
      </c>
      <c r="B11" s="177"/>
      <c r="C11" s="177"/>
      <c r="D11" s="177"/>
      <c r="E11" s="115"/>
    </row>
    <row r="12" spans="1:5" s="110" customFormat="1" ht="69" customHeight="1" x14ac:dyDescent="0.25">
      <c r="A12" s="145" t="s">
        <v>41</v>
      </c>
      <c r="B12" s="182"/>
      <c r="C12" s="182"/>
      <c r="D12" s="182"/>
      <c r="E12" s="115"/>
    </row>
    <row r="13" spans="1:5" s="110" customFormat="1" ht="72.599999999999994" customHeight="1" x14ac:dyDescent="0.25">
      <c r="A13" s="145" t="s">
        <v>42</v>
      </c>
      <c r="B13" s="182"/>
      <c r="C13" s="182"/>
      <c r="D13" s="182"/>
      <c r="E13" s="115"/>
    </row>
    <row r="14" spans="1:5" s="110" customFormat="1" ht="96.6" customHeight="1" x14ac:dyDescent="0.25">
      <c r="A14" s="145" t="s">
        <v>43</v>
      </c>
      <c r="B14" s="182"/>
      <c r="C14" s="182"/>
      <c r="D14" s="182"/>
      <c r="E14" s="115"/>
    </row>
    <row r="15" spans="1:5" s="110" customFormat="1" ht="51.6" customHeight="1" x14ac:dyDescent="0.25">
      <c r="A15" s="145" t="s">
        <v>44</v>
      </c>
      <c r="B15" s="182"/>
      <c r="C15" s="182"/>
      <c r="D15" s="182"/>
      <c r="E15" s="115"/>
    </row>
    <row r="16" spans="1:5" ht="28.5" customHeight="1" x14ac:dyDescent="0.25">
      <c r="A16" s="50" t="s">
        <v>45</v>
      </c>
      <c r="B16" s="144"/>
      <c r="C16" s="144"/>
      <c r="D16" s="144"/>
      <c r="E16" s="49"/>
    </row>
    <row r="17" spans="1:5" x14ac:dyDescent="0.25">
      <c r="A17" s="111" t="s">
        <v>46</v>
      </c>
      <c r="B17" s="144"/>
      <c r="C17" s="144"/>
      <c r="D17" s="144"/>
      <c r="E17" s="99"/>
    </row>
    <row r="18" spans="1:5" ht="103.35" customHeight="1" x14ac:dyDescent="0.25">
      <c r="A18" s="144" t="s">
        <v>47</v>
      </c>
      <c r="B18" s="179"/>
      <c r="C18" s="179"/>
      <c r="D18" s="179"/>
      <c r="E18" s="99"/>
    </row>
    <row r="19" spans="1:5" x14ac:dyDescent="0.25">
      <c r="A19" s="144" t="s">
        <v>48</v>
      </c>
      <c r="B19" s="144"/>
      <c r="C19" s="144"/>
      <c r="D19" s="144"/>
      <c r="E19" s="99"/>
    </row>
    <row r="20" spans="1:5" x14ac:dyDescent="0.25">
      <c r="A20" s="100" t="s">
        <v>49</v>
      </c>
      <c r="B20" s="101" t="s">
        <v>50</v>
      </c>
      <c r="C20" s="101" t="s">
        <v>51</v>
      </c>
      <c r="D20" s="102" t="s">
        <v>52</v>
      </c>
      <c r="E20" s="99"/>
    </row>
    <row r="21" spans="1:5" x14ac:dyDescent="0.25">
      <c r="A21" s="116" t="s">
        <v>53</v>
      </c>
      <c r="B21" s="117" t="s">
        <v>54</v>
      </c>
      <c r="C21" s="117" t="s">
        <v>55</v>
      </c>
      <c r="D21" s="105" t="s">
        <v>56</v>
      </c>
      <c r="E21" s="99"/>
    </row>
    <row r="22" spans="1:5" x14ac:dyDescent="0.25">
      <c r="A22" s="116" t="s">
        <v>57</v>
      </c>
      <c r="B22" s="117" t="s">
        <v>58</v>
      </c>
      <c r="C22" s="117" t="s">
        <v>55</v>
      </c>
      <c r="D22" s="105" t="s">
        <v>59</v>
      </c>
      <c r="E22" s="99"/>
    </row>
    <row r="23" spans="1:5" ht="28.5" x14ac:dyDescent="0.25">
      <c r="A23" s="116" t="s">
        <v>60</v>
      </c>
      <c r="B23" s="117" t="s">
        <v>61</v>
      </c>
      <c r="C23" s="117" t="s">
        <v>55</v>
      </c>
      <c r="D23" s="105" t="s">
        <v>62</v>
      </c>
      <c r="E23" s="99"/>
    </row>
    <row r="24" spans="1:5" ht="71.25" x14ac:dyDescent="0.25">
      <c r="A24" s="116" t="s">
        <v>63</v>
      </c>
      <c r="B24" s="117" t="s">
        <v>64</v>
      </c>
      <c r="C24" s="117" t="s">
        <v>65</v>
      </c>
      <c r="D24" s="105" t="s">
        <v>66</v>
      </c>
      <c r="E24" s="99"/>
    </row>
    <row r="25" spans="1:5" x14ac:dyDescent="0.25">
      <c r="A25" s="116" t="s">
        <v>67</v>
      </c>
      <c r="B25" s="117" t="s">
        <v>68</v>
      </c>
      <c r="C25" s="117" t="s">
        <v>69</v>
      </c>
      <c r="D25" s="118" t="s">
        <v>70</v>
      </c>
      <c r="E25" s="99"/>
    </row>
    <row r="26" spans="1:5" ht="28.5" x14ac:dyDescent="0.25">
      <c r="A26" s="116" t="s">
        <v>71</v>
      </c>
      <c r="B26" s="117" t="s">
        <v>72</v>
      </c>
      <c r="C26" s="117" t="s">
        <v>73</v>
      </c>
      <c r="D26" s="118" t="s">
        <v>74</v>
      </c>
      <c r="E26" s="99"/>
    </row>
    <row r="27" spans="1:5" ht="28.5" x14ac:dyDescent="0.25">
      <c r="A27" s="108" t="s">
        <v>75</v>
      </c>
      <c r="B27" s="119" t="s">
        <v>76</v>
      </c>
      <c r="C27" s="119" t="s">
        <v>77</v>
      </c>
      <c r="D27" s="120" t="s">
        <v>78</v>
      </c>
      <c r="E27" s="99"/>
    </row>
    <row r="28" spans="1:5" ht="30" x14ac:dyDescent="0.25">
      <c r="A28" s="50" t="s">
        <v>79</v>
      </c>
      <c r="B28" s="144"/>
      <c r="C28" s="144"/>
      <c r="D28" s="144"/>
      <c r="E28" s="99"/>
    </row>
    <row r="29" spans="1:5" x14ac:dyDescent="0.25">
      <c r="A29" s="96" t="s">
        <v>80</v>
      </c>
      <c r="B29" s="144"/>
      <c r="C29" s="144"/>
      <c r="D29" s="144"/>
      <c r="E29" s="99"/>
    </row>
    <row r="30" spans="1:5" ht="74.45" customHeight="1" x14ac:dyDescent="0.25">
      <c r="A30" s="144" t="s">
        <v>81</v>
      </c>
      <c r="B30" s="144"/>
      <c r="C30" s="144"/>
      <c r="D30" s="144"/>
      <c r="E30" s="99"/>
    </row>
    <row r="31" spans="1:5" x14ac:dyDescent="0.25">
      <c r="A31" s="165" t="s">
        <v>48</v>
      </c>
      <c r="B31" s="165"/>
      <c r="C31" s="165"/>
      <c r="D31" s="165"/>
      <c r="E31" s="99"/>
    </row>
    <row r="32" spans="1:5" x14ac:dyDescent="0.25">
      <c r="A32" s="100" t="s">
        <v>49</v>
      </c>
      <c r="B32" s="101" t="s">
        <v>50</v>
      </c>
      <c r="C32" s="101" t="s">
        <v>51</v>
      </c>
      <c r="D32" s="102" t="s">
        <v>52</v>
      </c>
      <c r="E32" s="99"/>
    </row>
    <row r="33" spans="1:5" x14ac:dyDescent="0.25">
      <c r="A33" s="103" t="s">
        <v>53</v>
      </c>
      <c r="B33" s="104" t="s">
        <v>54</v>
      </c>
      <c r="C33" s="104" t="s">
        <v>82</v>
      </c>
      <c r="D33" s="105" t="s">
        <v>83</v>
      </c>
      <c r="E33" s="99"/>
    </row>
    <row r="34" spans="1:5" x14ac:dyDescent="0.25">
      <c r="A34" s="103" t="s">
        <v>57</v>
      </c>
      <c r="B34" s="104" t="s">
        <v>58</v>
      </c>
      <c r="C34" s="104" t="s">
        <v>82</v>
      </c>
      <c r="D34" s="105" t="s">
        <v>84</v>
      </c>
      <c r="E34" s="99"/>
    </row>
    <row r="35" spans="1:5" x14ac:dyDescent="0.25">
      <c r="A35" s="103" t="s">
        <v>60</v>
      </c>
      <c r="B35" s="104" t="s">
        <v>61</v>
      </c>
      <c r="C35" s="104" t="s">
        <v>82</v>
      </c>
      <c r="D35" s="105" t="s">
        <v>85</v>
      </c>
      <c r="E35" s="99"/>
    </row>
    <row r="36" spans="1:5" x14ac:dyDescent="0.25">
      <c r="A36" s="103" t="s">
        <v>86</v>
      </c>
      <c r="B36" s="104" t="s">
        <v>64</v>
      </c>
      <c r="C36" s="104" t="s">
        <v>87</v>
      </c>
      <c r="D36" s="105" t="s">
        <v>88</v>
      </c>
      <c r="E36" s="99"/>
    </row>
    <row r="37" spans="1:5" ht="28.5" x14ac:dyDescent="0.25">
      <c r="A37" s="103" t="s">
        <v>89</v>
      </c>
      <c r="B37" s="104" t="s">
        <v>68</v>
      </c>
      <c r="C37" s="104" t="s">
        <v>87</v>
      </c>
      <c r="D37" s="118" t="s">
        <v>90</v>
      </c>
      <c r="E37" s="99"/>
    </row>
    <row r="38" spans="1:5" ht="28.5" x14ac:dyDescent="0.25">
      <c r="A38" s="103" t="s">
        <v>91</v>
      </c>
      <c r="B38" s="104" t="s">
        <v>72</v>
      </c>
      <c r="C38" s="104" t="s">
        <v>73</v>
      </c>
      <c r="D38" s="118" t="s">
        <v>92</v>
      </c>
      <c r="E38" s="99"/>
    </row>
    <row r="39" spans="1:5" ht="28.5" x14ac:dyDescent="0.25">
      <c r="A39" s="106" t="s">
        <v>75</v>
      </c>
      <c r="B39" s="107" t="s">
        <v>76</v>
      </c>
      <c r="C39" s="107" t="s">
        <v>77</v>
      </c>
      <c r="D39" s="120" t="s">
        <v>93</v>
      </c>
      <c r="E39" s="99"/>
    </row>
    <row r="40" spans="1:5" ht="30" x14ac:dyDescent="0.25">
      <c r="A40" s="50" t="s">
        <v>94</v>
      </c>
      <c r="B40" s="144"/>
      <c r="C40" s="144"/>
      <c r="D40" s="144"/>
      <c r="E40" s="99"/>
    </row>
    <row r="41" spans="1:5" ht="111" customHeight="1" thickBot="1" x14ac:dyDescent="0.3">
      <c r="A41" s="197" t="s">
        <v>95</v>
      </c>
      <c r="B41" s="181"/>
      <c r="C41" s="181"/>
      <c r="D41" s="181"/>
      <c r="E41" s="99"/>
    </row>
    <row r="42" spans="1:5" ht="23.25" x14ac:dyDescent="0.25">
      <c r="A42" s="142" t="s">
        <v>96</v>
      </c>
      <c r="B42" s="146"/>
      <c r="C42" s="146"/>
      <c r="D42" s="143"/>
      <c r="E42" s="99"/>
    </row>
    <row r="43" spans="1:5" ht="93" customHeight="1" x14ac:dyDescent="0.25">
      <c r="A43" s="145" t="s">
        <v>97</v>
      </c>
      <c r="B43" s="177"/>
      <c r="C43" s="177"/>
      <c r="D43" s="177"/>
      <c r="E43" s="99"/>
    </row>
    <row r="44" spans="1:5" ht="30" x14ac:dyDescent="0.25">
      <c r="A44" s="50" t="s">
        <v>98</v>
      </c>
      <c r="B44" s="144"/>
      <c r="C44" s="144"/>
      <c r="D44" s="144"/>
      <c r="E44" s="99"/>
    </row>
    <row r="45" spans="1:5" ht="30" x14ac:dyDescent="0.25">
      <c r="A45" s="98" t="s">
        <v>99</v>
      </c>
      <c r="B45" s="97"/>
      <c r="C45" s="97"/>
      <c r="D45" s="97"/>
      <c r="E45" s="99"/>
    </row>
    <row r="46" spans="1:5" ht="75.599999999999994" customHeight="1" x14ac:dyDescent="0.25">
      <c r="A46" s="147" t="s">
        <v>100</v>
      </c>
      <c r="B46" s="178"/>
      <c r="C46" s="178"/>
      <c r="D46" s="178"/>
      <c r="E46" s="99"/>
    </row>
    <row r="47" spans="1:5" ht="30" x14ac:dyDescent="0.25">
      <c r="A47" s="98" t="s">
        <v>101</v>
      </c>
      <c r="B47" s="144"/>
      <c r="C47" s="144"/>
      <c r="D47" s="144"/>
      <c r="E47" s="99"/>
    </row>
    <row r="48" spans="1:5" ht="103.7" customHeight="1" x14ac:dyDescent="0.25">
      <c r="A48" s="144" t="s">
        <v>102</v>
      </c>
      <c r="B48" s="180"/>
      <c r="C48" s="180"/>
      <c r="D48" s="180"/>
      <c r="E48" s="99"/>
    </row>
    <row r="49" spans="1:5" ht="18" customHeight="1" x14ac:dyDescent="0.25">
      <c r="A49" s="165" t="s">
        <v>48</v>
      </c>
      <c r="B49" s="165"/>
      <c r="C49" s="165"/>
      <c r="D49" s="165"/>
      <c r="E49" s="99"/>
    </row>
    <row r="50" spans="1:5" x14ac:dyDescent="0.25">
      <c r="A50" s="100" t="s">
        <v>49</v>
      </c>
      <c r="B50" s="101" t="s">
        <v>50</v>
      </c>
      <c r="C50" s="101" t="s">
        <v>51</v>
      </c>
      <c r="D50" s="102" t="s">
        <v>52</v>
      </c>
      <c r="E50" s="99"/>
    </row>
    <row r="51" spans="1:5" ht="42.75" x14ac:dyDescent="0.2">
      <c r="A51" s="103" t="s">
        <v>60</v>
      </c>
      <c r="B51" s="104" t="s">
        <v>54</v>
      </c>
      <c r="C51" s="104" t="s">
        <v>55</v>
      </c>
      <c r="D51" s="288" t="s">
        <v>657</v>
      </c>
      <c r="E51" s="99"/>
    </row>
    <row r="52" spans="1:5" ht="28.5" x14ac:dyDescent="0.25">
      <c r="A52" s="103" t="s">
        <v>103</v>
      </c>
      <c r="B52" s="104" t="s">
        <v>58</v>
      </c>
      <c r="C52" s="104" t="s">
        <v>104</v>
      </c>
      <c r="D52" s="105" t="s">
        <v>105</v>
      </c>
      <c r="E52" s="99"/>
    </row>
    <row r="53" spans="1:5" ht="28.5" x14ac:dyDescent="0.25">
      <c r="A53" s="103" t="s">
        <v>106</v>
      </c>
      <c r="B53" s="104" t="s">
        <v>61</v>
      </c>
      <c r="C53" s="104" t="s">
        <v>104</v>
      </c>
      <c r="D53" s="105" t="s">
        <v>107</v>
      </c>
      <c r="E53" s="99"/>
    </row>
    <row r="54" spans="1:5" x14ac:dyDescent="0.25">
      <c r="A54" s="103" t="s">
        <v>108</v>
      </c>
      <c r="B54" s="104" t="s">
        <v>64</v>
      </c>
      <c r="C54" s="104" t="s">
        <v>69</v>
      </c>
      <c r="D54" s="105" t="s">
        <v>109</v>
      </c>
      <c r="E54" s="99"/>
    </row>
    <row r="55" spans="1:5" ht="42.75" x14ac:dyDescent="0.25">
      <c r="A55" s="103" t="s">
        <v>110</v>
      </c>
      <c r="B55" s="104" t="s">
        <v>68</v>
      </c>
      <c r="C55" s="104" t="s">
        <v>65</v>
      </c>
      <c r="D55" s="105" t="s">
        <v>111</v>
      </c>
      <c r="E55" s="99"/>
    </row>
    <row r="56" spans="1:5" ht="42.75" x14ac:dyDescent="0.25">
      <c r="A56" s="103" t="s">
        <v>112</v>
      </c>
      <c r="B56" s="104" t="s">
        <v>72</v>
      </c>
      <c r="C56" s="104" t="s">
        <v>65</v>
      </c>
      <c r="D56" s="105" t="s">
        <v>113</v>
      </c>
      <c r="E56" s="99"/>
    </row>
    <row r="57" spans="1:5" ht="30" x14ac:dyDescent="0.25">
      <c r="A57" s="103" t="s">
        <v>114</v>
      </c>
      <c r="B57" s="104" t="s">
        <v>76</v>
      </c>
      <c r="C57" s="104" t="s">
        <v>65</v>
      </c>
      <c r="D57" s="105" t="s">
        <v>115</v>
      </c>
      <c r="E57" s="99"/>
    </row>
    <row r="58" spans="1:5" ht="30" x14ac:dyDescent="0.25">
      <c r="A58" s="103" t="s">
        <v>116</v>
      </c>
      <c r="B58" s="104" t="s">
        <v>117</v>
      </c>
      <c r="C58" s="104" t="s">
        <v>65</v>
      </c>
      <c r="D58" s="105" t="s">
        <v>118</v>
      </c>
      <c r="E58" s="99"/>
    </row>
    <row r="59" spans="1:5" ht="34.35" customHeight="1" x14ac:dyDescent="0.25">
      <c r="A59" s="103" t="s">
        <v>119</v>
      </c>
      <c r="B59" s="104" t="s">
        <v>120</v>
      </c>
      <c r="C59" s="104" t="s">
        <v>73</v>
      </c>
      <c r="D59" s="118" t="s">
        <v>121</v>
      </c>
      <c r="E59" s="99"/>
    </row>
    <row r="60" spans="1:5" ht="34.35" customHeight="1" x14ac:dyDescent="0.25">
      <c r="A60" s="103" t="s">
        <v>122</v>
      </c>
      <c r="B60" s="104" t="s">
        <v>123</v>
      </c>
      <c r="C60" s="104" t="s">
        <v>73</v>
      </c>
      <c r="D60" s="118" t="s">
        <v>124</v>
      </c>
      <c r="E60" s="99"/>
    </row>
    <row r="61" spans="1:5" ht="27" customHeight="1" x14ac:dyDescent="0.25">
      <c r="A61" s="103" t="s">
        <v>125</v>
      </c>
      <c r="B61" s="104" t="s">
        <v>126</v>
      </c>
      <c r="C61" s="104" t="s">
        <v>73</v>
      </c>
      <c r="D61" s="118" t="s">
        <v>127</v>
      </c>
      <c r="E61" s="99"/>
    </row>
    <row r="62" spans="1:5" ht="29.45" customHeight="1" x14ac:dyDescent="0.25">
      <c r="A62" s="106" t="s">
        <v>128</v>
      </c>
      <c r="B62" s="107" t="s">
        <v>129</v>
      </c>
      <c r="C62" s="107" t="s">
        <v>73</v>
      </c>
      <c r="D62" s="120" t="s">
        <v>130</v>
      </c>
      <c r="E62" s="99"/>
    </row>
    <row r="63" spans="1:5" ht="30" x14ac:dyDescent="0.25">
      <c r="A63" s="50" t="s">
        <v>131</v>
      </c>
      <c r="B63" s="144"/>
      <c r="C63" s="144"/>
      <c r="D63" s="144"/>
      <c r="E63" s="99"/>
    </row>
    <row r="64" spans="1:5" x14ac:dyDescent="0.25">
      <c r="A64" s="96" t="s">
        <v>132</v>
      </c>
      <c r="B64" s="97"/>
      <c r="C64" s="97"/>
      <c r="D64" s="97"/>
      <c r="E64" s="99"/>
    </row>
    <row r="65" spans="1:5" ht="43.5" x14ac:dyDescent="0.25">
      <c r="A65" s="144" t="s">
        <v>133</v>
      </c>
      <c r="B65" s="165"/>
      <c r="C65" s="165"/>
      <c r="D65" s="165"/>
      <c r="E65" s="99"/>
    </row>
    <row r="66" spans="1:5" x14ac:dyDescent="0.25">
      <c r="A66" s="96" t="s">
        <v>134</v>
      </c>
      <c r="B66" s="144"/>
      <c r="C66" s="144"/>
      <c r="D66" s="144"/>
      <c r="E66" s="99"/>
    </row>
    <row r="67" spans="1:5" ht="111" customHeight="1" x14ac:dyDescent="0.25">
      <c r="A67" s="144" t="s">
        <v>135</v>
      </c>
      <c r="B67" s="179"/>
      <c r="C67" s="179"/>
      <c r="D67" s="179"/>
      <c r="E67" s="99"/>
    </row>
    <row r="68" spans="1:5" x14ac:dyDescent="0.25">
      <c r="A68" s="165" t="s">
        <v>48</v>
      </c>
      <c r="B68" s="165"/>
      <c r="C68" s="165"/>
      <c r="D68" s="165"/>
      <c r="E68" s="99"/>
    </row>
    <row r="69" spans="1:5" x14ac:dyDescent="0.25">
      <c r="A69" s="100" t="s">
        <v>49</v>
      </c>
      <c r="B69" s="101" t="s">
        <v>50</v>
      </c>
      <c r="C69" s="101" t="s">
        <v>51</v>
      </c>
      <c r="D69" s="102" t="s">
        <v>52</v>
      </c>
      <c r="E69" s="99"/>
    </row>
    <row r="70" spans="1:5" x14ac:dyDescent="0.25">
      <c r="A70" s="116" t="s">
        <v>60</v>
      </c>
      <c r="B70" s="117" t="s">
        <v>54</v>
      </c>
      <c r="C70" s="117" t="s">
        <v>82</v>
      </c>
      <c r="D70" s="105" t="s">
        <v>136</v>
      </c>
      <c r="E70" s="99"/>
    </row>
    <row r="71" spans="1:5" x14ac:dyDescent="0.25">
      <c r="A71" s="116" t="s">
        <v>137</v>
      </c>
      <c r="B71" s="117" t="s">
        <v>58</v>
      </c>
      <c r="C71" s="117" t="s">
        <v>55</v>
      </c>
      <c r="D71" s="105" t="s">
        <v>138</v>
      </c>
      <c r="E71" s="99"/>
    </row>
    <row r="72" spans="1:5" ht="28.5" x14ac:dyDescent="0.25">
      <c r="A72" s="116" t="s">
        <v>139</v>
      </c>
      <c r="B72" s="117" t="s">
        <v>61</v>
      </c>
      <c r="C72" s="117" t="s">
        <v>55</v>
      </c>
      <c r="D72" s="105" t="s">
        <v>140</v>
      </c>
      <c r="E72" s="99"/>
    </row>
    <row r="73" spans="1:5" ht="28.5" x14ac:dyDescent="0.25">
      <c r="A73" s="116" t="s">
        <v>141</v>
      </c>
      <c r="B73" s="117" t="s">
        <v>64</v>
      </c>
      <c r="C73" s="117" t="s">
        <v>55</v>
      </c>
      <c r="D73" s="105" t="s">
        <v>142</v>
      </c>
      <c r="E73" s="99"/>
    </row>
    <row r="74" spans="1:5" ht="28.5" x14ac:dyDescent="0.25">
      <c r="A74" s="116" t="s">
        <v>143</v>
      </c>
      <c r="B74" s="117" t="s">
        <v>68</v>
      </c>
      <c r="C74" s="117" t="s">
        <v>69</v>
      </c>
      <c r="D74" s="105" t="s">
        <v>144</v>
      </c>
      <c r="E74" s="99"/>
    </row>
    <row r="75" spans="1:5" ht="28.5" x14ac:dyDescent="0.25">
      <c r="A75" s="116" t="s">
        <v>145</v>
      </c>
      <c r="B75" s="117" t="s">
        <v>72</v>
      </c>
      <c r="C75" s="117" t="s">
        <v>69</v>
      </c>
      <c r="D75" s="118" t="s">
        <v>146</v>
      </c>
      <c r="E75" s="99"/>
    </row>
    <row r="76" spans="1:5" ht="33.75" customHeight="1" x14ac:dyDescent="0.25">
      <c r="A76" s="116" t="s">
        <v>147</v>
      </c>
      <c r="B76" s="117" t="s">
        <v>76</v>
      </c>
      <c r="C76" s="117" t="s">
        <v>69</v>
      </c>
      <c r="D76" s="118" t="s">
        <v>148</v>
      </c>
      <c r="E76" s="99"/>
    </row>
    <row r="77" spans="1:5" ht="33.75" customHeight="1" x14ac:dyDescent="0.25">
      <c r="A77" s="116" t="s">
        <v>149</v>
      </c>
      <c r="B77" s="117" t="s">
        <v>117</v>
      </c>
      <c r="C77" s="117" t="s">
        <v>73</v>
      </c>
      <c r="D77" s="118" t="s">
        <v>150</v>
      </c>
      <c r="E77" s="99"/>
    </row>
    <row r="78" spans="1:5" ht="33.75" customHeight="1" x14ac:dyDescent="0.25">
      <c r="A78" s="116" t="s">
        <v>151</v>
      </c>
      <c r="B78" s="117" t="s">
        <v>120</v>
      </c>
      <c r="C78" s="117" t="s">
        <v>73</v>
      </c>
      <c r="D78" s="118" t="s">
        <v>152</v>
      </c>
      <c r="E78" s="99"/>
    </row>
    <row r="79" spans="1:5" ht="33.75" customHeight="1" x14ac:dyDescent="0.25">
      <c r="A79" s="116" t="s">
        <v>153</v>
      </c>
      <c r="B79" s="117" t="s">
        <v>123</v>
      </c>
      <c r="C79" s="117" t="s">
        <v>154</v>
      </c>
      <c r="D79" s="118" t="s">
        <v>155</v>
      </c>
      <c r="E79" s="99"/>
    </row>
    <row r="80" spans="1:5" ht="33.75" customHeight="1" x14ac:dyDescent="0.25">
      <c r="A80" s="116" t="s">
        <v>156</v>
      </c>
      <c r="B80" s="117" t="s">
        <v>126</v>
      </c>
      <c r="C80" s="117" t="s">
        <v>157</v>
      </c>
      <c r="D80" s="118" t="s">
        <v>158</v>
      </c>
      <c r="E80" s="99"/>
    </row>
    <row r="81" spans="1:5" x14ac:dyDescent="0.25">
      <c r="A81" s="116" t="s">
        <v>159</v>
      </c>
      <c r="B81" s="117" t="s">
        <v>129</v>
      </c>
      <c r="C81" s="117" t="s">
        <v>55</v>
      </c>
      <c r="D81" s="118" t="s">
        <v>160</v>
      </c>
      <c r="E81" s="99"/>
    </row>
    <row r="82" spans="1:5" ht="28.5" x14ac:dyDescent="0.25">
      <c r="A82" s="108" t="s">
        <v>161</v>
      </c>
      <c r="B82" s="119" t="s">
        <v>162</v>
      </c>
      <c r="C82" s="119" t="s">
        <v>55</v>
      </c>
      <c r="D82" s="120" t="s">
        <v>163</v>
      </c>
      <c r="E82" s="99"/>
    </row>
    <row r="83" spans="1:5" ht="30" x14ac:dyDescent="0.25">
      <c r="A83" s="147" t="s">
        <v>164</v>
      </c>
      <c r="B83" s="144"/>
      <c r="C83" s="144"/>
      <c r="D83" s="144"/>
      <c r="E83" s="99"/>
    </row>
    <row r="84" spans="1:5" x14ac:dyDescent="0.25">
      <c r="A84" s="96" t="s">
        <v>165</v>
      </c>
      <c r="B84" s="97"/>
      <c r="C84" s="97"/>
      <c r="D84" s="97"/>
      <c r="E84" s="99"/>
    </row>
    <row r="85" spans="1:5" ht="49.7" customHeight="1" x14ac:dyDescent="0.25">
      <c r="A85" s="144" t="s">
        <v>166</v>
      </c>
      <c r="B85" s="165"/>
      <c r="C85" s="165"/>
      <c r="D85" s="165"/>
      <c r="E85" s="99"/>
    </row>
    <row r="86" spans="1:5" ht="18.600000000000001" customHeight="1" x14ac:dyDescent="0.25">
      <c r="A86" s="96" t="s">
        <v>167</v>
      </c>
      <c r="B86" s="144"/>
      <c r="C86" s="144"/>
      <c r="D86" s="144"/>
      <c r="E86" s="99"/>
    </row>
    <row r="87" spans="1:5" ht="73.349999999999994" customHeight="1" x14ac:dyDescent="0.25">
      <c r="A87" s="144" t="s">
        <v>168</v>
      </c>
      <c r="B87" s="144"/>
      <c r="C87" s="144"/>
      <c r="D87" s="144"/>
      <c r="E87" s="99"/>
    </row>
    <row r="88" spans="1:5" ht="15" customHeight="1" x14ac:dyDescent="0.25">
      <c r="A88" s="165" t="s">
        <v>169</v>
      </c>
      <c r="B88" s="165"/>
      <c r="C88" s="165"/>
      <c r="D88" s="165"/>
      <c r="E88" s="99"/>
    </row>
    <row r="89" spans="1:5" ht="15" customHeight="1" x14ac:dyDescent="0.25">
      <c r="A89" s="165" t="s">
        <v>170</v>
      </c>
      <c r="B89" s="165"/>
      <c r="C89" s="165"/>
      <c r="D89" s="165"/>
      <c r="E89" s="99"/>
    </row>
    <row r="90" spans="1:5" ht="24.6" customHeight="1" x14ac:dyDescent="0.25">
      <c r="A90" s="114" t="s">
        <v>171</v>
      </c>
      <c r="B90" s="114"/>
      <c r="C90" s="114"/>
      <c r="D90" s="114"/>
      <c r="E90" s="99"/>
    </row>
    <row r="91" spans="1:5" x14ac:dyDescent="0.25">
      <c r="A91" s="96" t="s">
        <v>172</v>
      </c>
      <c r="B91" s="144"/>
      <c r="C91" s="144"/>
      <c r="D91" s="144"/>
      <c r="E91" s="99"/>
    </row>
    <row r="92" spans="1:5" ht="87.6" customHeight="1" x14ac:dyDescent="0.25">
      <c r="A92" s="144" t="s">
        <v>173</v>
      </c>
      <c r="B92" s="144"/>
      <c r="C92" s="144"/>
      <c r="D92" s="144"/>
      <c r="E92" s="99"/>
    </row>
    <row r="93" spans="1:5" x14ac:dyDescent="0.25">
      <c r="A93" s="165" t="s">
        <v>48</v>
      </c>
      <c r="B93" s="165"/>
      <c r="C93" s="165"/>
      <c r="D93" s="165"/>
      <c r="E93" s="99"/>
    </row>
    <row r="94" spans="1:5" x14ac:dyDescent="0.25">
      <c r="A94" s="100" t="s">
        <v>49</v>
      </c>
      <c r="B94" s="101" t="s">
        <v>50</v>
      </c>
      <c r="C94" s="101" t="s">
        <v>51</v>
      </c>
      <c r="D94" s="102" t="s">
        <v>52</v>
      </c>
      <c r="E94" s="99"/>
    </row>
    <row r="95" spans="1:5" x14ac:dyDescent="0.25">
      <c r="A95" s="116" t="s">
        <v>60</v>
      </c>
      <c r="B95" s="117" t="s">
        <v>54</v>
      </c>
      <c r="C95" s="117" t="s">
        <v>82</v>
      </c>
      <c r="D95" s="105" t="s">
        <v>136</v>
      </c>
      <c r="E95" s="99"/>
    </row>
    <row r="96" spans="1:5" x14ac:dyDescent="0.25">
      <c r="A96" s="116" t="s">
        <v>137</v>
      </c>
      <c r="B96" s="117" t="s">
        <v>58</v>
      </c>
      <c r="C96" s="117" t="s">
        <v>55</v>
      </c>
      <c r="D96" s="105" t="s">
        <v>174</v>
      </c>
      <c r="E96" s="99"/>
    </row>
    <row r="97" spans="1:5" x14ac:dyDescent="0.25">
      <c r="A97" s="116" t="s">
        <v>175</v>
      </c>
      <c r="B97" s="117" t="s">
        <v>61</v>
      </c>
      <c r="C97" s="117" t="s">
        <v>69</v>
      </c>
      <c r="D97" s="105" t="s">
        <v>176</v>
      </c>
      <c r="E97" s="99"/>
    </row>
    <row r="98" spans="1:5" x14ac:dyDescent="0.25">
      <c r="A98" s="116" t="s">
        <v>177</v>
      </c>
      <c r="B98" s="117" t="s">
        <v>64</v>
      </c>
      <c r="C98" s="117" t="s">
        <v>69</v>
      </c>
      <c r="D98" s="105" t="s">
        <v>178</v>
      </c>
      <c r="E98" s="99"/>
    </row>
    <row r="99" spans="1:5" x14ac:dyDescent="0.25">
      <c r="A99" s="116" t="s">
        <v>179</v>
      </c>
      <c r="B99" s="117" t="s">
        <v>68</v>
      </c>
      <c r="C99" s="117" t="s">
        <v>69</v>
      </c>
      <c r="D99" s="105" t="s">
        <v>180</v>
      </c>
      <c r="E99" s="99"/>
    </row>
    <row r="100" spans="1:5" x14ac:dyDescent="0.25">
      <c r="A100" s="116" t="s">
        <v>181</v>
      </c>
      <c r="B100" s="117" t="s">
        <v>72</v>
      </c>
      <c r="C100" s="117" t="s">
        <v>69</v>
      </c>
      <c r="D100" s="118" t="s">
        <v>182</v>
      </c>
      <c r="E100" s="99"/>
    </row>
    <row r="101" spans="1:5" x14ac:dyDescent="0.25">
      <c r="A101" s="116" t="s">
        <v>183</v>
      </c>
      <c r="B101" s="117" t="s">
        <v>76</v>
      </c>
      <c r="C101" s="117" t="s">
        <v>69</v>
      </c>
      <c r="D101" s="118" t="s">
        <v>184</v>
      </c>
      <c r="E101" s="99"/>
    </row>
    <row r="102" spans="1:5" x14ac:dyDescent="0.25">
      <c r="A102" s="116" t="s">
        <v>185</v>
      </c>
      <c r="B102" s="117" t="s">
        <v>117</v>
      </c>
      <c r="C102" s="117" t="s">
        <v>69</v>
      </c>
      <c r="D102" s="118" t="s">
        <v>186</v>
      </c>
      <c r="E102" s="99"/>
    </row>
    <row r="103" spans="1:5" x14ac:dyDescent="0.25">
      <c r="A103" s="116" t="s">
        <v>187</v>
      </c>
      <c r="B103" s="117" t="s">
        <v>120</v>
      </c>
      <c r="C103" s="117" t="s">
        <v>69</v>
      </c>
      <c r="D103" s="118" t="s">
        <v>188</v>
      </c>
      <c r="E103" s="99"/>
    </row>
    <row r="104" spans="1:5" x14ac:dyDescent="0.25">
      <c r="A104" s="116" t="s">
        <v>189</v>
      </c>
      <c r="B104" s="117" t="s">
        <v>123</v>
      </c>
      <c r="C104" s="117" t="s">
        <v>69</v>
      </c>
      <c r="D104" s="118" t="s">
        <v>190</v>
      </c>
      <c r="E104" s="99"/>
    </row>
    <row r="105" spans="1:5" x14ac:dyDescent="0.25">
      <c r="A105" s="116" t="s">
        <v>191</v>
      </c>
      <c r="B105" s="117" t="s">
        <v>126</v>
      </c>
      <c r="C105" s="117" t="s">
        <v>69</v>
      </c>
      <c r="D105" s="118" t="s">
        <v>192</v>
      </c>
      <c r="E105" s="99"/>
    </row>
    <row r="106" spans="1:5" ht="28.5" x14ac:dyDescent="0.25">
      <c r="A106" s="116" t="s">
        <v>193</v>
      </c>
      <c r="B106" s="117" t="s">
        <v>129</v>
      </c>
      <c r="C106" s="117" t="s">
        <v>69</v>
      </c>
      <c r="D106" s="118" t="s">
        <v>194</v>
      </c>
      <c r="E106" s="99"/>
    </row>
    <row r="107" spans="1:5" ht="28.5" x14ac:dyDescent="0.25">
      <c r="A107" s="116" t="s">
        <v>195</v>
      </c>
      <c r="B107" s="117" t="s">
        <v>162</v>
      </c>
      <c r="C107" s="117" t="s">
        <v>69</v>
      </c>
      <c r="D107" s="118" t="s">
        <v>196</v>
      </c>
      <c r="E107" s="99"/>
    </row>
    <row r="108" spans="1:5" ht="28.5" x14ac:dyDescent="0.25">
      <c r="A108" s="116" t="s">
        <v>197</v>
      </c>
      <c r="B108" s="117" t="s">
        <v>198</v>
      </c>
      <c r="C108" s="117" t="s">
        <v>69</v>
      </c>
      <c r="D108" s="118" t="s">
        <v>199</v>
      </c>
      <c r="E108" s="99"/>
    </row>
    <row r="109" spans="1:5" ht="28.5" x14ac:dyDescent="0.25">
      <c r="A109" s="116" t="s">
        <v>200</v>
      </c>
      <c r="B109" s="117" t="s">
        <v>201</v>
      </c>
      <c r="C109" s="117" t="s">
        <v>73</v>
      </c>
      <c r="D109" s="118" t="s">
        <v>202</v>
      </c>
      <c r="E109" s="99"/>
    </row>
    <row r="110" spans="1:5" ht="28.5" x14ac:dyDescent="0.25">
      <c r="A110" s="116" t="s">
        <v>203</v>
      </c>
      <c r="B110" s="117" t="s">
        <v>204</v>
      </c>
      <c r="C110" s="117" t="s">
        <v>73</v>
      </c>
      <c r="D110" s="118" t="s">
        <v>205</v>
      </c>
      <c r="E110" s="99"/>
    </row>
    <row r="111" spans="1:5" ht="28.5" x14ac:dyDescent="0.25">
      <c r="A111" s="116" t="s">
        <v>206</v>
      </c>
      <c r="B111" s="117" t="s">
        <v>207</v>
      </c>
      <c r="C111" s="117" t="s">
        <v>73</v>
      </c>
      <c r="D111" s="118" t="s">
        <v>208</v>
      </c>
      <c r="E111" s="99"/>
    </row>
    <row r="112" spans="1:5" ht="28.5" x14ac:dyDescent="0.25">
      <c r="A112" s="116" t="s">
        <v>209</v>
      </c>
      <c r="B112" s="117" t="s">
        <v>210</v>
      </c>
      <c r="C112" s="117" t="s">
        <v>73</v>
      </c>
      <c r="D112" s="118" t="s">
        <v>211</v>
      </c>
      <c r="E112" s="99"/>
    </row>
    <row r="113" spans="1:5" ht="28.5" x14ac:dyDescent="0.25">
      <c r="A113" s="116" t="s">
        <v>212</v>
      </c>
      <c r="B113" s="117" t="s">
        <v>213</v>
      </c>
      <c r="C113" s="117" t="s">
        <v>73</v>
      </c>
      <c r="D113" s="118" t="s">
        <v>214</v>
      </c>
      <c r="E113" s="99"/>
    </row>
    <row r="114" spans="1:5" ht="28.5" x14ac:dyDescent="0.25">
      <c r="A114" s="116" t="s">
        <v>215</v>
      </c>
      <c r="B114" s="117" t="s">
        <v>216</v>
      </c>
      <c r="C114" s="117" t="s">
        <v>73</v>
      </c>
      <c r="D114" s="118" t="s">
        <v>217</v>
      </c>
      <c r="E114" s="99"/>
    </row>
    <row r="115" spans="1:5" ht="42.75" x14ac:dyDescent="0.25">
      <c r="A115" s="116" t="s">
        <v>218</v>
      </c>
      <c r="B115" s="117" t="s">
        <v>219</v>
      </c>
      <c r="C115" s="117" t="s">
        <v>73</v>
      </c>
      <c r="D115" s="118" t="s">
        <v>220</v>
      </c>
      <c r="E115" s="99"/>
    </row>
    <row r="116" spans="1:5" ht="42.75" x14ac:dyDescent="0.25">
      <c r="A116" s="116" t="s">
        <v>221</v>
      </c>
      <c r="B116" s="117" t="s">
        <v>222</v>
      </c>
      <c r="C116" s="117" t="s">
        <v>73</v>
      </c>
      <c r="D116" s="118" t="s">
        <v>223</v>
      </c>
      <c r="E116" s="99"/>
    </row>
    <row r="117" spans="1:5" ht="42.75" x14ac:dyDescent="0.25">
      <c r="A117" s="116" t="s">
        <v>224</v>
      </c>
      <c r="B117" s="117" t="s">
        <v>225</v>
      </c>
      <c r="C117" s="117" t="s">
        <v>73</v>
      </c>
      <c r="D117" s="118" t="s">
        <v>226</v>
      </c>
      <c r="E117" s="99"/>
    </row>
    <row r="118" spans="1:5" ht="28.5" x14ac:dyDescent="0.25">
      <c r="A118" s="116" t="s">
        <v>227</v>
      </c>
      <c r="B118" s="117" t="s">
        <v>228</v>
      </c>
      <c r="C118" s="117" t="s">
        <v>73</v>
      </c>
      <c r="D118" s="118" t="s">
        <v>229</v>
      </c>
      <c r="E118" s="99"/>
    </row>
    <row r="119" spans="1:5" ht="28.5" x14ac:dyDescent="0.25">
      <c r="A119" s="116" t="s">
        <v>230</v>
      </c>
      <c r="B119" s="117" t="s">
        <v>231</v>
      </c>
      <c r="C119" s="117" t="s">
        <v>73</v>
      </c>
      <c r="D119" s="118" t="s">
        <v>232</v>
      </c>
      <c r="E119" s="99"/>
    </row>
    <row r="120" spans="1:5" ht="28.5" x14ac:dyDescent="0.25">
      <c r="A120" s="116" t="s">
        <v>233</v>
      </c>
      <c r="B120" s="117" t="s">
        <v>234</v>
      </c>
      <c r="C120" s="117" t="s">
        <v>154</v>
      </c>
      <c r="D120" s="118" t="s">
        <v>235</v>
      </c>
      <c r="E120" s="99"/>
    </row>
    <row r="121" spans="1:5" ht="28.5" x14ac:dyDescent="0.25">
      <c r="A121" s="116" t="s">
        <v>236</v>
      </c>
      <c r="B121" s="117" t="s">
        <v>237</v>
      </c>
      <c r="C121" s="117" t="s">
        <v>157</v>
      </c>
      <c r="D121" s="118" t="s">
        <v>238</v>
      </c>
      <c r="E121" s="99"/>
    </row>
    <row r="122" spans="1:5" ht="28.5" x14ac:dyDescent="0.25">
      <c r="A122" s="116" t="s">
        <v>239</v>
      </c>
      <c r="B122" s="117" t="s">
        <v>240</v>
      </c>
      <c r="C122" s="117" t="s">
        <v>73</v>
      </c>
      <c r="D122" s="118" t="s">
        <v>241</v>
      </c>
      <c r="E122" s="99"/>
    </row>
    <row r="123" spans="1:5" ht="28.5" x14ac:dyDescent="0.25">
      <c r="A123" s="116" t="s">
        <v>242</v>
      </c>
      <c r="B123" s="117" t="s">
        <v>243</v>
      </c>
      <c r="C123" s="117" t="s">
        <v>73</v>
      </c>
      <c r="D123" s="118" t="s">
        <v>244</v>
      </c>
      <c r="E123" s="99"/>
    </row>
    <row r="124" spans="1:5" ht="28.5" x14ac:dyDescent="0.25">
      <c r="A124" s="116" t="s">
        <v>245</v>
      </c>
      <c r="B124" s="117" t="s">
        <v>246</v>
      </c>
      <c r="C124" s="117" t="s">
        <v>154</v>
      </c>
      <c r="D124" s="118" t="s">
        <v>247</v>
      </c>
      <c r="E124" s="99"/>
    </row>
    <row r="125" spans="1:5" ht="28.5" x14ac:dyDescent="0.25">
      <c r="A125" s="116" t="s">
        <v>248</v>
      </c>
      <c r="B125" s="117" t="s">
        <v>249</v>
      </c>
      <c r="C125" s="117" t="s">
        <v>157</v>
      </c>
      <c r="D125" s="118" t="s">
        <v>250</v>
      </c>
      <c r="E125" s="99"/>
    </row>
    <row r="126" spans="1:5" ht="28.5" x14ac:dyDescent="0.25">
      <c r="A126" s="116" t="s">
        <v>251</v>
      </c>
      <c r="B126" s="117" t="s">
        <v>252</v>
      </c>
      <c r="C126" s="117" t="s">
        <v>73</v>
      </c>
      <c r="D126" s="118" t="s">
        <v>253</v>
      </c>
      <c r="E126" s="99"/>
    </row>
    <row r="127" spans="1:5" ht="28.5" x14ac:dyDescent="0.25">
      <c r="A127" s="116" t="s">
        <v>254</v>
      </c>
      <c r="B127" s="117" t="s">
        <v>255</v>
      </c>
      <c r="C127" s="117" t="s">
        <v>73</v>
      </c>
      <c r="D127" s="118" t="s">
        <v>256</v>
      </c>
      <c r="E127" s="99"/>
    </row>
    <row r="128" spans="1:5" ht="28.5" x14ac:dyDescent="0.25">
      <c r="A128" s="116" t="s">
        <v>257</v>
      </c>
      <c r="B128" s="117" t="s">
        <v>258</v>
      </c>
      <c r="C128" s="117" t="s">
        <v>154</v>
      </c>
      <c r="D128" s="118" t="s">
        <v>259</v>
      </c>
      <c r="E128" s="99"/>
    </row>
    <row r="129" spans="1:5" ht="28.5" x14ac:dyDescent="0.25">
      <c r="A129" s="116" t="s">
        <v>260</v>
      </c>
      <c r="B129" s="117" t="s">
        <v>261</v>
      </c>
      <c r="C129" s="117" t="s">
        <v>157</v>
      </c>
      <c r="D129" s="118" t="s">
        <v>262</v>
      </c>
      <c r="E129" s="99"/>
    </row>
    <row r="130" spans="1:5" ht="42.75" x14ac:dyDescent="0.25">
      <c r="A130" s="116" t="s">
        <v>263</v>
      </c>
      <c r="B130" s="117" t="s">
        <v>264</v>
      </c>
      <c r="C130" s="117" t="s">
        <v>73</v>
      </c>
      <c r="D130" s="118" t="s">
        <v>265</v>
      </c>
      <c r="E130" s="99"/>
    </row>
    <row r="131" spans="1:5" ht="42.75" x14ac:dyDescent="0.25">
      <c r="A131" s="116" t="s">
        <v>266</v>
      </c>
      <c r="B131" s="117" t="s">
        <v>267</v>
      </c>
      <c r="C131" s="117" t="s">
        <v>73</v>
      </c>
      <c r="D131" s="118" t="s">
        <v>268</v>
      </c>
      <c r="E131" s="99"/>
    </row>
    <row r="132" spans="1:5" ht="42.75" x14ac:dyDescent="0.25">
      <c r="A132" s="116" t="s">
        <v>269</v>
      </c>
      <c r="B132" s="117" t="s">
        <v>270</v>
      </c>
      <c r="C132" s="117" t="s">
        <v>154</v>
      </c>
      <c r="D132" s="118" t="s">
        <v>271</v>
      </c>
      <c r="E132" s="99"/>
    </row>
    <row r="133" spans="1:5" ht="43.5" customHeight="1" x14ac:dyDescent="0.25">
      <c r="A133" s="116" t="s">
        <v>272</v>
      </c>
      <c r="B133" s="117" t="s">
        <v>273</v>
      </c>
      <c r="C133" s="117" t="s">
        <v>157</v>
      </c>
      <c r="D133" s="118" t="s">
        <v>274</v>
      </c>
      <c r="E133" s="99"/>
    </row>
    <row r="134" spans="1:5" x14ac:dyDescent="0.25">
      <c r="A134" s="116" t="s">
        <v>159</v>
      </c>
      <c r="B134" s="117" t="s">
        <v>275</v>
      </c>
      <c r="C134" s="117" t="s">
        <v>55</v>
      </c>
      <c r="D134" s="105" t="s">
        <v>160</v>
      </c>
      <c r="E134" s="99"/>
    </row>
    <row r="135" spans="1:5" ht="30" customHeight="1" x14ac:dyDescent="0.25">
      <c r="A135" s="108" t="s">
        <v>161</v>
      </c>
      <c r="B135" s="119" t="s">
        <v>276</v>
      </c>
      <c r="C135" s="119" t="s">
        <v>55</v>
      </c>
      <c r="D135" s="120" t="s">
        <v>277</v>
      </c>
      <c r="E135" s="99"/>
    </row>
    <row r="136" spans="1:5" ht="30" x14ac:dyDescent="0.25">
      <c r="A136" s="50" t="s">
        <v>278</v>
      </c>
      <c r="B136" s="144"/>
      <c r="C136" s="144"/>
      <c r="D136" s="144"/>
      <c r="E136" s="99"/>
    </row>
    <row r="137" spans="1:5" x14ac:dyDescent="0.25">
      <c r="A137" s="96" t="s">
        <v>279</v>
      </c>
      <c r="B137" s="97"/>
      <c r="C137" s="97"/>
      <c r="D137" s="97"/>
      <c r="E137" s="99"/>
    </row>
    <row r="138" spans="1:5" ht="31.7" customHeight="1" x14ac:dyDescent="0.25">
      <c r="A138" s="165" t="s">
        <v>280</v>
      </c>
      <c r="B138" s="165"/>
      <c r="C138" s="165"/>
      <c r="D138" s="165"/>
      <c r="E138" s="99"/>
    </row>
    <row r="139" spans="1:5" x14ac:dyDescent="0.25">
      <c r="A139" s="96" t="s">
        <v>281</v>
      </c>
      <c r="B139" s="144"/>
      <c r="C139" s="144"/>
      <c r="D139" s="144"/>
      <c r="E139" s="99"/>
    </row>
    <row r="140" spans="1:5" ht="64.349999999999994" customHeight="1" x14ac:dyDescent="0.25">
      <c r="A140" s="145" t="s">
        <v>282</v>
      </c>
      <c r="B140" s="145"/>
      <c r="C140" s="145"/>
      <c r="D140" s="145"/>
      <c r="E140" s="99"/>
    </row>
    <row r="141" spans="1:5" x14ac:dyDescent="0.25">
      <c r="A141" s="165" t="s">
        <v>283</v>
      </c>
      <c r="B141" s="165"/>
      <c r="C141" s="165"/>
      <c r="D141" s="165"/>
      <c r="E141" s="99"/>
    </row>
    <row r="142" spans="1:5" ht="28.7" customHeight="1" x14ac:dyDescent="0.25">
      <c r="A142" s="165" t="s">
        <v>284</v>
      </c>
      <c r="B142" s="144"/>
      <c r="C142" s="144"/>
      <c r="D142" s="144"/>
      <c r="E142" s="99"/>
    </row>
    <row r="143" spans="1:5" ht="29.45" customHeight="1" x14ac:dyDescent="0.25">
      <c r="A143" s="114" t="s">
        <v>285</v>
      </c>
      <c r="B143" s="114"/>
      <c r="C143" s="114"/>
      <c r="D143" s="114"/>
      <c r="E143" s="99"/>
    </row>
    <row r="144" spans="1:5" x14ac:dyDescent="0.25">
      <c r="A144" s="96" t="s">
        <v>286</v>
      </c>
      <c r="B144" s="144"/>
      <c r="C144" s="144"/>
      <c r="D144" s="144"/>
      <c r="E144" s="99"/>
    </row>
    <row r="145" spans="1:5" ht="71.45" customHeight="1" x14ac:dyDescent="0.25">
      <c r="A145" s="144" t="s">
        <v>287</v>
      </c>
      <c r="B145" s="144"/>
      <c r="C145" s="144"/>
      <c r="D145" s="144"/>
      <c r="E145" s="99"/>
    </row>
    <row r="146" spans="1:5" x14ac:dyDescent="0.25">
      <c r="A146" s="165" t="s">
        <v>48</v>
      </c>
      <c r="B146" s="165"/>
      <c r="C146" s="165"/>
      <c r="D146" s="165"/>
      <c r="E146" s="99"/>
    </row>
    <row r="147" spans="1:5" x14ac:dyDescent="0.25">
      <c r="A147" s="100" t="s">
        <v>49</v>
      </c>
      <c r="B147" s="101" t="s">
        <v>50</v>
      </c>
      <c r="C147" s="101" t="s">
        <v>51</v>
      </c>
      <c r="D147" s="102" t="s">
        <v>52</v>
      </c>
      <c r="E147" s="99"/>
    </row>
    <row r="148" spans="1:5" x14ac:dyDescent="0.25">
      <c r="A148" s="116" t="s">
        <v>60</v>
      </c>
      <c r="B148" s="117" t="s">
        <v>54</v>
      </c>
      <c r="C148" s="117" t="s">
        <v>82</v>
      </c>
      <c r="D148" s="105" t="s">
        <v>136</v>
      </c>
      <c r="E148" s="99"/>
    </row>
    <row r="149" spans="1:5" x14ac:dyDescent="0.25">
      <c r="A149" s="116" t="s">
        <v>137</v>
      </c>
      <c r="B149" s="117" t="s">
        <v>58</v>
      </c>
      <c r="C149" s="117" t="s">
        <v>288</v>
      </c>
      <c r="D149" s="105" t="s">
        <v>289</v>
      </c>
      <c r="E149" s="99"/>
    </row>
    <row r="150" spans="1:5" x14ac:dyDescent="0.25">
      <c r="A150" s="116" t="s">
        <v>139</v>
      </c>
      <c r="B150" s="117" t="s">
        <v>61</v>
      </c>
      <c r="C150" s="117" t="s">
        <v>288</v>
      </c>
      <c r="D150" s="105" t="s">
        <v>290</v>
      </c>
      <c r="E150" s="99"/>
    </row>
    <row r="151" spans="1:5" x14ac:dyDescent="0.25">
      <c r="A151" s="116" t="s">
        <v>141</v>
      </c>
      <c r="B151" s="117" t="s">
        <v>64</v>
      </c>
      <c r="C151" s="117" t="s">
        <v>288</v>
      </c>
      <c r="D151" s="105" t="s">
        <v>291</v>
      </c>
      <c r="E151" s="99"/>
    </row>
    <row r="152" spans="1:5" x14ac:dyDescent="0.25">
      <c r="A152" s="116" t="s">
        <v>292</v>
      </c>
      <c r="B152" s="117" t="s">
        <v>68</v>
      </c>
      <c r="C152" s="117" t="s">
        <v>69</v>
      </c>
      <c r="D152" s="105" t="s">
        <v>293</v>
      </c>
      <c r="E152" s="99"/>
    </row>
    <row r="153" spans="1:5" x14ac:dyDescent="0.25">
      <c r="A153" s="116" t="s">
        <v>294</v>
      </c>
      <c r="B153" s="117" t="s">
        <v>72</v>
      </c>
      <c r="C153" s="117" t="s">
        <v>69</v>
      </c>
      <c r="D153" s="105" t="s">
        <v>295</v>
      </c>
      <c r="E153" s="99"/>
    </row>
    <row r="154" spans="1:5" x14ac:dyDescent="0.25">
      <c r="A154" s="116" t="s">
        <v>296</v>
      </c>
      <c r="B154" s="117" t="s">
        <v>76</v>
      </c>
      <c r="C154" s="117" t="s">
        <v>69</v>
      </c>
      <c r="D154" s="105" t="s">
        <v>297</v>
      </c>
      <c r="E154" s="99"/>
    </row>
    <row r="155" spans="1:5" ht="28.5" x14ac:dyDescent="0.25">
      <c r="A155" s="116" t="s">
        <v>298</v>
      </c>
      <c r="B155" s="117" t="s">
        <v>117</v>
      </c>
      <c r="C155" s="117" t="s">
        <v>69</v>
      </c>
      <c r="D155" s="118" t="s">
        <v>299</v>
      </c>
      <c r="E155" s="99"/>
    </row>
    <row r="156" spans="1:5" ht="28.5" x14ac:dyDescent="0.25">
      <c r="A156" s="116" t="s">
        <v>300</v>
      </c>
      <c r="B156" s="117" t="s">
        <v>120</v>
      </c>
      <c r="C156" s="117" t="s">
        <v>69</v>
      </c>
      <c r="D156" s="118" t="s">
        <v>301</v>
      </c>
      <c r="E156" s="99"/>
    </row>
    <row r="157" spans="1:5" ht="28.5" x14ac:dyDescent="0.25">
      <c r="A157" s="116" t="s">
        <v>302</v>
      </c>
      <c r="B157" s="117" t="s">
        <v>123</v>
      </c>
      <c r="C157" s="117" t="s">
        <v>69</v>
      </c>
      <c r="D157" s="118" t="s">
        <v>303</v>
      </c>
      <c r="E157" s="99"/>
    </row>
    <row r="158" spans="1:5" ht="28.5" x14ac:dyDescent="0.25">
      <c r="A158" s="116" t="s">
        <v>304</v>
      </c>
      <c r="B158" s="117" t="s">
        <v>126</v>
      </c>
      <c r="C158" s="117" t="s">
        <v>69</v>
      </c>
      <c r="D158" s="118" t="s">
        <v>305</v>
      </c>
      <c r="E158" s="99"/>
    </row>
    <row r="159" spans="1:5" ht="28.5" x14ac:dyDescent="0.25">
      <c r="A159" s="116" t="s">
        <v>306</v>
      </c>
      <c r="B159" s="117" t="s">
        <v>129</v>
      </c>
      <c r="C159" s="117" t="s">
        <v>69</v>
      </c>
      <c r="D159" s="118" t="s">
        <v>307</v>
      </c>
      <c r="E159" s="99"/>
    </row>
    <row r="160" spans="1:5" ht="28.5" x14ac:dyDescent="0.25">
      <c r="A160" s="116" t="s">
        <v>308</v>
      </c>
      <c r="B160" s="117" t="s">
        <v>162</v>
      </c>
      <c r="C160" s="117" t="s">
        <v>69</v>
      </c>
      <c r="D160" s="118" t="s">
        <v>309</v>
      </c>
      <c r="E160" s="99"/>
    </row>
    <row r="161" spans="1:5" ht="28.5" x14ac:dyDescent="0.25">
      <c r="A161" s="116" t="s">
        <v>310</v>
      </c>
      <c r="B161" s="117" t="s">
        <v>198</v>
      </c>
      <c r="C161" s="117" t="s">
        <v>69</v>
      </c>
      <c r="D161" s="118" t="s">
        <v>311</v>
      </c>
      <c r="E161" s="99"/>
    </row>
    <row r="162" spans="1:5" ht="28.5" x14ac:dyDescent="0.25">
      <c r="A162" s="116" t="s">
        <v>312</v>
      </c>
      <c r="B162" s="117" t="s">
        <v>201</v>
      </c>
      <c r="C162" s="117" t="s">
        <v>69</v>
      </c>
      <c r="D162" s="118" t="s">
        <v>313</v>
      </c>
      <c r="E162" s="99"/>
    </row>
    <row r="163" spans="1:5" ht="28.5" x14ac:dyDescent="0.25">
      <c r="A163" s="116" t="s">
        <v>314</v>
      </c>
      <c r="B163" s="117" t="s">
        <v>204</v>
      </c>
      <c r="C163" s="117" t="s">
        <v>69</v>
      </c>
      <c r="D163" s="118" t="s">
        <v>315</v>
      </c>
      <c r="E163" s="99"/>
    </row>
    <row r="164" spans="1:5" ht="33.6" customHeight="1" x14ac:dyDescent="0.25">
      <c r="A164" s="116" t="s">
        <v>316</v>
      </c>
      <c r="B164" s="117" t="s">
        <v>207</v>
      </c>
      <c r="C164" s="117" t="s">
        <v>73</v>
      </c>
      <c r="D164" s="118" t="s">
        <v>317</v>
      </c>
      <c r="E164" s="99"/>
    </row>
    <row r="165" spans="1:5" ht="33.6" customHeight="1" x14ac:dyDescent="0.25">
      <c r="A165" s="116" t="s">
        <v>318</v>
      </c>
      <c r="B165" s="117" t="s">
        <v>210</v>
      </c>
      <c r="C165" s="117" t="s">
        <v>73</v>
      </c>
      <c r="D165" s="118" t="s">
        <v>319</v>
      </c>
      <c r="E165" s="99"/>
    </row>
    <row r="166" spans="1:5" ht="33.6" customHeight="1" x14ac:dyDescent="0.25">
      <c r="A166" s="116" t="s">
        <v>320</v>
      </c>
      <c r="B166" s="117" t="s">
        <v>213</v>
      </c>
      <c r="C166" s="117" t="s">
        <v>73</v>
      </c>
      <c r="D166" s="118" t="s">
        <v>321</v>
      </c>
      <c r="E166" s="99"/>
    </row>
    <row r="167" spans="1:5" ht="33.6" customHeight="1" x14ac:dyDescent="0.25">
      <c r="A167" s="116" t="s">
        <v>322</v>
      </c>
      <c r="B167" s="117" t="s">
        <v>216</v>
      </c>
      <c r="C167" s="117" t="s">
        <v>73</v>
      </c>
      <c r="D167" s="118" t="s">
        <v>323</v>
      </c>
      <c r="E167" s="99"/>
    </row>
    <row r="168" spans="1:5" ht="33.6" customHeight="1" x14ac:dyDescent="0.25">
      <c r="A168" s="116" t="s">
        <v>324</v>
      </c>
      <c r="B168" s="117" t="s">
        <v>219</v>
      </c>
      <c r="C168" s="117" t="s">
        <v>73</v>
      </c>
      <c r="D168" s="118" t="s">
        <v>325</v>
      </c>
      <c r="E168" s="99"/>
    </row>
    <row r="169" spans="1:5" ht="33.6" customHeight="1" x14ac:dyDescent="0.25">
      <c r="A169" s="116" t="s">
        <v>326</v>
      </c>
      <c r="B169" s="117" t="s">
        <v>222</v>
      </c>
      <c r="C169" s="117" t="s">
        <v>73</v>
      </c>
      <c r="D169" s="118" t="s">
        <v>327</v>
      </c>
      <c r="E169" s="99"/>
    </row>
    <row r="170" spans="1:5" ht="42.75" x14ac:dyDescent="0.25">
      <c r="A170" s="116" t="s">
        <v>328</v>
      </c>
      <c r="B170" s="117" t="s">
        <v>225</v>
      </c>
      <c r="C170" s="117" t="s">
        <v>73</v>
      </c>
      <c r="D170" s="118" t="s">
        <v>329</v>
      </c>
      <c r="E170" s="99"/>
    </row>
    <row r="171" spans="1:5" ht="42.75" x14ac:dyDescent="0.25">
      <c r="A171" s="116" t="s">
        <v>330</v>
      </c>
      <c r="B171" s="117" t="s">
        <v>228</v>
      </c>
      <c r="C171" s="117" t="s">
        <v>73</v>
      </c>
      <c r="D171" s="118" t="s">
        <v>331</v>
      </c>
      <c r="E171" s="99"/>
    </row>
    <row r="172" spans="1:5" ht="42.75" x14ac:dyDescent="0.25">
      <c r="A172" s="116" t="s">
        <v>332</v>
      </c>
      <c r="B172" s="117" t="s">
        <v>231</v>
      </c>
      <c r="C172" s="117" t="s">
        <v>73</v>
      </c>
      <c r="D172" s="118" t="s">
        <v>333</v>
      </c>
      <c r="E172" s="99"/>
    </row>
    <row r="173" spans="1:5" ht="28.5" x14ac:dyDescent="0.25">
      <c r="A173" s="116" t="s">
        <v>334</v>
      </c>
      <c r="B173" s="117" t="s">
        <v>234</v>
      </c>
      <c r="C173" s="117" t="s">
        <v>73</v>
      </c>
      <c r="D173" s="118" t="s">
        <v>335</v>
      </c>
      <c r="E173" s="99"/>
    </row>
    <row r="174" spans="1:5" ht="28.5" x14ac:dyDescent="0.25">
      <c r="A174" s="116" t="s">
        <v>336</v>
      </c>
      <c r="B174" s="117" t="s">
        <v>237</v>
      </c>
      <c r="C174" s="117" t="s">
        <v>73</v>
      </c>
      <c r="D174" s="118" t="s">
        <v>337</v>
      </c>
      <c r="E174" s="99"/>
    </row>
    <row r="175" spans="1:5" ht="28.5" x14ac:dyDescent="0.25">
      <c r="A175" s="116" t="s">
        <v>338</v>
      </c>
      <c r="B175" s="117" t="s">
        <v>240</v>
      </c>
      <c r="C175" s="117" t="s">
        <v>154</v>
      </c>
      <c r="D175" s="118" t="s">
        <v>339</v>
      </c>
      <c r="E175" s="99"/>
    </row>
    <row r="176" spans="1:5" ht="28.5" x14ac:dyDescent="0.25">
      <c r="A176" s="116" t="s">
        <v>340</v>
      </c>
      <c r="B176" s="117" t="s">
        <v>243</v>
      </c>
      <c r="C176" s="117" t="s">
        <v>157</v>
      </c>
      <c r="D176" s="118" t="s">
        <v>341</v>
      </c>
      <c r="E176" s="99"/>
    </row>
    <row r="177" spans="1:5" ht="28.5" x14ac:dyDescent="0.25">
      <c r="A177" s="116" t="s">
        <v>342</v>
      </c>
      <c r="B177" s="117" t="s">
        <v>246</v>
      </c>
      <c r="C177" s="117" t="s">
        <v>73</v>
      </c>
      <c r="D177" s="118" t="s">
        <v>343</v>
      </c>
      <c r="E177" s="99"/>
    </row>
    <row r="178" spans="1:5" ht="28.5" x14ac:dyDescent="0.25">
      <c r="A178" s="116" t="s">
        <v>344</v>
      </c>
      <c r="B178" s="117" t="s">
        <v>249</v>
      </c>
      <c r="C178" s="117" t="s">
        <v>73</v>
      </c>
      <c r="D178" s="118" t="s">
        <v>345</v>
      </c>
      <c r="E178" s="99"/>
    </row>
    <row r="179" spans="1:5" ht="28.5" x14ac:dyDescent="0.25">
      <c r="A179" s="116" t="s">
        <v>346</v>
      </c>
      <c r="B179" s="117" t="s">
        <v>252</v>
      </c>
      <c r="C179" s="117" t="s">
        <v>154</v>
      </c>
      <c r="D179" s="118" t="s">
        <v>347</v>
      </c>
      <c r="E179" s="99"/>
    </row>
    <row r="180" spans="1:5" ht="28.5" x14ac:dyDescent="0.25">
      <c r="A180" s="116" t="s">
        <v>348</v>
      </c>
      <c r="B180" s="117" t="s">
        <v>255</v>
      </c>
      <c r="C180" s="117" t="s">
        <v>157</v>
      </c>
      <c r="D180" s="118" t="s">
        <v>349</v>
      </c>
      <c r="E180" s="99"/>
    </row>
    <row r="181" spans="1:5" ht="28.5" x14ac:dyDescent="0.25">
      <c r="A181" s="116" t="s">
        <v>350</v>
      </c>
      <c r="B181" s="117" t="s">
        <v>258</v>
      </c>
      <c r="C181" s="117" t="s">
        <v>73</v>
      </c>
      <c r="D181" s="118" t="s">
        <v>351</v>
      </c>
      <c r="E181" s="99"/>
    </row>
    <row r="182" spans="1:5" ht="28.5" x14ac:dyDescent="0.25">
      <c r="A182" s="116" t="s">
        <v>352</v>
      </c>
      <c r="B182" s="117" t="s">
        <v>261</v>
      </c>
      <c r="C182" s="117" t="s">
        <v>73</v>
      </c>
      <c r="D182" s="118" t="s">
        <v>353</v>
      </c>
      <c r="E182" s="99"/>
    </row>
    <row r="183" spans="1:5" ht="28.5" x14ac:dyDescent="0.25">
      <c r="A183" s="116" t="s">
        <v>354</v>
      </c>
      <c r="B183" s="117" t="s">
        <v>264</v>
      </c>
      <c r="C183" s="117" t="s">
        <v>154</v>
      </c>
      <c r="D183" s="118" t="s">
        <v>355</v>
      </c>
      <c r="E183" s="99"/>
    </row>
    <row r="184" spans="1:5" ht="28.5" x14ac:dyDescent="0.25">
      <c r="A184" s="116" t="s">
        <v>356</v>
      </c>
      <c r="B184" s="117" t="s">
        <v>267</v>
      </c>
      <c r="C184" s="117" t="s">
        <v>157</v>
      </c>
      <c r="D184" s="118" t="s">
        <v>357</v>
      </c>
      <c r="E184" s="99"/>
    </row>
    <row r="185" spans="1:5" ht="42.75" x14ac:dyDescent="0.25">
      <c r="A185" s="116" t="s">
        <v>358</v>
      </c>
      <c r="B185" s="117" t="s">
        <v>270</v>
      </c>
      <c r="C185" s="117" t="s">
        <v>73</v>
      </c>
      <c r="D185" s="118" t="s">
        <v>359</v>
      </c>
      <c r="E185" s="99"/>
    </row>
    <row r="186" spans="1:5" ht="42.75" x14ac:dyDescent="0.25">
      <c r="A186" s="116" t="s">
        <v>360</v>
      </c>
      <c r="B186" s="117" t="s">
        <v>273</v>
      </c>
      <c r="C186" s="117" t="s">
        <v>73</v>
      </c>
      <c r="D186" s="118" t="s">
        <v>361</v>
      </c>
      <c r="E186" s="99"/>
    </row>
    <row r="187" spans="1:5" ht="42.75" x14ac:dyDescent="0.25">
      <c r="A187" s="116" t="s">
        <v>362</v>
      </c>
      <c r="B187" s="117" t="s">
        <v>275</v>
      </c>
      <c r="C187" s="117" t="s">
        <v>154</v>
      </c>
      <c r="D187" s="118" t="s">
        <v>363</v>
      </c>
      <c r="E187" s="99"/>
    </row>
    <row r="188" spans="1:5" ht="42" customHeight="1" x14ac:dyDescent="0.25">
      <c r="A188" s="116" t="s">
        <v>364</v>
      </c>
      <c r="B188" s="117" t="s">
        <v>276</v>
      </c>
      <c r="C188" s="117" t="s">
        <v>157</v>
      </c>
      <c r="D188" s="118" t="s">
        <v>365</v>
      </c>
      <c r="E188" s="99"/>
    </row>
    <row r="189" spans="1:5" x14ac:dyDescent="0.25">
      <c r="A189" s="116" t="s">
        <v>159</v>
      </c>
      <c r="B189" s="117" t="s">
        <v>366</v>
      </c>
      <c r="C189" s="117" t="s">
        <v>55</v>
      </c>
      <c r="D189" s="118" t="s">
        <v>160</v>
      </c>
      <c r="E189" s="99"/>
    </row>
    <row r="190" spans="1:5" ht="28.5" x14ac:dyDescent="0.25">
      <c r="A190" s="108" t="s">
        <v>161</v>
      </c>
      <c r="B190" s="119" t="s">
        <v>367</v>
      </c>
      <c r="C190" s="119" t="s">
        <v>55</v>
      </c>
      <c r="D190" s="120" t="s">
        <v>368</v>
      </c>
      <c r="E190" s="99"/>
    </row>
    <row r="191" spans="1:5" ht="30" x14ac:dyDescent="0.25">
      <c r="A191" s="50" t="s">
        <v>369</v>
      </c>
      <c r="B191" s="144"/>
      <c r="C191" s="144"/>
      <c r="D191" s="144"/>
      <c r="E191" s="99"/>
    </row>
    <row r="192" spans="1:5" x14ac:dyDescent="0.25">
      <c r="A192" s="96" t="s">
        <v>370</v>
      </c>
      <c r="B192" s="144"/>
      <c r="C192" s="144"/>
      <c r="D192" s="144"/>
      <c r="E192" s="99"/>
    </row>
    <row r="193" spans="1:5" ht="82.7" customHeight="1" x14ac:dyDescent="0.25">
      <c r="A193" s="144" t="s">
        <v>371</v>
      </c>
      <c r="B193" s="144"/>
      <c r="C193" s="144"/>
      <c r="D193" s="144"/>
      <c r="E193" s="99"/>
    </row>
    <row r="194" spans="1:5" x14ac:dyDescent="0.25">
      <c r="A194" s="165" t="s">
        <v>372</v>
      </c>
      <c r="B194" s="165"/>
      <c r="C194" s="165"/>
      <c r="D194" s="165"/>
      <c r="E194" s="99"/>
    </row>
    <row r="195" spans="1:5" x14ac:dyDescent="0.25">
      <c r="A195" s="114" t="s">
        <v>373</v>
      </c>
      <c r="B195" s="114"/>
      <c r="C195" s="114"/>
      <c r="D195" s="114"/>
      <c r="E195" s="99"/>
    </row>
    <row r="196" spans="1:5" ht="15.75" thickBot="1" x14ac:dyDescent="0.3">
      <c r="A196" s="166" t="s">
        <v>374</v>
      </c>
      <c r="B196" s="166"/>
      <c r="C196" s="166"/>
      <c r="D196" s="166"/>
      <c r="E196" s="109"/>
    </row>
  </sheetData>
  <pageMargins left="0.7" right="0.7" top="0.75" bottom="0.75" header="0.3" footer="0.3"/>
  <pageSetup paperSize="5" scale="45" orientation="landscape" r:id="rId1"/>
  <tableParts count="6">
    <tablePart r:id="rId2"/>
    <tablePart r:id="rId3"/>
    <tablePart r:id="rId4"/>
    <tablePart r:id="rId5"/>
    <tablePart r:id="rId6"/>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0D592-0E1D-4799-8688-A44AAFC288ED}">
  <sheetPr codeName="Sheet3">
    <tabColor theme="2" tint="-0.249977111117893"/>
  </sheetPr>
  <dimension ref="A1:B6"/>
  <sheetViews>
    <sheetView showGridLines="0" zoomScaleNormal="100" workbookViewId="0">
      <selection activeCell="B2" sqref="B2"/>
    </sheetView>
  </sheetViews>
  <sheetFormatPr defaultColWidth="8.85546875" defaultRowHeight="15" x14ac:dyDescent="0.25"/>
  <cols>
    <col min="1" max="1" width="61.85546875" customWidth="1"/>
    <col min="2" max="2" width="107.42578125" customWidth="1"/>
  </cols>
  <sheetData>
    <row r="1" spans="1:2" ht="23.25" x14ac:dyDescent="0.25">
      <c r="A1" s="21" t="s">
        <v>375</v>
      </c>
    </row>
    <row r="2" spans="1:2" ht="111.6" customHeight="1" x14ac:dyDescent="0.25">
      <c r="A2" s="145" t="s">
        <v>376</v>
      </c>
      <c r="B2" s="177" t="str">
        <f>IF((COUNTA(B4:B5)&lt;&gt;2), "There appears to be incomplete cells. Please complete both B4 and B5.", "")</f>
        <v>There appears to be incomplete cells. Please complete both B4 and B5.</v>
      </c>
    </row>
    <row r="3" spans="1:2" ht="74.45" customHeight="1" thickBot="1" x14ac:dyDescent="0.3">
      <c r="A3" s="148" t="s">
        <v>377</v>
      </c>
    </row>
    <row r="4" spans="1:2" ht="36" customHeight="1" thickBot="1" x14ac:dyDescent="0.3">
      <c r="A4" s="53" t="s">
        <v>378</v>
      </c>
      <c r="B4" s="83"/>
    </row>
    <row r="5" spans="1:2" ht="63" customHeight="1" thickBot="1" x14ac:dyDescent="0.3">
      <c r="A5" s="53" t="s">
        <v>379</v>
      </c>
      <c r="B5" s="52"/>
    </row>
    <row r="6" spans="1:2" x14ac:dyDescent="0.25">
      <c r="A6" s="70"/>
    </row>
  </sheetData>
  <conditionalFormatting sqref="B2">
    <cfRule type="notContainsBlanks" dxfId="20" priority="1">
      <formula>LEN(TRIM(B2))&gt;0</formula>
    </cfRule>
  </conditionalFormatting>
  <dataValidations count="1">
    <dataValidation allowBlank="1" showInputMessage="1" showErrorMessage="1" error="_x000a__x000a__x000a__x000a__x000a__x000a__x000a__x000a__x000a__x000a__x000a__x000a__x000a__x000a__x000a__x000a__x000a_Please provide a valid email address including the domain." prompt="Beige cell for state response." sqref="B4:B5" xr:uid="{E6183FD8-FDCD-4456-B1B4-D64C32FCB4CA}"/>
  </dataValidations>
  <pageMargins left="0.7" right="0.7" top="0.75" bottom="0.75" header="0.3" footer="0.3"/>
  <pageSetup scale="8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236EF-789A-4377-BE32-BC9A34F644A4}">
  <sheetPr codeName="Sheet6"/>
  <dimension ref="A2:F66"/>
  <sheetViews>
    <sheetView workbookViewId="0">
      <selection activeCell="F3" sqref="F3"/>
    </sheetView>
  </sheetViews>
  <sheetFormatPr defaultColWidth="8.85546875" defaultRowHeight="15" x14ac:dyDescent="0.25"/>
  <cols>
    <col min="2" max="2" width="31.42578125" bestFit="1" customWidth="1"/>
    <col min="3" max="3" width="22.42578125" customWidth="1"/>
  </cols>
  <sheetData>
    <row r="2" spans="1:6" x14ac:dyDescent="0.25">
      <c r="A2" t="s">
        <v>380</v>
      </c>
      <c r="B2" t="s">
        <v>381</v>
      </c>
      <c r="C2" t="s">
        <v>382</v>
      </c>
      <c r="D2" t="s">
        <v>383</v>
      </c>
      <c r="F2" t="s">
        <v>384</v>
      </c>
    </row>
    <row r="3" spans="1:6" x14ac:dyDescent="0.25">
      <c r="A3" t="s">
        <v>385</v>
      </c>
      <c r="B3" t="s">
        <v>386</v>
      </c>
      <c r="C3" s="54" t="s">
        <v>387</v>
      </c>
      <c r="D3" t="s">
        <v>388</v>
      </c>
      <c r="F3" t="s">
        <v>389</v>
      </c>
    </row>
    <row r="4" spans="1:6" x14ac:dyDescent="0.25">
      <c r="A4" t="s">
        <v>390</v>
      </c>
      <c r="C4" t="s">
        <v>391</v>
      </c>
      <c r="D4" t="s">
        <v>392</v>
      </c>
      <c r="F4" t="s">
        <v>393</v>
      </c>
    </row>
    <row r="5" spans="1:6" x14ac:dyDescent="0.25">
      <c r="C5" s="54" t="s">
        <v>394</v>
      </c>
      <c r="D5" t="s">
        <v>395</v>
      </c>
    </row>
    <row r="6" spans="1:6" x14ac:dyDescent="0.25">
      <c r="D6" t="s">
        <v>396</v>
      </c>
    </row>
    <row r="7" spans="1:6" x14ac:dyDescent="0.25">
      <c r="D7" t="s">
        <v>397</v>
      </c>
    </row>
    <row r="8" spans="1:6" x14ac:dyDescent="0.25">
      <c r="D8" t="s">
        <v>398</v>
      </c>
    </row>
    <row r="9" spans="1:6" x14ac:dyDescent="0.25">
      <c r="D9" t="s">
        <v>399</v>
      </c>
    </row>
    <row r="10" spans="1:6" x14ac:dyDescent="0.25">
      <c r="D10" t="s">
        <v>400</v>
      </c>
    </row>
    <row r="11" spans="1:6" x14ac:dyDescent="0.25">
      <c r="D11" t="s">
        <v>401</v>
      </c>
    </row>
    <row r="12" spans="1:6" x14ac:dyDescent="0.25">
      <c r="D12" t="s">
        <v>402</v>
      </c>
    </row>
    <row r="13" spans="1:6" x14ac:dyDescent="0.25">
      <c r="D13" t="s">
        <v>403</v>
      </c>
    </row>
    <row r="14" spans="1:6" x14ac:dyDescent="0.25">
      <c r="D14" t="s">
        <v>404</v>
      </c>
    </row>
    <row r="15" spans="1:6" x14ac:dyDescent="0.25">
      <c r="D15" t="s">
        <v>405</v>
      </c>
    </row>
    <row r="16" spans="1:6" x14ac:dyDescent="0.25">
      <c r="D16" t="s">
        <v>406</v>
      </c>
    </row>
    <row r="17" spans="4:4" x14ac:dyDescent="0.25">
      <c r="D17" t="s">
        <v>407</v>
      </c>
    </row>
    <row r="18" spans="4:4" x14ac:dyDescent="0.25">
      <c r="D18" t="s">
        <v>408</v>
      </c>
    </row>
    <row r="19" spans="4:4" x14ac:dyDescent="0.25">
      <c r="D19" t="s">
        <v>409</v>
      </c>
    </row>
    <row r="20" spans="4:4" x14ac:dyDescent="0.25">
      <c r="D20" t="s">
        <v>410</v>
      </c>
    </row>
    <row r="21" spans="4:4" x14ac:dyDescent="0.25">
      <c r="D21" t="s">
        <v>411</v>
      </c>
    </row>
    <row r="22" spans="4:4" x14ac:dyDescent="0.25">
      <c r="D22" t="s">
        <v>412</v>
      </c>
    </row>
    <row r="23" spans="4:4" x14ac:dyDescent="0.25">
      <c r="D23" t="s">
        <v>413</v>
      </c>
    </row>
    <row r="24" spans="4:4" x14ac:dyDescent="0.25">
      <c r="D24" t="s">
        <v>414</v>
      </c>
    </row>
    <row r="25" spans="4:4" x14ac:dyDescent="0.25">
      <c r="D25" t="s">
        <v>415</v>
      </c>
    </row>
    <row r="26" spans="4:4" x14ac:dyDescent="0.25">
      <c r="D26" t="s">
        <v>416</v>
      </c>
    </row>
    <row r="27" spans="4:4" x14ac:dyDescent="0.25">
      <c r="D27" t="s">
        <v>417</v>
      </c>
    </row>
    <row r="28" spans="4:4" x14ac:dyDescent="0.25">
      <c r="D28" t="s">
        <v>418</v>
      </c>
    </row>
    <row r="29" spans="4:4" x14ac:dyDescent="0.25">
      <c r="D29" t="s">
        <v>419</v>
      </c>
    </row>
    <row r="30" spans="4:4" x14ac:dyDescent="0.25">
      <c r="D30" t="s">
        <v>420</v>
      </c>
    </row>
    <row r="31" spans="4:4" x14ac:dyDescent="0.25">
      <c r="D31" t="s">
        <v>421</v>
      </c>
    </row>
    <row r="32" spans="4:4" x14ac:dyDescent="0.25">
      <c r="D32" t="s">
        <v>422</v>
      </c>
    </row>
    <row r="33" spans="4:4" x14ac:dyDescent="0.25">
      <c r="D33" t="s">
        <v>423</v>
      </c>
    </row>
    <row r="34" spans="4:4" x14ac:dyDescent="0.25">
      <c r="D34" t="s">
        <v>424</v>
      </c>
    </row>
    <row r="35" spans="4:4" x14ac:dyDescent="0.25">
      <c r="D35" t="s">
        <v>425</v>
      </c>
    </row>
    <row r="36" spans="4:4" x14ac:dyDescent="0.25">
      <c r="D36" t="s">
        <v>426</v>
      </c>
    </row>
    <row r="37" spans="4:4" x14ac:dyDescent="0.25">
      <c r="D37" t="s">
        <v>427</v>
      </c>
    </row>
    <row r="38" spans="4:4" x14ac:dyDescent="0.25">
      <c r="D38" t="s">
        <v>428</v>
      </c>
    </row>
    <row r="39" spans="4:4" x14ac:dyDescent="0.25">
      <c r="D39" t="s">
        <v>429</v>
      </c>
    </row>
    <row r="40" spans="4:4" x14ac:dyDescent="0.25">
      <c r="D40" t="s">
        <v>430</v>
      </c>
    </row>
    <row r="41" spans="4:4" x14ac:dyDescent="0.25">
      <c r="D41" t="s">
        <v>431</v>
      </c>
    </row>
    <row r="42" spans="4:4" x14ac:dyDescent="0.25">
      <c r="D42" t="s">
        <v>432</v>
      </c>
    </row>
    <row r="43" spans="4:4" x14ac:dyDescent="0.25">
      <c r="D43" t="s">
        <v>433</v>
      </c>
    </row>
    <row r="44" spans="4:4" x14ac:dyDescent="0.25">
      <c r="D44" t="s">
        <v>434</v>
      </c>
    </row>
    <row r="45" spans="4:4" x14ac:dyDescent="0.25">
      <c r="D45" t="s">
        <v>435</v>
      </c>
    </row>
    <row r="46" spans="4:4" x14ac:dyDescent="0.25">
      <c r="D46" t="s">
        <v>436</v>
      </c>
    </row>
    <row r="47" spans="4:4" x14ac:dyDescent="0.25">
      <c r="D47" t="s">
        <v>437</v>
      </c>
    </row>
    <row r="48" spans="4:4" x14ac:dyDescent="0.25">
      <c r="D48" t="s">
        <v>438</v>
      </c>
    </row>
    <row r="49" spans="4:4" x14ac:dyDescent="0.25">
      <c r="D49" t="s">
        <v>439</v>
      </c>
    </row>
    <row r="50" spans="4:4" x14ac:dyDescent="0.25">
      <c r="D50" t="s">
        <v>440</v>
      </c>
    </row>
    <row r="51" spans="4:4" x14ac:dyDescent="0.25">
      <c r="D51" t="s">
        <v>441</v>
      </c>
    </row>
    <row r="52" spans="4:4" x14ac:dyDescent="0.25">
      <c r="D52" t="s">
        <v>442</v>
      </c>
    </row>
    <row r="53" spans="4:4" x14ac:dyDescent="0.25">
      <c r="D53" t="s">
        <v>443</v>
      </c>
    </row>
    <row r="54" spans="4:4" x14ac:dyDescent="0.25">
      <c r="D54" t="s">
        <v>444</v>
      </c>
    </row>
    <row r="55" spans="4:4" x14ac:dyDescent="0.25">
      <c r="D55" t="s">
        <v>445</v>
      </c>
    </row>
    <row r="56" spans="4:4" x14ac:dyDescent="0.25">
      <c r="D56" t="s">
        <v>446</v>
      </c>
    </row>
    <row r="57" spans="4:4" x14ac:dyDescent="0.25">
      <c r="D57" t="s">
        <v>447</v>
      </c>
    </row>
    <row r="58" spans="4:4" x14ac:dyDescent="0.25">
      <c r="D58" t="s">
        <v>448</v>
      </c>
    </row>
    <row r="59" spans="4:4" x14ac:dyDescent="0.25">
      <c r="D59" t="s">
        <v>449</v>
      </c>
    </row>
    <row r="60" spans="4:4" x14ac:dyDescent="0.25">
      <c r="D60" t="s">
        <v>450</v>
      </c>
    </row>
    <row r="61" spans="4:4" x14ac:dyDescent="0.25">
      <c r="D61" t="s">
        <v>451</v>
      </c>
    </row>
    <row r="62" spans="4:4" x14ac:dyDescent="0.25">
      <c r="D62" t="s">
        <v>452</v>
      </c>
    </row>
    <row r="63" spans="4:4" x14ac:dyDescent="0.25">
      <c r="D63" t="s">
        <v>453</v>
      </c>
    </row>
    <row r="64" spans="4:4" x14ac:dyDescent="0.25">
      <c r="D64" t="s">
        <v>454</v>
      </c>
    </row>
    <row r="65" spans="4:4" x14ac:dyDescent="0.25">
      <c r="D65" t="s">
        <v>455</v>
      </c>
    </row>
    <row r="66" spans="4:4" x14ac:dyDescent="0.25">
      <c r="D66" t="s">
        <v>456</v>
      </c>
    </row>
  </sheetData>
  <dataValidations count="1">
    <dataValidation type="list" allowBlank="1" showInputMessage="1" showErrorMessage="1" sqref="D1" xr:uid="{EBD296A2-3C59-4D49-807F-D3A82A75C8F4}">
      <formula1>$D$1:$D$66</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030A3-AF17-4412-9036-318217A94E8C}">
  <sheetPr>
    <tabColor theme="2" tint="-0.249977111117893"/>
  </sheetPr>
  <dimension ref="A1:U21"/>
  <sheetViews>
    <sheetView showGridLines="0" zoomScale="130" zoomScaleNormal="130" workbookViewId="0"/>
  </sheetViews>
  <sheetFormatPr defaultColWidth="8.85546875" defaultRowHeight="15" x14ac:dyDescent="0.25"/>
  <cols>
    <col min="2" max="2" width="36.42578125" customWidth="1"/>
    <col min="3" max="3" width="19.85546875" customWidth="1"/>
    <col min="4" max="4" width="14.85546875" customWidth="1"/>
    <col min="5" max="5" width="19.42578125" customWidth="1"/>
    <col min="7" max="7" width="35.85546875" customWidth="1"/>
    <col min="8" max="17" width="6.42578125" customWidth="1"/>
    <col min="18" max="18" width="5" customWidth="1"/>
  </cols>
  <sheetData>
    <row r="1" spans="1:21" ht="27" customHeight="1" thickBot="1" x14ac:dyDescent="0.3">
      <c r="A1" s="246" t="s">
        <v>457</v>
      </c>
      <c r="B1" s="247"/>
      <c r="C1" s="247"/>
      <c r="D1" s="247"/>
      <c r="E1" s="247"/>
      <c r="F1" s="247"/>
      <c r="G1" s="247"/>
      <c r="H1" s="247"/>
      <c r="I1" s="247"/>
      <c r="J1" s="247"/>
      <c r="K1" s="247"/>
      <c r="L1" s="247"/>
      <c r="M1" s="247"/>
      <c r="N1" s="247"/>
      <c r="O1" s="247"/>
      <c r="P1" s="247"/>
      <c r="Q1" s="247"/>
      <c r="R1" s="247"/>
      <c r="S1" s="247"/>
      <c r="T1" s="247"/>
      <c r="U1" s="247"/>
    </row>
    <row r="2" spans="1:21" ht="15.75" thickBot="1" x14ac:dyDescent="0.3">
      <c r="A2" s="247"/>
      <c r="B2" s="247"/>
      <c r="C2" s="247"/>
      <c r="D2" s="247"/>
      <c r="E2" s="247"/>
      <c r="F2" s="247"/>
      <c r="G2" s="248"/>
      <c r="H2" s="249" t="s">
        <v>458</v>
      </c>
      <c r="I2" s="250"/>
      <c r="J2" s="250"/>
      <c r="K2" s="250"/>
      <c r="L2" s="250"/>
      <c r="M2" s="250"/>
      <c r="N2" s="250"/>
      <c r="O2" s="250"/>
      <c r="P2" s="250"/>
      <c r="Q2" s="250"/>
      <c r="R2" s="251"/>
      <c r="S2" s="247"/>
      <c r="T2" s="247"/>
      <c r="U2" s="247"/>
    </row>
    <row r="3" spans="1:21" ht="30.75" thickBot="1" x14ac:dyDescent="0.3">
      <c r="A3" s="247"/>
      <c r="B3" s="252" t="s">
        <v>459</v>
      </c>
      <c r="C3" s="253" t="s">
        <v>460</v>
      </c>
      <c r="D3" s="254" t="s">
        <v>461</v>
      </c>
      <c r="E3" s="255" t="s">
        <v>462</v>
      </c>
      <c r="F3" s="247"/>
      <c r="G3" s="256" t="s">
        <v>463</v>
      </c>
      <c r="H3" s="257">
        <f>COLUMN(A1)/10</f>
        <v>0.1</v>
      </c>
      <c r="I3" s="257">
        <f t="shared" ref="I3:Q3" si="0">COLUMN(B1)/10</f>
        <v>0.2</v>
      </c>
      <c r="J3" s="257">
        <f t="shared" si="0"/>
        <v>0.3</v>
      </c>
      <c r="K3" s="257">
        <f t="shared" si="0"/>
        <v>0.4</v>
      </c>
      <c r="L3" s="257">
        <f t="shared" si="0"/>
        <v>0.5</v>
      </c>
      <c r="M3" s="257">
        <f t="shared" si="0"/>
        <v>0.6</v>
      </c>
      <c r="N3" s="257">
        <f t="shared" si="0"/>
        <v>0.7</v>
      </c>
      <c r="O3" s="257">
        <f t="shared" si="0"/>
        <v>0.8</v>
      </c>
      <c r="P3" s="257">
        <f t="shared" si="0"/>
        <v>0.9</v>
      </c>
      <c r="Q3" s="257">
        <f t="shared" si="0"/>
        <v>1</v>
      </c>
      <c r="R3" s="258"/>
      <c r="S3" s="247"/>
      <c r="T3" s="247"/>
      <c r="U3" s="247"/>
    </row>
    <row r="4" spans="1:21" x14ac:dyDescent="0.25">
      <c r="A4" s="247"/>
      <c r="B4" s="259" t="s">
        <v>11</v>
      </c>
      <c r="C4" s="241">
        <f>COUNTA('State Attestation'!B4:B5)</f>
        <v>0</v>
      </c>
      <c r="D4" s="241">
        <f>COUNTA('State Attestation'!A4:A5)</f>
        <v>2</v>
      </c>
      <c r="E4" s="242">
        <f>C4/D4</f>
        <v>0</v>
      </c>
      <c r="F4" s="247"/>
      <c r="G4" s="260" t="str">
        <f>B4</f>
        <v>State Attestation</v>
      </c>
      <c r="H4" s="250"/>
      <c r="I4" s="250"/>
      <c r="J4" s="250"/>
      <c r="K4" s="250"/>
      <c r="L4" s="250"/>
      <c r="M4" s="250"/>
      <c r="N4" s="250"/>
      <c r="O4" s="250"/>
      <c r="P4" s="250"/>
      <c r="Q4" s="251"/>
      <c r="R4" s="258"/>
      <c r="S4" s="247"/>
      <c r="T4" s="247"/>
      <c r="U4" s="247"/>
    </row>
    <row r="5" spans="1:21" x14ac:dyDescent="0.25">
      <c r="A5" s="247"/>
      <c r="B5" s="259" t="s">
        <v>464</v>
      </c>
      <c r="C5" s="241">
        <f>COUNTA(Table8[State response])</f>
        <v>0</v>
      </c>
      <c r="D5" s="241">
        <f>COUNTA(Table8['#])</f>
        <v>6</v>
      </c>
      <c r="E5" s="242">
        <f t="shared" ref="E5:E9" si="1">C5/D5</f>
        <v>0</v>
      </c>
      <c r="F5" s="247"/>
      <c r="G5" s="261" t="str">
        <f t="shared" ref="G5:G14" si="2">B5</f>
        <v>Summary of Compliance - Section A</v>
      </c>
      <c r="H5" s="262"/>
      <c r="I5" s="262"/>
      <c r="J5" s="262"/>
      <c r="K5" s="262"/>
      <c r="L5" s="262"/>
      <c r="M5" s="262"/>
      <c r="N5" s="262"/>
      <c r="O5" s="262"/>
      <c r="P5" s="262"/>
      <c r="Q5" s="263"/>
      <c r="R5" s="258"/>
      <c r="S5" s="247"/>
      <c r="T5" s="247"/>
      <c r="U5" s="247"/>
    </row>
    <row r="6" spans="1:21" x14ac:dyDescent="0.25">
      <c r="A6" s="247"/>
      <c r="B6" s="259" t="s">
        <v>465</v>
      </c>
      <c r="C6" s="241" t="str">
        <f>IF(E20="Met",(COUNTA('0 Summary of compliance'!$B$28)),"N/A")</f>
        <v>N/A</v>
      </c>
      <c r="D6" s="241" t="str">
        <f>IF(E20="Met",  1, "N/A")</f>
        <v>N/A</v>
      </c>
      <c r="E6" s="242" t="str">
        <f>IFERROR(C6/D6, "N/A")</f>
        <v>N/A</v>
      </c>
      <c r="F6" s="247"/>
      <c r="G6" s="261" t="str">
        <f t="shared" si="2"/>
        <v>Summary of Compliance - Section C^</v>
      </c>
      <c r="H6" s="262"/>
      <c r="I6" s="262"/>
      <c r="J6" s="262"/>
      <c r="K6" s="262"/>
      <c r="L6" s="262"/>
      <c r="M6" s="262"/>
      <c r="N6" s="262"/>
      <c r="O6" s="262"/>
      <c r="P6" s="262"/>
      <c r="Q6" s="263"/>
      <c r="R6" s="258"/>
      <c r="S6" s="247"/>
      <c r="T6" s="247"/>
      <c r="U6" s="247"/>
    </row>
    <row r="7" spans="1:21" x14ac:dyDescent="0.25">
      <c r="A7" s="247"/>
      <c r="B7" s="259" t="s">
        <v>15</v>
      </c>
      <c r="C7" s="241">
        <f>COUNTA('I 80% Medicare'!A5, 'I 80% Medicare'!B8:F207)</f>
        <v>0</v>
      </c>
      <c r="D7" s="241">
        <f>SUM('I 80% Medicare'!K8:K207)+COUNTA('I 80% Medicare'!A4)</f>
        <v>1</v>
      </c>
      <c r="E7" s="242">
        <f t="shared" si="1"/>
        <v>0</v>
      </c>
      <c r="F7" s="247"/>
      <c r="G7" s="261" t="str">
        <f t="shared" si="2"/>
        <v>I 80% Medicare</v>
      </c>
      <c r="H7" s="262"/>
      <c r="I7" s="262"/>
      <c r="J7" s="262"/>
      <c r="K7" s="262"/>
      <c r="L7" s="262"/>
      <c r="M7" s="262"/>
      <c r="N7" s="262"/>
      <c r="O7" s="262"/>
      <c r="P7" s="262"/>
      <c r="Q7" s="263"/>
      <c r="R7" s="258"/>
      <c r="S7" s="247"/>
      <c r="T7" s="247"/>
      <c r="U7" s="247"/>
    </row>
    <row r="8" spans="1:21" x14ac:dyDescent="0.25">
      <c r="A8" s="247"/>
      <c r="B8" s="259" t="s">
        <v>17</v>
      </c>
      <c r="C8" s="241">
        <f>(COUNTA('II 4% Aggregate'!A4)+(SUM('II 4% Aggregate'!K8:K207)))-((SUMIF('II 4% Aggregate'!I8:I207, "Incomplete",  'II 4% Aggregate'!J8:J207))+(COUNTBLANK('II 4% Aggregate'!A5)))</f>
        <v>0</v>
      </c>
      <c r="D8" s="241">
        <f>((SUM('II 4% Aggregate'!K8:K207))+(COUNTA('II 4% Aggregate'!A4)))</f>
        <v>1</v>
      </c>
      <c r="E8" s="242">
        <f>IFERROR(C8/D8, "N/A")</f>
        <v>0</v>
      </c>
      <c r="F8" s="247"/>
      <c r="G8" s="261" t="str">
        <f t="shared" si="2"/>
        <v>II 4% Aggregate</v>
      </c>
      <c r="H8" s="262"/>
      <c r="I8" s="262"/>
      <c r="J8" s="262"/>
      <c r="K8" s="262"/>
      <c r="L8" s="262"/>
      <c r="M8" s="262"/>
      <c r="N8" s="262"/>
      <c r="O8" s="262"/>
      <c r="P8" s="262"/>
      <c r="Q8" s="263"/>
      <c r="R8" s="258"/>
      <c r="S8" s="247"/>
      <c r="T8" s="247"/>
      <c r="U8" s="247"/>
    </row>
    <row r="9" spans="1:21" x14ac:dyDescent="0.25">
      <c r="A9" s="247"/>
      <c r="B9" s="259" t="s">
        <v>19</v>
      </c>
      <c r="C9" s="241">
        <f>COUNTA('III Public Process Attestation'!B3:B4)</f>
        <v>0</v>
      </c>
      <c r="D9" s="241">
        <f>COUNTA('III Public Process Attestation'!A3:A4)</f>
        <v>2</v>
      </c>
      <c r="E9" s="242">
        <f t="shared" si="1"/>
        <v>0</v>
      </c>
      <c r="F9" s="247"/>
      <c r="G9" s="261" t="str">
        <f t="shared" si="2"/>
        <v>III Public Process Attestation</v>
      </c>
      <c r="H9" s="262"/>
      <c r="I9" s="262"/>
      <c r="J9" s="262"/>
      <c r="K9" s="262"/>
      <c r="L9" s="262"/>
      <c r="M9" s="262"/>
      <c r="N9" s="262"/>
      <c r="O9" s="262"/>
      <c r="P9" s="262"/>
      <c r="Q9" s="263"/>
      <c r="R9" s="258"/>
      <c r="S9" s="247"/>
      <c r="T9" s="247"/>
      <c r="U9" s="247"/>
    </row>
    <row r="10" spans="1:21" x14ac:dyDescent="0.25">
      <c r="A10" s="247"/>
      <c r="B10" s="259" t="s">
        <v>21</v>
      </c>
      <c r="C10" s="241">
        <f>IF(E20="Met","N/A",((COUNTA('IV Addl - Analysis'!B12:I211,'IV Addl - Analysis'!E5,'IV Addl - Analysis'!A9:B9))))</f>
        <v>0</v>
      </c>
      <c r="D10" s="241">
        <f>IF(E20="Met","N/A",((SUM('IV Addl - Analysis'!P12:P211)+COUNTA('IV Addl - Analysis'!A8:B8,'IV Addl - Analysis'!A5))))</f>
        <v>3</v>
      </c>
      <c r="E10" s="242">
        <f>IFERROR(C10/D10, "N/A")</f>
        <v>0</v>
      </c>
      <c r="F10" s="247"/>
      <c r="G10" s="261" t="str">
        <f t="shared" si="2"/>
        <v>IV Addl - Analysis</v>
      </c>
      <c r="H10" s="262"/>
      <c r="I10" s="262"/>
      <c r="J10" s="262"/>
      <c r="K10" s="262"/>
      <c r="L10" s="262"/>
      <c r="M10" s="262"/>
      <c r="N10" s="262"/>
      <c r="O10" s="262"/>
      <c r="P10" s="262"/>
      <c r="Q10" s="263"/>
      <c r="R10" s="258"/>
      <c r="S10" s="247"/>
      <c r="T10" s="247"/>
      <c r="U10" s="247"/>
    </row>
    <row r="11" spans="1:21" x14ac:dyDescent="0.25">
      <c r="A11" s="247"/>
      <c r="B11" s="259" t="s">
        <v>23</v>
      </c>
      <c r="C11" s="241">
        <f>IF(E20="Met", "N/A", ((COUNTA(Table12[[Item '#]:[Item description]])+(SUM('V Addl - Providers'!Q12:Q211)))-((SUMIF('V Addl - Providers'!O12:O211, "Incomplete", 'V Addl - Providers'!P12:P211))+(COUNTBLANK(Table12[[Start date]:[End date]])))))</f>
        <v>0</v>
      </c>
      <c r="D11" s="241">
        <f>IF(E20="Met", "N/A", ((SUM('V Addl - Providers'!Q12:Q211))+(COUNTA('V Addl - Providers'!A5:B7))))</f>
        <v>6</v>
      </c>
      <c r="E11" s="242">
        <f t="shared" ref="E11:E14" si="3">IFERROR(C11/D11, "N/A")</f>
        <v>0</v>
      </c>
      <c r="F11" s="247"/>
      <c r="G11" s="261" t="str">
        <f t="shared" si="2"/>
        <v>V Addl - Providers</v>
      </c>
      <c r="H11" s="262"/>
      <c r="I11" s="262"/>
      <c r="J11" s="262"/>
      <c r="K11" s="262"/>
      <c r="L11" s="262"/>
      <c r="M11" s="262"/>
      <c r="N11" s="262"/>
      <c r="O11" s="262"/>
      <c r="P11" s="262"/>
      <c r="Q11" s="263"/>
      <c r="R11" s="258"/>
      <c r="S11" s="247"/>
      <c r="T11" s="247"/>
      <c r="U11" s="247"/>
    </row>
    <row r="12" spans="1:21" x14ac:dyDescent="0.25">
      <c r="A12" s="247"/>
      <c r="B12" s="259" t="s">
        <v>25</v>
      </c>
      <c r="C12" s="241">
        <f>IF(E20="Met", "N/A", ((COUNTA(Table13[[Item '#]:[Item description]], 'VI Addl - Beneficiary'!A11:A12)+(SUM('VI Addl - Beneficiary'!AS18:AS217)))-((SUMIF('VI Addl - Beneficiary'!AQ18:AQ217, "Incomplete", 'VI Addl - Beneficiary'!AR18:AR217))+(COUNTBLANK(Table13[[Start date]:[End date]]))+(COUNTBLANK('VI Addl - Beneficiary'!D11:D12)))))</f>
        <v>0</v>
      </c>
      <c r="D12" s="241">
        <f>IF(E20="Met", "N/A", ((SUM('VI Addl - Beneficiary'!AS18:AS217))+(COUNTA(Table13[[Item '#]:[Item description]], 'VI Addl - Beneficiary'!A11:A12))))</f>
        <v>8</v>
      </c>
      <c r="E12" s="242">
        <f t="shared" si="3"/>
        <v>0</v>
      </c>
      <c r="F12" s="247"/>
      <c r="G12" s="261" t="str">
        <f t="shared" si="2"/>
        <v>VI Addl - Beneficiary</v>
      </c>
      <c r="H12" s="262"/>
      <c r="I12" s="262"/>
      <c r="J12" s="262"/>
      <c r="K12" s="262"/>
      <c r="L12" s="262"/>
      <c r="M12" s="262"/>
      <c r="N12" s="262"/>
      <c r="O12" s="262"/>
      <c r="P12" s="262"/>
      <c r="Q12" s="263"/>
      <c r="R12" s="258"/>
      <c r="S12" s="247"/>
      <c r="T12" s="247"/>
      <c r="U12" s="247"/>
    </row>
    <row r="13" spans="1:21" x14ac:dyDescent="0.25">
      <c r="A13" s="247"/>
      <c r="B13" s="259" t="s">
        <v>27</v>
      </c>
      <c r="C13" s="241">
        <f>IF(E20="Met", "N/A", ((COUNTA(Table14[[Item '#]:[Item description]], 'VII Addl - Services'!A11:A12)+(SUM('VII Addl - Services'!AU18:AU217)))-((SUMIF('VII Addl - Services'!AS18:AS217, "Incomplete", 'VII Addl - Services'!AT18:AT217))+(COUNTBLANK(Table14[[Start date]:[End date]]))+(COUNTBLANK('VII Addl - Services'!D11:D12)))))</f>
        <v>0</v>
      </c>
      <c r="D13" s="241">
        <f>IF(E20="Met", "N/A", ((SUM('VII Addl - Services'!AU18:AU217))+(COUNTA(Table14[[Item '#]:[Item description]], 'VII Addl - Services'!A11:A12))))</f>
        <v>8</v>
      </c>
      <c r="E13" s="242">
        <f t="shared" si="3"/>
        <v>0</v>
      </c>
      <c r="F13" s="247"/>
      <c r="G13" s="261" t="str">
        <f t="shared" si="2"/>
        <v>VII Addl - Services</v>
      </c>
      <c r="H13" s="262"/>
      <c r="I13" s="262"/>
      <c r="J13" s="262"/>
      <c r="K13" s="262"/>
      <c r="L13" s="262"/>
      <c r="M13" s="262"/>
      <c r="N13" s="262"/>
      <c r="O13" s="262"/>
      <c r="P13" s="262"/>
      <c r="Q13" s="263"/>
      <c r="R13" s="258"/>
      <c r="S13" s="247"/>
      <c r="T13" s="247"/>
      <c r="U13" s="247"/>
    </row>
    <row r="14" spans="1:21" ht="15.75" thickBot="1" x14ac:dyDescent="0.3">
      <c r="A14" s="247"/>
      <c r="B14" s="264" t="s">
        <v>29</v>
      </c>
      <c r="C14" s="243">
        <f>IF(E20="Met", "N/A", (COUNTA('VIII Addl - Concerns '!D5:D6)))</f>
        <v>0</v>
      </c>
      <c r="D14" s="243">
        <f>IF(E20="Met", "N/A", (COUNTA('VIII Addl - Concerns '!A5:A6)))</f>
        <v>2</v>
      </c>
      <c r="E14" s="244">
        <f t="shared" si="3"/>
        <v>0</v>
      </c>
      <c r="F14" s="247"/>
      <c r="G14" s="265" t="str">
        <f t="shared" si="2"/>
        <v xml:space="preserve">VIII Addl - Concerns </v>
      </c>
      <c r="H14" s="266"/>
      <c r="I14" s="266"/>
      <c r="J14" s="266"/>
      <c r="K14" s="266"/>
      <c r="L14" s="266"/>
      <c r="M14" s="266"/>
      <c r="N14" s="266"/>
      <c r="O14" s="266"/>
      <c r="P14" s="266"/>
      <c r="Q14" s="267"/>
      <c r="R14" s="258"/>
      <c r="S14" s="247"/>
      <c r="T14" s="247"/>
      <c r="U14" s="247"/>
    </row>
    <row r="15" spans="1:21" ht="15.75" thickBot="1" x14ac:dyDescent="0.3">
      <c r="A15" s="247"/>
      <c r="B15" s="247"/>
      <c r="C15" s="247"/>
      <c r="D15" s="247"/>
      <c r="E15" s="247"/>
      <c r="F15" s="247"/>
      <c r="G15" s="268"/>
      <c r="H15" s="266"/>
      <c r="I15" s="266"/>
      <c r="J15" s="266"/>
      <c r="K15" s="266"/>
      <c r="L15" s="266"/>
      <c r="M15" s="266"/>
      <c r="N15" s="266"/>
      <c r="O15" s="266"/>
      <c r="P15" s="266"/>
      <c r="Q15" s="266"/>
      <c r="R15" s="267"/>
      <c r="S15" s="247"/>
      <c r="T15" s="247"/>
      <c r="U15" s="247"/>
    </row>
    <row r="16" spans="1:21" x14ac:dyDescent="0.25">
      <c r="A16" s="247"/>
      <c r="B16" s="247"/>
      <c r="C16" s="247"/>
      <c r="D16" s="247"/>
      <c r="E16" s="247"/>
      <c r="F16" s="247"/>
      <c r="G16" s="247"/>
      <c r="H16" s="247"/>
      <c r="I16" s="247"/>
      <c r="J16" s="247"/>
      <c r="K16" s="247"/>
      <c r="L16" s="247"/>
      <c r="M16" s="247"/>
      <c r="N16" s="247"/>
      <c r="O16" s="247"/>
      <c r="P16" s="247"/>
      <c r="Q16" s="247"/>
      <c r="R16" s="247"/>
      <c r="S16" s="247"/>
      <c r="T16" s="247"/>
      <c r="U16" s="247"/>
    </row>
    <row r="17" spans="1:21" x14ac:dyDescent="0.25">
      <c r="A17" s="269" t="s">
        <v>466</v>
      </c>
      <c r="B17" s="247"/>
      <c r="C17" s="247"/>
      <c r="D17" s="247"/>
      <c r="E17" s="247"/>
      <c r="F17" s="247"/>
      <c r="G17" s="247"/>
      <c r="H17" s="247"/>
      <c r="I17" s="247"/>
      <c r="J17" s="247"/>
      <c r="K17" s="247"/>
      <c r="L17" s="247"/>
      <c r="M17" s="247"/>
      <c r="N17" s="247"/>
      <c r="O17" s="247"/>
      <c r="P17" s="247"/>
      <c r="Q17" s="247"/>
      <c r="R17" s="247"/>
      <c r="S17" s="247"/>
      <c r="T17" s="247"/>
      <c r="U17" s="247"/>
    </row>
    <row r="18" spans="1:21" x14ac:dyDescent="0.25">
      <c r="A18" s="269" t="s">
        <v>467</v>
      </c>
      <c r="B18" s="247"/>
      <c r="C18" s="247"/>
      <c r="D18" s="247"/>
      <c r="E18" s="247"/>
      <c r="F18" s="247"/>
      <c r="G18" s="247"/>
      <c r="H18" s="247"/>
      <c r="I18" s="247"/>
      <c r="J18" s="247"/>
      <c r="K18" s="247"/>
      <c r="L18" s="247"/>
      <c r="M18" s="247"/>
      <c r="N18" s="247"/>
      <c r="O18" s="247"/>
      <c r="P18" s="247"/>
      <c r="Q18" s="247"/>
      <c r="R18" s="247"/>
      <c r="S18" s="247"/>
      <c r="T18" s="247"/>
      <c r="U18" s="247"/>
    </row>
    <row r="19" spans="1:21" ht="15.75" thickBot="1" x14ac:dyDescent="0.3">
      <c r="A19" s="269" t="s">
        <v>468</v>
      </c>
      <c r="B19" s="247"/>
      <c r="C19" s="247"/>
      <c r="D19" s="247"/>
      <c r="E19" s="247"/>
      <c r="F19" s="247"/>
      <c r="G19" s="247"/>
      <c r="H19" s="247"/>
      <c r="I19" s="247"/>
      <c r="J19" s="247"/>
      <c r="K19" s="247"/>
      <c r="L19" s="247"/>
      <c r="M19" s="247"/>
      <c r="N19" s="247"/>
      <c r="O19" s="247"/>
      <c r="P19" s="247"/>
      <c r="Q19" s="247"/>
      <c r="R19" s="247"/>
      <c r="S19" s="247"/>
      <c r="T19" s="247"/>
      <c r="U19" s="247"/>
    </row>
    <row r="20" spans="1:21" ht="15.75" thickBot="1" x14ac:dyDescent="0.3">
      <c r="A20" s="269" t="s">
        <v>469</v>
      </c>
      <c r="B20" s="247"/>
      <c r="C20" s="247"/>
      <c r="D20" s="247"/>
      <c r="E20" s="245" t="str">
        <f>IF(AND('0 Summary of compliance'!D16="Met",'0 Summary of compliance'!D17="Met",'0 Summary of compliance'!D18="Met"), "Met", "Not Met and/or N/A")</f>
        <v>Not Met and/or N/A</v>
      </c>
      <c r="F20" s="247"/>
      <c r="G20" s="247"/>
      <c r="H20" s="247"/>
      <c r="I20" s="247"/>
      <c r="J20" s="247"/>
      <c r="K20" s="247"/>
      <c r="L20" s="247"/>
      <c r="M20" s="247"/>
      <c r="N20" s="247"/>
      <c r="O20" s="247"/>
      <c r="P20" s="247"/>
      <c r="Q20" s="247"/>
      <c r="R20" s="247"/>
      <c r="S20" s="247"/>
      <c r="T20" s="247"/>
      <c r="U20" s="247"/>
    </row>
    <row r="21" spans="1:21" x14ac:dyDescent="0.25">
      <c r="A21" s="247"/>
      <c r="B21" s="247"/>
      <c r="C21" s="247"/>
      <c r="D21" s="247"/>
      <c r="E21" s="247"/>
      <c r="F21" s="247"/>
      <c r="G21" s="247"/>
      <c r="H21" s="247"/>
      <c r="I21" s="247"/>
      <c r="J21" s="247"/>
      <c r="K21" s="247"/>
      <c r="L21" s="247"/>
      <c r="M21" s="247"/>
      <c r="N21" s="247"/>
      <c r="O21" s="247"/>
      <c r="P21" s="247"/>
      <c r="Q21" s="247"/>
      <c r="R21" s="247"/>
      <c r="S21" s="247"/>
      <c r="T21" s="247"/>
      <c r="U21" s="247"/>
    </row>
  </sheetData>
  <conditionalFormatting sqref="H4:Q14">
    <cfRule type="expression" dxfId="19" priority="1">
      <formula>AND(ISNUMBER($E4), MIN(MAX($E4,0),1) &gt;= H$3)</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1423E-9E35-4CFA-8C22-4328A69EDB51}">
  <sheetPr codeName="Sheet4">
    <tabColor rgb="FF5E9732"/>
  </sheetPr>
  <dimension ref="A1:F24"/>
  <sheetViews>
    <sheetView showGridLines="0" zoomScaleNormal="100" workbookViewId="0">
      <selection activeCell="E1" sqref="E1"/>
    </sheetView>
  </sheetViews>
  <sheetFormatPr defaultColWidth="8.85546875" defaultRowHeight="15" x14ac:dyDescent="0.25"/>
  <cols>
    <col min="1" max="1" width="6.42578125" customWidth="1"/>
    <col min="2" max="2" width="64.140625" customWidth="1"/>
    <col min="3" max="3" width="31.140625" customWidth="1"/>
    <col min="4" max="4" width="32.42578125" customWidth="1"/>
    <col min="5" max="5" width="28.42578125" customWidth="1"/>
    <col min="6" max="6" width="41" customWidth="1"/>
  </cols>
  <sheetData>
    <row r="1" spans="1:6" ht="45" customHeight="1" x14ac:dyDescent="0.25">
      <c r="A1" s="21" t="s">
        <v>470</v>
      </c>
      <c r="E1" s="281" t="str">
        <f>IF((COUNTA(D6:D11)=6), "", "You appear to have incomplete cells. Complete cells D6:D11.")</f>
        <v>You appear to have incomplete cells. Complete cells D6:D11.</v>
      </c>
      <c r="F1" s="240" t="str">
        <f>IF(AND(D16="Met", D17="Met", D18="Met", (B23="")), "Please complete cell B23 since you have met all the requirements in cells D16:D18.", "")</f>
        <v/>
      </c>
    </row>
    <row r="2" spans="1:6" ht="20.25" x14ac:dyDescent="0.3">
      <c r="A2" s="22" t="s">
        <v>471</v>
      </c>
      <c r="C2" s="14"/>
    </row>
    <row r="3" spans="1:6" ht="39.6" customHeight="1" thickBot="1" x14ac:dyDescent="0.3">
      <c r="A3" s="173" t="s">
        <v>472</v>
      </c>
      <c r="B3" s="173"/>
      <c r="C3" s="173"/>
      <c r="D3" s="198"/>
    </row>
    <row r="4" spans="1:6" ht="15.75" x14ac:dyDescent="0.25">
      <c r="A4" s="228" t="s">
        <v>473</v>
      </c>
      <c r="B4" s="225"/>
      <c r="C4" s="227"/>
      <c r="D4" s="226"/>
      <c r="E4" s="6"/>
    </row>
    <row r="5" spans="1:6" x14ac:dyDescent="0.25">
      <c r="A5" s="199" t="s">
        <v>474</v>
      </c>
      <c r="B5" s="151" t="s">
        <v>475</v>
      </c>
      <c r="C5" s="200" t="s">
        <v>51</v>
      </c>
      <c r="D5" s="151" t="s">
        <v>476</v>
      </c>
      <c r="E5" s="6"/>
    </row>
    <row r="6" spans="1:6" x14ac:dyDescent="0.25">
      <c r="A6" s="201" t="s">
        <v>477</v>
      </c>
      <c r="B6" s="7" t="s">
        <v>478</v>
      </c>
      <c r="C6" s="8" t="s">
        <v>479</v>
      </c>
      <c r="D6" s="71"/>
      <c r="E6" s="6"/>
    </row>
    <row r="7" spans="1:6" x14ac:dyDescent="0.25">
      <c r="A7" s="201" t="s">
        <v>480</v>
      </c>
      <c r="B7" s="7" t="s">
        <v>481</v>
      </c>
      <c r="C7" s="10" t="s">
        <v>482</v>
      </c>
      <c r="D7" s="72"/>
      <c r="E7" s="6"/>
    </row>
    <row r="8" spans="1:6" x14ac:dyDescent="0.25">
      <c r="A8" s="201" t="s">
        <v>483</v>
      </c>
      <c r="B8" s="7" t="s">
        <v>484</v>
      </c>
      <c r="C8" s="10" t="s">
        <v>485</v>
      </c>
      <c r="D8" s="150"/>
      <c r="E8" s="6"/>
    </row>
    <row r="9" spans="1:6" x14ac:dyDescent="0.25">
      <c r="A9" s="201" t="s">
        <v>486</v>
      </c>
      <c r="B9" s="121" t="s">
        <v>487</v>
      </c>
      <c r="C9" s="8" t="s">
        <v>479</v>
      </c>
      <c r="D9" s="71"/>
      <c r="E9" s="6"/>
    </row>
    <row r="10" spans="1:6" x14ac:dyDescent="0.25">
      <c r="A10" s="201" t="s">
        <v>488</v>
      </c>
      <c r="B10" s="121" t="s">
        <v>489</v>
      </c>
      <c r="C10" s="11" t="s">
        <v>490</v>
      </c>
      <c r="D10" s="71"/>
      <c r="E10" s="6"/>
    </row>
    <row r="11" spans="1:6" x14ac:dyDescent="0.25">
      <c r="A11" s="202" t="s">
        <v>491</v>
      </c>
      <c r="B11" s="203" t="s">
        <v>492</v>
      </c>
      <c r="C11" s="204" t="s">
        <v>479</v>
      </c>
      <c r="D11" s="205"/>
      <c r="E11" s="6"/>
    </row>
    <row r="12" spans="1:6" ht="20.25" x14ac:dyDescent="0.3">
      <c r="A12" s="22" t="s">
        <v>493</v>
      </c>
      <c r="B12" s="6"/>
      <c r="C12" s="6"/>
      <c r="D12" s="6"/>
      <c r="E12" s="6"/>
      <c r="F12" s="6"/>
    </row>
    <row r="13" spans="1:6" ht="70.7" customHeight="1" thickBot="1" x14ac:dyDescent="0.3">
      <c r="A13" s="174" t="s">
        <v>494</v>
      </c>
      <c r="B13" s="174"/>
      <c r="C13" s="175"/>
      <c r="D13" s="176"/>
      <c r="E13" s="6"/>
      <c r="F13" s="6"/>
    </row>
    <row r="14" spans="1:6" ht="16.5" thickBot="1" x14ac:dyDescent="0.3">
      <c r="A14" s="4" t="s">
        <v>493</v>
      </c>
      <c r="B14" s="15"/>
      <c r="C14" s="5"/>
      <c r="D14" s="5"/>
    </row>
    <row r="15" spans="1:6" ht="15.75" thickBot="1" x14ac:dyDescent="0.3">
      <c r="A15" s="39" t="s">
        <v>495</v>
      </c>
      <c r="B15" s="37"/>
      <c r="C15" s="31"/>
      <c r="D15" s="36"/>
    </row>
    <row r="16" spans="1:6" ht="72.75" customHeight="1" x14ac:dyDescent="0.25">
      <c r="A16" s="38" t="s">
        <v>496</v>
      </c>
      <c r="B16" s="55" t="s">
        <v>497</v>
      </c>
      <c r="C16" s="41" t="s">
        <v>498</v>
      </c>
      <c r="D16" s="16" t="str">
        <f>IF(COUNTIF('I 80% Medicare'!$H$8:$H$207,"Not Met")&gt;0,"Not Met",IF(AND(COUNTIF('I 80% Medicare'!$H$8:$H$207,"Met")&gt;0,COUNTIF('I 80% Medicare'!$H$8:$H$207,"Not Met")=0),"Met","N/A"))</f>
        <v>N/A</v>
      </c>
    </row>
    <row r="17" spans="1:4" ht="41.25" customHeight="1" x14ac:dyDescent="0.25">
      <c r="A17" s="38" t="s">
        <v>499</v>
      </c>
      <c r="B17" s="55" t="s">
        <v>500</v>
      </c>
      <c r="C17" s="41" t="s">
        <v>501</v>
      </c>
      <c r="D17" s="17" t="str">
        <f>IF(COUNTIF('II 4% Aggregate'!$H$8:$H$207,"Not Met")&gt;0,"Not Met",IF(AND(COUNTIF('II 4% Aggregate'!$H$8:$H$207,"Met")&gt;0,COUNTIF('II 4% Aggregate'!$H$8:$H$207,"Not Met")=0),"Met","N/A"))</f>
        <v>N/A</v>
      </c>
    </row>
    <row r="18" spans="1:4" ht="90" customHeight="1" thickBot="1" x14ac:dyDescent="0.3">
      <c r="A18" s="40" t="s">
        <v>502</v>
      </c>
      <c r="B18" s="122" t="s">
        <v>503</v>
      </c>
      <c r="C18" s="42" t="s">
        <v>504</v>
      </c>
      <c r="D18" s="18" t="str">
        <f>IF('III Public Process Attestation'!B3="","N/A","Met")</f>
        <v>N/A</v>
      </c>
    </row>
    <row r="19" spans="1:4" ht="20.25" x14ac:dyDescent="0.3">
      <c r="A19" s="22" t="s">
        <v>505</v>
      </c>
      <c r="B19" s="127"/>
      <c r="C19" s="127"/>
    </row>
    <row r="20" spans="1:4" ht="116.45" customHeight="1" thickBot="1" x14ac:dyDescent="0.3">
      <c r="A20" s="173" t="s">
        <v>506</v>
      </c>
      <c r="B20" s="173"/>
      <c r="C20" s="173"/>
      <c r="D20" s="173"/>
    </row>
    <row r="21" spans="1:4" ht="16.5" thickBot="1" x14ac:dyDescent="0.3">
      <c r="A21" s="4" t="s">
        <v>505</v>
      </c>
      <c r="B21" s="207"/>
      <c r="D21" s="6"/>
    </row>
    <row r="22" spans="1:4" ht="15.75" thickBot="1" x14ac:dyDescent="0.3">
      <c r="A22" s="285" t="s">
        <v>474</v>
      </c>
      <c r="B22" s="286" t="s">
        <v>476</v>
      </c>
    </row>
    <row r="23" spans="1:4" ht="197.45" customHeight="1" thickBot="1" x14ac:dyDescent="0.3">
      <c r="A23" s="287" t="s">
        <v>507</v>
      </c>
      <c r="B23" s="208"/>
      <c r="C23" s="240" t="str">
        <f>IF('Progress Tracker'!E20="Met", "Complete B23.", "No need to complete B23 per responses in cells D16:D18.")</f>
        <v>No need to complete B23 per responses in cells D16:D18.</v>
      </c>
    </row>
    <row r="24" spans="1:4" x14ac:dyDescent="0.25">
      <c r="A24" s="206"/>
    </row>
  </sheetData>
  <sheetProtection formatCells="0" formatColumns="0" formatRows="0" autoFilter="0"/>
  <conditionalFormatting sqref="D16:D18">
    <cfRule type="cellIs" dxfId="18" priority="3" operator="equal">
      <formula>"N/A"</formula>
    </cfRule>
    <cfRule type="cellIs" dxfId="17" priority="5" operator="equal">
      <formula>"Not Met"</formula>
    </cfRule>
    <cfRule type="cellIs" dxfId="16" priority="6" operator="equal">
      <formula>"Met"</formula>
    </cfRule>
    <cfRule type="containsErrors" dxfId="15" priority="7">
      <formula>ISERROR(D16)</formula>
    </cfRule>
  </conditionalFormatting>
  <conditionalFormatting sqref="E1:F1">
    <cfRule type="notContainsBlanks" dxfId="14" priority="8">
      <formula>LEN(TRIM(E1))&gt;0</formula>
    </cfRule>
  </conditionalFormatting>
  <dataValidations xWindow="1061" yWindow="459" count="1">
    <dataValidation allowBlank="1" showInputMessage="1" showErrorMessage="1" prompt="Beige cell for state response." sqref="D6:D9 D11 B23" xr:uid="{7BB433AD-42D9-471D-B2E9-FAE8FBBDA34C}"/>
  </dataValidations>
  <pageMargins left="0.7" right="0.7" top="0.75" bottom="0.75" header="0.3" footer="0.3"/>
  <pageSetup paperSize="5" scale="65" orientation="landscape" r:id="rId1"/>
  <tableParts count="1">
    <tablePart r:id="rId2"/>
  </tableParts>
  <extLst>
    <ext xmlns:x14="http://schemas.microsoft.com/office/spreadsheetml/2009/9/main" uri="{CCE6A557-97BC-4b89-ADB6-D9C93CAAB3DF}">
      <x14:dataValidations xmlns:xm="http://schemas.microsoft.com/office/excel/2006/main" xWindow="1061" yWindow="459" count="1">
        <x14:dataValidation type="list" allowBlank="1" showInputMessage="1" showErrorMessage="1" prompt="Beige cell for state response." xr:uid="{5F82B490-163A-49FC-AED5-B66B7EA20E94}">
          <x14:formula1>
            <xm:f>'Drop Down List'!$D$1:$D$66</xm:f>
          </x14:formula1>
          <xm:sqref>D10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19EB0-7DEE-48FE-BE1F-A951321CA057}">
  <sheetPr codeName="Sheet5">
    <tabColor rgb="FF5E9732"/>
    <pageSetUpPr fitToPage="1"/>
  </sheetPr>
  <dimension ref="A1:K208"/>
  <sheetViews>
    <sheetView showGridLines="0" zoomScaleNormal="100" workbookViewId="0">
      <selection activeCell="C4" sqref="C4"/>
    </sheetView>
  </sheetViews>
  <sheetFormatPr defaultColWidth="8.85546875" defaultRowHeight="15" x14ac:dyDescent="0.25"/>
  <cols>
    <col min="1" max="1" width="23.85546875" customWidth="1"/>
    <col min="2" max="2" width="47.42578125" customWidth="1"/>
    <col min="3" max="3" width="32.42578125" customWidth="1"/>
    <col min="4" max="4" width="35.42578125" customWidth="1"/>
    <col min="5" max="5" width="48" customWidth="1"/>
    <col min="6" max="6" width="46.42578125" customWidth="1"/>
    <col min="7" max="7" width="28.42578125" customWidth="1"/>
    <col min="8" max="8" width="29.42578125" customWidth="1"/>
    <col min="9" max="9" width="10.42578125" hidden="1" customWidth="1"/>
    <col min="10" max="11" width="11.42578125" hidden="1" customWidth="1"/>
  </cols>
  <sheetData>
    <row r="1" spans="1:11" ht="61.7" customHeight="1" x14ac:dyDescent="0.25">
      <c r="A1" s="21" t="s">
        <v>508</v>
      </c>
    </row>
    <row r="2" spans="1:11" ht="20.25" x14ac:dyDescent="0.3">
      <c r="A2" s="22" t="s">
        <v>509</v>
      </c>
      <c r="C2" s="14"/>
      <c r="E2" s="6"/>
      <c r="F2" s="6"/>
      <c r="G2" s="6"/>
      <c r="H2" s="6"/>
    </row>
    <row r="3" spans="1:11" ht="54.6" customHeight="1" thickBot="1" x14ac:dyDescent="0.3">
      <c r="A3" s="173" t="s">
        <v>510</v>
      </c>
      <c r="B3" s="173"/>
      <c r="C3" s="173"/>
      <c r="D3" s="183"/>
      <c r="E3" s="183"/>
      <c r="F3" s="6"/>
      <c r="G3" s="6"/>
      <c r="H3" s="6"/>
    </row>
    <row r="4" spans="1:11" ht="101.25" thickBot="1" x14ac:dyDescent="0.3">
      <c r="A4" s="123" t="s">
        <v>511</v>
      </c>
      <c r="C4" s="229" t="str">
        <f>IF(A5="", "Cell A5 is a required field. Please complete cell A5.", "")</f>
        <v>Cell A5 is a required field. Please complete cell A5.</v>
      </c>
      <c r="D4" s="229" t="str">
        <f>IF((COUNTIF(I8:I207, "Incomplete")=0), "", "There are incomplete cells. Review the table range B8:F207 and see if there are any missing cells to complete.")</f>
        <v/>
      </c>
    </row>
    <row r="5" spans="1:11" ht="30.6" customHeight="1" thickBot="1" x14ac:dyDescent="0.3">
      <c r="A5" s="210"/>
      <c r="C5" s="6"/>
      <c r="D5" s="6"/>
    </row>
    <row r="6" spans="1:11" ht="40.5" customHeight="1" x14ac:dyDescent="0.25">
      <c r="A6" s="12" t="s">
        <v>474</v>
      </c>
      <c r="B6" s="12" t="s">
        <v>53</v>
      </c>
      <c r="C6" s="12" t="s">
        <v>57</v>
      </c>
      <c r="D6" s="12" t="s">
        <v>60</v>
      </c>
      <c r="E6" s="73" t="s">
        <v>63</v>
      </c>
      <c r="F6" s="34" t="s">
        <v>67</v>
      </c>
      <c r="G6" s="73" t="s">
        <v>512</v>
      </c>
      <c r="H6" s="73" t="s">
        <v>513</v>
      </c>
      <c r="I6" s="231" t="s">
        <v>514</v>
      </c>
      <c r="J6" s="230" t="s">
        <v>515</v>
      </c>
      <c r="K6" s="231" t="s">
        <v>516</v>
      </c>
    </row>
    <row r="7" spans="1:11" ht="152.1" customHeight="1" x14ac:dyDescent="0.25">
      <c r="A7">
        <v>0</v>
      </c>
      <c r="B7" s="13" t="s">
        <v>517</v>
      </c>
      <c r="C7" s="13" t="s">
        <v>518</v>
      </c>
      <c r="D7" s="13" t="s">
        <v>519</v>
      </c>
      <c r="E7" s="13" t="s">
        <v>520</v>
      </c>
      <c r="F7" s="13" t="s">
        <v>521</v>
      </c>
      <c r="G7" s="13" t="s">
        <v>288</v>
      </c>
      <c r="H7" s="13" t="s">
        <v>288</v>
      </c>
      <c r="I7" s="232" t="s">
        <v>288</v>
      </c>
      <c r="J7" s="233" t="s">
        <v>288</v>
      </c>
      <c r="K7" s="233" t="s">
        <v>288</v>
      </c>
    </row>
    <row r="8" spans="1:11" ht="27" customHeight="1" x14ac:dyDescent="0.25">
      <c r="A8">
        <v>1</v>
      </c>
      <c r="B8" s="66"/>
      <c r="C8" s="88"/>
      <c r="D8" s="66"/>
      <c r="E8" s="89"/>
      <c r="F8" s="90"/>
      <c r="G8" s="56" t="e">
        <f>E8/F8</f>
        <v>#DIV/0!</v>
      </c>
      <c r="H8" s="65" t="str">
        <f>IF(AND(ISBLANK(E8),ISBLANK(F8)),"--",IF(G8&gt;=0.8,"Met","Not Met"))</f>
        <v>--</v>
      </c>
      <c r="I8" s="239" t="str">
        <f>IF(COUNTA(Table9[[#This Row],[Name of SPA]:[Number of individual ratios]])=0,"", IF(COUNTA(Table9[[#This Row],[Name of SPA]:[Number of individual ratios]])&lt;COLUMNS(Table9[[#This Row],[Name of SPA]:[Number of individual ratios]]),"Incomplete","Complete"))</f>
        <v/>
      </c>
      <c r="J8" s="239">
        <f>IF(I8="Incomplete", (COUNTBLANK(Table9[[#This Row],[Name of SPA]:[Number of individual ratios]])), 0)</f>
        <v>0</v>
      </c>
      <c r="K8" s="239">
        <f>IF(OR(I8="Complete", I8="Incomplete"), (COLUMNS(Table9[[#This Row],[Name of SPA]:[Number of individual ratios]])), 0)</f>
        <v>0</v>
      </c>
    </row>
    <row r="9" spans="1:11" x14ac:dyDescent="0.25">
      <c r="A9">
        <f>A8+1</f>
        <v>2</v>
      </c>
      <c r="B9" s="126"/>
      <c r="C9" s="88"/>
      <c r="D9" s="66"/>
      <c r="E9" s="89"/>
      <c r="F9" s="90"/>
      <c r="G9" s="56" t="e">
        <f t="shared" ref="G9:G56" si="0">E9/F9</f>
        <v>#DIV/0!</v>
      </c>
      <c r="H9" s="65" t="str">
        <f t="shared" ref="H9:H72" si="1">IF(AND(ISBLANK(E9),ISBLANK(F9)),"--",IF(G9&gt;=0.8,"Met","Not Met"))</f>
        <v>--</v>
      </c>
      <c r="I9" s="239" t="str">
        <f>IF(COUNTA(Table9[[#This Row],[Name of SPA]:[Number of individual ratios]])=0,"", IF(COUNTA(Table9[[#This Row],[Name of SPA]:[Number of individual ratios]])&lt;COLUMNS(Table9[[#This Row],[Name of SPA]:[Number of individual ratios]]),"Incomplete","Complete"))</f>
        <v/>
      </c>
      <c r="J9" s="239">
        <f>IF(I9="Incomplete", (COUNTBLANK(Table9[[#This Row],[Name of SPA]:[Number of individual ratios]])), 0)</f>
        <v>0</v>
      </c>
      <c r="K9" s="239">
        <f>IF(OR(I9="Complete", I9="Incomplete"), (COLUMNS(Table9[[#This Row],[Name of SPA]:[Number of individual ratios]])), 0)</f>
        <v>0</v>
      </c>
    </row>
    <row r="10" spans="1:11" x14ac:dyDescent="0.25">
      <c r="A10">
        <f t="shared" ref="A10:A56" si="2">A9+1</f>
        <v>3</v>
      </c>
      <c r="B10" s="66"/>
      <c r="C10" s="88"/>
      <c r="D10" s="66"/>
      <c r="E10" s="89"/>
      <c r="F10" s="90"/>
      <c r="G10" s="56" t="e">
        <f t="shared" si="0"/>
        <v>#DIV/0!</v>
      </c>
      <c r="H10" s="65" t="str">
        <f t="shared" si="1"/>
        <v>--</v>
      </c>
      <c r="I10" s="239" t="str">
        <f>IF(COUNTA(Table9[[#This Row],[Name of SPA]:[Number of individual ratios]])=0,"", IF(COUNTA(Table9[[#This Row],[Name of SPA]:[Number of individual ratios]])&lt;COLUMNS(Table9[[#This Row],[Name of SPA]:[Number of individual ratios]]),"Incomplete","Complete"))</f>
        <v/>
      </c>
      <c r="J10" s="239">
        <f>IF(I10="Incomplete", (COUNTBLANK(Table9[[#This Row],[Name of SPA]:[Number of individual ratios]])), 0)</f>
        <v>0</v>
      </c>
      <c r="K10" s="239">
        <f>IF(OR(I10="Complete", I10="Incomplete"), (COLUMNS(Table9[[#This Row],[Name of SPA]:[Number of individual ratios]])), 0)</f>
        <v>0</v>
      </c>
    </row>
    <row r="11" spans="1:11" x14ac:dyDescent="0.25">
      <c r="A11">
        <f t="shared" si="2"/>
        <v>4</v>
      </c>
      <c r="B11" s="66"/>
      <c r="C11" s="88"/>
      <c r="D11" s="66"/>
      <c r="E11" s="89"/>
      <c r="F11" s="90"/>
      <c r="G11" s="56" t="e">
        <f t="shared" si="0"/>
        <v>#DIV/0!</v>
      </c>
      <c r="H11" s="65" t="str">
        <f t="shared" si="1"/>
        <v>--</v>
      </c>
      <c r="I11" s="239" t="str">
        <f>IF(COUNTA(Table9[[#This Row],[Name of SPA]:[Number of individual ratios]])=0,"", IF(COUNTA(Table9[[#This Row],[Name of SPA]:[Number of individual ratios]])&lt;COLUMNS(Table9[[#This Row],[Name of SPA]:[Number of individual ratios]]),"Incomplete","Complete"))</f>
        <v/>
      </c>
      <c r="J11" s="239">
        <f>IF(I11="Incomplete", (COUNTBLANK(Table9[[#This Row],[Name of SPA]:[Number of individual ratios]])), 0)</f>
        <v>0</v>
      </c>
      <c r="K11" s="239">
        <f>IF(OR(I11="Complete", I11="Incomplete"), (COLUMNS(Table9[[#This Row],[Name of SPA]:[Number of individual ratios]])), 0)</f>
        <v>0</v>
      </c>
    </row>
    <row r="12" spans="1:11" x14ac:dyDescent="0.25">
      <c r="A12">
        <f t="shared" si="2"/>
        <v>5</v>
      </c>
      <c r="B12" s="66"/>
      <c r="C12" s="88"/>
      <c r="D12" s="66"/>
      <c r="E12" s="89"/>
      <c r="F12" s="90"/>
      <c r="G12" s="56" t="e">
        <f t="shared" si="0"/>
        <v>#DIV/0!</v>
      </c>
      <c r="H12" s="65" t="str">
        <f t="shared" si="1"/>
        <v>--</v>
      </c>
      <c r="I12" s="239" t="str">
        <f>IF(COUNTA(Table9[[#This Row],[Name of SPA]:[Number of individual ratios]])=0,"", IF(COUNTA(Table9[[#This Row],[Name of SPA]:[Number of individual ratios]])&lt;COLUMNS(Table9[[#This Row],[Name of SPA]:[Number of individual ratios]]),"Incomplete","Complete"))</f>
        <v/>
      </c>
      <c r="J12" s="239">
        <f>IF(I12="Incomplete", (COUNTBLANK(Table9[[#This Row],[Name of SPA]:[Number of individual ratios]])), 0)</f>
        <v>0</v>
      </c>
      <c r="K12" s="239">
        <f>IF(OR(I12="Complete", I12="Incomplete"), (COLUMNS(Table9[[#This Row],[Name of SPA]:[Number of individual ratios]])), 0)</f>
        <v>0</v>
      </c>
    </row>
    <row r="13" spans="1:11" x14ac:dyDescent="0.25">
      <c r="A13">
        <f t="shared" si="2"/>
        <v>6</v>
      </c>
      <c r="B13" s="66"/>
      <c r="C13" s="66"/>
      <c r="D13" s="66"/>
      <c r="E13" s="89"/>
      <c r="F13" s="90"/>
      <c r="G13" s="56" t="e">
        <f t="shared" si="0"/>
        <v>#DIV/0!</v>
      </c>
      <c r="H13" s="65" t="str">
        <f t="shared" si="1"/>
        <v>--</v>
      </c>
      <c r="I13" s="239" t="str">
        <f>IF(COUNTA(Table9[[#This Row],[Name of SPA]:[Number of individual ratios]])=0,"", IF(COUNTA(Table9[[#This Row],[Name of SPA]:[Number of individual ratios]])&lt;COLUMNS(Table9[[#This Row],[Name of SPA]:[Number of individual ratios]]),"Incomplete","Complete"))</f>
        <v/>
      </c>
      <c r="J13" s="239">
        <f>IF(I13="Incomplete", (COUNTBLANK(Table9[[#This Row],[Name of SPA]:[Number of individual ratios]])), 0)</f>
        <v>0</v>
      </c>
      <c r="K13" s="239">
        <f>IF(OR(I13="Complete", I13="Incomplete"), (COLUMNS(Table9[[#This Row],[Name of SPA]:[Number of individual ratios]])), 0)</f>
        <v>0</v>
      </c>
    </row>
    <row r="14" spans="1:11" x14ac:dyDescent="0.25">
      <c r="A14">
        <f t="shared" si="2"/>
        <v>7</v>
      </c>
      <c r="B14" s="66"/>
      <c r="C14" s="66"/>
      <c r="D14" s="66"/>
      <c r="E14" s="89"/>
      <c r="F14" s="90"/>
      <c r="G14" s="56" t="e">
        <f t="shared" si="0"/>
        <v>#DIV/0!</v>
      </c>
      <c r="H14" s="65" t="str">
        <f t="shared" si="1"/>
        <v>--</v>
      </c>
      <c r="I14" s="239" t="str">
        <f>IF(COUNTA(Table9[[#This Row],[Name of SPA]:[Number of individual ratios]])=0,"", IF(COUNTA(Table9[[#This Row],[Name of SPA]:[Number of individual ratios]])&lt;COLUMNS(Table9[[#This Row],[Name of SPA]:[Number of individual ratios]]),"Incomplete","Complete"))</f>
        <v/>
      </c>
      <c r="J14" s="239">
        <f>IF(I14="Incomplete", (COUNTBLANK(Table9[[#This Row],[Name of SPA]:[Number of individual ratios]])), 0)</f>
        <v>0</v>
      </c>
      <c r="K14" s="239">
        <f>IF(OR(I14="Complete", I14="Incomplete"), (COLUMNS(Table9[[#This Row],[Name of SPA]:[Number of individual ratios]])), 0)</f>
        <v>0</v>
      </c>
    </row>
    <row r="15" spans="1:11" x14ac:dyDescent="0.25">
      <c r="A15">
        <f t="shared" si="2"/>
        <v>8</v>
      </c>
      <c r="B15" s="66"/>
      <c r="C15" s="66"/>
      <c r="D15" s="66"/>
      <c r="E15" s="89"/>
      <c r="F15" s="90"/>
      <c r="G15" s="56" t="e">
        <f t="shared" si="0"/>
        <v>#DIV/0!</v>
      </c>
      <c r="H15" s="65" t="str">
        <f t="shared" si="1"/>
        <v>--</v>
      </c>
      <c r="I15" s="239" t="str">
        <f>IF(COUNTA(Table9[[#This Row],[Name of SPA]:[Number of individual ratios]])=0,"", IF(COUNTA(Table9[[#This Row],[Name of SPA]:[Number of individual ratios]])&lt;COLUMNS(Table9[[#This Row],[Name of SPA]:[Number of individual ratios]]),"Incomplete","Complete"))</f>
        <v/>
      </c>
      <c r="J15" s="239">
        <f>IF(I15="Incomplete", (COUNTBLANK(Table9[[#This Row],[Name of SPA]:[Number of individual ratios]])), 0)</f>
        <v>0</v>
      </c>
      <c r="K15" s="239">
        <f>IF(OR(I15="Complete", I15="Incomplete"), (COLUMNS(Table9[[#This Row],[Name of SPA]:[Number of individual ratios]])), 0)</f>
        <v>0</v>
      </c>
    </row>
    <row r="16" spans="1:11" x14ac:dyDescent="0.25">
      <c r="A16">
        <f t="shared" si="2"/>
        <v>9</v>
      </c>
      <c r="B16" s="66"/>
      <c r="C16" s="66"/>
      <c r="D16" s="66"/>
      <c r="E16" s="89"/>
      <c r="F16" s="90"/>
      <c r="G16" s="56" t="e">
        <f t="shared" si="0"/>
        <v>#DIV/0!</v>
      </c>
      <c r="H16" s="65" t="str">
        <f t="shared" si="1"/>
        <v>--</v>
      </c>
      <c r="I16" s="239" t="str">
        <f>IF(COUNTA(Table9[[#This Row],[Name of SPA]:[Number of individual ratios]])=0,"", IF(COUNTA(Table9[[#This Row],[Name of SPA]:[Number of individual ratios]])&lt;COLUMNS(Table9[[#This Row],[Name of SPA]:[Number of individual ratios]]),"Incomplete","Complete"))</f>
        <v/>
      </c>
      <c r="J16" s="239">
        <f>IF(I16="Incomplete", (COUNTBLANK(Table9[[#This Row],[Name of SPA]:[Number of individual ratios]])), 0)</f>
        <v>0</v>
      </c>
      <c r="K16" s="239">
        <f>IF(OR(I16="Complete", I16="Incomplete"), (COLUMNS(Table9[[#This Row],[Name of SPA]:[Number of individual ratios]])), 0)</f>
        <v>0</v>
      </c>
    </row>
    <row r="17" spans="1:11" x14ac:dyDescent="0.25">
      <c r="A17">
        <f t="shared" si="2"/>
        <v>10</v>
      </c>
      <c r="B17" s="66"/>
      <c r="C17" s="66"/>
      <c r="D17" s="66"/>
      <c r="E17" s="89"/>
      <c r="F17" s="90"/>
      <c r="G17" s="56" t="e">
        <f t="shared" si="0"/>
        <v>#DIV/0!</v>
      </c>
      <c r="H17" s="65" t="str">
        <f t="shared" si="1"/>
        <v>--</v>
      </c>
      <c r="I17" s="239" t="str">
        <f>IF(COUNTA(Table9[[#This Row],[Name of SPA]:[Number of individual ratios]])=0,"", IF(COUNTA(Table9[[#This Row],[Name of SPA]:[Number of individual ratios]])&lt;COLUMNS(Table9[[#This Row],[Name of SPA]:[Number of individual ratios]]),"Incomplete","Complete"))</f>
        <v/>
      </c>
      <c r="J17" s="239">
        <f>IF(I17="Incomplete", (COUNTBLANK(Table9[[#This Row],[Name of SPA]:[Number of individual ratios]])), 0)</f>
        <v>0</v>
      </c>
      <c r="K17" s="239">
        <f>IF(OR(I17="Complete", I17="Incomplete"), (COLUMNS(Table9[[#This Row],[Name of SPA]:[Number of individual ratios]])), 0)</f>
        <v>0</v>
      </c>
    </row>
    <row r="18" spans="1:11" x14ac:dyDescent="0.25">
      <c r="A18">
        <f t="shared" si="2"/>
        <v>11</v>
      </c>
      <c r="B18" s="66"/>
      <c r="C18" s="66"/>
      <c r="D18" s="66"/>
      <c r="E18" s="89"/>
      <c r="F18" s="90"/>
      <c r="G18" s="56" t="e">
        <f t="shared" si="0"/>
        <v>#DIV/0!</v>
      </c>
      <c r="H18" s="65" t="str">
        <f t="shared" si="1"/>
        <v>--</v>
      </c>
      <c r="I18" s="239" t="str">
        <f>IF(COUNTA(Table9[[#This Row],[Name of SPA]:[Number of individual ratios]])=0,"", IF(COUNTA(Table9[[#This Row],[Name of SPA]:[Number of individual ratios]])&lt;COLUMNS(Table9[[#This Row],[Name of SPA]:[Number of individual ratios]]),"Incomplete","Complete"))</f>
        <v/>
      </c>
      <c r="J18" s="239">
        <f>IF(I18="Incomplete", (COUNTBLANK(Table9[[#This Row],[Name of SPA]:[Number of individual ratios]])), 0)</f>
        <v>0</v>
      </c>
      <c r="K18" s="239">
        <f>IF(OR(I18="Complete", I18="Incomplete"), (COLUMNS(Table9[[#This Row],[Name of SPA]:[Number of individual ratios]])), 0)</f>
        <v>0</v>
      </c>
    </row>
    <row r="19" spans="1:11" x14ac:dyDescent="0.25">
      <c r="A19">
        <f t="shared" si="2"/>
        <v>12</v>
      </c>
      <c r="B19" s="66"/>
      <c r="C19" s="66"/>
      <c r="D19" s="66"/>
      <c r="E19" s="89"/>
      <c r="F19" s="90"/>
      <c r="G19" s="56" t="e">
        <f t="shared" si="0"/>
        <v>#DIV/0!</v>
      </c>
      <c r="H19" s="65" t="str">
        <f t="shared" si="1"/>
        <v>--</v>
      </c>
      <c r="I19" s="239" t="str">
        <f>IF(COUNTA(Table9[[#This Row],[Name of SPA]:[Number of individual ratios]])=0,"", IF(COUNTA(Table9[[#This Row],[Name of SPA]:[Number of individual ratios]])&lt;COLUMNS(Table9[[#This Row],[Name of SPA]:[Number of individual ratios]]),"Incomplete","Complete"))</f>
        <v/>
      </c>
      <c r="J19" s="239">
        <f>IF(I19="Incomplete", (COUNTBLANK(Table9[[#This Row],[Name of SPA]:[Number of individual ratios]])), 0)</f>
        <v>0</v>
      </c>
      <c r="K19" s="239">
        <f>IF(OR(I19="Complete", I19="Incomplete"), (COLUMNS(Table9[[#This Row],[Name of SPA]:[Number of individual ratios]])), 0)</f>
        <v>0</v>
      </c>
    </row>
    <row r="20" spans="1:11" x14ac:dyDescent="0.25">
      <c r="A20">
        <f t="shared" si="2"/>
        <v>13</v>
      </c>
      <c r="B20" s="66"/>
      <c r="C20" s="66"/>
      <c r="D20" s="66"/>
      <c r="E20" s="89"/>
      <c r="F20" s="90"/>
      <c r="G20" s="56" t="e">
        <f t="shared" si="0"/>
        <v>#DIV/0!</v>
      </c>
      <c r="H20" s="65" t="str">
        <f t="shared" si="1"/>
        <v>--</v>
      </c>
      <c r="I20" s="239" t="str">
        <f>IF(COUNTA(Table9[[#This Row],[Name of SPA]:[Number of individual ratios]])=0,"", IF(COUNTA(Table9[[#This Row],[Name of SPA]:[Number of individual ratios]])&lt;COLUMNS(Table9[[#This Row],[Name of SPA]:[Number of individual ratios]]),"Incomplete","Complete"))</f>
        <v/>
      </c>
      <c r="J20" s="239">
        <f>IF(I20="Incomplete", (COUNTBLANK(Table9[[#This Row],[Name of SPA]:[Number of individual ratios]])), 0)</f>
        <v>0</v>
      </c>
      <c r="K20" s="239">
        <f>IF(OR(I20="Complete", I20="Incomplete"), (COLUMNS(Table9[[#This Row],[Name of SPA]:[Number of individual ratios]])), 0)</f>
        <v>0</v>
      </c>
    </row>
    <row r="21" spans="1:11" x14ac:dyDescent="0.25">
      <c r="A21">
        <f t="shared" si="2"/>
        <v>14</v>
      </c>
      <c r="B21" s="66"/>
      <c r="C21" s="66"/>
      <c r="D21" s="66"/>
      <c r="E21" s="89"/>
      <c r="F21" s="90"/>
      <c r="G21" s="56" t="e">
        <f t="shared" si="0"/>
        <v>#DIV/0!</v>
      </c>
      <c r="H21" s="65" t="str">
        <f t="shared" si="1"/>
        <v>--</v>
      </c>
      <c r="I21" s="239" t="str">
        <f>IF(COUNTA(Table9[[#This Row],[Name of SPA]:[Number of individual ratios]])=0,"", IF(COUNTA(Table9[[#This Row],[Name of SPA]:[Number of individual ratios]])&lt;COLUMNS(Table9[[#This Row],[Name of SPA]:[Number of individual ratios]]),"Incomplete","Complete"))</f>
        <v/>
      </c>
      <c r="J21" s="239">
        <f>IF(I21="Incomplete", (COUNTBLANK(Table9[[#This Row],[Name of SPA]:[Number of individual ratios]])), 0)</f>
        <v>0</v>
      </c>
      <c r="K21" s="239">
        <f>IF(OR(I21="Complete", I21="Incomplete"), (COLUMNS(Table9[[#This Row],[Name of SPA]:[Number of individual ratios]])), 0)</f>
        <v>0</v>
      </c>
    </row>
    <row r="22" spans="1:11" x14ac:dyDescent="0.25">
      <c r="A22">
        <f t="shared" si="2"/>
        <v>15</v>
      </c>
      <c r="B22" s="66"/>
      <c r="C22" s="66"/>
      <c r="D22" s="66"/>
      <c r="E22" s="89"/>
      <c r="F22" s="90"/>
      <c r="G22" s="56" t="e">
        <f t="shared" si="0"/>
        <v>#DIV/0!</v>
      </c>
      <c r="H22" s="65" t="str">
        <f t="shared" si="1"/>
        <v>--</v>
      </c>
      <c r="I22" s="239" t="str">
        <f>IF(COUNTA(Table9[[#This Row],[Name of SPA]:[Number of individual ratios]])=0,"", IF(COUNTA(Table9[[#This Row],[Name of SPA]:[Number of individual ratios]])&lt;COLUMNS(Table9[[#This Row],[Name of SPA]:[Number of individual ratios]]),"Incomplete","Complete"))</f>
        <v/>
      </c>
      <c r="J22" s="239">
        <f>IF(I22="Incomplete", (COUNTBLANK(Table9[[#This Row],[Name of SPA]:[Number of individual ratios]])), 0)</f>
        <v>0</v>
      </c>
      <c r="K22" s="239">
        <f>IF(OR(I22="Complete", I22="Incomplete"), (COLUMNS(Table9[[#This Row],[Name of SPA]:[Number of individual ratios]])), 0)</f>
        <v>0</v>
      </c>
    </row>
    <row r="23" spans="1:11" x14ac:dyDescent="0.25">
      <c r="A23">
        <f t="shared" si="2"/>
        <v>16</v>
      </c>
      <c r="B23" s="66"/>
      <c r="C23" s="66"/>
      <c r="D23" s="66"/>
      <c r="E23" s="89"/>
      <c r="F23" s="90"/>
      <c r="G23" s="56" t="e">
        <f t="shared" si="0"/>
        <v>#DIV/0!</v>
      </c>
      <c r="H23" s="65" t="str">
        <f t="shared" si="1"/>
        <v>--</v>
      </c>
      <c r="I23" s="239" t="str">
        <f>IF(COUNTA(Table9[[#This Row],[Name of SPA]:[Number of individual ratios]])=0,"", IF(COUNTA(Table9[[#This Row],[Name of SPA]:[Number of individual ratios]])&lt;COLUMNS(Table9[[#This Row],[Name of SPA]:[Number of individual ratios]]),"Incomplete","Complete"))</f>
        <v/>
      </c>
      <c r="J23" s="239">
        <f>IF(I23="Incomplete", (COUNTBLANK(Table9[[#This Row],[Name of SPA]:[Number of individual ratios]])), 0)</f>
        <v>0</v>
      </c>
      <c r="K23" s="239">
        <f>IF(OR(I23="Complete", I23="Incomplete"), (COLUMNS(Table9[[#This Row],[Name of SPA]:[Number of individual ratios]])), 0)</f>
        <v>0</v>
      </c>
    </row>
    <row r="24" spans="1:11" x14ac:dyDescent="0.25">
      <c r="A24">
        <f t="shared" si="2"/>
        <v>17</v>
      </c>
      <c r="B24" s="66"/>
      <c r="C24" s="66"/>
      <c r="D24" s="66"/>
      <c r="E24" s="89"/>
      <c r="F24" s="90"/>
      <c r="G24" s="56" t="e">
        <f t="shared" si="0"/>
        <v>#DIV/0!</v>
      </c>
      <c r="H24" s="65" t="str">
        <f t="shared" si="1"/>
        <v>--</v>
      </c>
      <c r="I24" s="239" t="str">
        <f>IF(COUNTA(Table9[[#This Row],[Name of SPA]:[Number of individual ratios]])=0,"", IF(COUNTA(Table9[[#This Row],[Name of SPA]:[Number of individual ratios]])&lt;COLUMNS(Table9[[#This Row],[Name of SPA]:[Number of individual ratios]]),"Incomplete","Complete"))</f>
        <v/>
      </c>
      <c r="J24" s="239">
        <f>IF(I24="Incomplete", (COUNTBLANK(Table9[[#This Row],[Name of SPA]:[Number of individual ratios]])), 0)</f>
        <v>0</v>
      </c>
      <c r="K24" s="239">
        <f>IF(OR(I24="Complete", I24="Incomplete"), (COLUMNS(Table9[[#This Row],[Name of SPA]:[Number of individual ratios]])), 0)</f>
        <v>0</v>
      </c>
    </row>
    <row r="25" spans="1:11" x14ac:dyDescent="0.25">
      <c r="A25">
        <f t="shared" si="2"/>
        <v>18</v>
      </c>
      <c r="B25" s="66"/>
      <c r="C25" s="66"/>
      <c r="D25" s="66"/>
      <c r="E25" s="89"/>
      <c r="F25" s="90"/>
      <c r="G25" s="56" t="e">
        <f t="shared" si="0"/>
        <v>#DIV/0!</v>
      </c>
      <c r="H25" s="65" t="str">
        <f t="shared" si="1"/>
        <v>--</v>
      </c>
      <c r="I25" s="239" t="str">
        <f>IF(COUNTA(Table9[[#This Row],[Name of SPA]:[Number of individual ratios]])=0,"", IF(COUNTA(Table9[[#This Row],[Name of SPA]:[Number of individual ratios]])&lt;COLUMNS(Table9[[#This Row],[Name of SPA]:[Number of individual ratios]]),"Incomplete","Complete"))</f>
        <v/>
      </c>
      <c r="J25" s="239">
        <f>IF(I25="Incomplete", (COUNTBLANK(Table9[[#This Row],[Name of SPA]:[Number of individual ratios]])), 0)</f>
        <v>0</v>
      </c>
      <c r="K25" s="239">
        <f>IF(OR(I25="Complete", I25="Incomplete"), (COLUMNS(Table9[[#This Row],[Name of SPA]:[Number of individual ratios]])), 0)</f>
        <v>0</v>
      </c>
    </row>
    <row r="26" spans="1:11" x14ac:dyDescent="0.25">
      <c r="A26">
        <f t="shared" si="2"/>
        <v>19</v>
      </c>
      <c r="B26" s="66"/>
      <c r="C26" s="66"/>
      <c r="D26" s="66"/>
      <c r="E26" s="89"/>
      <c r="F26" s="90"/>
      <c r="G26" s="56" t="e">
        <f t="shared" si="0"/>
        <v>#DIV/0!</v>
      </c>
      <c r="H26" s="65" t="str">
        <f t="shared" si="1"/>
        <v>--</v>
      </c>
      <c r="I26" s="239" t="str">
        <f>IF(COUNTA(Table9[[#This Row],[Name of SPA]:[Number of individual ratios]])=0,"", IF(COUNTA(Table9[[#This Row],[Name of SPA]:[Number of individual ratios]])&lt;COLUMNS(Table9[[#This Row],[Name of SPA]:[Number of individual ratios]]),"Incomplete","Complete"))</f>
        <v/>
      </c>
      <c r="J26" s="239">
        <f>IF(I26="Incomplete", (COUNTBLANK(Table9[[#This Row],[Name of SPA]:[Number of individual ratios]])), 0)</f>
        <v>0</v>
      </c>
      <c r="K26" s="239">
        <f>IF(OR(I26="Complete", I26="Incomplete"), (COLUMNS(Table9[[#This Row],[Name of SPA]:[Number of individual ratios]])), 0)</f>
        <v>0</v>
      </c>
    </row>
    <row r="27" spans="1:11" x14ac:dyDescent="0.25">
      <c r="A27">
        <f t="shared" si="2"/>
        <v>20</v>
      </c>
      <c r="B27" s="66"/>
      <c r="C27" s="66"/>
      <c r="D27" s="66"/>
      <c r="E27" s="89"/>
      <c r="F27" s="90"/>
      <c r="G27" s="56" t="e">
        <f t="shared" si="0"/>
        <v>#DIV/0!</v>
      </c>
      <c r="H27" s="65" t="str">
        <f t="shared" si="1"/>
        <v>--</v>
      </c>
      <c r="I27" s="239" t="str">
        <f>IF(COUNTA(Table9[[#This Row],[Name of SPA]:[Number of individual ratios]])=0,"", IF(COUNTA(Table9[[#This Row],[Name of SPA]:[Number of individual ratios]])&lt;COLUMNS(Table9[[#This Row],[Name of SPA]:[Number of individual ratios]]),"Incomplete","Complete"))</f>
        <v/>
      </c>
      <c r="J27" s="239">
        <f>IF(I27="Incomplete", (COUNTBLANK(Table9[[#This Row],[Name of SPA]:[Number of individual ratios]])), 0)</f>
        <v>0</v>
      </c>
      <c r="K27" s="239">
        <f>IF(OR(I27="Complete", I27="Incomplete"), (COLUMNS(Table9[[#This Row],[Name of SPA]:[Number of individual ratios]])), 0)</f>
        <v>0</v>
      </c>
    </row>
    <row r="28" spans="1:11" x14ac:dyDescent="0.25">
      <c r="A28">
        <f t="shared" si="2"/>
        <v>21</v>
      </c>
      <c r="B28" s="66"/>
      <c r="C28" s="66"/>
      <c r="D28" s="66"/>
      <c r="E28" s="89"/>
      <c r="F28" s="90"/>
      <c r="G28" s="56" t="e">
        <f t="shared" si="0"/>
        <v>#DIV/0!</v>
      </c>
      <c r="H28" s="65" t="str">
        <f t="shared" si="1"/>
        <v>--</v>
      </c>
      <c r="I28" s="239" t="str">
        <f>IF(COUNTA(Table9[[#This Row],[Name of SPA]:[Number of individual ratios]])=0,"", IF(COUNTA(Table9[[#This Row],[Name of SPA]:[Number of individual ratios]])&lt;COLUMNS(Table9[[#This Row],[Name of SPA]:[Number of individual ratios]]),"Incomplete","Complete"))</f>
        <v/>
      </c>
      <c r="J28" s="239">
        <f>IF(I28="Incomplete", (COUNTBLANK(Table9[[#This Row],[Name of SPA]:[Number of individual ratios]])), 0)</f>
        <v>0</v>
      </c>
      <c r="K28" s="239">
        <f>IF(OR(I28="Complete", I28="Incomplete"), (COLUMNS(Table9[[#This Row],[Name of SPA]:[Number of individual ratios]])), 0)</f>
        <v>0</v>
      </c>
    </row>
    <row r="29" spans="1:11" x14ac:dyDescent="0.25">
      <c r="A29">
        <f t="shared" si="2"/>
        <v>22</v>
      </c>
      <c r="B29" s="66"/>
      <c r="C29" s="66"/>
      <c r="D29" s="66"/>
      <c r="E29" s="89"/>
      <c r="F29" s="90"/>
      <c r="G29" s="56" t="e">
        <f t="shared" si="0"/>
        <v>#DIV/0!</v>
      </c>
      <c r="H29" s="65" t="str">
        <f t="shared" si="1"/>
        <v>--</v>
      </c>
      <c r="I29" s="239" t="str">
        <f>IF(COUNTA(Table9[[#This Row],[Name of SPA]:[Number of individual ratios]])=0,"", IF(COUNTA(Table9[[#This Row],[Name of SPA]:[Number of individual ratios]])&lt;COLUMNS(Table9[[#This Row],[Name of SPA]:[Number of individual ratios]]),"Incomplete","Complete"))</f>
        <v/>
      </c>
      <c r="J29" s="239">
        <f>IF(I29="Incomplete", (COUNTBLANK(Table9[[#This Row],[Name of SPA]:[Number of individual ratios]])), 0)</f>
        <v>0</v>
      </c>
      <c r="K29" s="239">
        <f>IF(OR(I29="Complete", I29="Incomplete"), (COLUMNS(Table9[[#This Row],[Name of SPA]:[Number of individual ratios]])), 0)</f>
        <v>0</v>
      </c>
    </row>
    <row r="30" spans="1:11" x14ac:dyDescent="0.25">
      <c r="A30">
        <f t="shared" si="2"/>
        <v>23</v>
      </c>
      <c r="B30" s="66"/>
      <c r="C30" s="66"/>
      <c r="D30" s="66"/>
      <c r="E30" s="89"/>
      <c r="F30" s="90"/>
      <c r="G30" s="56" t="e">
        <f t="shared" si="0"/>
        <v>#DIV/0!</v>
      </c>
      <c r="H30" s="65" t="str">
        <f t="shared" si="1"/>
        <v>--</v>
      </c>
      <c r="I30" s="239" t="str">
        <f>IF(COUNTA(Table9[[#This Row],[Name of SPA]:[Number of individual ratios]])=0,"", IF(COUNTA(Table9[[#This Row],[Name of SPA]:[Number of individual ratios]])&lt;COLUMNS(Table9[[#This Row],[Name of SPA]:[Number of individual ratios]]),"Incomplete","Complete"))</f>
        <v/>
      </c>
      <c r="J30" s="239">
        <f>IF(I30="Incomplete", (COUNTBLANK(Table9[[#This Row],[Name of SPA]:[Number of individual ratios]])), 0)</f>
        <v>0</v>
      </c>
      <c r="K30" s="239">
        <f>IF(OR(I30="Complete", I30="Incomplete"), (COLUMNS(Table9[[#This Row],[Name of SPA]:[Number of individual ratios]])), 0)</f>
        <v>0</v>
      </c>
    </row>
    <row r="31" spans="1:11" x14ac:dyDescent="0.25">
      <c r="A31">
        <f t="shared" si="2"/>
        <v>24</v>
      </c>
      <c r="B31" s="66"/>
      <c r="C31" s="66"/>
      <c r="D31" s="66"/>
      <c r="E31" s="89"/>
      <c r="F31" s="90"/>
      <c r="G31" s="56" t="e">
        <f t="shared" si="0"/>
        <v>#DIV/0!</v>
      </c>
      <c r="H31" s="65" t="str">
        <f t="shared" si="1"/>
        <v>--</v>
      </c>
      <c r="I31" s="239" t="str">
        <f>IF(COUNTA(Table9[[#This Row],[Name of SPA]:[Number of individual ratios]])=0,"", IF(COUNTA(Table9[[#This Row],[Name of SPA]:[Number of individual ratios]])&lt;COLUMNS(Table9[[#This Row],[Name of SPA]:[Number of individual ratios]]),"Incomplete","Complete"))</f>
        <v/>
      </c>
      <c r="J31" s="239">
        <f>IF(I31="Incomplete", (COUNTBLANK(Table9[[#This Row],[Name of SPA]:[Number of individual ratios]])), 0)</f>
        <v>0</v>
      </c>
      <c r="K31" s="239">
        <f>IF(OR(I31="Complete", I31="Incomplete"), (COLUMNS(Table9[[#This Row],[Name of SPA]:[Number of individual ratios]])), 0)</f>
        <v>0</v>
      </c>
    </row>
    <row r="32" spans="1:11" x14ac:dyDescent="0.25">
      <c r="A32">
        <f t="shared" si="2"/>
        <v>25</v>
      </c>
      <c r="B32" s="66"/>
      <c r="C32" s="66"/>
      <c r="D32" s="66"/>
      <c r="E32" s="89"/>
      <c r="F32" s="90"/>
      <c r="G32" s="56" t="e">
        <f t="shared" si="0"/>
        <v>#DIV/0!</v>
      </c>
      <c r="H32" s="65" t="str">
        <f t="shared" si="1"/>
        <v>--</v>
      </c>
      <c r="I32" s="239" t="str">
        <f>IF(COUNTA(Table9[[#This Row],[Name of SPA]:[Number of individual ratios]])=0,"", IF(COUNTA(Table9[[#This Row],[Name of SPA]:[Number of individual ratios]])&lt;COLUMNS(Table9[[#This Row],[Name of SPA]:[Number of individual ratios]]),"Incomplete","Complete"))</f>
        <v/>
      </c>
      <c r="J32" s="239">
        <f>IF(I32="Incomplete", (COUNTBLANK(Table9[[#This Row],[Name of SPA]:[Number of individual ratios]])), 0)</f>
        <v>0</v>
      </c>
      <c r="K32" s="239">
        <f>IF(OR(I32="Complete", I32="Incomplete"), (COLUMNS(Table9[[#This Row],[Name of SPA]:[Number of individual ratios]])), 0)</f>
        <v>0</v>
      </c>
    </row>
    <row r="33" spans="1:11" x14ac:dyDescent="0.25">
      <c r="A33">
        <f t="shared" si="2"/>
        <v>26</v>
      </c>
      <c r="B33" s="66"/>
      <c r="C33" s="66"/>
      <c r="D33" s="66"/>
      <c r="E33" s="89"/>
      <c r="F33" s="90"/>
      <c r="G33" s="56" t="e">
        <f t="shared" si="0"/>
        <v>#DIV/0!</v>
      </c>
      <c r="H33" s="65" t="str">
        <f t="shared" si="1"/>
        <v>--</v>
      </c>
      <c r="I33" s="239" t="str">
        <f>IF(COUNTA(Table9[[#This Row],[Name of SPA]:[Number of individual ratios]])=0,"", IF(COUNTA(Table9[[#This Row],[Name of SPA]:[Number of individual ratios]])&lt;COLUMNS(Table9[[#This Row],[Name of SPA]:[Number of individual ratios]]),"Incomplete","Complete"))</f>
        <v/>
      </c>
      <c r="J33" s="239">
        <f>IF(I33="Incomplete", (COUNTBLANK(Table9[[#This Row],[Name of SPA]:[Number of individual ratios]])), 0)</f>
        <v>0</v>
      </c>
      <c r="K33" s="239">
        <f>IF(OR(I33="Complete", I33="Incomplete"), (COLUMNS(Table9[[#This Row],[Name of SPA]:[Number of individual ratios]])), 0)</f>
        <v>0</v>
      </c>
    </row>
    <row r="34" spans="1:11" x14ac:dyDescent="0.25">
      <c r="A34">
        <f t="shared" si="2"/>
        <v>27</v>
      </c>
      <c r="B34" s="66"/>
      <c r="C34" s="66"/>
      <c r="D34" s="66"/>
      <c r="E34" s="89"/>
      <c r="F34" s="90"/>
      <c r="G34" s="56" t="e">
        <f t="shared" si="0"/>
        <v>#DIV/0!</v>
      </c>
      <c r="H34" s="65" t="str">
        <f t="shared" si="1"/>
        <v>--</v>
      </c>
      <c r="I34" s="239" t="str">
        <f>IF(COUNTA(Table9[[#This Row],[Name of SPA]:[Number of individual ratios]])=0,"", IF(COUNTA(Table9[[#This Row],[Name of SPA]:[Number of individual ratios]])&lt;COLUMNS(Table9[[#This Row],[Name of SPA]:[Number of individual ratios]]),"Incomplete","Complete"))</f>
        <v/>
      </c>
      <c r="J34" s="239">
        <f>IF(I34="Incomplete", (COUNTBLANK(Table9[[#This Row],[Name of SPA]:[Number of individual ratios]])), 0)</f>
        <v>0</v>
      </c>
      <c r="K34" s="239">
        <f>IF(OR(I34="Complete", I34="Incomplete"), (COLUMNS(Table9[[#This Row],[Name of SPA]:[Number of individual ratios]])), 0)</f>
        <v>0</v>
      </c>
    </row>
    <row r="35" spans="1:11" x14ac:dyDescent="0.25">
      <c r="A35">
        <f t="shared" si="2"/>
        <v>28</v>
      </c>
      <c r="B35" s="66"/>
      <c r="C35" s="66"/>
      <c r="D35" s="66"/>
      <c r="E35" s="89"/>
      <c r="F35" s="90"/>
      <c r="G35" s="56" t="e">
        <f t="shared" si="0"/>
        <v>#DIV/0!</v>
      </c>
      <c r="H35" s="65" t="str">
        <f t="shared" si="1"/>
        <v>--</v>
      </c>
      <c r="I35" s="239" t="str">
        <f>IF(COUNTA(Table9[[#This Row],[Name of SPA]:[Number of individual ratios]])=0,"", IF(COUNTA(Table9[[#This Row],[Name of SPA]:[Number of individual ratios]])&lt;COLUMNS(Table9[[#This Row],[Name of SPA]:[Number of individual ratios]]),"Incomplete","Complete"))</f>
        <v/>
      </c>
      <c r="J35" s="239">
        <f>IF(I35="Incomplete", (COUNTBLANK(Table9[[#This Row],[Name of SPA]:[Number of individual ratios]])), 0)</f>
        <v>0</v>
      </c>
      <c r="K35" s="239">
        <f>IF(OR(I35="Complete", I35="Incomplete"), (COLUMNS(Table9[[#This Row],[Name of SPA]:[Number of individual ratios]])), 0)</f>
        <v>0</v>
      </c>
    </row>
    <row r="36" spans="1:11" x14ac:dyDescent="0.25">
      <c r="A36">
        <f t="shared" si="2"/>
        <v>29</v>
      </c>
      <c r="B36" s="66"/>
      <c r="C36" s="66"/>
      <c r="D36" s="66"/>
      <c r="E36" s="89"/>
      <c r="F36" s="90"/>
      <c r="G36" s="56" t="e">
        <f t="shared" si="0"/>
        <v>#DIV/0!</v>
      </c>
      <c r="H36" s="65" t="str">
        <f t="shared" si="1"/>
        <v>--</v>
      </c>
      <c r="I36" s="239" t="str">
        <f>IF(COUNTA(Table9[[#This Row],[Name of SPA]:[Number of individual ratios]])=0,"", IF(COUNTA(Table9[[#This Row],[Name of SPA]:[Number of individual ratios]])&lt;COLUMNS(Table9[[#This Row],[Name of SPA]:[Number of individual ratios]]),"Incomplete","Complete"))</f>
        <v/>
      </c>
      <c r="J36" s="239">
        <f>IF(I36="Incomplete", (COUNTBLANK(Table9[[#This Row],[Name of SPA]:[Number of individual ratios]])), 0)</f>
        <v>0</v>
      </c>
      <c r="K36" s="239">
        <f>IF(OR(I36="Complete", I36="Incomplete"), (COLUMNS(Table9[[#This Row],[Name of SPA]:[Number of individual ratios]])), 0)</f>
        <v>0</v>
      </c>
    </row>
    <row r="37" spans="1:11" x14ac:dyDescent="0.25">
      <c r="A37">
        <f t="shared" si="2"/>
        <v>30</v>
      </c>
      <c r="B37" s="66"/>
      <c r="C37" s="66"/>
      <c r="D37" s="66"/>
      <c r="E37" s="89"/>
      <c r="F37" s="90"/>
      <c r="G37" s="56" t="e">
        <f t="shared" si="0"/>
        <v>#DIV/0!</v>
      </c>
      <c r="H37" s="65" t="str">
        <f t="shared" si="1"/>
        <v>--</v>
      </c>
      <c r="I37" s="239" t="str">
        <f>IF(COUNTA(Table9[[#This Row],[Name of SPA]:[Number of individual ratios]])=0,"", IF(COUNTA(Table9[[#This Row],[Name of SPA]:[Number of individual ratios]])&lt;COLUMNS(Table9[[#This Row],[Name of SPA]:[Number of individual ratios]]),"Incomplete","Complete"))</f>
        <v/>
      </c>
      <c r="J37" s="239">
        <f>IF(I37="Incomplete", (COUNTBLANK(Table9[[#This Row],[Name of SPA]:[Number of individual ratios]])), 0)</f>
        <v>0</v>
      </c>
      <c r="K37" s="239">
        <f>IF(OR(I37="Complete", I37="Incomplete"), (COLUMNS(Table9[[#This Row],[Name of SPA]:[Number of individual ratios]])), 0)</f>
        <v>0</v>
      </c>
    </row>
    <row r="38" spans="1:11" x14ac:dyDescent="0.25">
      <c r="A38">
        <f t="shared" si="2"/>
        <v>31</v>
      </c>
      <c r="B38" s="66"/>
      <c r="C38" s="66"/>
      <c r="D38" s="66"/>
      <c r="E38" s="89"/>
      <c r="F38" s="90"/>
      <c r="G38" s="56" t="e">
        <f t="shared" si="0"/>
        <v>#DIV/0!</v>
      </c>
      <c r="H38" s="65" t="str">
        <f t="shared" si="1"/>
        <v>--</v>
      </c>
      <c r="I38" s="239" t="str">
        <f>IF(COUNTA(Table9[[#This Row],[Name of SPA]:[Number of individual ratios]])=0,"", IF(COUNTA(Table9[[#This Row],[Name of SPA]:[Number of individual ratios]])&lt;COLUMNS(Table9[[#This Row],[Name of SPA]:[Number of individual ratios]]),"Incomplete","Complete"))</f>
        <v/>
      </c>
      <c r="J38" s="239">
        <f>IF(I38="Incomplete", (COUNTBLANK(Table9[[#This Row],[Name of SPA]:[Number of individual ratios]])), 0)</f>
        <v>0</v>
      </c>
      <c r="K38" s="239">
        <f>IF(OR(I38="Complete", I38="Incomplete"), (COLUMNS(Table9[[#This Row],[Name of SPA]:[Number of individual ratios]])), 0)</f>
        <v>0</v>
      </c>
    </row>
    <row r="39" spans="1:11" x14ac:dyDescent="0.25">
      <c r="A39">
        <f t="shared" si="2"/>
        <v>32</v>
      </c>
      <c r="B39" s="66"/>
      <c r="C39" s="66"/>
      <c r="D39" s="66"/>
      <c r="E39" s="89"/>
      <c r="F39" s="90"/>
      <c r="G39" s="56" t="e">
        <f t="shared" si="0"/>
        <v>#DIV/0!</v>
      </c>
      <c r="H39" s="65" t="str">
        <f t="shared" si="1"/>
        <v>--</v>
      </c>
      <c r="I39" s="239" t="str">
        <f>IF(COUNTA(Table9[[#This Row],[Name of SPA]:[Number of individual ratios]])=0,"", IF(COUNTA(Table9[[#This Row],[Name of SPA]:[Number of individual ratios]])&lt;COLUMNS(Table9[[#This Row],[Name of SPA]:[Number of individual ratios]]),"Incomplete","Complete"))</f>
        <v/>
      </c>
      <c r="J39" s="239">
        <f>IF(I39="Incomplete", (COUNTBLANK(Table9[[#This Row],[Name of SPA]:[Number of individual ratios]])), 0)</f>
        <v>0</v>
      </c>
      <c r="K39" s="239">
        <f>IF(OR(I39="Complete", I39="Incomplete"), (COLUMNS(Table9[[#This Row],[Name of SPA]:[Number of individual ratios]])), 0)</f>
        <v>0</v>
      </c>
    </row>
    <row r="40" spans="1:11" x14ac:dyDescent="0.25">
      <c r="A40">
        <f t="shared" si="2"/>
        <v>33</v>
      </c>
      <c r="B40" s="66"/>
      <c r="C40" s="66"/>
      <c r="D40" s="66"/>
      <c r="E40" s="89"/>
      <c r="F40" s="90"/>
      <c r="G40" s="56" t="e">
        <f t="shared" si="0"/>
        <v>#DIV/0!</v>
      </c>
      <c r="H40" s="65" t="str">
        <f t="shared" si="1"/>
        <v>--</v>
      </c>
      <c r="I40" s="239" t="str">
        <f>IF(COUNTA(Table9[[#This Row],[Name of SPA]:[Number of individual ratios]])=0,"", IF(COUNTA(Table9[[#This Row],[Name of SPA]:[Number of individual ratios]])&lt;COLUMNS(Table9[[#This Row],[Name of SPA]:[Number of individual ratios]]),"Incomplete","Complete"))</f>
        <v/>
      </c>
      <c r="J40" s="239">
        <f>IF(I40="Incomplete", (COUNTBLANK(Table9[[#This Row],[Name of SPA]:[Number of individual ratios]])), 0)</f>
        <v>0</v>
      </c>
      <c r="K40" s="239">
        <f>IF(OR(I40="Complete", I40="Incomplete"), (COLUMNS(Table9[[#This Row],[Name of SPA]:[Number of individual ratios]])), 0)</f>
        <v>0</v>
      </c>
    </row>
    <row r="41" spans="1:11" x14ac:dyDescent="0.25">
      <c r="A41">
        <f t="shared" si="2"/>
        <v>34</v>
      </c>
      <c r="B41" s="66"/>
      <c r="C41" s="66"/>
      <c r="D41" s="66"/>
      <c r="E41" s="89"/>
      <c r="F41" s="90"/>
      <c r="G41" s="56" t="e">
        <f t="shared" si="0"/>
        <v>#DIV/0!</v>
      </c>
      <c r="H41" s="65" t="str">
        <f t="shared" si="1"/>
        <v>--</v>
      </c>
      <c r="I41" s="239" t="str">
        <f>IF(COUNTA(Table9[[#This Row],[Name of SPA]:[Number of individual ratios]])=0,"", IF(COUNTA(Table9[[#This Row],[Name of SPA]:[Number of individual ratios]])&lt;COLUMNS(Table9[[#This Row],[Name of SPA]:[Number of individual ratios]]),"Incomplete","Complete"))</f>
        <v/>
      </c>
      <c r="J41" s="239">
        <f>IF(I41="Incomplete", (COUNTBLANK(Table9[[#This Row],[Name of SPA]:[Number of individual ratios]])), 0)</f>
        <v>0</v>
      </c>
      <c r="K41" s="239">
        <f>IF(OR(I41="Complete", I41="Incomplete"), (COLUMNS(Table9[[#This Row],[Name of SPA]:[Number of individual ratios]])), 0)</f>
        <v>0</v>
      </c>
    </row>
    <row r="42" spans="1:11" x14ac:dyDescent="0.25">
      <c r="A42">
        <f t="shared" si="2"/>
        <v>35</v>
      </c>
      <c r="B42" s="66"/>
      <c r="C42" s="66"/>
      <c r="D42" s="66"/>
      <c r="E42" s="89"/>
      <c r="F42" s="90"/>
      <c r="G42" s="56" t="e">
        <f t="shared" si="0"/>
        <v>#DIV/0!</v>
      </c>
      <c r="H42" s="65" t="str">
        <f t="shared" si="1"/>
        <v>--</v>
      </c>
      <c r="I42" s="239" t="str">
        <f>IF(COUNTA(Table9[[#This Row],[Name of SPA]:[Number of individual ratios]])=0,"", IF(COUNTA(Table9[[#This Row],[Name of SPA]:[Number of individual ratios]])&lt;COLUMNS(Table9[[#This Row],[Name of SPA]:[Number of individual ratios]]),"Incomplete","Complete"))</f>
        <v/>
      </c>
      <c r="J42" s="239">
        <f>IF(I42="Incomplete", (COUNTBLANK(Table9[[#This Row],[Name of SPA]:[Number of individual ratios]])), 0)</f>
        <v>0</v>
      </c>
      <c r="K42" s="239">
        <f>IF(OR(I42="Complete", I42="Incomplete"), (COLUMNS(Table9[[#This Row],[Name of SPA]:[Number of individual ratios]])), 0)</f>
        <v>0</v>
      </c>
    </row>
    <row r="43" spans="1:11" x14ac:dyDescent="0.25">
      <c r="A43">
        <f t="shared" si="2"/>
        <v>36</v>
      </c>
      <c r="B43" s="66"/>
      <c r="C43" s="66"/>
      <c r="D43" s="66"/>
      <c r="E43" s="89"/>
      <c r="F43" s="90"/>
      <c r="G43" s="56" t="e">
        <f t="shared" si="0"/>
        <v>#DIV/0!</v>
      </c>
      <c r="H43" s="65" t="str">
        <f t="shared" si="1"/>
        <v>--</v>
      </c>
      <c r="I43" s="239" t="str">
        <f>IF(COUNTA(Table9[[#This Row],[Name of SPA]:[Number of individual ratios]])=0,"", IF(COUNTA(Table9[[#This Row],[Name of SPA]:[Number of individual ratios]])&lt;COLUMNS(Table9[[#This Row],[Name of SPA]:[Number of individual ratios]]),"Incomplete","Complete"))</f>
        <v/>
      </c>
      <c r="J43" s="239">
        <f>IF(I43="Incomplete", (COUNTBLANK(Table9[[#This Row],[Name of SPA]:[Number of individual ratios]])), 0)</f>
        <v>0</v>
      </c>
      <c r="K43" s="239">
        <f>IF(OR(I43="Complete", I43="Incomplete"), (COLUMNS(Table9[[#This Row],[Name of SPA]:[Number of individual ratios]])), 0)</f>
        <v>0</v>
      </c>
    </row>
    <row r="44" spans="1:11" x14ac:dyDescent="0.25">
      <c r="A44">
        <f t="shared" si="2"/>
        <v>37</v>
      </c>
      <c r="B44" s="66"/>
      <c r="C44" s="66"/>
      <c r="D44" s="66"/>
      <c r="E44" s="89"/>
      <c r="F44" s="90"/>
      <c r="G44" s="56" t="e">
        <f t="shared" si="0"/>
        <v>#DIV/0!</v>
      </c>
      <c r="H44" s="65" t="str">
        <f t="shared" si="1"/>
        <v>--</v>
      </c>
      <c r="I44" s="239" t="str">
        <f>IF(COUNTA(Table9[[#This Row],[Name of SPA]:[Number of individual ratios]])=0,"", IF(COUNTA(Table9[[#This Row],[Name of SPA]:[Number of individual ratios]])&lt;COLUMNS(Table9[[#This Row],[Name of SPA]:[Number of individual ratios]]),"Incomplete","Complete"))</f>
        <v/>
      </c>
      <c r="J44" s="239">
        <f>IF(I44="Incomplete", (COUNTBLANK(Table9[[#This Row],[Name of SPA]:[Number of individual ratios]])), 0)</f>
        <v>0</v>
      </c>
      <c r="K44" s="239">
        <f>IF(OR(I44="Complete", I44="Incomplete"), (COLUMNS(Table9[[#This Row],[Name of SPA]:[Number of individual ratios]])), 0)</f>
        <v>0</v>
      </c>
    </row>
    <row r="45" spans="1:11" x14ac:dyDescent="0.25">
      <c r="A45">
        <f t="shared" si="2"/>
        <v>38</v>
      </c>
      <c r="B45" s="66"/>
      <c r="C45" s="66"/>
      <c r="D45" s="66"/>
      <c r="E45" s="89"/>
      <c r="F45" s="90"/>
      <c r="G45" s="56" t="e">
        <f t="shared" si="0"/>
        <v>#DIV/0!</v>
      </c>
      <c r="H45" s="65" t="str">
        <f t="shared" si="1"/>
        <v>--</v>
      </c>
      <c r="I45" s="239" t="str">
        <f>IF(COUNTA(Table9[[#This Row],[Name of SPA]:[Number of individual ratios]])=0,"", IF(COUNTA(Table9[[#This Row],[Name of SPA]:[Number of individual ratios]])&lt;COLUMNS(Table9[[#This Row],[Name of SPA]:[Number of individual ratios]]),"Incomplete","Complete"))</f>
        <v/>
      </c>
      <c r="J45" s="239">
        <f>IF(I45="Incomplete", (COUNTBLANK(Table9[[#This Row],[Name of SPA]:[Number of individual ratios]])), 0)</f>
        <v>0</v>
      </c>
      <c r="K45" s="239">
        <f>IF(OR(I45="Complete", I45="Incomplete"), (COLUMNS(Table9[[#This Row],[Name of SPA]:[Number of individual ratios]])), 0)</f>
        <v>0</v>
      </c>
    </row>
    <row r="46" spans="1:11" x14ac:dyDescent="0.25">
      <c r="A46">
        <f t="shared" si="2"/>
        <v>39</v>
      </c>
      <c r="B46" s="66"/>
      <c r="C46" s="66"/>
      <c r="D46" s="66"/>
      <c r="E46" s="89"/>
      <c r="F46" s="90"/>
      <c r="G46" s="56" t="e">
        <f t="shared" si="0"/>
        <v>#DIV/0!</v>
      </c>
      <c r="H46" s="65" t="str">
        <f t="shared" si="1"/>
        <v>--</v>
      </c>
      <c r="I46" s="239" t="str">
        <f>IF(COUNTA(Table9[[#This Row],[Name of SPA]:[Number of individual ratios]])=0,"", IF(COUNTA(Table9[[#This Row],[Name of SPA]:[Number of individual ratios]])&lt;COLUMNS(Table9[[#This Row],[Name of SPA]:[Number of individual ratios]]),"Incomplete","Complete"))</f>
        <v/>
      </c>
      <c r="J46" s="239">
        <f>IF(I46="Incomplete", (COUNTBLANK(Table9[[#This Row],[Name of SPA]:[Number of individual ratios]])), 0)</f>
        <v>0</v>
      </c>
      <c r="K46" s="239">
        <f>IF(OR(I46="Complete", I46="Incomplete"), (COLUMNS(Table9[[#This Row],[Name of SPA]:[Number of individual ratios]])), 0)</f>
        <v>0</v>
      </c>
    </row>
    <row r="47" spans="1:11" x14ac:dyDescent="0.25">
      <c r="A47">
        <f t="shared" si="2"/>
        <v>40</v>
      </c>
      <c r="B47" s="66"/>
      <c r="C47" s="66"/>
      <c r="D47" s="66"/>
      <c r="E47" s="89"/>
      <c r="F47" s="90"/>
      <c r="G47" s="56" t="e">
        <f t="shared" si="0"/>
        <v>#DIV/0!</v>
      </c>
      <c r="H47" s="65" t="str">
        <f t="shared" si="1"/>
        <v>--</v>
      </c>
      <c r="I47" s="239" t="str">
        <f>IF(COUNTA(Table9[[#This Row],[Name of SPA]:[Number of individual ratios]])=0,"", IF(COUNTA(Table9[[#This Row],[Name of SPA]:[Number of individual ratios]])&lt;COLUMNS(Table9[[#This Row],[Name of SPA]:[Number of individual ratios]]),"Incomplete","Complete"))</f>
        <v/>
      </c>
      <c r="J47" s="239">
        <f>IF(I47="Incomplete", (COUNTBLANK(Table9[[#This Row],[Name of SPA]:[Number of individual ratios]])), 0)</f>
        <v>0</v>
      </c>
      <c r="K47" s="239">
        <f>IF(OR(I47="Complete", I47="Incomplete"), (COLUMNS(Table9[[#This Row],[Name of SPA]:[Number of individual ratios]])), 0)</f>
        <v>0</v>
      </c>
    </row>
    <row r="48" spans="1:11" x14ac:dyDescent="0.25">
      <c r="A48">
        <f t="shared" si="2"/>
        <v>41</v>
      </c>
      <c r="B48" s="66"/>
      <c r="C48" s="66"/>
      <c r="D48" s="66"/>
      <c r="E48" s="89"/>
      <c r="F48" s="90"/>
      <c r="G48" s="56" t="e">
        <f t="shared" si="0"/>
        <v>#DIV/0!</v>
      </c>
      <c r="H48" s="65" t="str">
        <f t="shared" si="1"/>
        <v>--</v>
      </c>
      <c r="I48" s="239" t="str">
        <f>IF(COUNTA(Table9[[#This Row],[Name of SPA]:[Number of individual ratios]])=0,"", IF(COUNTA(Table9[[#This Row],[Name of SPA]:[Number of individual ratios]])&lt;COLUMNS(Table9[[#This Row],[Name of SPA]:[Number of individual ratios]]),"Incomplete","Complete"))</f>
        <v/>
      </c>
      <c r="J48" s="239">
        <f>IF(I48="Incomplete", (COUNTBLANK(Table9[[#This Row],[Name of SPA]:[Number of individual ratios]])), 0)</f>
        <v>0</v>
      </c>
      <c r="K48" s="239">
        <f>IF(OR(I48="Complete", I48="Incomplete"), (COLUMNS(Table9[[#This Row],[Name of SPA]:[Number of individual ratios]])), 0)</f>
        <v>0</v>
      </c>
    </row>
    <row r="49" spans="1:11" x14ac:dyDescent="0.25">
      <c r="A49">
        <f t="shared" si="2"/>
        <v>42</v>
      </c>
      <c r="B49" s="66"/>
      <c r="C49" s="66"/>
      <c r="D49" s="66"/>
      <c r="E49" s="89"/>
      <c r="F49" s="90"/>
      <c r="G49" s="56" t="e">
        <f t="shared" si="0"/>
        <v>#DIV/0!</v>
      </c>
      <c r="H49" s="65" t="str">
        <f t="shared" si="1"/>
        <v>--</v>
      </c>
      <c r="I49" s="239" t="str">
        <f>IF(COUNTA(Table9[[#This Row],[Name of SPA]:[Number of individual ratios]])=0,"", IF(COUNTA(Table9[[#This Row],[Name of SPA]:[Number of individual ratios]])&lt;COLUMNS(Table9[[#This Row],[Name of SPA]:[Number of individual ratios]]),"Incomplete","Complete"))</f>
        <v/>
      </c>
      <c r="J49" s="239">
        <f>IF(I49="Incomplete", (COUNTBLANK(Table9[[#This Row],[Name of SPA]:[Number of individual ratios]])), 0)</f>
        <v>0</v>
      </c>
      <c r="K49" s="239">
        <f>IF(OR(I49="Complete", I49="Incomplete"), (COLUMNS(Table9[[#This Row],[Name of SPA]:[Number of individual ratios]])), 0)</f>
        <v>0</v>
      </c>
    </row>
    <row r="50" spans="1:11" x14ac:dyDescent="0.25">
      <c r="A50">
        <f t="shared" si="2"/>
        <v>43</v>
      </c>
      <c r="B50" s="66"/>
      <c r="C50" s="66"/>
      <c r="D50" s="66"/>
      <c r="E50" s="89"/>
      <c r="F50" s="90"/>
      <c r="G50" s="56" t="e">
        <f t="shared" si="0"/>
        <v>#DIV/0!</v>
      </c>
      <c r="H50" s="65" t="str">
        <f t="shared" si="1"/>
        <v>--</v>
      </c>
      <c r="I50" s="239" t="str">
        <f>IF(COUNTA(Table9[[#This Row],[Name of SPA]:[Number of individual ratios]])=0,"", IF(COUNTA(Table9[[#This Row],[Name of SPA]:[Number of individual ratios]])&lt;COLUMNS(Table9[[#This Row],[Name of SPA]:[Number of individual ratios]]),"Incomplete","Complete"))</f>
        <v/>
      </c>
      <c r="J50" s="239">
        <f>IF(I50="Incomplete", (COUNTBLANK(Table9[[#This Row],[Name of SPA]:[Number of individual ratios]])), 0)</f>
        <v>0</v>
      </c>
      <c r="K50" s="239">
        <f>IF(OR(I50="Complete", I50="Incomplete"), (COLUMNS(Table9[[#This Row],[Name of SPA]:[Number of individual ratios]])), 0)</f>
        <v>0</v>
      </c>
    </row>
    <row r="51" spans="1:11" x14ac:dyDescent="0.25">
      <c r="A51">
        <f t="shared" si="2"/>
        <v>44</v>
      </c>
      <c r="B51" s="66"/>
      <c r="C51" s="66"/>
      <c r="D51" s="66"/>
      <c r="E51" s="89"/>
      <c r="F51" s="90"/>
      <c r="G51" s="56" t="e">
        <f t="shared" si="0"/>
        <v>#DIV/0!</v>
      </c>
      <c r="H51" s="65" t="str">
        <f t="shared" si="1"/>
        <v>--</v>
      </c>
      <c r="I51" s="239" t="str">
        <f>IF(COUNTA(Table9[[#This Row],[Name of SPA]:[Number of individual ratios]])=0,"", IF(COUNTA(Table9[[#This Row],[Name of SPA]:[Number of individual ratios]])&lt;COLUMNS(Table9[[#This Row],[Name of SPA]:[Number of individual ratios]]),"Incomplete","Complete"))</f>
        <v/>
      </c>
      <c r="J51" s="239">
        <f>IF(I51="Incomplete", (COUNTBLANK(Table9[[#This Row],[Name of SPA]:[Number of individual ratios]])), 0)</f>
        <v>0</v>
      </c>
      <c r="K51" s="239">
        <f>IF(OR(I51="Complete", I51="Incomplete"), (COLUMNS(Table9[[#This Row],[Name of SPA]:[Number of individual ratios]])), 0)</f>
        <v>0</v>
      </c>
    </row>
    <row r="52" spans="1:11" x14ac:dyDescent="0.25">
      <c r="A52">
        <f t="shared" si="2"/>
        <v>45</v>
      </c>
      <c r="B52" s="66"/>
      <c r="C52" s="66"/>
      <c r="D52" s="66"/>
      <c r="E52" s="89"/>
      <c r="F52" s="90"/>
      <c r="G52" s="56" t="e">
        <f t="shared" si="0"/>
        <v>#DIV/0!</v>
      </c>
      <c r="H52" s="65" t="str">
        <f t="shared" si="1"/>
        <v>--</v>
      </c>
      <c r="I52" s="239" t="str">
        <f>IF(COUNTA(Table9[[#This Row],[Name of SPA]:[Number of individual ratios]])=0,"", IF(COUNTA(Table9[[#This Row],[Name of SPA]:[Number of individual ratios]])&lt;COLUMNS(Table9[[#This Row],[Name of SPA]:[Number of individual ratios]]),"Incomplete","Complete"))</f>
        <v/>
      </c>
      <c r="J52" s="239">
        <f>IF(I52="Incomplete", (COUNTBLANK(Table9[[#This Row],[Name of SPA]:[Number of individual ratios]])), 0)</f>
        <v>0</v>
      </c>
      <c r="K52" s="239">
        <f>IF(OR(I52="Complete", I52="Incomplete"), (COLUMNS(Table9[[#This Row],[Name of SPA]:[Number of individual ratios]])), 0)</f>
        <v>0</v>
      </c>
    </row>
    <row r="53" spans="1:11" x14ac:dyDescent="0.25">
      <c r="A53">
        <f t="shared" si="2"/>
        <v>46</v>
      </c>
      <c r="B53" s="66"/>
      <c r="C53" s="66"/>
      <c r="D53" s="66"/>
      <c r="E53" s="89"/>
      <c r="F53" s="90"/>
      <c r="G53" s="56" t="e">
        <f t="shared" si="0"/>
        <v>#DIV/0!</v>
      </c>
      <c r="H53" s="65" t="str">
        <f t="shared" si="1"/>
        <v>--</v>
      </c>
      <c r="I53" s="239" t="str">
        <f>IF(COUNTA(Table9[[#This Row],[Name of SPA]:[Number of individual ratios]])=0,"", IF(COUNTA(Table9[[#This Row],[Name of SPA]:[Number of individual ratios]])&lt;COLUMNS(Table9[[#This Row],[Name of SPA]:[Number of individual ratios]]),"Incomplete","Complete"))</f>
        <v/>
      </c>
      <c r="J53" s="239">
        <f>IF(I53="Incomplete", (COUNTBLANK(Table9[[#This Row],[Name of SPA]:[Number of individual ratios]])), 0)</f>
        <v>0</v>
      </c>
      <c r="K53" s="239">
        <f>IF(OR(I53="Complete", I53="Incomplete"), (COLUMNS(Table9[[#This Row],[Name of SPA]:[Number of individual ratios]])), 0)</f>
        <v>0</v>
      </c>
    </row>
    <row r="54" spans="1:11" x14ac:dyDescent="0.25">
      <c r="A54">
        <f t="shared" si="2"/>
        <v>47</v>
      </c>
      <c r="B54" s="66"/>
      <c r="C54" s="66"/>
      <c r="D54" s="66"/>
      <c r="E54" s="89"/>
      <c r="F54" s="90"/>
      <c r="G54" s="56" t="e">
        <f t="shared" si="0"/>
        <v>#DIV/0!</v>
      </c>
      <c r="H54" s="65" t="str">
        <f t="shared" si="1"/>
        <v>--</v>
      </c>
      <c r="I54" s="239" t="str">
        <f>IF(COUNTA(Table9[[#This Row],[Name of SPA]:[Number of individual ratios]])=0,"", IF(COUNTA(Table9[[#This Row],[Name of SPA]:[Number of individual ratios]])&lt;COLUMNS(Table9[[#This Row],[Name of SPA]:[Number of individual ratios]]),"Incomplete","Complete"))</f>
        <v/>
      </c>
      <c r="J54" s="239">
        <f>IF(I54="Incomplete", (COUNTBLANK(Table9[[#This Row],[Name of SPA]:[Number of individual ratios]])), 0)</f>
        <v>0</v>
      </c>
      <c r="K54" s="239">
        <f>IF(OR(I54="Complete", I54="Incomplete"), (COLUMNS(Table9[[#This Row],[Name of SPA]:[Number of individual ratios]])), 0)</f>
        <v>0</v>
      </c>
    </row>
    <row r="55" spans="1:11" x14ac:dyDescent="0.25">
      <c r="A55">
        <f t="shared" si="2"/>
        <v>48</v>
      </c>
      <c r="B55" s="66"/>
      <c r="C55" s="66"/>
      <c r="D55" s="66"/>
      <c r="E55" s="89"/>
      <c r="F55" s="90"/>
      <c r="G55" s="56" t="e">
        <f t="shared" si="0"/>
        <v>#DIV/0!</v>
      </c>
      <c r="H55" s="65" t="str">
        <f t="shared" si="1"/>
        <v>--</v>
      </c>
      <c r="I55" s="239" t="str">
        <f>IF(COUNTA(Table9[[#This Row],[Name of SPA]:[Number of individual ratios]])=0,"", IF(COUNTA(Table9[[#This Row],[Name of SPA]:[Number of individual ratios]])&lt;COLUMNS(Table9[[#This Row],[Name of SPA]:[Number of individual ratios]]),"Incomplete","Complete"))</f>
        <v/>
      </c>
      <c r="J55" s="239">
        <f>IF(I55="Incomplete", (COUNTBLANK(Table9[[#This Row],[Name of SPA]:[Number of individual ratios]])), 0)</f>
        <v>0</v>
      </c>
      <c r="K55" s="239">
        <f>IF(OR(I55="Complete", I55="Incomplete"), (COLUMNS(Table9[[#This Row],[Name of SPA]:[Number of individual ratios]])), 0)</f>
        <v>0</v>
      </c>
    </row>
    <row r="56" spans="1:11" x14ac:dyDescent="0.25">
      <c r="A56">
        <f t="shared" si="2"/>
        <v>49</v>
      </c>
      <c r="B56" s="66"/>
      <c r="C56" s="66"/>
      <c r="D56" s="66"/>
      <c r="E56" s="89"/>
      <c r="F56" s="90"/>
      <c r="G56" s="56" t="e">
        <f t="shared" si="0"/>
        <v>#DIV/0!</v>
      </c>
      <c r="H56" s="65" t="str">
        <f t="shared" si="1"/>
        <v>--</v>
      </c>
      <c r="I56" s="239" t="str">
        <f>IF(COUNTA(Table9[[#This Row],[Name of SPA]:[Number of individual ratios]])=0,"", IF(COUNTA(Table9[[#This Row],[Name of SPA]:[Number of individual ratios]])&lt;COLUMNS(Table9[[#This Row],[Name of SPA]:[Number of individual ratios]]),"Incomplete","Complete"))</f>
        <v/>
      </c>
      <c r="J56" s="239">
        <f>IF(I56="Incomplete", (COUNTBLANK(Table9[[#This Row],[Name of SPA]:[Number of individual ratios]])), 0)</f>
        <v>0</v>
      </c>
      <c r="K56" s="239">
        <f>IF(OR(I56="Complete", I56="Incomplete"), (COLUMNS(Table9[[#This Row],[Name of SPA]:[Number of individual ratios]])), 0)</f>
        <v>0</v>
      </c>
    </row>
    <row r="57" spans="1:11" x14ac:dyDescent="0.25">
      <c r="A57">
        <f t="shared" ref="A57:A120" si="3">A56+1</f>
        <v>50</v>
      </c>
      <c r="B57" s="66"/>
      <c r="C57" s="66"/>
      <c r="D57" s="66"/>
      <c r="E57" s="89"/>
      <c r="F57" s="90"/>
      <c r="G57" s="56" t="e">
        <f t="shared" ref="G57" si="4">E57/F57</f>
        <v>#DIV/0!</v>
      </c>
      <c r="H57" s="65" t="str">
        <f t="shared" si="1"/>
        <v>--</v>
      </c>
      <c r="I57" s="239" t="str">
        <f>IF(COUNTA(Table9[[#This Row],[Name of SPA]:[Number of individual ratios]])=0,"", IF(COUNTA(Table9[[#This Row],[Name of SPA]:[Number of individual ratios]])&lt;COLUMNS(Table9[[#This Row],[Name of SPA]:[Number of individual ratios]]),"Incomplete","Complete"))</f>
        <v/>
      </c>
      <c r="J57" s="239">
        <f>IF(I57="Incomplete", (COUNTBLANK(Table9[[#This Row],[Name of SPA]:[Number of individual ratios]])), 0)</f>
        <v>0</v>
      </c>
      <c r="K57" s="239">
        <f>IF(OR(I57="Complete", I57="Incomplete"), (COLUMNS(Table9[[#This Row],[Name of SPA]:[Number of individual ratios]])), 0)</f>
        <v>0</v>
      </c>
    </row>
    <row r="58" spans="1:11" x14ac:dyDescent="0.25">
      <c r="A58">
        <f t="shared" si="3"/>
        <v>51</v>
      </c>
      <c r="B58" s="66"/>
      <c r="C58" s="66"/>
      <c r="D58" s="66"/>
      <c r="E58" s="89"/>
      <c r="F58" s="90"/>
      <c r="G58" s="56" t="e">
        <f>E58/F58</f>
        <v>#DIV/0!</v>
      </c>
      <c r="H58" s="65" t="str">
        <f t="shared" si="1"/>
        <v>--</v>
      </c>
      <c r="I58" s="239" t="str">
        <f>IF(COUNTA(Table9[[#This Row],[Name of SPA]:[Number of individual ratios]])=0,"", IF(COUNTA(Table9[[#This Row],[Name of SPA]:[Number of individual ratios]])&lt;COLUMNS(Table9[[#This Row],[Name of SPA]:[Number of individual ratios]]),"Incomplete","Complete"))</f>
        <v/>
      </c>
      <c r="J58" s="239">
        <f>IF(I58="Incomplete", (COUNTBLANK(Table9[[#This Row],[Name of SPA]:[Number of individual ratios]])), 0)</f>
        <v>0</v>
      </c>
      <c r="K58" s="239">
        <f>IF(OR(I58="Complete", I58="Incomplete"), (COLUMNS(Table9[[#This Row],[Name of SPA]:[Number of individual ratios]])), 0)</f>
        <v>0</v>
      </c>
    </row>
    <row r="59" spans="1:11" x14ac:dyDescent="0.25">
      <c r="A59">
        <f t="shared" si="3"/>
        <v>52</v>
      </c>
      <c r="B59" s="66"/>
      <c r="C59" s="66"/>
      <c r="D59" s="66"/>
      <c r="E59" s="89"/>
      <c r="F59" s="90"/>
      <c r="G59" s="56" t="e">
        <f t="shared" ref="G59:G107" si="5">E59/F59</f>
        <v>#DIV/0!</v>
      </c>
      <c r="H59" s="65" t="str">
        <f t="shared" si="1"/>
        <v>--</v>
      </c>
      <c r="I59" s="239" t="str">
        <f>IF(COUNTA(Table9[[#This Row],[Name of SPA]:[Number of individual ratios]])=0,"", IF(COUNTA(Table9[[#This Row],[Name of SPA]:[Number of individual ratios]])&lt;COLUMNS(Table9[[#This Row],[Name of SPA]:[Number of individual ratios]]),"Incomplete","Complete"))</f>
        <v/>
      </c>
      <c r="J59" s="239">
        <f>IF(I59="Incomplete", (COUNTBLANK(Table9[[#This Row],[Name of SPA]:[Number of individual ratios]])), 0)</f>
        <v>0</v>
      </c>
      <c r="K59" s="239">
        <f>IF(OR(I59="Complete", I59="Incomplete"), (COLUMNS(Table9[[#This Row],[Name of SPA]:[Number of individual ratios]])), 0)</f>
        <v>0</v>
      </c>
    </row>
    <row r="60" spans="1:11" x14ac:dyDescent="0.25">
      <c r="A60">
        <f t="shared" si="3"/>
        <v>53</v>
      </c>
      <c r="B60" s="66"/>
      <c r="C60" s="66"/>
      <c r="D60" s="66"/>
      <c r="E60" s="89"/>
      <c r="F60" s="90"/>
      <c r="G60" s="56" t="e">
        <f t="shared" si="5"/>
        <v>#DIV/0!</v>
      </c>
      <c r="H60" s="65" t="str">
        <f t="shared" si="1"/>
        <v>--</v>
      </c>
      <c r="I60" s="239" t="str">
        <f>IF(COUNTA(Table9[[#This Row],[Name of SPA]:[Number of individual ratios]])=0,"", IF(COUNTA(Table9[[#This Row],[Name of SPA]:[Number of individual ratios]])&lt;COLUMNS(Table9[[#This Row],[Name of SPA]:[Number of individual ratios]]),"Incomplete","Complete"))</f>
        <v/>
      </c>
      <c r="J60" s="239">
        <f>IF(I60="Incomplete", (COUNTBLANK(Table9[[#This Row],[Name of SPA]:[Number of individual ratios]])), 0)</f>
        <v>0</v>
      </c>
      <c r="K60" s="239">
        <f>IF(OR(I60="Complete", I60="Incomplete"), (COLUMNS(Table9[[#This Row],[Name of SPA]:[Number of individual ratios]])), 0)</f>
        <v>0</v>
      </c>
    </row>
    <row r="61" spans="1:11" x14ac:dyDescent="0.25">
      <c r="A61">
        <f t="shared" si="3"/>
        <v>54</v>
      </c>
      <c r="B61" s="66"/>
      <c r="C61" s="66"/>
      <c r="D61" s="66"/>
      <c r="E61" s="89"/>
      <c r="F61" s="90"/>
      <c r="G61" s="56" t="e">
        <f t="shared" si="5"/>
        <v>#DIV/0!</v>
      </c>
      <c r="H61" s="65" t="str">
        <f t="shared" si="1"/>
        <v>--</v>
      </c>
      <c r="I61" s="239" t="str">
        <f>IF(COUNTA(Table9[[#This Row],[Name of SPA]:[Number of individual ratios]])=0,"", IF(COUNTA(Table9[[#This Row],[Name of SPA]:[Number of individual ratios]])&lt;COLUMNS(Table9[[#This Row],[Name of SPA]:[Number of individual ratios]]),"Incomplete","Complete"))</f>
        <v/>
      </c>
      <c r="J61" s="239">
        <f>IF(I61="Incomplete", (COUNTBLANK(Table9[[#This Row],[Name of SPA]:[Number of individual ratios]])), 0)</f>
        <v>0</v>
      </c>
      <c r="K61" s="239">
        <f>IF(OR(I61="Complete", I61="Incomplete"), (COLUMNS(Table9[[#This Row],[Name of SPA]:[Number of individual ratios]])), 0)</f>
        <v>0</v>
      </c>
    </row>
    <row r="62" spans="1:11" x14ac:dyDescent="0.25">
      <c r="A62">
        <f t="shared" si="3"/>
        <v>55</v>
      </c>
      <c r="B62" s="66"/>
      <c r="C62" s="66"/>
      <c r="D62" s="66"/>
      <c r="E62" s="89"/>
      <c r="F62" s="90"/>
      <c r="G62" s="56" t="e">
        <f t="shared" si="5"/>
        <v>#DIV/0!</v>
      </c>
      <c r="H62" s="65" t="str">
        <f t="shared" si="1"/>
        <v>--</v>
      </c>
      <c r="I62" s="239" t="str">
        <f>IF(COUNTA(Table9[[#This Row],[Name of SPA]:[Number of individual ratios]])=0,"", IF(COUNTA(Table9[[#This Row],[Name of SPA]:[Number of individual ratios]])&lt;COLUMNS(Table9[[#This Row],[Name of SPA]:[Number of individual ratios]]),"Incomplete","Complete"))</f>
        <v/>
      </c>
      <c r="J62" s="239">
        <f>IF(I62="Incomplete", (COUNTBLANK(Table9[[#This Row],[Name of SPA]:[Number of individual ratios]])), 0)</f>
        <v>0</v>
      </c>
      <c r="K62" s="239">
        <f>IF(OR(I62="Complete", I62="Incomplete"), (COLUMNS(Table9[[#This Row],[Name of SPA]:[Number of individual ratios]])), 0)</f>
        <v>0</v>
      </c>
    </row>
    <row r="63" spans="1:11" x14ac:dyDescent="0.25">
      <c r="A63">
        <f t="shared" si="3"/>
        <v>56</v>
      </c>
      <c r="B63" s="66"/>
      <c r="C63" s="66"/>
      <c r="D63" s="66"/>
      <c r="E63" s="89"/>
      <c r="F63" s="90"/>
      <c r="G63" s="56" t="e">
        <f t="shared" si="5"/>
        <v>#DIV/0!</v>
      </c>
      <c r="H63" s="65" t="str">
        <f t="shared" si="1"/>
        <v>--</v>
      </c>
      <c r="I63" s="239" t="str">
        <f>IF(COUNTA(Table9[[#This Row],[Name of SPA]:[Number of individual ratios]])=0,"", IF(COUNTA(Table9[[#This Row],[Name of SPA]:[Number of individual ratios]])&lt;COLUMNS(Table9[[#This Row],[Name of SPA]:[Number of individual ratios]]),"Incomplete","Complete"))</f>
        <v/>
      </c>
      <c r="J63" s="239">
        <f>IF(I63="Incomplete", (COUNTBLANK(Table9[[#This Row],[Name of SPA]:[Number of individual ratios]])), 0)</f>
        <v>0</v>
      </c>
      <c r="K63" s="239">
        <f>IF(OR(I63="Complete", I63="Incomplete"), (COLUMNS(Table9[[#This Row],[Name of SPA]:[Number of individual ratios]])), 0)</f>
        <v>0</v>
      </c>
    </row>
    <row r="64" spans="1:11" x14ac:dyDescent="0.25">
      <c r="A64">
        <f t="shared" si="3"/>
        <v>57</v>
      </c>
      <c r="B64" s="66"/>
      <c r="C64" s="66"/>
      <c r="D64" s="66"/>
      <c r="E64" s="89"/>
      <c r="F64" s="90"/>
      <c r="G64" s="56" t="e">
        <f t="shared" si="5"/>
        <v>#DIV/0!</v>
      </c>
      <c r="H64" s="65" t="str">
        <f t="shared" si="1"/>
        <v>--</v>
      </c>
      <c r="I64" s="239" t="str">
        <f>IF(COUNTA(Table9[[#This Row],[Name of SPA]:[Number of individual ratios]])=0,"", IF(COUNTA(Table9[[#This Row],[Name of SPA]:[Number of individual ratios]])&lt;COLUMNS(Table9[[#This Row],[Name of SPA]:[Number of individual ratios]]),"Incomplete","Complete"))</f>
        <v/>
      </c>
      <c r="J64" s="239">
        <f>IF(I64="Incomplete", (COUNTBLANK(Table9[[#This Row],[Name of SPA]:[Number of individual ratios]])), 0)</f>
        <v>0</v>
      </c>
      <c r="K64" s="239">
        <f>IF(OR(I64="Complete", I64="Incomplete"), (COLUMNS(Table9[[#This Row],[Name of SPA]:[Number of individual ratios]])), 0)</f>
        <v>0</v>
      </c>
    </row>
    <row r="65" spans="1:11" x14ac:dyDescent="0.25">
      <c r="A65">
        <f t="shared" si="3"/>
        <v>58</v>
      </c>
      <c r="B65" s="66"/>
      <c r="C65" s="66"/>
      <c r="D65" s="66"/>
      <c r="E65" s="89"/>
      <c r="F65" s="90"/>
      <c r="G65" s="56" t="e">
        <f t="shared" si="5"/>
        <v>#DIV/0!</v>
      </c>
      <c r="H65" s="65" t="str">
        <f t="shared" si="1"/>
        <v>--</v>
      </c>
      <c r="I65" s="239" t="str">
        <f>IF(COUNTA(Table9[[#This Row],[Name of SPA]:[Number of individual ratios]])=0,"", IF(COUNTA(Table9[[#This Row],[Name of SPA]:[Number of individual ratios]])&lt;COLUMNS(Table9[[#This Row],[Name of SPA]:[Number of individual ratios]]),"Incomplete","Complete"))</f>
        <v/>
      </c>
      <c r="J65" s="239">
        <f>IF(I65="Incomplete", (COUNTBLANK(Table9[[#This Row],[Name of SPA]:[Number of individual ratios]])), 0)</f>
        <v>0</v>
      </c>
      <c r="K65" s="239">
        <f>IF(OR(I65="Complete", I65="Incomplete"), (COLUMNS(Table9[[#This Row],[Name of SPA]:[Number of individual ratios]])), 0)</f>
        <v>0</v>
      </c>
    </row>
    <row r="66" spans="1:11" x14ac:dyDescent="0.25">
      <c r="A66">
        <f t="shared" si="3"/>
        <v>59</v>
      </c>
      <c r="B66" s="66"/>
      <c r="C66" s="66"/>
      <c r="D66" s="66"/>
      <c r="E66" s="89"/>
      <c r="F66" s="90"/>
      <c r="G66" s="56" t="e">
        <f t="shared" si="5"/>
        <v>#DIV/0!</v>
      </c>
      <c r="H66" s="65" t="str">
        <f t="shared" si="1"/>
        <v>--</v>
      </c>
      <c r="I66" s="239" t="str">
        <f>IF(COUNTA(Table9[[#This Row],[Name of SPA]:[Number of individual ratios]])=0,"", IF(COUNTA(Table9[[#This Row],[Name of SPA]:[Number of individual ratios]])&lt;COLUMNS(Table9[[#This Row],[Name of SPA]:[Number of individual ratios]]),"Incomplete","Complete"))</f>
        <v/>
      </c>
      <c r="J66" s="239">
        <f>IF(I66="Incomplete", (COUNTBLANK(Table9[[#This Row],[Name of SPA]:[Number of individual ratios]])), 0)</f>
        <v>0</v>
      </c>
      <c r="K66" s="239">
        <f>IF(OR(I66="Complete", I66="Incomplete"), (COLUMNS(Table9[[#This Row],[Name of SPA]:[Number of individual ratios]])), 0)</f>
        <v>0</v>
      </c>
    </row>
    <row r="67" spans="1:11" x14ac:dyDescent="0.25">
      <c r="A67">
        <f t="shared" si="3"/>
        <v>60</v>
      </c>
      <c r="B67" s="66"/>
      <c r="C67" s="66"/>
      <c r="D67" s="66"/>
      <c r="E67" s="89"/>
      <c r="F67" s="90"/>
      <c r="G67" s="56" t="e">
        <f t="shared" si="5"/>
        <v>#DIV/0!</v>
      </c>
      <c r="H67" s="65" t="str">
        <f t="shared" si="1"/>
        <v>--</v>
      </c>
      <c r="I67" s="239" t="str">
        <f>IF(COUNTA(Table9[[#This Row],[Name of SPA]:[Number of individual ratios]])=0,"", IF(COUNTA(Table9[[#This Row],[Name of SPA]:[Number of individual ratios]])&lt;COLUMNS(Table9[[#This Row],[Name of SPA]:[Number of individual ratios]]),"Incomplete","Complete"))</f>
        <v/>
      </c>
      <c r="J67" s="239">
        <f>IF(I67="Incomplete", (COUNTBLANK(Table9[[#This Row],[Name of SPA]:[Number of individual ratios]])), 0)</f>
        <v>0</v>
      </c>
      <c r="K67" s="239">
        <f>IF(OR(I67="Complete", I67="Incomplete"), (COLUMNS(Table9[[#This Row],[Name of SPA]:[Number of individual ratios]])), 0)</f>
        <v>0</v>
      </c>
    </row>
    <row r="68" spans="1:11" x14ac:dyDescent="0.25">
      <c r="A68">
        <f t="shared" si="3"/>
        <v>61</v>
      </c>
      <c r="B68" s="66"/>
      <c r="C68" s="66"/>
      <c r="D68" s="66"/>
      <c r="E68" s="89"/>
      <c r="F68" s="90"/>
      <c r="G68" s="56" t="e">
        <f t="shared" si="5"/>
        <v>#DIV/0!</v>
      </c>
      <c r="H68" s="65" t="str">
        <f t="shared" si="1"/>
        <v>--</v>
      </c>
      <c r="I68" s="239" t="str">
        <f>IF(COUNTA(Table9[[#This Row],[Name of SPA]:[Number of individual ratios]])=0,"", IF(COUNTA(Table9[[#This Row],[Name of SPA]:[Number of individual ratios]])&lt;COLUMNS(Table9[[#This Row],[Name of SPA]:[Number of individual ratios]]),"Incomplete","Complete"))</f>
        <v/>
      </c>
      <c r="J68" s="239">
        <f>IF(I68="Incomplete", (COUNTBLANK(Table9[[#This Row],[Name of SPA]:[Number of individual ratios]])), 0)</f>
        <v>0</v>
      </c>
      <c r="K68" s="239">
        <f>IF(OR(I68="Complete", I68="Incomplete"), (COLUMNS(Table9[[#This Row],[Name of SPA]:[Number of individual ratios]])), 0)</f>
        <v>0</v>
      </c>
    </row>
    <row r="69" spans="1:11" x14ac:dyDescent="0.25">
      <c r="A69">
        <f t="shared" si="3"/>
        <v>62</v>
      </c>
      <c r="B69" s="66"/>
      <c r="C69" s="66"/>
      <c r="D69" s="66"/>
      <c r="E69" s="89"/>
      <c r="F69" s="90"/>
      <c r="G69" s="56" t="e">
        <f t="shared" si="5"/>
        <v>#DIV/0!</v>
      </c>
      <c r="H69" s="65" t="str">
        <f t="shared" si="1"/>
        <v>--</v>
      </c>
      <c r="I69" s="239" t="str">
        <f>IF(COUNTA(Table9[[#This Row],[Name of SPA]:[Number of individual ratios]])=0,"", IF(COUNTA(Table9[[#This Row],[Name of SPA]:[Number of individual ratios]])&lt;COLUMNS(Table9[[#This Row],[Name of SPA]:[Number of individual ratios]]),"Incomplete","Complete"))</f>
        <v/>
      </c>
      <c r="J69" s="239">
        <f>IF(I69="Incomplete", (COUNTBLANK(Table9[[#This Row],[Name of SPA]:[Number of individual ratios]])), 0)</f>
        <v>0</v>
      </c>
      <c r="K69" s="239">
        <f>IF(OR(I69="Complete", I69="Incomplete"), (COLUMNS(Table9[[#This Row],[Name of SPA]:[Number of individual ratios]])), 0)</f>
        <v>0</v>
      </c>
    </row>
    <row r="70" spans="1:11" x14ac:dyDescent="0.25">
      <c r="A70">
        <f t="shared" si="3"/>
        <v>63</v>
      </c>
      <c r="B70" s="66"/>
      <c r="C70" s="66"/>
      <c r="D70" s="66"/>
      <c r="E70" s="89"/>
      <c r="F70" s="90"/>
      <c r="G70" s="56" t="e">
        <f t="shared" si="5"/>
        <v>#DIV/0!</v>
      </c>
      <c r="H70" s="65" t="str">
        <f t="shared" si="1"/>
        <v>--</v>
      </c>
      <c r="I70" s="239" t="str">
        <f>IF(COUNTA(Table9[[#This Row],[Name of SPA]:[Number of individual ratios]])=0,"", IF(COUNTA(Table9[[#This Row],[Name of SPA]:[Number of individual ratios]])&lt;COLUMNS(Table9[[#This Row],[Name of SPA]:[Number of individual ratios]]),"Incomplete","Complete"))</f>
        <v/>
      </c>
      <c r="J70" s="239">
        <f>IF(I70="Incomplete", (COUNTBLANK(Table9[[#This Row],[Name of SPA]:[Number of individual ratios]])), 0)</f>
        <v>0</v>
      </c>
      <c r="K70" s="239">
        <f>IF(OR(I70="Complete", I70="Incomplete"), (COLUMNS(Table9[[#This Row],[Name of SPA]:[Number of individual ratios]])), 0)</f>
        <v>0</v>
      </c>
    </row>
    <row r="71" spans="1:11" x14ac:dyDescent="0.25">
      <c r="A71">
        <f t="shared" si="3"/>
        <v>64</v>
      </c>
      <c r="B71" s="66"/>
      <c r="C71" s="66"/>
      <c r="D71" s="66"/>
      <c r="E71" s="89"/>
      <c r="F71" s="90"/>
      <c r="G71" s="56" t="e">
        <f t="shared" si="5"/>
        <v>#DIV/0!</v>
      </c>
      <c r="H71" s="65" t="str">
        <f t="shared" si="1"/>
        <v>--</v>
      </c>
      <c r="I71" s="239" t="str">
        <f>IF(COUNTA(Table9[[#This Row],[Name of SPA]:[Number of individual ratios]])=0,"", IF(COUNTA(Table9[[#This Row],[Name of SPA]:[Number of individual ratios]])&lt;COLUMNS(Table9[[#This Row],[Name of SPA]:[Number of individual ratios]]),"Incomplete","Complete"))</f>
        <v/>
      </c>
      <c r="J71" s="239">
        <f>IF(I71="Incomplete", (COUNTBLANK(Table9[[#This Row],[Name of SPA]:[Number of individual ratios]])), 0)</f>
        <v>0</v>
      </c>
      <c r="K71" s="239">
        <f>IF(OR(I71="Complete", I71="Incomplete"), (COLUMNS(Table9[[#This Row],[Name of SPA]:[Number of individual ratios]])), 0)</f>
        <v>0</v>
      </c>
    </row>
    <row r="72" spans="1:11" x14ac:dyDescent="0.25">
      <c r="A72">
        <f t="shared" si="3"/>
        <v>65</v>
      </c>
      <c r="B72" s="66"/>
      <c r="C72" s="66"/>
      <c r="D72" s="66"/>
      <c r="E72" s="89"/>
      <c r="F72" s="90"/>
      <c r="G72" s="56" t="e">
        <f t="shared" si="5"/>
        <v>#DIV/0!</v>
      </c>
      <c r="H72" s="65" t="str">
        <f t="shared" si="1"/>
        <v>--</v>
      </c>
      <c r="I72" s="239" t="str">
        <f>IF(COUNTA(Table9[[#This Row],[Name of SPA]:[Number of individual ratios]])=0,"", IF(COUNTA(Table9[[#This Row],[Name of SPA]:[Number of individual ratios]])&lt;COLUMNS(Table9[[#This Row],[Name of SPA]:[Number of individual ratios]]),"Incomplete","Complete"))</f>
        <v/>
      </c>
      <c r="J72" s="239">
        <f>IF(I72="Incomplete", (COUNTBLANK(Table9[[#This Row],[Name of SPA]:[Number of individual ratios]])), 0)</f>
        <v>0</v>
      </c>
      <c r="K72" s="239">
        <f>IF(OR(I72="Complete", I72="Incomplete"), (COLUMNS(Table9[[#This Row],[Name of SPA]:[Number of individual ratios]])), 0)</f>
        <v>0</v>
      </c>
    </row>
    <row r="73" spans="1:11" x14ac:dyDescent="0.25">
      <c r="A73">
        <f t="shared" si="3"/>
        <v>66</v>
      </c>
      <c r="B73" s="66"/>
      <c r="C73" s="66"/>
      <c r="D73" s="66"/>
      <c r="E73" s="89"/>
      <c r="F73" s="90"/>
      <c r="G73" s="56" t="e">
        <f t="shared" si="5"/>
        <v>#DIV/0!</v>
      </c>
      <c r="H73" s="65" t="str">
        <f t="shared" ref="H73:H136" si="6">IF(AND(ISBLANK(E73),ISBLANK(F73)),"--",IF(G73&gt;=0.8,"Met","Not Met"))</f>
        <v>--</v>
      </c>
      <c r="I73" s="239" t="str">
        <f>IF(COUNTA(Table9[[#This Row],[Name of SPA]:[Number of individual ratios]])=0,"", IF(COUNTA(Table9[[#This Row],[Name of SPA]:[Number of individual ratios]])&lt;COLUMNS(Table9[[#This Row],[Name of SPA]:[Number of individual ratios]]),"Incomplete","Complete"))</f>
        <v/>
      </c>
      <c r="J73" s="239">
        <f>IF(I73="Incomplete", (COUNTBLANK(Table9[[#This Row],[Name of SPA]:[Number of individual ratios]])), 0)</f>
        <v>0</v>
      </c>
      <c r="K73" s="239">
        <f>IF(OR(I73="Complete", I73="Incomplete"), (COLUMNS(Table9[[#This Row],[Name of SPA]:[Number of individual ratios]])), 0)</f>
        <v>0</v>
      </c>
    </row>
    <row r="74" spans="1:11" x14ac:dyDescent="0.25">
      <c r="A74">
        <f t="shared" si="3"/>
        <v>67</v>
      </c>
      <c r="B74" s="66"/>
      <c r="C74" s="66"/>
      <c r="D74" s="66"/>
      <c r="E74" s="89"/>
      <c r="F74" s="90"/>
      <c r="G74" s="56" t="e">
        <f t="shared" si="5"/>
        <v>#DIV/0!</v>
      </c>
      <c r="H74" s="65" t="str">
        <f t="shared" si="6"/>
        <v>--</v>
      </c>
      <c r="I74" s="239" t="str">
        <f>IF(COUNTA(Table9[[#This Row],[Name of SPA]:[Number of individual ratios]])=0,"", IF(COUNTA(Table9[[#This Row],[Name of SPA]:[Number of individual ratios]])&lt;COLUMNS(Table9[[#This Row],[Name of SPA]:[Number of individual ratios]]),"Incomplete","Complete"))</f>
        <v/>
      </c>
      <c r="J74" s="239">
        <f>IF(I74="Incomplete", (COUNTBLANK(Table9[[#This Row],[Name of SPA]:[Number of individual ratios]])), 0)</f>
        <v>0</v>
      </c>
      <c r="K74" s="239">
        <f>IF(OR(I74="Complete", I74="Incomplete"), (COLUMNS(Table9[[#This Row],[Name of SPA]:[Number of individual ratios]])), 0)</f>
        <v>0</v>
      </c>
    </row>
    <row r="75" spans="1:11" x14ac:dyDescent="0.25">
      <c r="A75">
        <f t="shared" si="3"/>
        <v>68</v>
      </c>
      <c r="B75" s="66"/>
      <c r="C75" s="66"/>
      <c r="D75" s="66"/>
      <c r="E75" s="89"/>
      <c r="F75" s="90"/>
      <c r="G75" s="56" t="e">
        <f t="shared" si="5"/>
        <v>#DIV/0!</v>
      </c>
      <c r="H75" s="65" t="str">
        <f t="shared" si="6"/>
        <v>--</v>
      </c>
      <c r="I75" s="239" t="str">
        <f>IF(COUNTA(Table9[[#This Row],[Name of SPA]:[Number of individual ratios]])=0,"", IF(COUNTA(Table9[[#This Row],[Name of SPA]:[Number of individual ratios]])&lt;COLUMNS(Table9[[#This Row],[Name of SPA]:[Number of individual ratios]]),"Incomplete","Complete"))</f>
        <v/>
      </c>
      <c r="J75" s="239">
        <f>IF(I75="Incomplete", (COUNTBLANK(Table9[[#This Row],[Name of SPA]:[Number of individual ratios]])), 0)</f>
        <v>0</v>
      </c>
      <c r="K75" s="239">
        <f>IF(OR(I75="Complete", I75="Incomplete"), (COLUMNS(Table9[[#This Row],[Name of SPA]:[Number of individual ratios]])), 0)</f>
        <v>0</v>
      </c>
    </row>
    <row r="76" spans="1:11" x14ac:dyDescent="0.25">
      <c r="A76">
        <f t="shared" si="3"/>
        <v>69</v>
      </c>
      <c r="B76" s="66"/>
      <c r="C76" s="66"/>
      <c r="D76" s="66"/>
      <c r="E76" s="89"/>
      <c r="F76" s="90"/>
      <c r="G76" s="56" t="e">
        <f t="shared" si="5"/>
        <v>#DIV/0!</v>
      </c>
      <c r="H76" s="65" t="str">
        <f t="shared" si="6"/>
        <v>--</v>
      </c>
      <c r="I76" s="239" t="str">
        <f>IF(COUNTA(Table9[[#This Row],[Name of SPA]:[Number of individual ratios]])=0,"", IF(COUNTA(Table9[[#This Row],[Name of SPA]:[Number of individual ratios]])&lt;COLUMNS(Table9[[#This Row],[Name of SPA]:[Number of individual ratios]]),"Incomplete","Complete"))</f>
        <v/>
      </c>
      <c r="J76" s="239">
        <f>IF(I76="Incomplete", (COUNTBLANK(Table9[[#This Row],[Name of SPA]:[Number of individual ratios]])), 0)</f>
        <v>0</v>
      </c>
      <c r="K76" s="239">
        <f>IF(OR(I76="Complete", I76="Incomplete"), (COLUMNS(Table9[[#This Row],[Name of SPA]:[Number of individual ratios]])), 0)</f>
        <v>0</v>
      </c>
    </row>
    <row r="77" spans="1:11" x14ac:dyDescent="0.25">
      <c r="A77">
        <f t="shared" si="3"/>
        <v>70</v>
      </c>
      <c r="B77" s="66"/>
      <c r="C77" s="66"/>
      <c r="D77" s="66"/>
      <c r="E77" s="89"/>
      <c r="F77" s="90"/>
      <c r="G77" s="56" t="e">
        <f t="shared" si="5"/>
        <v>#DIV/0!</v>
      </c>
      <c r="H77" s="65" t="str">
        <f t="shared" si="6"/>
        <v>--</v>
      </c>
      <c r="I77" s="239" t="str">
        <f>IF(COUNTA(Table9[[#This Row],[Name of SPA]:[Number of individual ratios]])=0,"", IF(COUNTA(Table9[[#This Row],[Name of SPA]:[Number of individual ratios]])&lt;COLUMNS(Table9[[#This Row],[Name of SPA]:[Number of individual ratios]]),"Incomplete","Complete"))</f>
        <v/>
      </c>
      <c r="J77" s="239">
        <f>IF(I77="Incomplete", (COUNTBLANK(Table9[[#This Row],[Name of SPA]:[Number of individual ratios]])), 0)</f>
        <v>0</v>
      </c>
      <c r="K77" s="239">
        <f>IF(OR(I77="Complete", I77="Incomplete"), (COLUMNS(Table9[[#This Row],[Name of SPA]:[Number of individual ratios]])), 0)</f>
        <v>0</v>
      </c>
    </row>
    <row r="78" spans="1:11" x14ac:dyDescent="0.25">
      <c r="A78">
        <f t="shared" si="3"/>
        <v>71</v>
      </c>
      <c r="B78" s="66"/>
      <c r="C78" s="66"/>
      <c r="D78" s="66"/>
      <c r="E78" s="89"/>
      <c r="F78" s="90"/>
      <c r="G78" s="56" t="e">
        <f t="shared" si="5"/>
        <v>#DIV/0!</v>
      </c>
      <c r="H78" s="65" t="str">
        <f t="shared" si="6"/>
        <v>--</v>
      </c>
      <c r="I78" s="239" t="str">
        <f>IF(COUNTA(Table9[[#This Row],[Name of SPA]:[Number of individual ratios]])=0,"", IF(COUNTA(Table9[[#This Row],[Name of SPA]:[Number of individual ratios]])&lt;COLUMNS(Table9[[#This Row],[Name of SPA]:[Number of individual ratios]]),"Incomplete","Complete"))</f>
        <v/>
      </c>
      <c r="J78" s="239">
        <f>IF(I78="Incomplete", (COUNTBLANK(Table9[[#This Row],[Name of SPA]:[Number of individual ratios]])), 0)</f>
        <v>0</v>
      </c>
      <c r="K78" s="239">
        <f>IF(OR(I78="Complete", I78="Incomplete"), (COLUMNS(Table9[[#This Row],[Name of SPA]:[Number of individual ratios]])), 0)</f>
        <v>0</v>
      </c>
    </row>
    <row r="79" spans="1:11" x14ac:dyDescent="0.25">
      <c r="A79">
        <f t="shared" si="3"/>
        <v>72</v>
      </c>
      <c r="B79" s="66"/>
      <c r="C79" s="66"/>
      <c r="D79" s="66"/>
      <c r="E79" s="89"/>
      <c r="F79" s="90"/>
      <c r="G79" s="56" t="e">
        <f t="shared" si="5"/>
        <v>#DIV/0!</v>
      </c>
      <c r="H79" s="65" t="str">
        <f t="shared" si="6"/>
        <v>--</v>
      </c>
      <c r="I79" s="239" t="str">
        <f>IF(COUNTA(Table9[[#This Row],[Name of SPA]:[Number of individual ratios]])=0,"", IF(COUNTA(Table9[[#This Row],[Name of SPA]:[Number of individual ratios]])&lt;COLUMNS(Table9[[#This Row],[Name of SPA]:[Number of individual ratios]]),"Incomplete","Complete"))</f>
        <v/>
      </c>
      <c r="J79" s="239">
        <f>IF(I79="Incomplete", (COUNTBLANK(Table9[[#This Row],[Name of SPA]:[Number of individual ratios]])), 0)</f>
        <v>0</v>
      </c>
      <c r="K79" s="239">
        <f>IF(OR(I79="Complete", I79="Incomplete"), (COLUMNS(Table9[[#This Row],[Name of SPA]:[Number of individual ratios]])), 0)</f>
        <v>0</v>
      </c>
    </row>
    <row r="80" spans="1:11" x14ac:dyDescent="0.25">
      <c r="A80">
        <f t="shared" si="3"/>
        <v>73</v>
      </c>
      <c r="B80" s="66"/>
      <c r="C80" s="66"/>
      <c r="D80" s="66"/>
      <c r="E80" s="89"/>
      <c r="F80" s="90"/>
      <c r="G80" s="56" t="e">
        <f t="shared" si="5"/>
        <v>#DIV/0!</v>
      </c>
      <c r="H80" s="65" t="str">
        <f t="shared" si="6"/>
        <v>--</v>
      </c>
      <c r="I80" s="239" t="str">
        <f>IF(COUNTA(Table9[[#This Row],[Name of SPA]:[Number of individual ratios]])=0,"", IF(COUNTA(Table9[[#This Row],[Name of SPA]:[Number of individual ratios]])&lt;COLUMNS(Table9[[#This Row],[Name of SPA]:[Number of individual ratios]]),"Incomplete","Complete"))</f>
        <v/>
      </c>
      <c r="J80" s="239">
        <f>IF(I80="Incomplete", (COUNTBLANK(Table9[[#This Row],[Name of SPA]:[Number of individual ratios]])), 0)</f>
        <v>0</v>
      </c>
      <c r="K80" s="239">
        <f>IF(OR(I80="Complete", I80="Incomplete"), (COLUMNS(Table9[[#This Row],[Name of SPA]:[Number of individual ratios]])), 0)</f>
        <v>0</v>
      </c>
    </row>
    <row r="81" spans="1:11" x14ac:dyDescent="0.25">
      <c r="A81">
        <f t="shared" si="3"/>
        <v>74</v>
      </c>
      <c r="B81" s="66"/>
      <c r="C81" s="66"/>
      <c r="D81" s="66"/>
      <c r="E81" s="89"/>
      <c r="F81" s="90"/>
      <c r="G81" s="56" t="e">
        <f t="shared" si="5"/>
        <v>#DIV/0!</v>
      </c>
      <c r="H81" s="65" t="str">
        <f t="shared" si="6"/>
        <v>--</v>
      </c>
      <c r="I81" s="239" t="str">
        <f>IF(COUNTA(Table9[[#This Row],[Name of SPA]:[Number of individual ratios]])=0,"", IF(COUNTA(Table9[[#This Row],[Name of SPA]:[Number of individual ratios]])&lt;COLUMNS(Table9[[#This Row],[Name of SPA]:[Number of individual ratios]]),"Incomplete","Complete"))</f>
        <v/>
      </c>
      <c r="J81" s="239">
        <f>IF(I81="Incomplete", (COUNTBLANK(Table9[[#This Row],[Name of SPA]:[Number of individual ratios]])), 0)</f>
        <v>0</v>
      </c>
      <c r="K81" s="239">
        <f>IF(OR(I81="Complete", I81="Incomplete"), (COLUMNS(Table9[[#This Row],[Name of SPA]:[Number of individual ratios]])), 0)</f>
        <v>0</v>
      </c>
    </row>
    <row r="82" spans="1:11" x14ac:dyDescent="0.25">
      <c r="A82">
        <f t="shared" si="3"/>
        <v>75</v>
      </c>
      <c r="B82" s="66"/>
      <c r="C82" s="66"/>
      <c r="D82" s="66"/>
      <c r="E82" s="89"/>
      <c r="F82" s="90"/>
      <c r="G82" s="56" t="e">
        <f t="shared" si="5"/>
        <v>#DIV/0!</v>
      </c>
      <c r="H82" s="65" t="str">
        <f t="shared" si="6"/>
        <v>--</v>
      </c>
      <c r="I82" s="239" t="str">
        <f>IF(COUNTA(Table9[[#This Row],[Name of SPA]:[Number of individual ratios]])=0,"", IF(COUNTA(Table9[[#This Row],[Name of SPA]:[Number of individual ratios]])&lt;COLUMNS(Table9[[#This Row],[Name of SPA]:[Number of individual ratios]]),"Incomplete","Complete"))</f>
        <v/>
      </c>
      <c r="J82" s="239">
        <f>IF(I82="Incomplete", (COUNTBLANK(Table9[[#This Row],[Name of SPA]:[Number of individual ratios]])), 0)</f>
        <v>0</v>
      </c>
      <c r="K82" s="239">
        <f>IF(OR(I82="Complete", I82="Incomplete"), (COLUMNS(Table9[[#This Row],[Name of SPA]:[Number of individual ratios]])), 0)</f>
        <v>0</v>
      </c>
    </row>
    <row r="83" spans="1:11" x14ac:dyDescent="0.25">
      <c r="A83">
        <f t="shared" si="3"/>
        <v>76</v>
      </c>
      <c r="B83" s="66"/>
      <c r="C83" s="66"/>
      <c r="D83" s="66"/>
      <c r="E83" s="89"/>
      <c r="F83" s="90"/>
      <c r="G83" s="56" t="e">
        <f t="shared" si="5"/>
        <v>#DIV/0!</v>
      </c>
      <c r="H83" s="65" t="str">
        <f t="shared" si="6"/>
        <v>--</v>
      </c>
      <c r="I83" s="239" t="str">
        <f>IF(COUNTA(Table9[[#This Row],[Name of SPA]:[Number of individual ratios]])=0,"", IF(COUNTA(Table9[[#This Row],[Name of SPA]:[Number of individual ratios]])&lt;COLUMNS(Table9[[#This Row],[Name of SPA]:[Number of individual ratios]]),"Incomplete","Complete"))</f>
        <v/>
      </c>
      <c r="J83" s="239">
        <f>IF(I83="Incomplete", (COUNTBLANK(Table9[[#This Row],[Name of SPA]:[Number of individual ratios]])), 0)</f>
        <v>0</v>
      </c>
      <c r="K83" s="239">
        <f>IF(OR(I83="Complete", I83="Incomplete"), (COLUMNS(Table9[[#This Row],[Name of SPA]:[Number of individual ratios]])), 0)</f>
        <v>0</v>
      </c>
    </row>
    <row r="84" spans="1:11" x14ac:dyDescent="0.25">
      <c r="A84">
        <f t="shared" si="3"/>
        <v>77</v>
      </c>
      <c r="B84" s="66"/>
      <c r="C84" s="66"/>
      <c r="D84" s="66"/>
      <c r="E84" s="89"/>
      <c r="F84" s="90"/>
      <c r="G84" s="56" t="e">
        <f t="shared" si="5"/>
        <v>#DIV/0!</v>
      </c>
      <c r="H84" s="65" t="str">
        <f t="shared" si="6"/>
        <v>--</v>
      </c>
      <c r="I84" s="239" t="str">
        <f>IF(COUNTA(Table9[[#This Row],[Name of SPA]:[Number of individual ratios]])=0,"", IF(COUNTA(Table9[[#This Row],[Name of SPA]:[Number of individual ratios]])&lt;COLUMNS(Table9[[#This Row],[Name of SPA]:[Number of individual ratios]]),"Incomplete","Complete"))</f>
        <v/>
      </c>
      <c r="J84" s="239">
        <f>IF(I84="Incomplete", (COUNTBLANK(Table9[[#This Row],[Name of SPA]:[Number of individual ratios]])), 0)</f>
        <v>0</v>
      </c>
      <c r="K84" s="239">
        <f>IF(OR(I84="Complete", I84="Incomplete"), (COLUMNS(Table9[[#This Row],[Name of SPA]:[Number of individual ratios]])), 0)</f>
        <v>0</v>
      </c>
    </row>
    <row r="85" spans="1:11" x14ac:dyDescent="0.25">
      <c r="A85">
        <f t="shared" si="3"/>
        <v>78</v>
      </c>
      <c r="B85" s="66"/>
      <c r="C85" s="66"/>
      <c r="D85" s="66"/>
      <c r="E85" s="89"/>
      <c r="F85" s="90"/>
      <c r="G85" s="56" t="e">
        <f t="shared" si="5"/>
        <v>#DIV/0!</v>
      </c>
      <c r="H85" s="65" t="str">
        <f t="shared" si="6"/>
        <v>--</v>
      </c>
      <c r="I85" s="239" t="str">
        <f>IF(COUNTA(Table9[[#This Row],[Name of SPA]:[Number of individual ratios]])=0,"", IF(COUNTA(Table9[[#This Row],[Name of SPA]:[Number of individual ratios]])&lt;COLUMNS(Table9[[#This Row],[Name of SPA]:[Number of individual ratios]]),"Incomplete","Complete"))</f>
        <v/>
      </c>
      <c r="J85" s="239">
        <f>IF(I85="Incomplete", (COUNTBLANK(Table9[[#This Row],[Name of SPA]:[Number of individual ratios]])), 0)</f>
        <v>0</v>
      </c>
      <c r="K85" s="239">
        <f>IF(OR(I85="Complete", I85="Incomplete"), (COLUMNS(Table9[[#This Row],[Name of SPA]:[Number of individual ratios]])), 0)</f>
        <v>0</v>
      </c>
    </row>
    <row r="86" spans="1:11" x14ac:dyDescent="0.25">
      <c r="A86">
        <f t="shared" si="3"/>
        <v>79</v>
      </c>
      <c r="B86" s="66"/>
      <c r="C86" s="66"/>
      <c r="D86" s="66"/>
      <c r="E86" s="89"/>
      <c r="F86" s="90"/>
      <c r="G86" s="56" t="e">
        <f t="shared" si="5"/>
        <v>#DIV/0!</v>
      </c>
      <c r="H86" s="65" t="str">
        <f t="shared" si="6"/>
        <v>--</v>
      </c>
      <c r="I86" s="239" t="str">
        <f>IF(COUNTA(Table9[[#This Row],[Name of SPA]:[Number of individual ratios]])=0,"", IF(COUNTA(Table9[[#This Row],[Name of SPA]:[Number of individual ratios]])&lt;COLUMNS(Table9[[#This Row],[Name of SPA]:[Number of individual ratios]]),"Incomplete","Complete"))</f>
        <v/>
      </c>
      <c r="J86" s="239">
        <f>IF(I86="Incomplete", (COUNTBLANK(Table9[[#This Row],[Name of SPA]:[Number of individual ratios]])), 0)</f>
        <v>0</v>
      </c>
      <c r="K86" s="239">
        <f>IF(OR(I86="Complete", I86="Incomplete"), (COLUMNS(Table9[[#This Row],[Name of SPA]:[Number of individual ratios]])), 0)</f>
        <v>0</v>
      </c>
    </row>
    <row r="87" spans="1:11" x14ac:dyDescent="0.25">
      <c r="A87">
        <f t="shared" si="3"/>
        <v>80</v>
      </c>
      <c r="B87" s="66"/>
      <c r="C87" s="66"/>
      <c r="D87" s="66"/>
      <c r="E87" s="89"/>
      <c r="F87" s="90"/>
      <c r="G87" s="56" t="e">
        <f t="shared" si="5"/>
        <v>#DIV/0!</v>
      </c>
      <c r="H87" s="65" t="str">
        <f t="shared" si="6"/>
        <v>--</v>
      </c>
      <c r="I87" s="239" t="str">
        <f>IF(COUNTA(Table9[[#This Row],[Name of SPA]:[Number of individual ratios]])=0,"", IF(COUNTA(Table9[[#This Row],[Name of SPA]:[Number of individual ratios]])&lt;COLUMNS(Table9[[#This Row],[Name of SPA]:[Number of individual ratios]]),"Incomplete","Complete"))</f>
        <v/>
      </c>
      <c r="J87" s="239">
        <f>IF(I87="Incomplete", (COUNTBLANK(Table9[[#This Row],[Name of SPA]:[Number of individual ratios]])), 0)</f>
        <v>0</v>
      </c>
      <c r="K87" s="239">
        <f>IF(OR(I87="Complete", I87="Incomplete"), (COLUMNS(Table9[[#This Row],[Name of SPA]:[Number of individual ratios]])), 0)</f>
        <v>0</v>
      </c>
    </row>
    <row r="88" spans="1:11" x14ac:dyDescent="0.25">
      <c r="A88">
        <f t="shared" si="3"/>
        <v>81</v>
      </c>
      <c r="B88" s="66"/>
      <c r="C88" s="66"/>
      <c r="D88" s="66"/>
      <c r="E88" s="89"/>
      <c r="F88" s="90"/>
      <c r="G88" s="56" t="e">
        <f t="shared" si="5"/>
        <v>#DIV/0!</v>
      </c>
      <c r="H88" s="65" t="str">
        <f t="shared" si="6"/>
        <v>--</v>
      </c>
      <c r="I88" s="239" t="str">
        <f>IF(COUNTA(Table9[[#This Row],[Name of SPA]:[Number of individual ratios]])=0,"", IF(COUNTA(Table9[[#This Row],[Name of SPA]:[Number of individual ratios]])&lt;COLUMNS(Table9[[#This Row],[Name of SPA]:[Number of individual ratios]]),"Incomplete","Complete"))</f>
        <v/>
      </c>
      <c r="J88" s="239">
        <f>IF(I88="Incomplete", (COUNTBLANK(Table9[[#This Row],[Name of SPA]:[Number of individual ratios]])), 0)</f>
        <v>0</v>
      </c>
      <c r="K88" s="239">
        <f>IF(OR(I88="Complete", I88="Incomplete"), (COLUMNS(Table9[[#This Row],[Name of SPA]:[Number of individual ratios]])), 0)</f>
        <v>0</v>
      </c>
    </row>
    <row r="89" spans="1:11" x14ac:dyDescent="0.25">
      <c r="A89">
        <f t="shared" si="3"/>
        <v>82</v>
      </c>
      <c r="B89" s="66"/>
      <c r="C89" s="66"/>
      <c r="D89" s="66"/>
      <c r="E89" s="89"/>
      <c r="F89" s="90"/>
      <c r="G89" s="56" t="e">
        <f t="shared" si="5"/>
        <v>#DIV/0!</v>
      </c>
      <c r="H89" s="65" t="str">
        <f t="shared" si="6"/>
        <v>--</v>
      </c>
      <c r="I89" s="239" t="str">
        <f>IF(COUNTA(Table9[[#This Row],[Name of SPA]:[Number of individual ratios]])=0,"", IF(COUNTA(Table9[[#This Row],[Name of SPA]:[Number of individual ratios]])&lt;COLUMNS(Table9[[#This Row],[Name of SPA]:[Number of individual ratios]]),"Incomplete","Complete"))</f>
        <v/>
      </c>
      <c r="J89" s="239">
        <f>IF(I89="Incomplete", (COUNTBLANK(Table9[[#This Row],[Name of SPA]:[Number of individual ratios]])), 0)</f>
        <v>0</v>
      </c>
      <c r="K89" s="239">
        <f>IF(OR(I89="Complete", I89="Incomplete"), (COLUMNS(Table9[[#This Row],[Name of SPA]:[Number of individual ratios]])), 0)</f>
        <v>0</v>
      </c>
    </row>
    <row r="90" spans="1:11" x14ac:dyDescent="0.25">
      <c r="A90">
        <f t="shared" si="3"/>
        <v>83</v>
      </c>
      <c r="B90" s="66"/>
      <c r="C90" s="66"/>
      <c r="D90" s="66"/>
      <c r="E90" s="89"/>
      <c r="F90" s="90"/>
      <c r="G90" s="56" t="e">
        <f t="shared" si="5"/>
        <v>#DIV/0!</v>
      </c>
      <c r="H90" s="65" t="str">
        <f t="shared" si="6"/>
        <v>--</v>
      </c>
      <c r="I90" s="239" t="str">
        <f>IF(COUNTA(Table9[[#This Row],[Name of SPA]:[Number of individual ratios]])=0,"", IF(COUNTA(Table9[[#This Row],[Name of SPA]:[Number of individual ratios]])&lt;COLUMNS(Table9[[#This Row],[Name of SPA]:[Number of individual ratios]]),"Incomplete","Complete"))</f>
        <v/>
      </c>
      <c r="J90" s="239">
        <f>IF(I90="Incomplete", (COUNTBLANK(Table9[[#This Row],[Name of SPA]:[Number of individual ratios]])), 0)</f>
        <v>0</v>
      </c>
      <c r="K90" s="239">
        <f>IF(OR(I90="Complete", I90="Incomplete"), (COLUMNS(Table9[[#This Row],[Name of SPA]:[Number of individual ratios]])), 0)</f>
        <v>0</v>
      </c>
    </row>
    <row r="91" spans="1:11" x14ac:dyDescent="0.25">
      <c r="A91">
        <f t="shared" si="3"/>
        <v>84</v>
      </c>
      <c r="B91" s="66"/>
      <c r="C91" s="66"/>
      <c r="D91" s="66"/>
      <c r="E91" s="89"/>
      <c r="F91" s="90"/>
      <c r="G91" s="56" t="e">
        <f t="shared" si="5"/>
        <v>#DIV/0!</v>
      </c>
      <c r="H91" s="65" t="str">
        <f t="shared" si="6"/>
        <v>--</v>
      </c>
      <c r="I91" s="239" t="str">
        <f>IF(COUNTA(Table9[[#This Row],[Name of SPA]:[Number of individual ratios]])=0,"", IF(COUNTA(Table9[[#This Row],[Name of SPA]:[Number of individual ratios]])&lt;COLUMNS(Table9[[#This Row],[Name of SPA]:[Number of individual ratios]]),"Incomplete","Complete"))</f>
        <v/>
      </c>
      <c r="J91" s="239">
        <f>IF(I91="Incomplete", (COUNTBLANK(Table9[[#This Row],[Name of SPA]:[Number of individual ratios]])), 0)</f>
        <v>0</v>
      </c>
      <c r="K91" s="239">
        <f>IF(OR(I91="Complete", I91="Incomplete"), (COLUMNS(Table9[[#This Row],[Name of SPA]:[Number of individual ratios]])), 0)</f>
        <v>0</v>
      </c>
    </row>
    <row r="92" spans="1:11" x14ac:dyDescent="0.25">
      <c r="A92">
        <f t="shared" si="3"/>
        <v>85</v>
      </c>
      <c r="B92" s="66"/>
      <c r="C92" s="66"/>
      <c r="D92" s="66"/>
      <c r="E92" s="89"/>
      <c r="F92" s="90"/>
      <c r="G92" s="56" t="e">
        <f t="shared" si="5"/>
        <v>#DIV/0!</v>
      </c>
      <c r="H92" s="65" t="str">
        <f t="shared" si="6"/>
        <v>--</v>
      </c>
      <c r="I92" s="239" t="str">
        <f>IF(COUNTA(Table9[[#This Row],[Name of SPA]:[Number of individual ratios]])=0,"", IF(COUNTA(Table9[[#This Row],[Name of SPA]:[Number of individual ratios]])&lt;COLUMNS(Table9[[#This Row],[Name of SPA]:[Number of individual ratios]]),"Incomplete","Complete"))</f>
        <v/>
      </c>
      <c r="J92" s="239">
        <f>IF(I92="Incomplete", (COUNTBLANK(Table9[[#This Row],[Name of SPA]:[Number of individual ratios]])), 0)</f>
        <v>0</v>
      </c>
      <c r="K92" s="239">
        <f>IF(OR(I92="Complete", I92="Incomplete"), (COLUMNS(Table9[[#This Row],[Name of SPA]:[Number of individual ratios]])), 0)</f>
        <v>0</v>
      </c>
    </row>
    <row r="93" spans="1:11" x14ac:dyDescent="0.25">
      <c r="A93">
        <f t="shared" si="3"/>
        <v>86</v>
      </c>
      <c r="B93" s="66"/>
      <c r="C93" s="66"/>
      <c r="D93" s="66"/>
      <c r="E93" s="89"/>
      <c r="F93" s="90"/>
      <c r="G93" s="56" t="e">
        <f t="shared" si="5"/>
        <v>#DIV/0!</v>
      </c>
      <c r="H93" s="65" t="str">
        <f t="shared" si="6"/>
        <v>--</v>
      </c>
      <c r="I93" s="239" t="str">
        <f>IF(COUNTA(Table9[[#This Row],[Name of SPA]:[Number of individual ratios]])=0,"", IF(COUNTA(Table9[[#This Row],[Name of SPA]:[Number of individual ratios]])&lt;COLUMNS(Table9[[#This Row],[Name of SPA]:[Number of individual ratios]]),"Incomplete","Complete"))</f>
        <v/>
      </c>
      <c r="J93" s="239">
        <f>IF(I93="Incomplete", (COUNTBLANK(Table9[[#This Row],[Name of SPA]:[Number of individual ratios]])), 0)</f>
        <v>0</v>
      </c>
      <c r="K93" s="239">
        <f>IF(OR(I93="Complete", I93="Incomplete"), (COLUMNS(Table9[[#This Row],[Name of SPA]:[Number of individual ratios]])), 0)</f>
        <v>0</v>
      </c>
    </row>
    <row r="94" spans="1:11" x14ac:dyDescent="0.25">
      <c r="A94">
        <f t="shared" si="3"/>
        <v>87</v>
      </c>
      <c r="B94" s="66"/>
      <c r="C94" s="66"/>
      <c r="D94" s="66"/>
      <c r="E94" s="89"/>
      <c r="F94" s="90"/>
      <c r="G94" s="56" t="e">
        <f t="shared" si="5"/>
        <v>#DIV/0!</v>
      </c>
      <c r="H94" s="65" t="str">
        <f t="shared" si="6"/>
        <v>--</v>
      </c>
      <c r="I94" s="239" t="str">
        <f>IF(COUNTA(Table9[[#This Row],[Name of SPA]:[Number of individual ratios]])=0,"", IF(COUNTA(Table9[[#This Row],[Name of SPA]:[Number of individual ratios]])&lt;COLUMNS(Table9[[#This Row],[Name of SPA]:[Number of individual ratios]]),"Incomplete","Complete"))</f>
        <v/>
      </c>
      <c r="J94" s="239">
        <f>IF(I94="Incomplete", (COUNTBLANK(Table9[[#This Row],[Name of SPA]:[Number of individual ratios]])), 0)</f>
        <v>0</v>
      </c>
      <c r="K94" s="239">
        <f>IF(OR(I94="Complete", I94="Incomplete"), (COLUMNS(Table9[[#This Row],[Name of SPA]:[Number of individual ratios]])), 0)</f>
        <v>0</v>
      </c>
    </row>
    <row r="95" spans="1:11" x14ac:dyDescent="0.25">
      <c r="A95">
        <f t="shared" si="3"/>
        <v>88</v>
      </c>
      <c r="B95" s="66"/>
      <c r="C95" s="66"/>
      <c r="D95" s="66"/>
      <c r="E95" s="89"/>
      <c r="F95" s="90"/>
      <c r="G95" s="56" t="e">
        <f t="shared" si="5"/>
        <v>#DIV/0!</v>
      </c>
      <c r="H95" s="65" t="str">
        <f t="shared" si="6"/>
        <v>--</v>
      </c>
      <c r="I95" s="239" t="str">
        <f>IF(COUNTA(Table9[[#This Row],[Name of SPA]:[Number of individual ratios]])=0,"", IF(COUNTA(Table9[[#This Row],[Name of SPA]:[Number of individual ratios]])&lt;COLUMNS(Table9[[#This Row],[Name of SPA]:[Number of individual ratios]]),"Incomplete","Complete"))</f>
        <v/>
      </c>
      <c r="J95" s="239">
        <f>IF(I95="Incomplete", (COUNTBLANK(Table9[[#This Row],[Name of SPA]:[Number of individual ratios]])), 0)</f>
        <v>0</v>
      </c>
      <c r="K95" s="239">
        <f>IF(OR(I95="Complete", I95="Incomplete"), (COLUMNS(Table9[[#This Row],[Name of SPA]:[Number of individual ratios]])), 0)</f>
        <v>0</v>
      </c>
    </row>
    <row r="96" spans="1:11" x14ac:dyDescent="0.25">
      <c r="A96">
        <f t="shared" si="3"/>
        <v>89</v>
      </c>
      <c r="B96" s="66"/>
      <c r="C96" s="66"/>
      <c r="D96" s="66"/>
      <c r="E96" s="89"/>
      <c r="F96" s="90"/>
      <c r="G96" s="56" t="e">
        <f t="shared" si="5"/>
        <v>#DIV/0!</v>
      </c>
      <c r="H96" s="65" t="str">
        <f t="shared" si="6"/>
        <v>--</v>
      </c>
      <c r="I96" s="239" t="str">
        <f>IF(COUNTA(Table9[[#This Row],[Name of SPA]:[Number of individual ratios]])=0,"", IF(COUNTA(Table9[[#This Row],[Name of SPA]:[Number of individual ratios]])&lt;COLUMNS(Table9[[#This Row],[Name of SPA]:[Number of individual ratios]]),"Incomplete","Complete"))</f>
        <v/>
      </c>
      <c r="J96" s="239">
        <f>IF(I96="Incomplete", (COUNTBLANK(Table9[[#This Row],[Name of SPA]:[Number of individual ratios]])), 0)</f>
        <v>0</v>
      </c>
      <c r="K96" s="239">
        <f>IF(OR(I96="Complete", I96="Incomplete"), (COLUMNS(Table9[[#This Row],[Name of SPA]:[Number of individual ratios]])), 0)</f>
        <v>0</v>
      </c>
    </row>
    <row r="97" spans="1:11" x14ac:dyDescent="0.25">
      <c r="A97">
        <f t="shared" si="3"/>
        <v>90</v>
      </c>
      <c r="B97" s="66"/>
      <c r="C97" s="66"/>
      <c r="D97" s="66"/>
      <c r="E97" s="89"/>
      <c r="F97" s="90"/>
      <c r="G97" s="56" t="e">
        <f t="shared" si="5"/>
        <v>#DIV/0!</v>
      </c>
      <c r="H97" s="65" t="str">
        <f t="shared" si="6"/>
        <v>--</v>
      </c>
      <c r="I97" s="239" t="str">
        <f>IF(COUNTA(Table9[[#This Row],[Name of SPA]:[Number of individual ratios]])=0,"", IF(COUNTA(Table9[[#This Row],[Name of SPA]:[Number of individual ratios]])&lt;COLUMNS(Table9[[#This Row],[Name of SPA]:[Number of individual ratios]]),"Incomplete","Complete"))</f>
        <v/>
      </c>
      <c r="J97" s="239">
        <f>IF(I97="Incomplete", (COUNTBLANK(Table9[[#This Row],[Name of SPA]:[Number of individual ratios]])), 0)</f>
        <v>0</v>
      </c>
      <c r="K97" s="239">
        <f>IF(OR(I97="Complete", I97="Incomplete"), (COLUMNS(Table9[[#This Row],[Name of SPA]:[Number of individual ratios]])), 0)</f>
        <v>0</v>
      </c>
    </row>
    <row r="98" spans="1:11" x14ac:dyDescent="0.25">
      <c r="A98">
        <f t="shared" si="3"/>
        <v>91</v>
      </c>
      <c r="B98" s="66"/>
      <c r="C98" s="66"/>
      <c r="D98" s="66"/>
      <c r="E98" s="89"/>
      <c r="F98" s="90"/>
      <c r="G98" s="56" t="e">
        <f t="shared" si="5"/>
        <v>#DIV/0!</v>
      </c>
      <c r="H98" s="65" t="str">
        <f t="shared" si="6"/>
        <v>--</v>
      </c>
      <c r="I98" s="239" t="str">
        <f>IF(COUNTA(Table9[[#This Row],[Name of SPA]:[Number of individual ratios]])=0,"", IF(COUNTA(Table9[[#This Row],[Name of SPA]:[Number of individual ratios]])&lt;COLUMNS(Table9[[#This Row],[Name of SPA]:[Number of individual ratios]]),"Incomplete","Complete"))</f>
        <v/>
      </c>
      <c r="J98" s="239">
        <f>IF(I98="Incomplete", (COUNTBLANK(Table9[[#This Row],[Name of SPA]:[Number of individual ratios]])), 0)</f>
        <v>0</v>
      </c>
      <c r="K98" s="239">
        <f>IF(OR(I98="Complete", I98="Incomplete"), (COLUMNS(Table9[[#This Row],[Name of SPA]:[Number of individual ratios]])), 0)</f>
        <v>0</v>
      </c>
    </row>
    <row r="99" spans="1:11" x14ac:dyDescent="0.25">
      <c r="A99">
        <f t="shared" si="3"/>
        <v>92</v>
      </c>
      <c r="B99" s="66"/>
      <c r="C99" s="66"/>
      <c r="D99" s="66"/>
      <c r="E99" s="89"/>
      <c r="F99" s="90"/>
      <c r="G99" s="56" t="e">
        <f t="shared" si="5"/>
        <v>#DIV/0!</v>
      </c>
      <c r="H99" s="65" t="str">
        <f t="shared" si="6"/>
        <v>--</v>
      </c>
      <c r="I99" s="239" t="str">
        <f>IF(COUNTA(Table9[[#This Row],[Name of SPA]:[Number of individual ratios]])=0,"", IF(COUNTA(Table9[[#This Row],[Name of SPA]:[Number of individual ratios]])&lt;COLUMNS(Table9[[#This Row],[Name of SPA]:[Number of individual ratios]]),"Incomplete","Complete"))</f>
        <v/>
      </c>
      <c r="J99" s="239">
        <f>IF(I99="Incomplete", (COUNTBLANK(Table9[[#This Row],[Name of SPA]:[Number of individual ratios]])), 0)</f>
        <v>0</v>
      </c>
      <c r="K99" s="239">
        <f>IF(OR(I99="Complete", I99="Incomplete"), (COLUMNS(Table9[[#This Row],[Name of SPA]:[Number of individual ratios]])), 0)</f>
        <v>0</v>
      </c>
    </row>
    <row r="100" spans="1:11" x14ac:dyDescent="0.25">
      <c r="A100">
        <f t="shared" si="3"/>
        <v>93</v>
      </c>
      <c r="B100" s="66"/>
      <c r="C100" s="66"/>
      <c r="D100" s="66"/>
      <c r="E100" s="89"/>
      <c r="F100" s="90"/>
      <c r="G100" s="56" t="e">
        <f t="shared" si="5"/>
        <v>#DIV/0!</v>
      </c>
      <c r="H100" s="65" t="str">
        <f t="shared" si="6"/>
        <v>--</v>
      </c>
      <c r="I100" s="239" t="str">
        <f>IF(COUNTA(Table9[[#This Row],[Name of SPA]:[Number of individual ratios]])=0,"", IF(COUNTA(Table9[[#This Row],[Name of SPA]:[Number of individual ratios]])&lt;COLUMNS(Table9[[#This Row],[Name of SPA]:[Number of individual ratios]]),"Incomplete","Complete"))</f>
        <v/>
      </c>
      <c r="J100" s="239">
        <f>IF(I100="Incomplete", (COUNTBLANK(Table9[[#This Row],[Name of SPA]:[Number of individual ratios]])), 0)</f>
        <v>0</v>
      </c>
      <c r="K100" s="239">
        <f>IF(OR(I100="Complete", I100="Incomplete"), (COLUMNS(Table9[[#This Row],[Name of SPA]:[Number of individual ratios]])), 0)</f>
        <v>0</v>
      </c>
    </row>
    <row r="101" spans="1:11" x14ac:dyDescent="0.25">
      <c r="A101">
        <f t="shared" si="3"/>
        <v>94</v>
      </c>
      <c r="B101" s="66"/>
      <c r="C101" s="66"/>
      <c r="D101" s="66"/>
      <c r="E101" s="89"/>
      <c r="F101" s="90"/>
      <c r="G101" s="56" t="e">
        <f t="shared" si="5"/>
        <v>#DIV/0!</v>
      </c>
      <c r="H101" s="65" t="str">
        <f t="shared" si="6"/>
        <v>--</v>
      </c>
      <c r="I101" s="239" t="str">
        <f>IF(COUNTA(Table9[[#This Row],[Name of SPA]:[Number of individual ratios]])=0,"", IF(COUNTA(Table9[[#This Row],[Name of SPA]:[Number of individual ratios]])&lt;COLUMNS(Table9[[#This Row],[Name of SPA]:[Number of individual ratios]]),"Incomplete","Complete"))</f>
        <v/>
      </c>
      <c r="J101" s="239">
        <f>IF(I101="Incomplete", (COUNTBLANK(Table9[[#This Row],[Name of SPA]:[Number of individual ratios]])), 0)</f>
        <v>0</v>
      </c>
      <c r="K101" s="239">
        <f>IF(OR(I101="Complete", I101="Incomplete"), (COLUMNS(Table9[[#This Row],[Name of SPA]:[Number of individual ratios]])), 0)</f>
        <v>0</v>
      </c>
    </row>
    <row r="102" spans="1:11" x14ac:dyDescent="0.25">
      <c r="A102">
        <f t="shared" si="3"/>
        <v>95</v>
      </c>
      <c r="B102" s="66"/>
      <c r="C102" s="66"/>
      <c r="D102" s="66"/>
      <c r="E102" s="89"/>
      <c r="F102" s="90"/>
      <c r="G102" s="56" t="e">
        <f t="shared" si="5"/>
        <v>#DIV/0!</v>
      </c>
      <c r="H102" s="65" t="str">
        <f t="shared" si="6"/>
        <v>--</v>
      </c>
      <c r="I102" s="239" t="str">
        <f>IF(COUNTA(Table9[[#This Row],[Name of SPA]:[Number of individual ratios]])=0,"", IF(COUNTA(Table9[[#This Row],[Name of SPA]:[Number of individual ratios]])&lt;COLUMNS(Table9[[#This Row],[Name of SPA]:[Number of individual ratios]]),"Incomplete","Complete"))</f>
        <v/>
      </c>
      <c r="J102" s="239">
        <f>IF(I102="Incomplete", (COUNTBLANK(Table9[[#This Row],[Name of SPA]:[Number of individual ratios]])), 0)</f>
        <v>0</v>
      </c>
      <c r="K102" s="239">
        <f>IF(OR(I102="Complete", I102="Incomplete"), (COLUMNS(Table9[[#This Row],[Name of SPA]:[Number of individual ratios]])), 0)</f>
        <v>0</v>
      </c>
    </row>
    <row r="103" spans="1:11" x14ac:dyDescent="0.25">
      <c r="A103">
        <f t="shared" si="3"/>
        <v>96</v>
      </c>
      <c r="B103" s="66"/>
      <c r="C103" s="66"/>
      <c r="D103" s="66"/>
      <c r="E103" s="89"/>
      <c r="F103" s="90"/>
      <c r="G103" s="56" t="e">
        <f t="shared" si="5"/>
        <v>#DIV/0!</v>
      </c>
      <c r="H103" s="65" t="str">
        <f t="shared" si="6"/>
        <v>--</v>
      </c>
      <c r="I103" s="239" t="str">
        <f>IF(COUNTA(Table9[[#This Row],[Name of SPA]:[Number of individual ratios]])=0,"", IF(COUNTA(Table9[[#This Row],[Name of SPA]:[Number of individual ratios]])&lt;COLUMNS(Table9[[#This Row],[Name of SPA]:[Number of individual ratios]]),"Incomplete","Complete"))</f>
        <v/>
      </c>
      <c r="J103" s="239">
        <f>IF(I103="Incomplete", (COUNTBLANK(Table9[[#This Row],[Name of SPA]:[Number of individual ratios]])), 0)</f>
        <v>0</v>
      </c>
      <c r="K103" s="239">
        <f>IF(OR(I103="Complete", I103="Incomplete"), (COLUMNS(Table9[[#This Row],[Name of SPA]:[Number of individual ratios]])), 0)</f>
        <v>0</v>
      </c>
    </row>
    <row r="104" spans="1:11" x14ac:dyDescent="0.25">
      <c r="A104">
        <f t="shared" si="3"/>
        <v>97</v>
      </c>
      <c r="B104" s="66"/>
      <c r="C104" s="66"/>
      <c r="D104" s="66"/>
      <c r="E104" s="89"/>
      <c r="F104" s="90"/>
      <c r="G104" s="56" t="e">
        <f t="shared" si="5"/>
        <v>#DIV/0!</v>
      </c>
      <c r="H104" s="65" t="str">
        <f t="shared" si="6"/>
        <v>--</v>
      </c>
      <c r="I104" s="239" t="str">
        <f>IF(COUNTA(Table9[[#This Row],[Name of SPA]:[Number of individual ratios]])=0,"", IF(COUNTA(Table9[[#This Row],[Name of SPA]:[Number of individual ratios]])&lt;COLUMNS(Table9[[#This Row],[Name of SPA]:[Number of individual ratios]]),"Incomplete","Complete"))</f>
        <v/>
      </c>
      <c r="J104" s="239">
        <f>IF(I104="Incomplete", (COUNTBLANK(Table9[[#This Row],[Name of SPA]:[Number of individual ratios]])), 0)</f>
        <v>0</v>
      </c>
      <c r="K104" s="239">
        <f>IF(OR(I104="Complete", I104="Incomplete"), (COLUMNS(Table9[[#This Row],[Name of SPA]:[Number of individual ratios]])), 0)</f>
        <v>0</v>
      </c>
    </row>
    <row r="105" spans="1:11" x14ac:dyDescent="0.25">
      <c r="A105">
        <f t="shared" si="3"/>
        <v>98</v>
      </c>
      <c r="B105" s="66"/>
      <c r="C105" s="66"/>
      <c r="D105" s="66"/>
      <c r="E105" s="89"/>
      <c r="F105" s="90"/>
      <c r="G105" s="56" t="e">
        <f t="shared" si="5"/>
        <v>#DIV/0!</v>
      </c>
      <c r="H105" s="65" t="str">
        <f t="shared" si="6"/>
        <v>--</v>
      </c>
      <c r="I105" s="239" t="str">
        <f>IF(COUNTA(Table9[[#This Row],[Name of SPA]:[Number of individual ratios]])=0,"", IF(COUNTA(Table9[[#This Row],[Name of SPA]:[Number of individual ratios]])&lt;COLUMNS(Table9[[#This Row],[Name of SPA]:[Number of individual ratios]]),"Incomplete","Complete"))</f>
        <v/>
      </c>
      <c r="J105" s="239">
        <f>IF(I105="Incomplete", (COUNTBLANK(Table9[[#This Row],[Name of SPA]:[Number of individual ratios]])), 0)</f>
        <v>0</v>
      </c>
      <c r="K105" s="239">
        <f>IF(OR(I105="Complete", I105="Incomplete"), (COLUMNS(Table9[[#This Row],[Name of SPA]:[Number of individual ratios]])), 0)</f>
        <v>0</v>
      </c>
    </row>
    <row r="106" spans="1:11" x14ac:dyDescent="0.25">
      <c r="A106">
        <f t="shared" si="3"/>
        <v>99</v>
      </c>
      <c r="B106" s="66"/>
      <c r="C106" s="66"/>
      <c r="D106" s="66"/>
      <c r="E106" s="89"/>
      <c r="F106" s="90"/>
      <c r="G106" s="56" t="e">
        <f t="shared" si="5"/>
        <v>#DIV/0!</v>
      </c>
      <c r="H106" s="65" t="str">
        <f t="shared" si="6"/>
        <v>--</v>
      </c>
      <c r="I106" s="239" t="str">
        <f>IF(COUNTA(Table9[[#This Row],[Name of SPA]:[Number of individual ratios]])=0,"", IF(COUNTA(Table9[[#This Row],[Name of SPA]:[Number of individual ratios]])&lt;COLUMNS(Table9[[#This Row],[Name of SPA]:[Number of individual ratios]]),"Incomplete","Complete"))</f>
        <v/>
      </c>
      <c r="J106" s="239">
        <f>IF(I106="Incomplete", (COUNTBLANK(Table9[[#This Row],[Name of SPA]:[Number of individual ratios]])), 0)</f>
        <v>0</v>
      </c>
      <c r="K106" s="239">
        <f>IF(OR(I106="Complete", I106="Incomplete"), (COLUMNS(Table9[[#This Row],[Name of SPA]:[Number of individual ratios]])), 0)</f>
        <v>0</v>
      </c>
    </row>
    <row r="107" spans="1:11" x14ac:dyDescent="0.25">
      <c r="A107">
        <f t="shared" si="3"/>
        <v>100</v>
      </c>
      <c r="B107" s="66"/>
      <c r="C107" s="66"/>
      <c r="D107" s="66"/>
      <c r="E107" s="89"/>
      <c r="F107" s="90"/>
      <c r="G107" s="56" t="e">
        <f t="shared" si="5"/>
        <v>#DIV/0!</v>
      </c>
      <c r="H107" s="65" t="str">
        <f t="shared" si="6"/>
        <v>--</v>
      </c>
      <c r="I107" s="239" t="str">
        <f>IF(COUNTA(Table9[[#This Row],[Name of SPA]:[Number of individual ratios]])=0,"", IF(COUNTA(Table9[[#This Row],[Name of SPA]:[Number of individual ratios]])&lt;COLUMNS(Table9[[#This Row],[Name of SPA]:[Number of individual ratios]]),"Incomplete","Complete"))</f>
        <v/>
      </c>
      <c r="J107" s="239">
        <f>IF(I107="Incomplete", (COUNTBLANK(Table9[[#This Row],[Name of SPA]:[Number of individual ratios]])), 0)</f>
        <v>0</v>
      </c>
      <c r="K107" s="239">
        <f>IF(OR(I107="Complete", I107="Incomplete"), (COLUMNS(Table9[[#This Row],[Name of SPA]:[Number of individual ratios]])), 0)</f>
        <v>0</v>
      </c>
    </row>
    <row r="108" spans="1:11" x14ac:dyDescent="0.25">
      <c r="A108">
        <f t="shared" si="3"/>
        <v>101</v>
      </c>
      <c r="B108" s="66"/>
      <c r="C108" s="66"/>
      <c r="D108" s="66"/>
      <c r="E108" s="89"/>
      <c r="F108" s="90"/>
      <c r="G108" s="56" t="e">
        <f>E108/F108</f>
        <v>#DIV/0!</v>
      </c>
      <c r="H108" s="65" t="str">
        <f t="shared" si="6"/>
        <v>--</v>
      </c>
      <c r="I108" s="239" t="str">
        <f>IF(COUNTA(Table9[[#This Row],[Name of SPA]:[Number of individual ratios]])=0,"", IF(COUNTA(Table9[[#This Row],[Name of SPA]:[Number of individual ratios]])&lt;COLUMNS(Table9[[#This Row],[Name of SPA]:[Number of individual ratios]]),"Incomplete","Complete"))</f>
        <v/>
      </c>
      <c r="J108" s="239">
        <f>IF(I108="Incomplete", (COUNTBLANK(Table9[[#This Row],[Name of SPA]:[Number of individual ratios]])), 0)</f>
        <v>0</v>
      </c>
      <c r="K108" s="239">
        <f>IF(OR(I108="Complete", I108="Incomplete"), (COLUMNS(Table9[[#This Row],[Name of SPA]:[Number of individual ratios]])), 0)</f>
        <v>0</v>
      </c>
    </row>
    <row r="109" spans="1:11" x14ac:dyDescent="0.25">
      <c r="A109">
        <f t="shared" si="3"/>
        <v>102</v>
      </c>
      <c r="B109" s="66"/>
      <c r="C109" s="66"/>
      <c r="D109" s="66"/>
      <c r="E109" s="89"/>
      <c r="F109" s="90"/>
      <c r="G109" s="56" t="e">
        <f t="shared" ref="G109:G157" si="7">E109/F109</f>
        <v>#DIV/0!</v>
      </c>
      <c r="H109" s="65" t="str">
        <f t="shared" si="6"/>
        <v>--</v>
      </c>
      <c r="I109" s="239" t="str">
        <f>IF(COUNTA(Table9[[#This Row],[Name of SPA]:[Number of individual ratios]])=0,"", IF(COUNTA(Table9[[#This Row],[Name of SPA]:[Number of individual ratios]])&lt;COLUMNS(Table9[[#This Row],[Name of SPA]:[Number of individual ratios]]),"Incomplete","Complete"))</f>
        <v/>
      </c>
      <c r="J109" s="239">
        <f>IF(I109="Incomplete", (COUNTBLANK(Table9[[#This Row],[Name of SPA]:[Number of individual ratios]])), 0)</f>
        <v>0</v>
      </c>
      <c r="K109" s="239">
        <f>IF(OR(I109="Complete", I109="Incomplete"), (COLUMNS(Table9[[#This Row],[Name of SPA]:[Number of individual ratios]])), 0)</f>
        <v>0</v>
      </c>
    </row>
    <row r="110" spans="1:11" x14ac:dyDescent="0.25">
      <c r="A110">
        <f t="shared" si="3"/>
        <v>103</v>
      </c>
      <c r="B110" s="66"/>
      <c r="C110" s="66"/>
      <c r="D110" s="66"/>
      <c r="E110" s="89"/>
      <c r="F110" s="90"/>
      <c r="G110" s="56" t="e">
        <f t="shared" si="7"/>
        <v>#DIV/0!</v>
      </c>
      <c r="H110" s="65" t="str">
        <f t="shared" si="6"/>
        <v>--</v>
      </c>
      <c r="I110" s="239" t="str">
        <f>IF(COUNTA(Table9[[#This Row],[Name of SPA]:[Number of individual ratios]])=0,"", IF(COUNTA(Table9[[#This Row],[Name of SPA]:[Number of individual ratios]])&lt;COLUMNS(Table9[[#This Row],[Name of SPA]:[Number of individual ratios]]),"Incomplete","Complete"))</f>
        <v/>
      </c>
      <c r="J110" s="239">
        <f>IF(I110="Incomplete", (COUNTBLANK(Table9[[#This Row],[Name of SPA]:[Number of individual ratios]])), 0)</f>
        <v>0</v>
      </c>
      <c r="K110" s="239">
        <f>IF(OR(I110="Complete", I110="Incomplete"), (COLUMNS(Table9[[#This Row],[Name of SPA]:[Number of individual ratios]])), 0)</f>
        <v>0</v>
      </c>
    </row>
    <row r="111" spans="1:11" x14ac:dyDescent="0.25">
      <c r="A111">
        <f t="shared" si="3"/>
        <v>104</v>
      </c>
      <c r="B111" s="66"/>
      <c r="C111" s="66"/>
      <c r="D111" s="66"/>
      <c r="E111" s="89"/>
      <c r="F111" s="90"/>
      <c r="G111" s="56" t="e">
        <f t="shared" si="7"/>
        <v>#DIV/0!</v>
      </c>
      <c r="H111" s="65" t="str">
        <f t="shared" si="6"/>
        <v>--</v>
      </c>
      <c r="I111" s="239" t="str">
        <f>IF(COUNTA(Table9[[#This Row],[Name of SPA]:[Number of individual ratios]])=0,"", IF(COUNTA(Table9[[#This Row],[Name of SPA]:[Number of individual ratios]])&lt;COLUMNS(Table9[[#This Row],[Name of SPA]:[Number of individual ratios]]),"Incomplete","Complete"))</f>
        <v/>
      </c>
      <c r="J111" s="239">
        <f>IF(I111="Incomplete", (COUNTBLANK(Table9[[#This Row],[Name of SPA]:[Number of individual ratios]])), 0)</f>
        <v>0</v>
      </c>
      <c r="K111" s="239">
        <f>IF(OR(I111="Complete", I111="Incomplete"), (COLUMNS(Table9[[#This Row],[Name of SPA]:[Number of individual ratios]])), 0)</f>
        <v>0</v>
      </c>
    </row>
    <row r="112" spans="1:11" x14ac:dyDescent="0.25">
      <c r="A112">
        <f t="shared" si="3"/>
        <v>105</v>
      </c>
      <c r="B112" s="66"/>
      <c r="C112" s="66"/>
      <c r="D112" s="66"/>
      <c r="E112" s="89"/>
      <c r="F112" s="90"/>
      <c r="G112" s="56" t="e">
        <f t="shared" si="7"/>
        <v>#DIV/0!</v>
      </c>
      <c r="H112" s="65" t="str">
        <f t="shared" si="6"/>
        <v>--</v>
      </c>
      <c r="I112" s="239" t="str">
        <f>IF(COUNTA(Table9[[#This Row],[Name of SPA]:[Number of individual ratios]])=0,"", IF(COUNTA(Table9[[#This Row],[Name of SPA]:[Number of individual ratios]])&lt;COLUMNS(Table9[[#This Row],[Name of SPA]:[Number of individual ratios]]),"Incomplete","Complete"))</f>
        <v/>
      </c>
      <c r="J112" s="239">
        <f>IF(I112="Incomplete", (COUNTBLANK(Table9[[#This Row],[Name of SPA]:[Number of individual ratios]])), 0)</f>
        <v>0</v>
      </c>
      <c r="K112" s="239">
        <f>IF(OR(I112="Complete", I112="Incomplete"), (COLUMNS(Table9[[#This Row],[Name of SPA]:[Number of individual ratios]])), 0)</f>
        <v>0</v>
      </c>
    </row>
    <row r="113" spans="1:11" x14ac:dyDescent="0.25">
      <c r="A113">
        <f t="shared" si="3"/>
        <v>106</v>
      </c>
      <c r="B113" s="66"/>
      <c r="C113" s="66"/>
      <c r="D113" s="66"/>
      <c r="E113" s="89"/>
      <c r="F113" s="90"/>
      <c r="G113" s="56" t="e">
        <f t="shared" si="7"/>
        <v>#DIV/0!</v>
      </c>
      <c r="H113" s="65" t="str">
        <f t="shared" si="6"/>
        <v>--</v>
      </c>
      <c r="I113" s="239" t="str">
        <f>IF(COUNTA(Table9[[#This Row],[Name of SPA]:[Number of individual ratios]])=0,"", IF(COUNTA(Table9[[#This Row],[Name of SPA]:[Number of individual ratios]])&lt;COLUMNS(Table9[[#This Row],[Name of SPA]:[Number of individual ratios]]),"Incomplete","Complete"))</f>
        <v/>
      </c>
      <c r="J113" s="239">
        <f>IF(I113="Incomplete", (COUNTBLANK(Table9[[#This Row],[Name of SPA]:[Number of individual ratios]])), 0)</f>
        <v>0</v>
      </c>
      <c r="K113" s="239">
        <f>IF(OR(I113="Complete", I113="Incomplete"), (COLUMNS(Table9[[#This Row],[Name of SPA]:[Number of individual ratios]])), 0)</f>
        <v>0</v>
      </c>
    </row>
    <row r="114" spans="1:11" x14ac:dyDescent="0.25">
      <c r="A114">
        <f t="shared" si="3"/>
        <v>107</v>
      </c>
      <c r="B114" s="66"/>
      <c r="C114" s="66"/>
      <c r="D114" s="66"/>
      <c r="E114" s="89"/>
      <c r="F114" s="90"/>
      <c r="G114" s="56" t="e">
        <f t="shared" si="7"/>
        <v>#DIV/0!</v>
      </c>
      <c r="H114" s="65" t="str">
        <f t="shared" si="6"/>
        <v>--</v>
      </c>
      <c r="I114" s="239" t="str">
        <f>IF(COUNTA(Table9[[#This Row],[Name of SPA]:[Number of individual ratios]])=0,"", IF(COUNTA(Table9[[#This Row],[Name of SPA]:[Number of individual ratios]])&lt;COLUMNS(Table9[[#This Row],[Name of SPA]:[Number of individual ratios]]),"Incomplete","Complete"))</f>
        <v/>
      </c>
      <c r="J114" s="239">
        <f>IF(I114="Incomplete", (COUNTBLANK(Table9[[#This Row],[Name of SPA]:[Number of individual ratios]])), 0)</f>
        <v>0</v>
      </c>
      <c r="K114" s="239">
        <f>IF(OR(I114="Complete", I114="Incomplete"), (COLUMNS(Table9[[#This Row],[Name of SPA]:[Number of individual ratios]])), 0)</f>
        <v>0</v>
      </c>
    </row>
    <row r="115" spans="1:11" x14ac:dyDescent="0.25">
      <c r="A115">
        <f t="shared" si="3"/>
        <v>108</v>
      </c>
      <c r="B115" s="66"/>
      <c r="C115" s="66"/>
      <c r="D115" s="66"/>
      <c r="E115" s="89"/>
      <c r="F115" s="90"/>
      <c r="G115" s="56" t="e">
        <f t="shared" si="7"/>
        <v>#DIV/0!</v>
      </c>
      <c r="H115" s="65" t="str">
        <f t="shared" si="6"/>
        <v>--</v>
      </c>
      <c r="I115" s="239" t="str">
        <f>IF(COUNTA(Table9[[#This Row],[Name of SPA]:[Number of individual ratios]])=0,"", IF(COUNTA(Table9[[#This Row],[Name of SPA]:[Number of individual ratios]])&lt;COLUMNS(Table9[[#This Row],[Name of SPA]:[Number of individual ratios]]),"Incomplete","Complete"))</f>
        <v/>
      </c>
      <c r="J115" s="239">
        <f>IF(I115="Incomplete", (COUNTBLANK(Table9[[#This Row],[Name of SPA]:[Number of individual ratios]])), 0)</f>
        <v>0</v>
      </c>
      <c r="K115" s="239">
        <f>IF(OR(I115="Complete", I115="Incomplete"), (COLUMNS(Table9[[#This Row],[Name of SPA]:[Number of individual ratios]])), 0)</f>
        <v>0</v>
      </c>
    </row>
    <row r="116" spans="1:11" x14ac:dyDescent="0.25">
      <c r="A116">
        <f t="shared" si="3"/>
        <v>109</v>
      </c>
      <c r="B116" s="66"/>
      <c r="C116" s="66"/>
      <c r="D116" s="66"/>
      <c r="E116" s="89"/>
      <c r="F116" s="90"/>
      <c r="G116" s="56" t="e">
        <f t="shared" si="7"/>
        <v>#DIV/0!</v>
      </c>
      <c r="H116" s="65" t="str">
        <f t="shared" si="6"/>
        <v>--</v>
      </c>
      <c r="I116" s="239" t="str">
        <f>IF(COUNTA(Table9[[#This Row],[Name of SPA]:[Number of individual ratios]])=0,"", IF(COUNTA(Table9[[#This Row],[Name of SPA]:[Number of individual ratios]])&lt;COLUMNS(Table9[[#This Row],[Name of SPA]:[Number of individual ratios]]),"Incomplete","Complete"))</f>
        <v/>
      </c>
      <c r="J116" s="239">
        <f>IF(I116="Incomplete", (COUNTBLANK(Table9[[#This Row],[Name of SPA]:[Number of individual ratios]])), 0)</f>
        <v>0</v>
      </c>
      <c r="K116" s="239">
        <f>IF(OR(I116="Complete", I116="Incomplete"), (COLUMNS(Table9[[#This Row],[Name of SPA]:[Number of individual ratios]])), 0)</f>
        <v>0</v>
      </c>
    </row>
    <row r="117" spans="1:11" x14ac:dyDescent="0.25">
      <c r="A117">
        <f t="shared" si="3"/>
        <v>110</v>
      </c>
      <c r="B117" s="66"/>
      <c r="C117" s="66"/>
      <c r="D117" s="66"/>
      <c r="E117" s="89"/>
      <c r="F117" s="90"/>
      <c r="G117" s="56" t="e">
        <f t="shared" si="7"/>
        <v>#DIV/0!</v>
      </c>
      <c r="H117" s="65" t="str">
        <f t="shared" si="6"/>
        <v>--</v>
      </c>
      <c r="I117" s="239" t="str">
        <f>IF(COUNTA(Table9[[#This Row],[Name of SPA]:[Number of individual ratios]])=0,"", IF(COUNTA(Table9[[#This Row],[Name of SPA]:[Number of individual ratios]])&lt;COLUMNS(Table9[[#This Row],[Name of SPA]:[Number of individual ratios]]),"Incomplete","Complete"))</f>
        <v/>
      </c>
      <c r="J117" s="239">
        <f>IF(I117="Incomplete", (COUNTBLANK(Table9[[#This Row],[Name of SPA]:[Number of individual ratios]])), 0)</f>
        <v>0</v>
      </c>
      <c r="K117" s="239">
        <f>IF(OR(I117="Complete", I117="Incomplete"), (COLUMNS(Table9[[#This Row],[Name of SPA]:[Number of individual ratios]])), 0)</f>
        <v>0</v>
      </c>
    </row>
    <row r="118" spans="1:11" x14ac:dyDescent="0.25">
      <c r="A118">
        <f t="shared" si="3"/>
        <v>111</v>
      </c>
      <c r="B118" s="66"/>
      <c r="C118" s="66"/>
      <c r="D118" s="66"/>
      <c r="E118" s="89"/>
      <c r="F118" s="90"/>
      <c r="G118" s="56" t="e">
        <f t="shared" si="7"/>
        <v>#DIV/0!</v>
      </c>
      <c r="H118" s="65" t="str">
        <f t="shared" si="6"/>
        <v>--</v>
      </c>
      <c r="I118" s="239" t="str">
        <f>IF(COUNTA(Table9[[#This Row],[Name of SPA]:[Number of individual ratios]])=0,"", IF(COUNTA(Table9[[#This Row],[Name of SPA]:[Number of individual ratios]])&lt;COLUMNS(Table9[[#This Row],[Name of SPA]:[Number of individual ratios]]),"Incomplete","Complete"))</f>
        <v/>
      </c>
      <c r="J118" s="239">
        <f>IF(I118="Incomplete", (COUNTBLANK(Table9[[#This Row],[Name of SPA]:[Number of individual ratios]])), 0)</f>
        <v>0</v>
      </c>
      <c r="K118" s="239">
        <f>IF(OR(I118="Complete", I118="Incomplete"), (COLUMNS(Table9[[#This Row],[Name of SPA]:[Number of individual ratios]])), 0)</f>
        <v>0</v>
      </c>
    </row>
    <row r="119" spans="1:11" x14ac:dyDescent="0.25">
      <c r="A119">
        <f t="shared" si="3"/>
        <v>112</v>
      </c>
      <c r="B119" s="66"/>
      <c r="C119" s="66"/>
      <c r="D119" s="66"/>
      <c r="E119" s="89"/>
      <c r="F119" s="90"/>
      <c r="G119" s="56" t="e">
        <f t="shared" si="7"/>
        <v>#DIV/0!</v>
      </c>
      <c r="H119" s="65" t="str">
        <f t="shared" si="6"/>
        <v>--</v>
      </c>
      <c r="I119" s="239" t="str">
        <f>IF(COUNTA(Table9[[#This Row],[Name of SPA]:[Number of individual ratios]])=0,"", IF(COUNTA(Table9[[#This Row],[Name of SPA]:[Number of individual ratios]])&lt;COLUMNS(Table9[[#This Row],[Name of SPA]:[Number of individual ratios]]),"Incomplete","Complete"))</f>
        <v/>
      </c>
      <c r="J119" s="239">
        <f>IF(I119="Incomplete", (COUNTBLANK(Table9[[#This Row],[Name of SPA]:[Number of individual ratios]])), 0)</f>
        <v>0</v>
      </c>
      <c r="K119" s="239">
        <f>IF(OR(I119="Complete", I119="Incomplete"), (COLUMNS(Table9[[#This Row],[Name of SPA]:[Number of individual ratios]])), 0)</f>
        <v>0</v>
      </c>
    </row>
    <row r="120" spans="1:11" x14ac:dyDescent="0.25">
      <c r="A120">
        <f t="shared" si="3"/>
        <v>113</v>
      </c>
      <c r="B120" s="66"/>
      <c r="C120" s="66"/>
      <c r="D120" s="66"/>
      <c r="E120" s="89"/>
      <c r="F120" s="90"/>
      <c r="G120" s="56" t="e">
        <f t="shared" si="7"/>
        <v>#DIV/0!</v>
      </c>
      <c r="H120" s="65" t="str">
        <f t="shared" si="6"/>
        <v>--</v>
      </c>
      <c r="I120" s="239" t="str">
        <f>IF(COUNTA(Table9[[#This Row],[Name of SPA]:[Number of individual ratios]])=0,"", IF(COUNTA(Table9[[#This Row],[Name of SPA]:[Number of individual ratios]])&lt;COLUMNS(Table9[[#This Row],[Name of SPA]:[Number of individual ratios]]),"Incomplete","Complete"))</f>
        <v/>
      </c>
      <c r="J120" s="239">
        <f>IF(I120="Incomplete", (COUNTBLANK(Table9[[#This Row],[Name of SPA]:[Number of individual ratios]])), 0)</f>
        <v>0</v>
      </c>
      <c r="K120" s="239">
        <f>IF(OR(I120="Complete", I120="Incomplete"), (COLUMNS(Table9[[#This Row],[Name of SPA]:[Number of individual ratios]])), 0)</f>
        <v>0</v>
      </c>
    </row>
    <row r="121" spans="1:11" x14ac:dyDescent="0.25">
      <c r="A121">
        <f t="shared" ref="A121:A184" si="8">A120+1</f>
        <v>114</v>
      </c>
      <c r="B121" s="66"/>
      <c r="C121" s="66"/>
      <c r="D121" s="66"/>
      <c r="E121" s="89"/>
      <c r="F121" s="90"/>
      <c r="G121" s="56" t="e">
        <f t="shared" si="7"/>
        <v>#DIV/0!</v>
      </c>
      <c r="H121" s="65" t="str">
        <f t="shared" si="6"/>
        <v>--</v>
      </c>
      <c r="I121" s="239" t="str">
        <f>IF(COUNTA(Table9[[#This Row],[Name of SPA]:[Number of individual ratios]])=0,"", IF(COUNTA(Table9[[#This Row],[Name of SPA]:[Number of individual ratios]])&lt;COLUMNS(Table9[[#This Row],[Name of SPA]:[Number of individual ratios]]),"Incomplete","Complete"))</f>
        <v/>
      </c>
      <c r="J121" s="239">
        <f>IF(I121="Incomplete", (COUNTBLANK(Table9[[#This Row],[Name of SPA]:[Number of individual ratios]])), 0)</f>
        <v>0</v>
      </c>
      <c r="K121" s="239">
        <f>IF(OR(I121="Complete", I121="Incomplete"), (COLUMNS(Table9[[#This Row],[Name of SPA]:[Number of individual ratios]])), 0)</f>
        <v>0</v>
      </c>
    </row>
    <row r="122" spans="1:11" x14ac:dyDescent="0.25">
      <c r="A122">
        <f t="shared" si="8"/>
        <v>115</v>
      </c>
      <c r="B122" s="66"/>
      <c r="C122" s="66"/>
      <c r="D122" s="66"/>
      <c r="E122" s="89"/>
      <c r="F122" s="90"/>
      <c r="G122" s="56" t="e">
        <f t="shared" si="7"/>
        <v>#DIV/0!</v>
      </c>
      <c r="H122" s="65" t="str">
        <f t="shared" si="6"/>
        <v>--</v>
      </c>
      <c r="I122" s="239" t="str">
        <f>IF(COUNTA(Table9[[#This Row],[Name of SPA]:[Number of individual ratios]])=0,"", IF(COUNTA(Table9[[#This Row],[Name of SPA]:[Number of individual ratios]])&lt;COLUMNS(Table9[[#This Row],[Name of SPA]:[Number of individual ratios]]),"Incomplete","Complete"))</f>
        <v/>
      </c>
      <c r="J122" s="239">
        <f>IF(I122="Incomplete", (COUNTBLANK(Table9[[#This Row],[Name of SPA]:[Number of individual ratios]])), 0)</f>
        <v>0</v>
      </c>
      <c r="K122" s="239">
        <f>IF(OR(I122="Complete", I122="Incomplete"), (COLUMNS(Table9[[#This Row],[Name of SPA]:[Number of individual ratios]])), 0)</f>
        <v>0</v>
      </c>
    </row>
    <row r="123" spans="1:11" x14ac:dyDescent="0.25">
      <c r="A123">
        <f t="shared" si="8"/>
        <v>116</v>
      </c>
      <c r="B123" s="66"/>
      <c r="C123" s="66"/>
      <c r="D123" s="66"/>
      <c r="E123" s="89"/>
      <c r="F123" s="90"/>
      <c r="G123" s="56" t="e">
        <f t="shared" si="7"/>
        <v>#DIV/0!</v>
      </c>
      <c r="H123" s="65" t="str">
        <f t="shared" si="6"/>
        <v>--</v>
      </c>
      <c r="I123" s="239" t="str">
        <f>IF(COUNTA(Table9[[#This Row],[Name of SPA]:[Number of individual ratios]])=0,"", IF(COUNTA(Table9[[#This Row],[Name of SPA]:[Number of individual ratios]])&lt;COLUMNS(Table9[[#This Row],[Name of SPA]:[Number of individual ratios]]),"Incomplete","Complete"))</f>
        <v/>
      </c>
      <c r="J123" s="239">
        <f>IF(I123="Incomplete", (COUNTBLANK(Table9[[#This Row],[Name of SPA]:[Number of individual ratios]])), 0)</f>
        <v>0</v>
      </c>
      <c r="K123" s="239">
        <f>IF(OR(I123="Complete", I123="Incomplete"), (COLUMNS(Table9[[#This Row],[Name of SPA]:[Number of individual ratios]])), 0)</f>
        <v>0</v>
      </c>
    </row>
    <row r="124" spans="1:11" x14ac:dyDescent="0.25">
      <c r="A124">
        <f t="shared" si="8"/>
        <v>117</v>
      </c>
      <c r="B124" s="66"/>
      <c r="C124" s="66"/>
      <c r="D124" s="66"/>
      <c r="E124" s="89"/>
      <c r="F124" s="90"/>
      <c r="G124" s="56" t="e">
        <f t="shared" si="7"/>
        <v>#DIV/0!</v>
      </c>
      <c r="H124" s="65" t="str">
        <f t="shared" si="6"/>
        <v>--</v>
      </c>
      <c r="I124" s="239" t="str">
        <f>IF(COUNTA(Table9[[#This Row],[Name of SPA]:[Number of individual ratios]])=0,"", IF(COUNTA(Table9[[#This Row],[Name of SPA]:[Number of individual ratios]])&lt;COLUMNS(Table9[[#This Row],[Name of SPA]:[Number of individual ratios]]),"Incomplete","Complete"))</f>
        <v/>
      </c>
      <c r="J124" s="239">
        <f>IF(I124="Incomplete", (COUNTBLANK(Table9[[#This Row],[Name of SPA]:[Number of individual ratios]])), 0)</f>
        <v>0</v>
      </c>
      <c r="K124" s="239">
        <f>IF(OR(I124="Complete", I124="Incomplete"), (COLUMNS(Table9[[#This Row],[Name of SPA]:[Number of individual ratios]])), 0)</f>
        <v>0</v>
      </c>
    </row>
    <row r="125" spans="1:11" x14ac:dyDescent="0.25">
      <c r="A125">
        <f t="shared" si="8"/>
        <v>118</v>
      </c>
      <c r="B125" s="66"/>
      <c r="C125" s="66"/>
      <c r="D125" s="66"/>
      <c r="E125" s="89"/>
      <c r="F125" s="90"/>
      <c r="G125" s="56" t="e">
        <f t="shared" si="7"/>
        <v>#DIV/0!</v>
      </c>
      <c r="H125" s="65" t="str">
        <f t="shared" si="6"/>
        <v>--</v>
      </c>
      <c r="I125" s="239" t="str">
        <f>IF(COUNTA(Table9[[#This Row],[Name of SPA]:[Number of individual ratios]])=0,"", IF(COUNTA(Table9[[#This Row],[Name of SPA]:[Number of individual ratios]])&lt;COLUMNS(Table9[[#This Row],[Name of SPA]:[Number of individual ratios]]),"Incomplete","Complete"))</f>
        <v/>
      </c>
      <c r="J125" s="239">
        <f>IF(I125="Incomplete", (COUNTBLANK(Table9[[#This Row],[Name of SPA]:[Number of individual ratios]])), 0)</f>
        <v>0</v>
      </c>
      <c r="K125" s="239">
        <f>IF(OR(I125="Complete", I125="Incomplete"), (COLUMNS(Table9[[#This Row],[Name of SPA]:[Number of individual ratios]])), 0)</f>
        <v>0</v>
      </c>
    </row>
    <row r="126" spans="1:11" x14ac:dyDescent="0.25">
      <c r="A126">
        <f t="shared" si="8"/>
        <v>119</v>
      </c>
      <c r="B126" s="66"/>
      <c r="C126" s="66"/>
      <c r="D126" s="66"/>
      <c r="E126" s="89"/>
      <c r="F126" s="90"/>
      <c r="G126" s="56" t="e">
        <f t="shared" si="7"/>
        <v>#DIV/0!</v>
      </c>
      <c r="H126" s="65" t="str">
        <f t="shared" si="6"/>
        <v>--</v>
      </c>
      <c r="I126" s="239" t="str">
        <f>IF(COUNTA(Table9[[#This Row],[Name of SPA]:[Number of individual ratios]])=0,"", IF(COUNTA(Table9[[#This Row],[Name of SPA]:[Number of individual ratios]])&lt;COLUMNS(Table9[[#This Row],[Name of SPA]:[Number of individual ratios]]),"Incomplete","Complete"))</f>
        <v/>
      </c>
      <c r="J126" s="239">
        <f>IF(I126="Incomplete", (COUNTBLANK(Table9[[#This Row],[Name of SPA]:[Number of individual ratios]])), 0)</f>
        <v>0</v>
      </c>
      <c r="K126" s="239">
        <f>IF(OR(I126="Complete", I126="Incomplete"), (COLUMNS(Table9[[#This Row],[Name of SPA]:[Number of individual ratios]])), 0)</f>
        <v>0</v>
      </c>
    </row>
    <row r="127" spans="1:11" x14ac:dyDescent="0.25">
      <c r="A127">
        <f t="shared" si="8"/>
        <v>120</v>
      </c>
      <c r="B127" s="66"/>
      <c r="C127" s="66"/>
      <c r="D127" s="66"/>
      <c r="E127" s="89"/>
      <c r="F127" s="90"/>
      <c r="G127" s="56" t="e">
        <f t="shared" si="7"/>
        <v>#DIV/0!</v>
      </c>
      <c r="H127" s="65" t="str">
        <f t="shared" si="6"/>
        <v>--</v>
      </c>
      <c r="I127" s="239" t="str">
        <f>IF(COUNTA(Table9[[#This Row],[Name of SPA]:[Number of individual ratios]])=0,"", IF(COUNTA(Table9[[#This Row],[Name of SPA]:[Number of individual ratios]])&lt;COLUMNS(Table9[[#This Row],[Name of SPA]:[Number of individual ratios]]),"Incomplete","Complete"))</f>
        <v/>
      </c>
      <c r="J127" s="239">
        <f>IF(I127="Incomplete", (COUNTBLANK(Table9[[#This Row],[Name of SPA]:[Number of individual ratios]])), 0)</f>
        <v>0</v>
      </c>
      <c r="K127" s="239">
        <f>IF(OR(I127="Complete", I127="Incomplete"), (COLUMNS(Table9[[#This Row],[Name of SPA]:[Number of individual ratios]])), 0)</f>
        <v>0</v>
      </c>
    </row>
    <row r="128" spans="1:11" x14ac:dyDescent="0.25">
      <c r="A128">
        <f t="shared" si="8"/>
        <v>121</v>
      </c>
      <c r="B128" s="66"/>
      <c r="C128" s="66"/>
      <c r="D128" s="66"/>
      <c r="E128" s="89"/>
      <c r="F128" s="90"/>
      <c r="G128" s="56" t="e">
        <f t="shared" si="7"/>
        <v>#DIV/0!</v>
      </c>
      <c r="H128" s="65" t="str">
        <f t="shared" si="6"/>
        <v>--</v>
      </c>
      <c r="I128" s="239" t="str">
        <f>IF(COUNTA(Table9[[#This Row],[Name of SPA]:[Number of individual ratios]])=0,"", IF(COUNTA(Table9[[#This Row],[Name of SPA]:[Number of individual ratios]])&lt;COLUMNS(Table9[[#This Row],[Name of SPA]:[Number of individual ratios]]),"Incomplete","Complete"))</f>
        <v/>
      </c>
      <c r="J128" s="239">
        <f>IF(I128="Incomplete", (COUNTBLANK(Table9[[#This Row],[Name of SPA]:[Number of individual ratios]])), 0)</f>
        <v>0</v>
      </c>
      <c r="K128" s="239">
        <f>IF(OR(I128="Complete", I128="Incomplete"), (COLUMNS(Table9[[#This Row],[Name of SPA]:[Number of individual ratios]])), 0)</f>
        <v>0</v>
      </c>
    </row>
    <row r="129" spans="1:11" x14ac:dyDescent="0.25">
      <c r="A129">
        <f t="shared" si="8"/>
        <v>122</v>
      </c>
      <c r="B129" s="66"/>
      <c r="C129" s="66"/>
      <c r="D129" s="66"/>
      <c r="E129" s="89"/>
      <c r="F129" s="90"/>
      <c r="G129" s="56" t="e">
        <f t="shared" si="7"/>
        <v>#DIV/0!</v>
      </c>
      <c r="H129" s="65" t="str">
        <f t="shared" si="6"/>
        <v>--</v>
      </c>
      <c r="I129" s="239" t="str">
        <f>IF(COUNTA(Table9[[#This Row],[Name of SPA]:[Number of individual ratios]])=0,"", IF(COUNTA(Table9[[#This Row],[Name of SPA]:[Number of individual ratios]])&lt;COLUMNS(Table9[[#This Row],[Name of SPA]:[Number of individual ratios]]),"Incomplete","Complete"))</f>
        <v/>
      </c>
      <c r="J129" s="239">
        <f>IF(I129="Incomplete", (COUNTBLANK(Table9[[#This Row],[Name of SPA]:[Number of individual ratios]])), 0)</f>
        <v>0</v>
      </c>
      <c r="K129" s="239">
        <f>IF(OR(I129="Complete", I129="Incomplete"), (COLUMNS(Table9[[#This Row],[Name of SPA]:[Number of individual ratios]])), 0)</f>
        <v>0</v>
      </c>
    </row>
    <row r="130" spans="1:11" x14ac:dyDescent="0.25">
      <c r="A130">
        <f t="shared" si="8"/>
        <v>123</v>
      </c>
      <c r="B130" s="66"/>
      <c r="C130" s="66"/>
      <c r="D130" s="66"/>
      <c r="E130" s="89"/>
      <c r="F130" s="90"/>
      <c r="G130" s="56" t="e">
        <f t="shared" si="7"/>
        <v>#DIV/0!</v>
      </c>
      <c r="H130" s="65" t="str">
        <f t="shared" si="6"/>
        <v>--</v>
      </c>
      <c r="I130" s="239" t="str">
        <f>IF(COUNTA(Table9[[#This Row],[Name of SPA]:[Number of individual ratios]])=0,"", IF(COUNTA(Table9[[#This Row],[Name of SPA]:[Number of individual ratios]])&lt;COLUMNS(Table9[[#This Row],[Name of SPA]:[Number of individual ratios]]),"Incomplete","Complete"))</f>
        <v/>
      </c>
      <c r="J130" s="239">
        <f>IF(I130="Incomplete", (COUNTBLANK(Table9[[#This Row],[Name of SPA]:[Number of individual ratios]])), 0)</f>
        <v>0</v>
      </c>
      <c r="K130" s="239">
        <f>IF(OR(I130="Complete", I130="Incomplete"), (COLUMNS(Table9[[#This Row],[Name of SPA]:[Number of individual ratios]])), 0)</f>
        <v>0</v>
      </c>
    </row>
    <row r="131" spans="1:11" x14ac:dyDescent="0.25">
      <c r="A131">
        <f t="shared" si="8"/>
        <v>124</v>
      </c>
      <c r="B131" s="66"/>
      <c r="C131" s="66"/>
      <c r="D131" s="66"/>
      <c r="E131" s="89"/>
      <c r="F131" s="90"/>
      <c r="G131" s="56" t="e">
        <f t="shared" si="7"/>
        <v>#DIV/0!</v>
      </c>
      <c r="H131" s="65" t="str">
        <f t="shared" si="6"/>
        <v>--</v>
      </c>
      <c r="I131" s="239" t="str">
        <f>IF(COUNTA(Table9[[#This Row],[Name of SPA]:[Number of individual ratios]])=0,"", IF(COUNTA(Table9[[#This Row],[Name of SPA]:[Number of individual ratios]])&lt;COLUMNS(Table9[[#This Row],[Name of SPA]:[Number of individual ratios]]),"Incomplete","Complete"))</f>
        <v/>
      </c>
      <c r="J131" s="239">
        <f>IF(I131="Incomplete", (COUNTBLANK(Table9[[#This Row],[Name of SPA]:[Number of individual ratios]])), 0)</f>
        <v>0</v>
      </c>
      <c r="K131" s="239">
        <f>IF(OR(I131="Complete", I131="Incomplete"), (COLUMNS(Table9[[#This Row],[Name of SPA]:[Number of individual ratios]])), 0)</f>
        <v>0</v>
      </c>
    </row>
    <row r="132" spans="1:11" x14ac:dyDescent="0.25">
      <c r="A132">
        <f t="shared" si="8"/>
        <v>125</v>
      </c>
      <c r="B132" s="66"/>
      <c r="C132" s="66"/>
      <c r="D132" s="66"/>
      <c r="E132" s="89"/>
      <c r="F132" s="90"/>
      <c r="G132" s="56" t="e">
        <f t="shared" si="7"/>
        <v>#DIV/0!</v>
      </c>
      <c r="H132" s="65" t="str">
        <f t="shared" si="6"/>
        <v>--</v>
      </c>
      <c r="I132" s="239" t="str">
        <f>IF(COUNTA(Table9[[#This Row],[Name of SPA]:[Number of individual ratios]])=0,"", IF(COUNTA(Table9[[#This Row],[Name of SPA]:[Number of individual ratios]])&lt;COLUMNS(Table9[[#This Row],[Name of SPA]:[Number of individual ratios]]),"Incomplete","Complete"))</f>
        <v/>
      </c>
      <c r="J132" s="239">
        <f>IF(I132="Incomplete", (COUNTBLANK(Table9[[#This Row],[Name of SPA]:[Number of individual ratios]])), 0)</f>
        <v>0</v>
      </c>
      <c r="K132" s="239">
        <f>IF(OR(I132="Complete", I132="Incomplete"), (COLUMNS(Table9[[#This Row],[Name of SPA]:[Number of individual ratios]])), 0)</f>
        <v>0</v>
      </c>
    </row>
    <row r="133" spans="1:11" x14ac:dyDescent="0.25">
      <c r="A133">
        <f t="shared" si="8"/>
        <v>126</v>
      </c>
      <c r="B133" s="66"/>
      <c r="C133" s="66"/>
      <c r="D133" s="66"/>
      <c r="E133" s="89"/>
      <c r="F133" s="90"/>
      <c r="G133" s="56" t="e">
        <f t="shared" si="7"/>
        <v>#DIV/0!</v>
      </c>
      <c r="H133" s="65" t="str">
        <f t="shared" si="6"/>
        <v>--</v>
      </c>
      <c r="I133" s="239" t="str">
        <f>IF(COUNTA(Table9[[#This Row],[Name of SPA]:[Number of individual ratios]])=0,"", IF(COUNTA(Table9[[#This Row],[Name of SPA]:[Number of individual ratios]])&lt;COLUMNS(Table9[[#This Row],[Name of SPA]:[Number of individual ratios]]),"Incomplete","Complete"))</f>
        <v/>
      </c>
      <c r="J133" s="239">
        <f>IF(I133="Incomplete", (COUNTBLANK(Table9[[#This Row],[Name of SPA]:[Number of individual ratios]])), 0)</f>
        <v>0</v>
      </c>
      <c r="K133" s="239">
        <f>IF(OR(I133="Complete", I133="Incomplete"), (COLUMNS(Table9[[#This Row],[Name of SPA]:[Number of individual ratios]])), 0)</f>
        <v>0</v>
      </c>
    </row>
    <row r="134" spans="1:11" x14ac:dyDescent="0.25">
      <c r="A134">
        <f t="shared" si="8"/>
        <v>127</v>
      </c>
      <c r="B134" s="66"/>
      <c r="C134" s="66"/>
      <c r="D134" s="66"/>
      <c r="E134" s="89"/>
      <c r="F134" s="90"/>
      <c r="G134" s="56" t="e">
        <f t="shared" si="7"/>
        <v>#DIV/0!</v>
      </c>
      <c r="H134" s="65" t="str">
        <f t="shared" si="6"/>
        <v>--</v>
      </c>
      <c r="I134" s="239" t="str">
        <f>IF(COUNTA(Table9[[#This Row],[Name of SPA]:[Number of individual ratios]])=0,"", IF(COUNTA(Table9[[#This Row],[Name of SPA]:[Number of individual ratios]])&lt;COLUMNS(Table9[[#This Row],[Name of SPA]:[Number of individual ratios]]),"Incomplete","Complete"))</f>
        <v/>
      </c>
      <c r="J134" s="239">
        <f>IF(I134="Incomplete", (COUNTBLANK(Table9[[#This Row],[Name of SPA]:[Number of individual ratios]])), 0)</f>
        <v>0</v>
      </c>
      <c r="K134" s="239">
        <f>IF(OR(I134="Complete", I134="Incomplete"), (COLUMNS(Table9[[#This Row],[Name of SPA]:[Number of individual ratios]])), 0)</f>
        <v>0</v>
      </c>
    </row>
    <row r="135" spans="1:11" x14ac:dyDescent="0.25">
      <c r="A135">
        <f t="shared" si="8"/>
        <v>128</v>
      </c>
      <c r="B135" s="66"/>
      <c r="C135" s="66"/>
      <c r="D135" s="66"/>
      <c r="E135" s="89"/>
      <c r="F135" s="90"/>
      <c r="G135" s="56" t="e">
        <f t="shared" si="7"/>
        <v>#DIV/0!</v>
      </c>
      <c r="H135" s="65" t="str">
        <f t="shared" si="6"/>
        <v>--</v>
      </c>
      <c r="I135" s="239" t="str">
        <f>IF(COUNTA(Table9[[#This Row],[Name of SPA]:[Number of individual ratios]])=0,"", IF(COUNTA(Table9[[#This Row],[Name of SPA]:[Number of individual ratios]])&lt;COLUMNS(Table9[[#This Row],[Name of SPA]:[Number of individual ratios]]),"Incomplete","Complete"))</f>
        <v/>
      </c>
      <c r="J135" s="239">
        <f>IF(I135="Incomplete", (COUNTBLANK(Table9[[#This Row],[Name of SPA]:[Number of individual ratios]])), 0)</f>
        <v>0</v>
      </c>
      <c r="K135" s="239">
        <f>IF(OR(I135="Complete", I135="Incomplete"), (COLUMNS(Table9[[#This Row],[Name of SPA]:[Number of individual ratios]])), 0)</f>
        <v>0</v>
      </c>
    </row>
    <row r="136" spans="1:11" x14ac:dyDescent="0.25">
      <c r="A136">
        <f t="shared" si="8"/>
        <v>129</v>
      </c>
      <c r="B136" s="66"/>
      <c r="C136" s="66"/>
      <c r="D136" s="66"/>
      <c r="E136" s="89"/>
      <c r="F136" s="90"/>
      <c r="G136" s="56" t="e">
        <f t="shared" si="7"/>
        <v>#DIV/0!</v>
      </c>
      <c r="H136" s="65" t="str">
        <f t="shared" si="6"/>
        <v>--</v>
      </c>
      <c r="I136" s="239" t="str">
        <f>IF(COUNTA(Table9[[#This Row],[Name of SPA]:[Number of individual ratios]])=0,"", IF(COUNTA(Table9[[#This Row],[Name of SPA]:[Number of individual ratios]])&lt;COLUMNS(Table9[[#This Row],[Name of SPA]:[Number of individual ratios]]),"Incomplete","Complete"))</f>
        <v/>
      </c>
      <c r="J136" s="239">
        <f>IF(I136="Incomplete", (COUNTBLANK(Table9[[#This Row],[Name of SPA]:[Number of individual ratios]])), 0)</f>
        <v>0</v>
      </c>
      <c r="K136" s="239">
        <f>IF(OR(I136="Complete", I136="Incomplete"), (COLUMNS(Table9[[#This Row],[Name of SPA]:[Number of individual ratios]])), 0)</f>
        <v>0</v>
      </c>
    </row>
    <row r="137" spans="1:11" x14ac:dyDescent="0.25">
      <c r="A137">
        <f t="shared" si="8"/>
        <v>130</v>
      </c>
      <c r="B137" s="66"/>
      <c r="C137" s="66"/>
      <c r="D137" s="66"/>
      <c r="E137" s="89"/>
      <c r="F137" s="90"/>
      <c r="G137" s="56" t="e">
        <f t="shared" si="7"/>
        <v>#DIV/0!</v>
      </c>
      <c r="H137" s="65" t="str">
        <f t="shared" ref="H137:H200" si="9">IF(AND(ISBLANK(E137),ISBLANK(F137)),"--",IF(G137&gt;=0.8,"Met","Not Met"))</f>
        <v>--</v>
      </c>
      <c r="I137" s="239" t="str">
        <f>IF(COUNTA(Table9[[#This Row],[Name of SPA]:[Number of individual ratios]])=0,"", IF(COUNTA(Table9[[#This Row],[Name of SPA]:[Number of individual ratios]])&lt;COLUMNS(Table9[[#This Row],[Name of SPA]:[Number of individual ratios]]),"Incomplete","Complete"))</f>
        <v/>
      </c>
      <c r="J137" s="239">
        <f>IF(I137="Incomplete", (COUNTBLANK(Table9[[#This Row],[Name of SPA]:[Number of individual ratios]])), 0)</f>
        <v>0</v>
      </c>
      <c r="K137" s="239">
        <f>IF(OR(I137="Complete", I137="Incomplete"), (COLUMNS(Table9[[#This Row],[Name of SPA]:[Number of individual ratios]])), 0)</f>
        <v>0</v>
      </c>
    </row>
    <row r="138" spans="1:11" x14ac:dyDescent="0.25">
      <c r="A138">
        <f t="shared" si="8"/>
        <v>131</v>
      </c>
      <c r="B138" s="66"/>
      <c r="C138" s="66"/>
      <c r="D138" s="66"/>
      <c r="E138" s="89"/>
      <c r="F138" s="90"/>
      <c r="G138" s="56" t="e">
        <f t="shared" si="7"/>
        <v>#DIV/0!</v>
      </c>
      <c r="H138" s="65" t="str">
        <f t="shared" si="9"/>
        <v>--</v>
      </c>
      <c r="I138" s="239" t="str">
        <f>IF(COUNTA(Table9[[#This Row],[Name of SPA]:[Number of individual ratios]])=0,"", IF(COUNTA(Table9[[#This Row],[Name of SPA]:[Number of individual ratios]])&lt;COLUMNS(Table9[[#This Row],[Name of SPA]:[Number of individual ratios]]),"Incomplete","Complete"))</f>
        <v/>
      </c>
      <c r="J138" s="239">
        <f>IF(I138="Incomplete", (COUNTBLANK(Table9[[#This Row],[Name of SPA]:[Number of individual ratios]])), 0)</f>
        <v>0</v>
      </c>
      <c r="K138" s="239">
        <f>IF(OR(I138="Complete", I138="Incomplete"), (COLUMNS(Table9[[#This Row],[Name of SPA]:[Number of individual ratios]])), 0)</f>
        <v>0</v>
      </c>
    </row>
    <row r="139" spans="1:11" x14ac:dyDescent="0.25">
      <c r="A139">
        <f t="shared" si="8"/>
        <v>132</v>
      </c>
      <c r="B139" s="66"/>
      <c r="C139" s="66"/>
      <c r="D139" s="66"/>
      <c r="E139" s="89"/>
      <c r="F139" s="90"/>
      <c r="G139" s="56" t="e">
        <f t="shared" si="7"/>
        <v>#DIV/0!</v>
      </c>
      <c r="H139" s="65" t="str">
        <f t="shared" si="9"/>
        <v>--</v>
      </c>
      <c r="I139" s="239" t="str">
        <f>IF(COUNTA(Table9[[#This Row],[Name of SPA]:[Number of individual ratios]])=0,"", IF(COUNTA(Table9[[#This Row],[Name of SPA]:[Number of individual ratios]])&lt;COLUMNS(Table9[[#This Row],[Name of SPA]:[Number of individual ratios]]),"Incomplete","Complete"))</f>
        <v/>
      </c>
      <c r="J139" s="239">
        <f>IF(I139="Incomplete", (COUNTBLANK(Table9[[#This Row],[Name of SPA]:[Number of individual ratios]])), 0)</f>
        <v>0</v>
      </c>
      <c r="K139" s="239">
        <f>IF(OR(I139="Complete", I139="Incomplete"), (COLUMNS(Table9[[#This Row],[Name of SPA]:[Number of individual ratios]])), 0)</f>
        <v>0</v>
      </c>
    </row>
    <row r="140" spans="1:11" x14ac:dyDescent="0.25">
      <c r="A140">
        <f t="shared" si="8"/>
        <v>133</v>
      </c>
      <c r="B140" s="66"/>
      <c r="C140" s="66"/>
      <c r="D140" s="66"/>
      <c r="E140" s="89"/>
      <c r="F140" s="90"/>
      <c r="G140" s="56" t="e">
        <f t="shared" si="7"/>
        <v>#DIV/0!</v>
      </c>
      <c r="H140" s="65" t="str">
        <f t="shared" si="9"/>
        <v>--</v>
      </c>
      <c r="I140" s="239" t="str">
        <f>IF(COUNTA(Table9[[#This Row],[Name of SPA]:[Number of individual ratios]])=0,"", IF(COUNTA(Table9[[#This Row],[Name of SPA]:[Number of individual ratios]])&lt;COLUMNS(Table9[[#This Row],[Name of SPA]:[Number of individual ratios]]),"Incomplete","Complete"))</f>
        <v/>
      </c>
      <c r="J140" s="239">
        <f>IF(I140="Incomplete", (COUNTBLANK(Table9[[#This Row],[Name of SPA]:[Number of individual ratios]])), 0)</f>
        <v>0</v>
      </c>
      <c r="K140" s="239">
        <f>IF(OR(I140="Complete", I140="Incomplete"), (COLUMNS(Table9[[#This Row],[Name of SPA]:[Number of individual ratios]])), 0)</f>
        <v>0</v>
      </c>
    </row>
    <row r="141" spans="1:11" x14ac:dyDescent="0.25">
      <c r="A141">
        <f t="shared" si="8"/>
        <v>134</v>
      </c>
      <c r="B141" s="66"/>
      <c r="C141" s="66"/>
      <c r="D141" s="66"/>
      <c r="E141" s="89"/>
      <c r="F141" s="90"/>
      <c r="G141" s="56" t="e">
        <f t="shared" si="7"/>
        <v>#DIV/0!</v>
      </c>
      <c r="H141" s="65" t="str">
        <f t="shared" si="9"/>
        <v>--</v>
      </c>
      <c r="I141" s="239" t="str">
        <f>IF(COUNTA(Table9[[#This Row],[Name of SPA]:[Number of individual ratios]])=0,"", IF(COUNTA(Table9[[#This Row],[Name of SPA]:[Number of individual ratios]])&lt;COLUMNS(Table9[[#This Row],[Name of SPA]:[Number of individual ratios]]),"Incomplete","Complete"))</f>
        <v/>
      </c>
      <c r="J141" s="239">
        <f>IF(I141="Incomplete", (COUNTBLANK(Table9[[#This Row],[Name of SPA]:[Number of individual ratios]])), 0)</f>
        <v>0</v>
      </c>
      <c r="K141" s="239">
        <f>IF(OR(I141="Complete", I141="Incomplete"), (COLUMNS(Table9[[#This Row],[Name of SPA]:[Number of individual ratios]])), 0)</f>
        <v>0</v>
      </c>
    </row>
    <row r="142" spans="1:11" x14ac:dyDescent="0.25">
      <c r="A142">
        <f t="shared" si="8"/>
        <v>135</v>
      </c>
      <c r="B142" s="66"/>
      <c r="C142" s="66"/>
      <c r="D142" s="66"/>
      <c r="E142" s="89"/>
      <c r="F142" s="90"/>
      <c r="G142" s="56" t="e">
        <f t="shared" si="7"/>
        <v>#DIV/0!</v>
      </c>
      <c r="H142" s="65" t="str">
        <f t="shared" si="9"/>
        <v>--</v>
      </c>
      <c r="I142" s="239" t="str">
        <f>IF(COUNTA(Table9[[#This Row],[Name of SPA]:[Number of individual ratios]])=0,"", IF(COUNTA(Table9[[#This Row],[Name of SPA]:[Number of individual ratios]])&lt;COLUMNS(Table9[[#This Row],[Name of SPA]:[Number of individual ratios]]),"Incomplete","Complete"))</f>
        <v/>
      </c>
      <c r="J142" s="239">
        <f>IF(I142="Incomplete", (COUNTBLANK(Table9[[#This Row],[Name of SPA]:[Number of individual ratios]])), 0)</f>
        <v>0</v>
      </c>
      <c r="K142" s="239">
        <f>IF(OR(I142="Complete", I142="Incomplete"), (COLUMNS(Table9[[#This Row],[Name of SPA]:[Number of individual ratios]])), 0)</f>
        <v>0</v>
      </c>
    </row>
    <row r="143" spans="1:11" x14ac:dyDescent="0.25">
      <c r="A143">
        <f t="shared" si="8"/>
        <v>136</v>
      </c>
      <c r="B143" s="66"/>
      <c r="C143" s="66"/>
      <c r="D143" s="66"/>
      <c r="E143" s="89"/>
      <c r="F143" s="90"/>
      <c r="G143" s="56" t="e">
        <f t="shared" si="7"/>
        <v>#DIV/0!</v>
      </c>
      <c r="H143" s="65" t="str">
        <f t="shared" si="9"/>
        <v>--</v>
      </c>
      <c r="I143" s="239" t="str">
        <f>IF(COUNTA(Table9[[#This Row],[Name of SPA]:[Number of individual ratios]])=0,"", IF(COUNTA(Table9[[#This Row],[Name of SPA]:[Number of individual ratios]])&lt;COLUMNS(Table9[[#This Row],[Name of SPA]:[Number of individual ratios]]),"Incomplete","Complete"))</f>
        <v/>
      </c>
      <c r="J143" s="239">
        <f>IF(I143="Incomplete", (COUNTBLANK(Table9[[#This Row],[Name of SPA]:[Number of individual ratios]])), 0)</f>
        <v>0</v>
      </c>
      <c r="K143" s="239">
        <f>IF(OR(I143="Complete", I143="Incomplete"), (COLUMNS(Table9[[#This Row],[Name of SPA]:[Number of individual ratios]])), 0)</f>
        <v>0</v>
      </c>
    </row>
    <row r="144" spans="1:11" x14ac:dyDescent="0.25">
      <c r="A144">
        <f t="shared" si="8"/>
        <v>137</v>
      </c>
      <c r="B144" s="66"/>
      <c r="C144" s="66"/>
      <c r="D144" s="66"/>
      <c r="E144" s="89"/>
      <c r="F144" s="90"/>
      <c r="G144" s="56" t="e">
        <f t="shared" si="7"/>
        <v>#DIV/0!</v>
      </c>
      <c r="H144" s="65" t="str">
        <f t="shared" si="9"/>
        <v>--</v>
      </c>
      <c r="I144" s="239" t="str">
        <f>IF(COUNTA(Table9[[#This Row],[Name of SPA]:[Number of individual ratios]])=0,"", IF(COUNTA(Table9[[#This Row],[Name of SPA]:[Number of individual ratios]])&lt;COLUMNS(Table9[[#This Row],[Name of SPA]:[Number of individual ratios]]),"Incomplete","Complete"))</f>
        <v/>
      </c>
      <c r="J144" s="239">
        <f>IF(I144="Incomplete", (COUNTBLANK(Table9[[#This Row],[Name of SPA]:[Number of individual ratios]])), 0)</f>
        <v>0</v>
      </c>
      <c r="K144" s="239">
        <f>IF(OR(I144="Complete", I144="Incomplete"), (COLUMNS(Table9[[#This Row],[Name of SPA]:[Number of individual ratios]])), 0)</f>
        <v>0</v>
      </c>
    </row>
    <row r="145" spans="1:11" x14ac:dyDescent="0.25">
      <c r="A145">
        <f t="shared" si="8"/>
        <v>138</v>
      </c>
      <c r="B145" s="66"/>
      <c r="C145" s="66"/>
      <c r="D145" s="66"/>
      <c r="E145" s="89"/>
      <c r="F145" s="90"/>
      <c r="G145" s="56" t="e">
        <f t="shared" si="7"/>
        <v>#DIV/0!</v>
      </c>
      <c r="H145" s="65" t="str">
        <f t="shared" si="9"/>
        <v>--</v>
      </c>
      <c r="I145" s="239" t="str">
        <f>IF(COUNTA(Table9[[#This Row],[Name of SPA]:[Number of individual ratios]])=0,"", IF(COUNTA(Table9[[#This Row],[Name of SPA]:[Number of individual ratios]])&lt;COLUMNS(Table9[[#This Row],[Name of SPA]:[Number of individual ratios]]),"Incomplete","Complete"))</f>
        <v/>
      </c>
      <c r="J145" s="239">
        <f>IF(I145="Incomplete", (COUNTBLANK(Table9[[#This Row],[Name of SPA]:[Number of individual ratios]])), 0)</f>
        <v>0</v>
      </c>
      <c r="K145" s="239">
        <f>IF(OR(I145="Complete", I145="Incomplete"), (COLUMNS(Table9[[#This Row],[Name of SPA]:[Number of individual ratios]])), 0)</f>
        <v>0</v>
      </c>
    </row>
    <row r="146" spans="1:11" x14ac:dyDescent="0.25">
      <c r="A146">
        <f t="shared" si="8"/>
        <v>139</v>
      </c>
      <c r="B146" s="66"/>
      <c r="C146" s="66"/>
      <c r="D146" s="66"/>
      <c r="E146" s="89"/>
      <c r="F146" s="90"/>
      <c r="G146" s="56" t="e">
        <f t="shared" si="7"/>
        <v>#DIV/0!</v>
      </c>
      <c r="H146" s="65" t="str">
        <f t="shared" si="9"/>
        <v>--</v>
      </c>
      <c r="I146" s="239" t="str">
        <f>IF(COUNTA(Table9[[#This Row],[Name of SPA]:[Number of individual ratios]])=0,"", IF(COUNTA(Table9[[#This Row],[Name of SPA]:[Number of individual ratios]])&lt;COLUMNS(Table9[[#This Row],[Name of SPA]:[Number of individual ratios]]),"Incomplete","Complete"))</f>
        <v/>
      </c>
      <c r="J146" s="239">
        <f>IF(I146="Incomplete", (COUNTBLANK(Table9[[#This Row],[Name of SPA]:[Number of individual ratios]])), 0)</f>
        <v>0</v>
      </c>
      <c r="K146" s="239">
        <f>IF(OR(I146="Complete", I146="Incomplete"), (COLUMNS(Table9[[#This Row],[Name of SPA]:[Number of individual ratios]])), 0)</f>
        <v>0</v>
      </c>
    </row>
    <row r="147" spans="1:11" x14ac:dyDescent="0.25">
      <c r="A147">
        <f t="shared" si="8"/>
        <v>140</v>
      </c>
      <c r="B147" s="66"/>
      <c r="C147" s="66"/>
      <c r="D147" s="66"/>
      <c r="E147" s="89"/>
      <c r="F147" s="90"/>
      <c r="G147" s="56" t="e">
        <f t="shared" si="7"/>
        <v>#DIV/0!</v>
      </c>
      <c r="H147" s="65" t="str">
        <f t="shared" si="9"/>
        <v>--</v>
      </c>
      <c r="I147" s="239" t="str">
        <f>IF(COUNTA(Table9[[#This Row],[Name of SPA]:[Number of individual ratios]])=0,"", IF(COUNTA(Table9[[#This Row],[Name of SPA]:[Number of individual ratios]])&lt;COLUMNS(Table9[[#This Row],[Name of SPA]:[Number of individual ratios]]),"Incomplete","Complete"))</f>
        <v/>
      </c>
      <c r="J147" s="239">
        <f>IF(I147="Incomplete", (COUNTBLANK(Table9[[#This Row],[Name of SPA]:[Number of individual ratios]])), 0)</f>
        <v>0</v>
      </c>
      <c r="K147" s="239">
        <f>IF(OR(I147="Complete", I147="Incomplete"), (COLUMNS(Table9[[#This Row],[Name of SPA]:[Number of individual ratios]])), 0)</f>
        <v>0</v>
      </c>
    </row>
    <row r="148" spans="1:11" x14ac:dyDescent="0.25">
      <c r="A148">
        <f t="shared" si="8"/>
        <v>141</v>
      </c>
      <c r="B148" s="66"/>
      <c r="C148" s="66"/>
      <c r="D148" s="66"/>
      <c r="E148" s="89"/>
      <c r="F148" s="90"/>
      <c r="G148" s="56" t="e">
        <f t="shared" si="7"/>
        <v>#DIV/0!</v>
      </c>
      <c r="H148" s="65" t="str">
        <f t="shared" si="9"/>
        <v>--</v>
      </c>
      <c r="I148" s="239" t="str">
        <f>IF(COUNTA(Table9[[#This Row],[Name of SPA]:[Number of individual ratios]])=0,"", IF(COUNTA(Table9[[#This Row],[Name of SPA]:[Number of individual ratios]])&lt;COLUMNS(Table9[[#This Row],[Name of SPA]:[Number of individual ratios]]),"Incomplete","Complete"))</f>
        <v/>
      </c>
      <c r="J148" s="239">
        <f>IF(I148="Incomplete", (COUNTBLANK(Table9[[#This Row],[Name of SPA]:[Number of individual ratios]])), 0)</f>
        <v>0</v>
      </c>
      <c r="K148" s="239">
        <f>IF(OR(I148="Complete", I148="Incomplete"), (COLUMNS(Table9[[#This Row],[Name of SPA]:[Number of individual ratios]])), 0)</f>
        <v>0</v>
      </c>
    </row>
    <row r="149" spans="1:11" x14ac:dyDescent="0.25">
      <c r="A149">
        <f t="shared" si="8"/>
        <v>142</v>
      </c>
      <c r="B149" s="66"/>
      <c r="C149" s="66"/>
      <c r="D149" s="66"/>
      <c r="E149" s="89"/>
      <c r="F149" s="90"/>
      <c r="G149" s="56" t="e">
        <f t="shared" si="7"/>
        <v>#DIV/0!</v>
      </c>
      <c r="H149" s="65" t="str">
        <f t="shared" si="9"/>
        <v>--</v>
      </c>
      <c r="I149" s="239" t="str">
        <f>IF(COUNTA(Table9[[#This Row],[Name of SPA]:[Number of individual ratios]])=0,"", IF(COUNTA(Table9[[#This Row],[Name of SPA]:[Number of individual ratios]])&lt;COLUMNS(Table9[[#This Row],[Name of SPA]:[Number of individual ratios]]),"Incomplete","Complete"))</f>
        <v/>
      </c>
      <c r="J149" s="239">
        <f>IF(I149="Incomplete", (COUNTBLANK(Table9[[#This Row],[Name of SPA]:[Number of individual ratios]])), 0)</f>
        <v>0</v>
      </c>
      <c r="K149" s="239">
        <f>IF(OR(I149="Complete", I149="Incomplete"), (COLUMNS(Table9[[#This Row],[Name of SPA]:[Number of individual ratios]])), 0)</f>
        <v>0</v>
      </c>
    </row>
    <row r="150" spans="1:11" x14ac:dyDescent="0.25">
      <c r="A150">
        <f t="shared" si="8"/>
        <v>143</v>
      </c>
      <c r="B150" s="66"/>
      <c r="C150" s="66"/>
      <c r="D150" s="66"/>
      <c r="E150" s="89"/>
      <c r="F150" s="90"/>
      <c r="G150" s="56" t="e">
        <f t="shared" si="7"/>
        <v>#DIV/0!</v>
      </c>
      <c r="H150" s="65" t="str">
        <f t="shared" si="9"/>
        <v>--</v>
      </c>
      <c r="I150" s="239" t="str">
        <f>IF(COUNTA(Table9[[#This Row],[Name of SPA]:[Number of individual ratios]])=0,"", IF(COUNTA(Table9[[#This Row],[Name of SPA]:[Number of individual ratios]])&lt;COLUMNS(Table9[[#This Row],[Name of SPA]:[Number of individual ratios]]),"Incomplete","Complete"))</f>
        <v/>
      </c>
      <c r="J150" s="239">
        <f>IF(I150="Incomplete", (COUNTBLANK(Table9[[#This Row],[Name of SPA]:[Number of individual ratios]])), 0)</f>
        <v>0</v>
      </c>
      <c r="K150" s="239">
        <f>IF(OR(I150="Complete", I150="Incomplete"), (COLUMNS(Table9[[#This Row],[Name of SPA]:[Number of individual ratios]])), 0)</f>
        <v>0</v>
      </c>
    </row>
    <row r="151" spans="1:11" x14ac:dyDescent="0.25">
      <c r="A151">
        <f t="shared" si="8"/>
        <v>144</v>
      </c>
      <c r="B151" s="66"/>
      <c r="C151" s="66"/>
      <c r="D151" s="66"/>
      <c r="E151" s="89"/>
      <c r="F151" s="90"/>
      <c r="G151" s="56" t="e">
        <f t="shared" si="7"/>
        <v>#DIV/0!</v>
      </c>
      <c r="H151" s="65" t="str">
        <f t="shared" si="9"/>
        <v>--</v>
      </c>
      <c r="I151" s="239" t="str">
        <f>IF(COUNTA(Table9[[#This Row],[Name of SPA]:[Number of individual ratios]])=0,"", IF(COUNTA(Table9[[#This Row],[Name of SPA]:[Number of individual ratios]])&lt;COLUMNS(Table9[[#This Row],[Name of SPA]:[Number of individual ratios]]),"Incomplete","Complete"))</f>
        <v/>
      </c>
      <c r="J151" s="239">
        <f>IF(I151="Incomplete", (COUNTBLANK(Table9[[#This Row],[Name of SPA]:[Number of individual ratios]])), 0)</f>
        <v>0</v>
      </c>
      <c r="K151" s="239">
        <f>IF(OR(I151="Complete", I151="Incomplete"), (COLUMNS(Table9[[#This Row],[Name of SPA]:[Number of individual ratios]])), 0)</f>
        <v>0</v>
      </c>
    </row>
    <row r="152" spans="1:11" x14ac:dyDescent="0.25">
      <c r="A152">
        <f t="shared" si="8"/>
        <v>145</v>
      </c>
      <c r="B152" s="66"/>
      <c r="C152" s="66"/>
      <c r="D152" s="66"/>
      <c r="E152" s="89"/>
      <c r="F152" s="90"/>
      <c r="G152" s="56" t="e">
        <f t="shared" si="7"/>
        <v>#DIV/0!</v>
      </c>
      <c r="H152" s="65" t="str">
        <f t="shared" si="9"/>
        <v>--</v>
      </c>
      <c r="I152" s="239" t="str">
        <f>IF(COUNTA(Table9[[#This Row],[Name of SPA]:[Number of individual ratios]])=0,"", IF(COUNTA(Table9[[#This Row],[Name of SPA]:[Number of individual ratios]])&lt;COLUMNS(Table9[[#This Row],[Name of SPA]:[Number of individual ratios]]),"Incomplete","Complete"))</f>
        <v/>
      </c>
      <c r="J152" s="239">
        <f>IF(I152="Incomplete", (COUNTBLANK(Table9[[#This Row],[Name of SPA]:[Number of individual ratios]])), 0)</f>
        <v>0</v>
      </c>
      <c r="K152" s="239">
        <f>IF(OR(I152="Complete", I152="Incomplete"), (COLUMNS(Table9[[#This Row],[Name of SPA]:[Number of individual ratios]])), 0)</f>
        <v>0</v>
      </c>
    </row>
    <row r="153" spans="1:11" x14ac:dyDescent="0.25">
      <c r="A153">
        <f t="shared" si="8"/>
        <v>146</v>
      </c>
      <c r="B153" s="66"/>
      <c r="C153" s="66"/>
      <c r="D153" s="66"/>
      <c r="E153" s="89"/>
      <c r="F153" s="90"/>
      <c r="G153" s="56" t="e">
        <f t="shared" si="7"/>
        <v>#DIV/0!</v>
      </c>
      <c r="H153" s="65" t="str">
        <f t="shared" si="9"/>
        <v>--</v>
      </c>
      <c r="I153" s="239" t="str">
        <f>IF(COUNTA(Table9[[#This Row],[Name of SPA]:[Number of individual ratios]])=0,"", IF(COUNTA(Table9[[#This Row],[Name of SPA]:[Number of individual ratios]])&lt;COLUMNS(Table9[[#This Row],[Name of SPA]:[Number of individual ratios]]),"Incomplete","Complete"))</f>
        <v/>
      </c>
      <c r="J153" s="239">
        <f>IF(I153="Incomplete", (COUNTBLANK(Table9[[#This Row],[Name of SPA]:[Number of individual ratios]])), 0)</f>
        <v>0</v>
      </c>
      <c r="K153" s="239">
        <f>IF(OR(I153="Complete", I153="Incomplete"), (COLUMNS(Table9[[#This Row],[Name of SPA]:[Number of individual ratios]])), 0)</f>
        <v>0</v>
      </c>
    </row>
    <row r="154" spans="1:11" x14ac:dyDescent="0.25">
      <c r="A154">
        <f t="shared" si="8"/>
        <v>147</v>
      </c>
      <c r="B154" s="66"/>
      <c r="C154" s="66"/>
      <c r="D154" s="66"/>
      <c r="E154" s="89"/>
      <c r="F154" s="90"/>
      <c r="G154" s="56" t="e">
        <f t="shared" si="7"/>
        <v>#DIV/0!</v>
      </c>
      <c r="H154" s="65" t="str">
        <f t="shared" si="9"/>
        <v>--</v>
      </c>
      <c r="I154" s="239" t="str">
        <f>IF(COUNTA(Table9[[#This Row],[Name of SPA]:[Number of individual ratios]])=0,"", IF(COUNTA(Table9[[#This Row],[Name of SPA]:[Number of individual ratios]])&lt;COLUMNS(Table9[[#This Row],[Name of SPA]:[Number of individual ratios]]),"Incomplete","Complete"))</f>
        <v/>
      </c>
      <c r="J154" s="239">
        <f>IF(I154="Incomplete", (COUNTBLANK(Table9[[#This Row],[Name of SPA]:[Number of individual ratios]])), 0)</f>
        <v>0</v>
      </c>
      <c r="K154" s="239">
        <f>IF(OR(I154="Complete", I154="Incomplete"), (COLUMNS(Table9[[#This Row],[Name of SPA]:[Number of individual ratios]])), 0)</f>
        <v>0</v>
      </c>
    </row>
    <row r="155" spans="1:11" x14ac:dyDescent="0.25">
      <c r="A155">
        <f t="shared" si="8"/>
        <v>148</v>
      </c>
      <c r="B155" s="66"/>
      <c r="C155" s="66"/>
      <c r="D155" s="66"/>
      <c r="E155" s="89"/>
      <c r="F155" s="90"/>
      <c r="G155" s="56" t="e">
        <f t="shared" si="7"/>
        <v>#DIV/0!</v>
      </c>
      <c r="H155" s="65" t="str">
        <f t="shared" si="9"/>
        <v>--</v>
      </c>
      <c r="I155" s="239" t="str">
        <f>IF(COUNTA(Table9[[#This Row],[Name of SPA]:[Number of individual ratios]])=0,"", IF(COUNTA(Table9[[#This Row],[Name of SPA]:[Number of individual ratios]])&lt;COLUMNS(Table9[[#This Row],[Name of SPA]:[Number of individual ratios]]),"Incomplete","Complete"))</f>
        <v/>
      </c>
      <c r="J155" s="239">
        <f>IF(I155="Incomplete", (COUNTBLANK(Table9[[#This Row],[Name of SPA]:[Number of individual ratios]])), 0)</f>
        <v>0</v>
      </c>
      <c r="K155" s="239">
        <f>IF(OR(I155="Complete", I155="Incomplete"), (COLUMNS(Table9[[#This Row],[Name of SPA]:[Number of individual ratios]])), 0)</f>
        <v>0</v>
      </c>
    </row>
    <row r="156" spans="1:11" x14ac:dyDescent="0.25">
      <c r="A156">
        <f t="shared" si="8"/>
        <v>149</v>
      </c>
      <c r="B156" s="66"/>
      <c r="C156" s="66"/>
      <c r="D156" s="66"/>
      <c r="E156" s="89"/>
      <c r="F156" s="90"/>
      <c r="G156" s="56" t="e">
        <f t="shared" si="7"/>
        <v>#DIV/0!</v>
      </c>
      <c r="H156" s="65" t="str">
        <f t="shared" si="9"/>
        <v>--</v>
      </c>
      <c r="I156" s="239" t="str">
        <f>IF(COUNTA(Table9[[#This Row],[Name of SPA]:[Number of individual ratios]])=0,"", IF(COUNTA(Table9[[#This Row],[Name of SPA]:[Number of individual ratios]])&lt;COLUMNS(Table9[[#This Row],[Name of SPA]:[Number of individual ratios]]),"Incomplete","Complete"))</f>
        <v/>
      </c>
      <c r="J156" s="239">
        <f>IF(I156="Incomplete", (COUNTBLANK(Table9[[#This Row],[Name of SPA]:[Number of individual ratios]])), 0)</f>
        <v>0</v>
      </c>
      <c r="K156" s="239">
        <f>IF(OR(I156="Complete", I156="Incomplete"), (COLUMNS(Table9[[#This Row],[Name of SPA]:[Number of individual ratios]])), 0)</f>
        <v>0</v>
      </c>
    </row>
    <row r="157" spans="1:11" x14ac:dyDescent="0.25">
      <c r="A157">
        <f t="shared" si="8"/>
        <v>150</v>
      </c>
      <c r="B157" s="66"/>
      <c r="C157" s="66"/>
      <c r="D157" s="66"/>
      <c r="E157" s="89"/>
      <c r="F157" s="90"/>
      <c r="G157" s="56" t="e">
        <f t="shared" si="7"/>
        <v>#DIV/0!</v>
      </c>
      <c r="H157" s="65" t="str">
        <f t="shared" si="9"/>
        <v>--</v>
      </c>
      <c r="I157" s="239" t="str">
        <f>IF(COUNTA(Table9[[#This Row],[Name of SPA]:[Number of individual ratios]])=0,"", IF(COUNTA(Table9[[#This Row],[Name of SPA]:[Number of individual ratios]])&lt;COLUMNS(Table9[[#This Row],[Name of SPA]:[Number of individual ratios]]),"Incomplete","Complete"))</f>
        <v/>
      </c>
      <c r="J157" s="239">
        <f>IF(I157="Incomplete", (COUNTBLANK(Table9[[#This Row],[Name of SPA]:[Number of individual ratios]])), 0)</f>
        <v>0</v>
      </c>
      <c r="K157" s="239">
        <f>IF(OR(I157="Complete", I157="Incomplete"), (COLUMNS(Table9[[#This Row],[Name of SPA]:[Number of individual ratios]])), 0)</f>
        <v>0</v>
      </c>
    </row>
    <row r="158" spans="1:11" x14ac:dyDescent="0.25">
      <c r="A158">
        <f t="shared" si="8"/>
        <v>151</v>
      </c>
      <c r="B158" s="66"/>
      <c r="C158" s="66"/>
      <c r="D158" s="66"/>
      <c r="E158" s="89"/>
      <c r="F158" s="90"/>
      <c r="G158" s="56" t="e">
        <f>E158/F158</f>
        <v>#DIV/0!</v>
      </c>
      <c r="H158" s="65" t="str">
        <f t="shared" si="9"/>
        <v>--</v>
      </c>
      <c r="I158" s="239" t="str">
        <f>IF(COUNTA(Table9[[#This Row],[Name of SPA]:[Number of individual ratios]])=0,"", IF(COUNTA(Table9[[#This Row],[Name of SPA]:[Number of individual ratios]])&lt;COLUMNS(Table9[[#This Row],[Name of SPA]:[Number of individual ratios]]),"Incomplete","Complete"))</f>
        <v/>
      </c>
      <c r="J158" s="239">
        <f>IF(I158="Incomplete", (COUNTBLANK(Table9[[#This Row],[Name of SPA]:[Number of individual ratios]])), 0)</f>
        <v>0</v>
      </c>
      <c r="K158" s="239">
        <f>IF(OR(I158="Complete", I158="Incomplete"), (COLUMNS(Table9[[#This Row],[Name of SPA]:[Number of individual ratios]])), 0)</f>
        <v>0</v>
      </c>
    </row>
    <row r="159" spans="1:11" x14ac:dyDescent="0.25">
      <c r="A159">
        <f t="shared" si="8"/>
        <v>152</v>
      </c>
      <c r="B159" s="66"/>
      <c r="C159" s="66"/>
      <c r="D159" s="66"/>
      <c r="E159" s="89"/>
      <c r="F159" s="90"/>
      <c r="G159" s="56" t="e">
        <f t="shared" ref="G159:G207" si="10">E159/F159</f>
        <v>#DIV/0!</v>
      </c>
      <c r="H159" s="65" t="str">
        <f t="shared" si="9"/>
        <v>--</v>
      </c>
      <c r="I159" s="239" t="str">
        <f>IF(COUNTA(Table9[[#This Row],[Name of SPA]:[Number of individual ratios]])=0,"", IF(COUNTA(Table9[[#This Row],[Name of SPA]:[Number of individual ratios]])&lt;COLUMNS(Table9[[#This Row],[Name of SPA]:[Number of individual ratios]]),"Incomplete","Complete"))</f>
        <v/>
      </c>
      <c r="J159" s="239">
        <f>IF(I159="Incomplete", (COUNTBLANK(Table9[[#This Row],[Name of SPA]:[Number of individual ratios]])), 0)</f>
        <v>0</v>
      </c>
      <c r="K159" s="239">
        <f>IF(OR(I159="Complete", I159="Incomplete"), (COLUMNS(Table9[[#This Row],[Name of SPA]:[Number of individual ratios]])), 0)</f>
        <v>0</v>
      </c>
    </row>
    <row r="160" spans="1:11" x14ac:dyDescent="0.25">
      <c r="A160">
        <f t="shared" si="8"/>
        <v>153</v>
      </c>
      <c r="B160" s="66"/>
      <c r="C160" s="66"/>
      <c r="D160" s="66"/>
      <c r="E160" s="89"/>
      <c r="F160" s="90"/>
      <c r="G160" s="56" t="e">
        <f t="shared" si="10"/>
        <v>#DIV/0!</v>
      </c>
      <c r="H160" s="65" t="str">
        <f t="shared" si="9"/>
        <v>--</v>
      </c>
      <c r="I160" s="239" t="str">
        <f>IF(COUNTA(Table9[[#This Row],[Name of SPA]:[Number of individual ratios]])=0,"", IF(COUNTA(Table9[[#This Row],[Name of SPA]:[Number of individual ratios]])&lt;COLUMNS(Table9[[#This Row],[Name of SPA]:[Number of individual ratios]]),"Incomplete","Complete"))</f>
        <v/>
      </c>
      <c r="J160" s="239">
        <f>IF(I160="Incomplete", (COUNTBLANK(Table9[[#This Row],[Name of SPA]:[Number of individual ratios]])), 0)</f>
        <v>0</v>
      </c>
      <c r="K160" s="239">
        <f>IF(OR(I160="Complete", I160="Incomplete"), (COLUMNS(Table9[[#This Row],[Name of SPA]:[Number of individual ratios]])), 0)</f>
        <v>0</v>
      </c>
    </row>
    <row r="161" spans="1:11" x14ac:dyDescent="0.25">
      <c r="A161">
        <f t="shared" si="8"/>
        <v>154</v>
      </c>
      <c r="B161" s="66"/>
      <c r="C161" s="66"/>
      <c r="D161" s="66"/>
      <c r="E161" s="89"/>
      <c r="F161" s="90"/>
      <c r="G161" s="56" t="e">
        <f t="shared" si="10"/>
        <v>#DIV/0!</v>
      </c>
      <c r="H161" s="65" t="str">
        <f t="shared" si="9"/>
        <v>--</v>
      </c>
      <c r="I161" s="239" t="str">
        <f>IF(COUNTA(Table9[[#This Row],[Name of SPA]:[Number of individual ratios]])=0,"", IF(COUNTA(Table9[[#This Row],[Name of SPA]:[Number of individual ratios]])&lt;COLUMNS(Table9[[#This Row],[Name of SPA]:[Number of individual ratios]]),"Incomplete","Complete"))</f>
        <v/>
      </c>
      <c r="J161" s="239">
        <f>IF(I161="Incomplete", (COUNTBLANK(Table9[[#This Row],[Name of SPA]:[Number of individual ratios]])), 0)</f>
        <v>0</v>
      </c>
      <c r="K161" s="239">
        <f>IF(OR(I161="Complete", I161="Incomplete"), (COLUMNS(Table9[[#This Row],[Name of SPA]:[Number of individual ratios]])), 0)</f>
        <v>0</v>
      </c>
    </row>
    <row r="162" spans="1:11" x14ac:dyDescent="0.25">
      <c r="A162">
        <f t="shared" si="8"/>
        <v>155</v>
      </c>
      <c r="B162" s="66"/>
      <c r="C162" s="66"/>
      <c r="D162" s="66"/>
      <c r="E162" s="89"/>
      <c r="F162" s="90"/>
      <c r="G162" s="56" t="e">
        <f t="shared" si="10"/>
        <v>#DIV/0!</v>
      </c>
      <c r="H162" s="65" t="str">
        <f t="shared" si="9"/>
        <v>--</v>
      </c>
      <c r="I162" s="239" t="str">
        <f>IF(COUNTA(Table9[[#This Row],[Name of SPA]:[Number of individual ratios]])=0,"", IF(COUNTA(Table9[[#This Row],[Name of SPA]:[Number of individual ratios]])&lt;COLUMNS(Table9[[#This Row],[Name of SPA]:[Number of individual ratios]]),"Incomplete","Complete"))</f>
        <v/>
      </c>
      <c r="J162" s="239">
        <f>IF(I162="Incomplete", (COUNTBLANK(Table9[[#This Row],[Name of SPA]:[Number of individual ratios]])), 0)</f>
        <v>0</v>
      </c>
      <c r="K162" s="239">
        <f>IF(OR(I162="Complete", I162="Incomplete"), (COLUMNS(Table9[[#This Row],[Name of SPA]:[Number of individual ratios]])), 0)</f>
        <v>0</v>
      </c>
    </row>
    <row r="163" spans="1:11" x14ac:dyDescent="0.25">
      <c r="A163">
        <f t="shared" si="8"/>
        <v>156</v>
      </c>
      <c r="B163" s="66"/>
      <c r="C163" s="66"/>
      <c r="D163" s="66"/>
      <c r="E163" s="89"/>
      <c r="F163" s="90"/>
      <c r="G163" s="56" t="e">
        <f t="shared" si="10"/>
        <v>#DIV/0!</v>
      </c>
      <c r="H163" s="65" t="str">
        <f t="shared" si="9"/>
        <v>--</v>
      </c>
      <c r="I163" s="239" t="str">
        <f>IF(COUNTA(Table9[[#This Row],[Name of SPA]:[Number of individual ratios]])=0,"", IF(COUNTA(Table9[[#This Row],[Name of SPA]:[Number of individual ratios]])&lt;COLUMNS(Table9[[#This Row],[Name of SPA]:[Number of individual ratios]]),"Incomplete","Complete"))</f>
        <v/>
      </c>
      <c r="J163" s="239">
        <f>IF(I163="Incomplete", (COUNTBLANK(Table9[[#This Row],[Name of SPA]:[Number of individual ratios]])), 0)</f>
        <v>0</v>
      </c>
      <c r="K163" s="239">
        <f>IF(OR(I163="Complete", I163="Incomplete"), (COLUMNS(Table9[[#This Row],[Name of SPA]:[Number of individual ratios]])), 0)</f>
        <v>0</v>
      </c>
    </row>
    <row r="164" spans="1:11" x14ac:dyDescent="0.25">
      <c r="A164">
        <f t="shared" si="8"/>
        <v>157</v>
      </c>
      <c r="B164" s="66"/>
      <c r="C164" s="66"/>
      <c r="D164" s="66"/>
      <c r="E164" s="89"/>
      <c r="F164" s="90"/>
      <c r="G164" s="56" t="e">
        <f t="shared" si="10"/>
        <v>#DIV/0!</v>
      </c>
      <c r="H164" s="65" t="str">
        <f t="shared" si="9"/>
        <v>--</v>
      </c>
      <c r="I164" s="239" t="str">
        <f>IF(COUNTA(Table9[[#This Row],[Name of SPA]:[Number of individual ratios]])=0,"", IF(COUNTA(Table9[[#This Row],[Name of SPA]:[Number of individual ratios]])&lt;COLUMNS(Table9[[#This Row],[Name of SPA]:[Number of individual ratios]]),"Incomplete","Complete"))</f>
        <v/>
      </c>
      <c r="J164" s="239">
        <f>IF(I164="Incomplete", (COUNTBLANK(Table9[[#This Row],[Name of SPA]:[Number of individual ratios]])), 0)</f>
        <v>0</v>
      </c>
      <c r="K164" s="239">
        <f>IF(OR(I164="Complete", I164="Incomplete"), (COLUMNS(Table9[[#This Row],[Name of SPA]:[Number of individual ratios]])), 0)</f>
        <v>0</v>
      </c>
    </row>
    <row r="165" spans="1:11" x14ac:dyDescent="0.25">
      <c r="A165">
        <f t="shared" si="8"/>
        <v>158</v>
      </c>
      <c r="B165" s="66"/>
      <c r="C165" s="66"/>
      <c r="D165" s="66"/>
      <c r="E165" s="89"/>
      <c r="F165" s="90"/>
      <c r="G165" s="56" t="e">
        <f t="shared" si="10"/>
        <v>#DIV/0!</v>
      </c>
      <c r="H165" s="65" t="str">
        <f t="shared" si="9"/>
        <v>--</v>
      </c>
      <c r="I165" s="239" t="str">
        <f>IF(COUNTA(Table9[[#This Row],[Name of SPA]:[Number of individual ratios]])=0,"", IF(COUNTA(Table9[[#This Row],[Name of SPA]:[Number of individual ratios]])&lt;COLUMNS(Table9[[#This Row],[Name of SPA]:[Number of individual ratios]]),"Incomplete","Complete"))</f>
        <v/>
      </c>
      <c r="J165" s="239">
        <f>IF(I165="Incomplete", (COUNTBLANK(Table9[[#This Row],[Name of SPA]:[Number of individual ratios]])), 0)</f>
        <v>0</v>
      </c>
      <c r="K165" s="239">
        <f>IF(OR(I165="Complete", I165="Incomplete"), (COLUMNS(Table9[[#This Row],[Name of SPA]:[Number of individual ratios]])), 0)</f>
        <v>0</v>
      </c>
    </row>
    <row r="166" spans="1:11" x14ac:dyDescent="0.25">
      <c r="A166">
        <f t="shared" si="8"/>
        <v>159</v>
      </c>
      <c r="B166" s="66"/>
      <c r="C166" s="66"/>
      <c r="D166" s="66"/>
      <c r="E166" s="89"/>
      <c r="F166" s="90"/>
      <c r="G166" s="56" t="e">
        <f t="shared" si="10"/>
        <v>#DIV/0!</v>
      </c>
      <c r="H166" s="65" t="str">
        <f t="shared" si="9"/>
        <v>--</v>
      </c>
      <c r="I166" s="239" t="str">
        <f>IF(COUNTA(Table9[[#This Row],[Name of SPA]:[Number of individual ratios]])=0,"", IF(COUNTA(Table9[[#This Row],[Name of SPA]:[Number of individual ratios]])&lt;COLUMNS(Table9[[#This Row],[Name of SPA]:[Number of individual ratios]]),"Incomplete","Complete"))</f>
        <v/>
      </c>
      <c r="J166" s="239">
        <f>IF(I166="Incomplete", (COUNTBLANK(Table9[[#This Row],[Name of SPA]:[Number of individual ratios]])), 0)</f>
        <v>0</v>
      </c>
      <c r="K166" s="239">
        <f>IF(OR(I166="Complete", I166="Incomplete"), (COLUMNS(Table9[[#This Row],[Name of SPA]:[Number of individual ratios]])), 0)</f>
        <v>0</v>
      </c>
    </row>
    <row r="167" spans="1:11" x14ac:dyDescent="0.25">
      <c r="A167">
        <f t="shared" si="8"/>
        <v>160</v>
      </c>
      <c r="B167" s="66"/>
      <c r="C167" s="66"/>
      <c r="D167" s="66"/>
      <c r="E167" s="89"/>
      <c r="F167" s="90"/>
      <c r="G167" s="56" t="e">
        <f t="shared" si="10"/>
        <v>#DIV/0!</v>
      </c>
      <c r="H167" s="65" t="str">
        <f t="shared" si="9"/>
        <v>--</v>
      </c>
      <c r="I167" s="239" t="str">
        <f>IF(COUNTA(Table9[[#This Row],[Name of SPA]:[Number of individual ratios]])=0,"", IF(COUNTA(Table9[[#This Row],[Name of SPA]:[Number of individual ratios]])&lt;COLUMNS(Table9[[#This Row],[Name of SPA]:[Number of individual ratios]]),"Incomplete","Complete"))</f>
        <v/>
      </c>
      <c r="J167" s="239">
        <f>IF(I167="Incomplete", (COUNTBLANK(Table9[[#This Row],[Name of SPA]:[Number of individual ratios]])), 0)</f>
        <v>0</v>
      </c>
      <c r="K167" s="239">
        <f>IF(OR(I167="Complete", I167="Incomplete"), (COLUMNS(Table9[[#This Row],[Name of SPA]:[Number of individual ratios]])), 0)</f>
        <v>0</v>
      </c>
    </row>
    <row r="168" spans="1:11" x14ac:dyDescent="0.25">
      <c r="A168">
        <f t="shared" si="8"/>
        <v>161</v>
      </c>
      <c r="B168" s="66"/>
      <c r="C168" s="66"/>
      <c r="D168" s="66"/>
      <c r="E168" s="89"/>
      <c r="F168" s="90"/>
      <c r="G168" s="56" t="e">
        <f t="shared" si="10"/>
        <v>#DIV/0!</v>
      </c>
      <c r="H168" s="65" t="str">
        <f t="shared" si="9"/>
        <v>--</v>
      </c>
      <c r="I168" s="239" t="str">
        <f>IF(COUNTA(Table9[[#This Row],[Name of SPA]:[Number of individual ratios]])=0,"", IF(COUNTA(Table9[[#This Row],[Name of SPA]:[Number of individual ratios]])&lt;COLUMNS(Table9[[#This Row],[Name of SPA]:[Number of individual ratios]]),"Incomplete","Complete"))</f>
        <v/>
      </c>
      <c r="J168" s="239">
        <f>IF(I168="Incomplete", (COUNTBLANK(Table9[[#This Row],[Name of SPA]:[Number of individual ratios]])), 0)</f>
        <v>0</v>
      </c>
      <c r="K168" s="239">
        <f>IF(OR(I168="Complete", I168="Incomplete"), (COLUMNS(Table9[[#This Row],[Name of SPA]:[Number of individual ratios]])), 0)</f>
        <v>0</v>
      </c>
    </row>
    <row r="169" spans="1:11" x14ac:dyDescent="0.25">
      <c r="A169">
        <f t="shared" si="8"/>
        <v>162</v>
      </c>
      <c r="B169" s="66"/>
      <c r="C169" s="66"/>
      <c r="D169" s="66"/>
      <c r="E169" s="89"/>
      <c r="F169" s="90"/>
      <c r="G169" s="56" t="e">
        <f t="shared" si="10"/>
        <v>#DIV/0!</v>
      </c>
      <c r="H169" s="65" t="str">
        <f t="shared" si="9"/>
        <v>--</v>
      </c>
      <c r="I169" s="239" t="str">
        <f>IF(COUNTA(Table9[[#This Row],[Name of SPA]:[Number of individual ratios]])=0,"", IF(COUNTA(Table9[[#This Row],[Name of SPA]:[Number of individual ratios]])&lt;COLUMNS(Table9[[#This Row],[Name of SPA]:[Number of individual ratios]]),"Incomplete","Complete"))</f>
        <v/>
      </c>
      <c r="J169" s="239">
        <f>IF(I169="Incomplete", (COUNTBLANK(Table9[[#This Row],[Name of SPA]:[Number of individual ratios]])), 0)</f>
        <v>0</v>
      </c>
      <c r="K169" s="239">
        <f>IF(OR(I169="Complete", I169="Incomplete"), (COLUMNS(Table9[[#This Row],[Name of SPA]:[Number of individual ratios]])), 0)</f>
        <v>0</v>
      </c>
    </row>
    <row r="170" spans="1:11" x14ac:dyDescent="0.25">
      <c r="A170">
        <f t="shared" si="8"/>
        <v>163</v>
      </c>
      <c r="B170" s="66"/>
      <c r="C170" s="66"/>
      <c r="D170" s="66"/>
      <c r="E170" s="89"/>
      <c r="F170" s="90"/>
      <c r="G170" s="56" t="e">
        <f t="shared" si="10"/>
        <v>#DIV/0!</v>
      </c>
      <c r="H170" s="65" t="str">
        <f t="shared" si="9"/>
        <v>--</v>
      </c>
      <c r="I170" s="239" t="str">
        <f>IF(COUNTA(Table9[[#This Row],[Name of SPA]:[Number of individual ratios]])=0,"", IF(COUNTA(Table9[[#This Row],[Name of SPA]:[Number of individual ratios]])&lt;COLUMNS(Table9[[#This Row],[Name of SPA]:[Number of individual ratios]]),"Incomplete","Complete"))</f>
        <v/>
      </c>
      <c r="J170" s="239">
        <f>IF(I170="Incomplete", (COUNTBLANK(Table9[[#This Row],[Name of SPA]:[Number of individual ratios]])), 0)</f>
        <v>0</v>
      </c>
      <c r="K170" s="239">
        <f>IF(OR(I170="Complete", I170="Incomplete"), (COLUMNS(Table9[[#This Row],[Name of SPA]:[Number of individual ratios]])), 0)</f>
        <v>0</v>
      </c>
    </row>
    <row r="171" spans="1:11" x14ac:dyDescent="0.25">
      <c r="A171">
        <f t="shared" si="8"/>
        <v>164</v>
      </c>
      <c r="B171" s="66"/>
      <c r="C171" s="66"/>
      <c r="D171" s="66"/>
      <c r="E171" s="89"/>
      <c r="F171" s="90"/>
      <c r="G171" s="56" t="e">
        <f t="shared" si="10"/>
        <v>#DIV/0!</v>
      </c>
      <c r="H171" s="65" t="str">
        <f t="shared" si="9"/>
        <v>--</v>
      </c>
      <c r="I171" s="239" t="str">
        <f>IF(COUNTA(Table9[[#This Row],[Name of SPA]:[Number of individual ratios]])=0,"", IF(COUNTA(Table9[[#This Row],[Name of SPA]:[Number of individual ratios]])&lt;COLUMNS(Table9[[#This Row],[Name of SPA]:[Number of individual ratios]]),"Incomplete","Complete"))</f>
        <v/>
      </c>
      <c r="J171" s="239">
        <f>IF(I171="Incomplete", (COUNTBLANK(Table9[[#This Row],[Name of SPA]:[Number of individual ratios]])), 0)</f>
        <v>0</v>
      </c>
      <c r="K171" s="239">
        <f>IF(OR(I171="Complete", I171="Incomplete"), (COLUMNS(Table9[[#This Row],[Name of SPA]:[Number of individual ratios]])), 0)</f>
        <v>0</v>
      </c>
    </row>
    <row r="172" spans="1:11" x14ac:dyDescent="0.25">
      <c r="A172">
        <f t="shared" si="8"/>
        <v>165</v>
      </c>
      <c r="B172" s="66"/>
      <c r="C172" s="66"/>
      <c r="D172" s="66"/>
      <c r="E172" s="89"/>
      <c r="F172" s="90"/>
      <c r="G172" s="56" t="e">
        <f t="shared" si="10"/>
        <v>#DIV/0!</v>
      </c>
      <c r="H172" s="65" t="str">
        <f t="shared" si="9"/>
        <v>--</v>
      </c>
      <c r="I172" s="239" t="str">
        <f>IF(COUNTA(Table9[[#This Row],[Name of SPA]:[Number of individual ratios]])=0,"", IF(COUNTA(Table9[[#This Row],[Name of SPA]:[Number of individual ratios]])&lt;COLUMNS(Table9[[#This Row],[Name of SPA]:[Number of individual ratios]]),"Incomplete","Complete"))</f>
        <v/>
      </c>
      <c r="J172" s="239">
        <f>IF(I172="Incomplete", (COUNTBLANK(Table9[[#This Row],[Name of SPA]:[Number of individual ratios]])), 0)</f>
        <v>0</v>
      </c>
      <c r="K172" s="239">
        <f>IF(OR(I172="Complete", I172="Incomplete"), (COLUMNS(Table9[[#This Row],[Name of SPA]:[Number of individual ratios]])), 0)</f>
        <v>0</v>
      </c>
    </row>
    <row r="173" spans="1:11" x14ac:dyDescent="0.25">
      <c r="A173">
        <f t="shared" si="8"/>
        <v>166</v>
      </c>
      <c r="B173" s="66"/>
      <c r="C173" s="66"/>
      <c r="D173" s="66"/>
      <c r="E173" s="89"/>
      <c r="F173" s="90"/>
      <c r="G173" s="56" t="e">
        <f t="shared" si="10"/>
        <v>#DIV/0!</v>
      </c>
      <c r="H173" s="65" t="str">
        <f t="shared" si="9"/>
        <v>--</v>
      </c>
      <c r="I173" s="239" t="str">
        <f>IF(COUNTA(Table9[[#This Row],[Name of SPA]:[Number of individual ratios]])=0,"", IF(COUNTA(Table9[[#This Row],[Name of SPA]:[Number of individual ratios]])&lt;COLUMNS(Table9[[#This Row],[Name of SPA]:[Number of individual ratios]]),"Incomplete","Complete"))</f>
        <v/>
      </c>
      <c r="J173" s="239">
        <f>IF(I173="Incomplete", (COUNTBLANK(Table9[[#This Row],[Name of SPA]:[Number of individual ratios]])), 0)</f>
        <v>0</v>
      </c>
      <c r="K173" s="239">
        <f>IF(OR(I173="Complete", I173="Incomplete"), (COLUMNS(Table9[[#This Row],[Name of SPA]:[Number of individual ratios]])), 0)</f>
        <v>0</v>
      </c>
    </row>
    <row r="174" spans="1:11" x14ac:dyDescent="0.25">
      <c r="A174">
        <f t="shared" si="8"/>
        <v>167</v>
      </c>
      <c r="B174" s="66"/>
      <c r="C174" s="66"/>
      <c r="D174" s="66"/>
      <c r="E174" s="89"/>
      <c r="F174" s="90"/>
      <c r="G174" s="56" t="e">
        <f t="shared" si="10"/>
        <v>#DIV/0!</v>
      </c>
      <c r="H174" s="65" t="str">
        <f t="shared" si="9"/>
        <v>--</v>
      </c>
      <c r="I174" s="239" t="str">
        <f>IF(COUNTA(Table9[[#This Row],[Name of SPA]:[Number of individual ratios]])=0,"", IF(COUNTA(Table9[[#This Row],[Name of SPA]:[Number of individual ratios]])&lt;COLUMNS(Table9[[#This Row],[Name of SPA]:[Number of individual ratios]]),"Incomplete","Complete"))</f>
        <v/>
      </c>
      <c r="J174" s="239">
        <f>IF(I174="Incomplete", (COUNTBLANK(Table9[[#This Row],[Name of SPA]:[Number of individual ratios]])), 0)</f>
        <v>0</v>
      </c>
      <c r="K174" s="239">
        <f>IF(OR(I174="Complete", I174="Incomplete"), (COLUMNS(Table9[[#This Row],[Name of SPA]:[Number of individual ratios]])), 0)</f>
        <v>0</v>
      </c>
    </row>
    <row r="175" spans="1:11" x14ac:dyDescent="0.25">
      <c r="A175">
        <f t="shared" si="8"/>
        <v>168</v>
      </c>
      <c r="B175" s="66"/>
      <c r="C175" s="66"/>
      <c r="D175" s="66"/>
      <c r="E175" s="89"/>
      <c r="F175" s="90"/>
      <c r="G175" s="56" t="e">
        <f t="shared" si="10"/>
        <v>#DIV/0!</v>
      </c>
      <c r="H175" s="65" t="str">
        <f t="shared" si="9"/>
        <v>--</v>
      </c>
      <c r="I175" s="239" t="str">
        <f>IF(COUNTA(Table9[[#This Row],[Name of SPA]:[Number of individual ratios]])=0,"", IF(COUNTA(Table9[[#This Row],[Name of SPA]:[Number of individual ratios]])&lt;COLUMNS(Table9[[#This Row],[Name of SPA]:[Number of individual ratios]]),"Incomplete","Complete"))</f>
        <v/>
      </c>
      <c r="J175" s="239">
        <f>IF(I175="Incomplete", (COUNTBLANK(Table9[[#This Row],[Name of SPA]:[Number of individual ratios]])), 0)</f>
        <v>0</v>
      </c>
      <c r="K175" s="239">
        <f>IF(OR(I175="Complete", I175="Incomplete"), (COLUMNS(Table9[[#This Row],[Name of SPA]:[Number of individual ratios]])), 0)</f>
        <v>0</v>
      </c>
    </row>
    <row r="176" spans="1:11" x14ac:dyDescent="0.25">
      <c r="A176">
        <f t="shared" si="8"/>
        <v>169</v>
      </c>
      <c r="B176" s="66"/>
      <c r="C176" s="66"/>
      <c r="D176" s="66"/>
      <c r="E176" s="89"/>
      <c r="F176" s="90"/>
      <c r="G176" s="56" t="e">
        <f t="shared" si="10"/>
        <v>#DIV/0!</v>
      </c>
      <c r="H176" s="65" t="str">
        <f t="shared" si="9"/>
        <v>--</v>
      </c>
      <c r="I176" s="239" t="str">
        <f>IF(COUNTA(Table9[[#This Row],[Name of SPA]:[Number of individual ratios]])=0,"", IF(COUNTA(Table9[[#This Row],[Name of SPA]:[Number of individual ratios]])&lt;COLUMNS(Table9[[#This Row],[Name of SPA]:[Number of individual ratios]]),"Incomplete","Complete"))</f>
        <v/>
      </c>
      <c r="J176" s="239">
        <f>IF(I176="Incomplete", (COUNTBLANK(Table9[[#This Row],[Name of SPA]:[Number of individual ratios]])), 0)</f>
        <v>0</v>
      </c>
      <c r="K176" s="239">
        <f>IF(OR(I176="Complete", I176="Incomplete"), (COLUMNS(Table9[[#This Row],[Name of SPA]:[Number of individual ratios]])), 0)</f>
        <v>0</v>
      </c>
    </row>
    <row r="177" spans="1:11" x14ac:dyDescent="0.25">
      <c r="A177">
        <f t="shared" si="8"/>
        <v>170</v>
      </c>
      <c r="B177" s="66"/>
      <c r="C177" s="66"/>
      <c r="D177" s="66"/>
      <c r="E177" s="89"/>
      <c r="F177" s="90"/>
      <c r="G177" s="56" t="e">
        <f t="shared" si="10"/>
        <v>#DIV/0!</v>
      </c>
      <c r="H177" s="65" t="str">
        <f t="shared" si="9"/>
        <v>--</v>
      </c>
      <c r="I177" s="239" t="str">
        <f>IF(COUNTA(Table9[[#This Row],[Name of SPA]:[Number of individual ratios]])=0,"", IF(COUNTA(Table9[[#This Row],[Name of SPA]:[Number of individual ratios]])&lt;COLUMNS(Table9[[#This Row],[Name of SPA]:[Number of individual ratios]]),"Incomplete","Complete"))</f>
        <v/>
      </c>
      <c r="J177" s="239">
        <f>IF(I177="Incomplete", (COUNTBLANK(Table9[[#This Row],[Name of SPA]:[Number of individual ratios]])), 0)</f>
        <v>0</v>
      </c>
      <c r="K177" s="239">
        <f>IF(OR(I177="Complete", I177="Incomplete"), (COLUMNS(Table9[[#This Row],[Name of SPA]:[Number of individual ratios]])), 0)</f>
        <v>0</v>
      </c>
    </row>
    <row r="178" spans="1:11" x14ac:dyDescent="0.25">
      <c r="A178">
        <f t="shared" si="8"/>
        <v>171</v>
      </c>
      <c r="B178" s="66"/>
      <c r="C178" s="66"/>
      <c r="D178" s="66"/>
      <c r="E178" s="89"/>
      <c r="F178" s="90"/>
      <c r="G178" s="56" t="e">
        <f t="shared" si="10"/>
        <v>#DIV/0!</v>
      </c>
      <c r="H178" s="65" t="str">
        <f t="shared" si="9"/>
        <v>--</v>
      </c>
      <c r="I178" s="239" t="str">
        <f>IF(COUNTA(Table9[[#This Row],[Name of SPA]:[Number of individual ratios]])=0,"", IF(COUNTA(Table9[[#This Row],[Name of SPA]:[Number of individual ratios]])&lt;COLUMNS(Table9[[#This Row],[Name of SPA]:[Number of individual ratios]]),"Incomplete","Complete"))</f>
        <v/>
      </c>
      <c r="J178" s="239">
        <f>IF(I178="Incomplete", (COUNTBLANK(Table9[[#This Row],[Name of SPA]:[Number of individual ratios]])), 0)</f>
        <v>0</v>
      </c>
      <c r="K178" s="239">
        <f>IF(OR(I178="Complete", I178="Incomplete"), (COLUMNS(Table9[[#This Row],[Name of SPA]:[Number of individual ratios]])), 0)</f>
        <v>0</v>
      </c>
    </row>
    <row r="179" spans="1:11" x14ac:dyDescent="0.25">
      <c r="A179">
        <f t="shared" si="8"/>
        <v>172</v>
      </c>
      <c r="B179" s="66"/>
      <c r="C179" s="66"/>
      <c r="D179" s="66"/>
      <c r="E179" s="89"/>
      <c r="F179" s="90"/>
      <c r="G179" s="56" t="e">
        <f t="shared" si="10"/>
        <v>#DIV/0!</v>
      </c>
      <c r="H179" s="65" t="str">
        <f t="shared" si="9"/>
        <v>--</v>
      </c>
      <c r="I179" s="239" t="str">
        <f>IF(COUNTA(Table9[[#This Row],[Name of SPA]:[Number of individual ratios]])=0,"", IF(COUNTA(Table9[[#This Row],[Name of SPA]:[Number of individual ratios]])&lt;COLUMNS(Table9[[#This Row],[Name of SPA]:[Number of individual ratios]]),"Incomplete","Complete"))</f>
        <v/>
      </c>
      <c r="J179" s="239">
        <f>IF(I179="Incomplete", (COUNTBLANK(Table9[[#This Row],[Name of SPA]:[Number of individual ratios]])), 0)</f>
        <v>0</v>
      </c>
      <c r="K179" s="239">
        <f>IF(OR(I179="Complete", I179="Incomplete"), (COLUMNS(Table9[[#This Row],[Name of SPA]:[Number of individual ratios]])), 0)</f>
        <v>0</v>
      </c>
    </row>
    <row r="180" spans="1:11" x14ac:dyDescent="0.25">
      <c r="A180">
        <f t="shared" si="8"/>
        <v>173</v>
      </c>
      <c r="B180" s="66"/>
      <c r="C180" s="66"/>
      <c r="D180" s="66"/>
      <c r="E180" s="89"/>
      <c r="F180" s="90"/>
      <c r="G180" s="56" t="e">
        <f t="shared" si="10"/>
        <v>#DIV/0!</v>
      </c>
      <c r="H180" s="65" t="str">
        <f t="shared" si="9"/>
        <v>--</v>
      </c>
      <c r="I180" s="239" t="str">
        <f>IF(COUNTA(Table9[[#This Row],[Name of SPA]:[Number of individual ratios]])=0,"", IF(COUNTA(Table9[[#This Row],[Name of SPA]:[Number of individual ratios]])&lt;COLUMNS(Table9[[#This Row],[Name of SPA]:[Number of individual ratios]]),"Incomplete","Complete"))</f>
        <v/>
      </c>
      <c r="J180" s="239">
        <f>IF(I180="Incomplete", (COUNTBLANK(Table9[[#This Row],[Name of SPA]:[Number of individual ratios]])), 0)</f>
        <v>0</v>
      </c>
      <c r="K180" s="239">
        <f>IF(OR(I180="Complete", I180="Incomplete"), (COLUMNS(Table9[[#This Row],[Name of SPA]:[Number of individual ratios]])), 0)</f>
        <v>0</v>
      </c>
    </row>
    <row r="181" spans="1:11" x14ac:dyDescent="0.25">
      <c r="A181">
        <f t="shared" si="8"/>
        <v>174</v>
      </c>
      <c r="B181" s="66"/>
      <c r="C181" s="66"/>
      <c r="D181" s="66"/>
      <c r="E181" s="89"/>
      <c r="F181" s="90"/>
      <c r="G181" s="56" t="e">
        <f t="shared" si="10"/>
        <v>#DIV/0!</v>
      </c>
      <c r="H181" s="65" t="str">
        <f t="shared" si="9"/>
        <v>--</v>
      </c>
      <c r="I181" s="239" t="str">
        <f>IF(COUNTA(Table9[[#This Row],[Name of SPA]:[Number of individual ratios]])=0,"", IF(COUNTA(Table9[[#This Row],[Name of SPA]:[Number of individual ratios]])&lt;COLUMNS(Table9[[#This Row],[Name of SPA]:[Number of individual ratios]]),"Incomplete","Complete"))</f>
        <v/>
      </c>
      <c r="J181" s="239">
        <f>IF(I181="Incomplete", (COUNTBLANK(Table9[[#This Row],[Name of SPA]:[Number of individual ratios]])), 0)</f>
        <v>0</v>
      </c>
      <c r="K181" s="239">
        <f>IF(OR(I181="Complete", I181="Incomplete"), (COLUMNS(Table9[[#This Row],[Name of SPA]:[Number of individual ratios]])), 0)</f>
        <v>0</v>
      </c>
    </row>
    <row r="182" spans="1:11" x14ac:dyDescent="0.25">
      <c r="A182">
        <f t="shared" si="8"/>
        <v>175</v>
      </c>
      <c r="B182" s="66"/>
      <c r="C182" s="66"/>
      <c r="D182" s="66"/>
      <c r="E182" s="89"/>
      <c r="F182" s="90"/>
      <c r="G182" s="56" t="e">
        <f t="shared" si="10"/>
        <v>#DIV/0!</v>
      </c>
      <c r="H182" s="65" t="str">
        <f t="shared" si="9"/>
        <v>--</v>
      </c>
      <c r="I182" s="239" t="str">
        <f>IF(COUNTA(Table9[[#This Row],[Name of SPA]:[Number of individual ratios]])=0,"", IF(COUNTA(Table9[[#This Row],[Name of SPA]:[Number of individual ratios]])&lt;COLUMNS(Table9[[#This Row],[Name of SPA]:[Number of individual ratios]]),"Incomplete","Complete"))</f>
        <v/>
      </c>
      <c r="J182" s="239">
        <f>IF(I182="Incomplete", (COUNTBLANK(Table9[[#This Row],[Name of SPA]:[Number of individual ratios]])), 0)</f>
        <v>0</v>
      </c>
      <c r="K182" s="239">
        <f>IF(OR(I182="Complete", I182="Incomplete"), (COLUMNS(Table9[[#This Row],[Name of SPA]:[Number of individual ratios]])), 0)</f>
        <v>0</v>
      </c>
    </row>
    <row r="183" spans="1:11" x14ac:dyDescent="0.25">
      <c r="A183">
        <f t="shared" si="8"/>
        <v>176</v>
      </c>
      <c r="B183" s="66"/>
      <c r="C183" s="66"/>
      <c r="D183" s="66"/>
      <c r="E183" s="89"/>
      <c r="F183" s="90"/>
      <c r="G183" s="56" t="e">
        <f t="shared" si="10"/>
        <v>#DIV/0!</v>
      </c>
      <c r="H183" s="65" t="str">
        <f t="shared" si="9"/>
        <v>--</v>
      </c>
      <c r="I183" s="239" t="str">
        <f>IF(COUNTA(Table9[[#This Row],[Name of SPA]:[Number of individual ratios]])=0,"", IF(COUNTA(Table9[[#This Row],[Name of SPA]:[Number of individual ratios]])&lt;COLUMNS(Table9[[#This Row],[Name of SPA]:[Number of individual ratios]]),"Incomplete","Complete"))</f>
        <v/>
      </c>
      <c r="J183" s="239">
        <f>IF(I183="Incomplete", (COUNTBLANK(Table9[[#This Row],[Name of SPA]:[Number of individual ratios]])), 0)</f>
        <v>0</v>
      </c>
      <c r="K183" s="239">
        <f>IF(OR(I183="Complete", I183="Incomplete"), (COLUMNS(Table9[[#This Row],[Name of SPA]:[Number of individual ratios]])), 0)</f>
        <v>0</v>
      </c>
    </row>
    <row r="184" spans="1:11" x14ac:dyDescent="0.25">
      <c r="A184">
        <f t="shared" si="8"/>
        <v>177</v>
      </c>
      <c r="B184" s="66"/>
      <c r="C184" s="66"/>
      <c r="D184" s="66"/>
      <c r="E184" s="89"/>
      <c r="F184" s="90"/>
      <c r="G184" s="56" t="e">
        <f t="shared" si="10"/>
        <v>#DIV/0!</v>
      </c>
      <c r="H184" s="65" t="str">
        <f t="shared" si="9"/>
        <v>--</v>
      </c>
      <c r="I184" s="239" t="str">
        <f>IF(COUNTA(Table9[[#This Row],[Name of SPA]:[Number of individual ratios]])=0,"", IF(COUNTA(Table9[[#This Row],[Name of SPA]:[Number of individual ratios]])&lt;COLUMNS(Table9[[#This Row],[Name of SPA]:[Number of individual ratios]]),"Incomplete","Complete"))</f>
        <v/>
      </c>
      <c r="J184" s="239">
        <f>IF(I184="Incomplete", (COUNTBLANK(Table9[[#This Row],[Name of SPA]:[Number of individual ratios]])), 0)</f>
        <v>0</v>
      </c>
      <c r="K184" s="239">
        <f>IF(OR(I184="Complete", I184="Incomplete"), (COLUMNS(Table9[[#This Row],[Name of SPA]:[Number of individual ratios]])), 0)</f>
        <v>0</v>
      </c>
    </row>
    <row r="185" spans="1:11" x14ac:dyDescent="0.25">
      <c r="A185">
        <f t="shared" ref="A185:A207" si="11">A184+1</f>
        <v>178</v>
      </c>
      <c r="B185" s="66"/>
      <c r="C185" s="66"/>
      <c r="D185" s="66"/>
      <c r="E185" s="89"/>
      <c r="F185" s="90"/>
      <c r="G185" s="56" t="e">
        <f t="shared" si="10"/>
        <v>#DIV/0!</v>
      </c>
      <c r="H185" s="65" t="str">
        <f t="shared" si="9"/>
        <v>--</v>
      </c>
      <c r="I185" s="239" t="str">
        <f>IF(COUNTA(Table9[[#This Row],[Name of SPA]:[Number of individual ratios]])=0,"", IF(COUNTA(Table9[[#This Row],[Name of SPA]:[Number of individual ratios]])&lt;COLUMNS(Table9[[#This Row],[Name of SPA]:[Number of individual ratios]]),"Incomplete","Complete"))</f>
        <v/>
      </c>
      <c r="J185" s="239">
        <f>IF(I185="Incomplete", (COUNTBLANK(Table9[[#This Row],[Name of SPA]:[Number of individual ratios]])), 0)</f>
        <v>0</v>
      </c>
      <c r="K185" s="239">
        <f>IF(OR(I185="Complete", I185="Incomplete"), (COLUMNS(Table9[[#This Row],[Name of SPA]:[Number of individual ratios]])), 0)</f>
        <v>0</v>
      </c>
    </row>
    <row r="186" spans="1:11" x14ac:dyDescent="0.25">
      <c r="A186">
        <f t="shared" si="11"/>
        <v>179</v>
      </c>
      <c r="B186" s="66"/>
      <c r="C186" s="66"/>
      <c r="D186" s="66"/>
      <c r="E186" s="89"/>
      <c r="F186" s="90"/>
      <c r="G186" s="56" t="e">
        <f t="shared" si="10"/>
        <v>#DIV/0!</v>
      </c>
      <c r="H186" s="65" t="str">
        <f t="shared" si="9"/>
        <v>--</v>
      </c>
      <c r="I186" s="239" t="str">
        <f>IF(COUNTA(Table9[[#This Row],[Name of SPA]:[Number of individual ratios]])=0,"", IF(COUNTA(Table9[[#This Row],[Name of SPA]:[Number of individual ratios]])&lt;COLUMNS(Table9[[#This Row],[Name of SPA]:[Number of individual ratios]]),"Incomplete","Complete"))</f>
        <v/>
      </c>
      <c r="J186" s="239">
        <f>IF(I186="Incomplete", (COUNTBLANK(Table9[[#This Row],[Name of SPA]:[Number of individual ratios]])), 0)</f>
        <v>0</v>
      </c>
      <c r="K186" s="239">
        <f>IF(OR(I186="Complete", I186="Incomplete"), (COLUMNS(Table9[[#This Row],[Name of SPA]:[Number of individual ratios]])), 0)</f>
        <v>0</v>
      </c>
    </row>
    <row r="187" spans="1:11" x14ac:dyDescent="0.25">
      <c r="A187">
        <f t="shared" si="11"/>
        <v>180</v>
      </c>
      <c r="B187" s="66"/>
      <c r="C187" s="66"/>
      <c r="D187" s="66"/>
      <c r="E187" s="89"/>
      <c r="F187" s="90"/>
      <c r="G187" s="56" t="e">
        <f t="shared" si="10"/>
        <v>#DIV/0!</v>
      </c>
      <c r="H187" s="65" t="str">
        <f t="shared" si="9"/>
        <v>--</v>
      </c>
      <c r="I187" s="239" t="str">
        <f>IF(COUNTA(Table9[[#This Row],[Name of SPA]:[Number of individual ratios]])=0,"", IF(COUNTA(Table9[[#This Row],[Name of SPA]:[Number of individual ratios]])&lt;COLUMNS(Table9[[#This Row],[Name of SPA]:[Number of individual ratios]]),"Incomplete","Complete"))</f>
        <v/>
      </c>
      <c r="J187" s="239">
        <f>IF(I187="Incomplete", (COUNTBLANK(Table9[[#This Row],[Name of SPA]:[Number of individual ratios]])), 0)</f>
        <v>0</v>
      </c>
      <c r="K187" s="239">
        <f>IF(OR(I187="Complete", I187="Incomplete"), (COLUMNS(Table9[[#This Row],[Name of SPA]:[Number of individual ratios]])), 0)</f>
        <v>0</v>
      </c>
    </row>
    <row r="188" spans="1:11" x14ac:dyDescent="0.25">
      <c r="A188">
        <f t="shared" si="11"/>
        <v>181</v>
      </c>
      <c r="B188" s="66"/>
      <c r="C188" s="66"/>
      <c r="D188" s="66"/>
      <c r="E188" s="89"/>
      <c r="F188" s="90"/>
      <c r="G188" s="56" t="e">
        <f t="shared" si="10"/>
        <v>#DIV/0!</v>
      </c>
      <c r="H188" s="65" t="str">
        <f t="shared" si="9"/>
        <v>--</v>
      </c>
      <c r="I188" s="239" t="str">
        <f>IF(COUNTA(Table9[[#This Row],[Name of SPA]:[Number of individual ratios]])=0,"", IF(COUNTA(Table9[[#This Row],[Name of SPA]:[Number of individual ratios]])&lt;COLUMNS(Table9[[#This Row],[Name of SPA]:[Number of individual ratios]]),"Incomplete","Complete"))</f>
        <v/>
      </c>
      <c r="J188" s="239">
        <f>IF(I188="Incomplete", (COUNTBLANK(Table9[[#This Row],[Name of SPA]:[Number of individual ratios]])), 0)</f>
        <v>0</v>
      </c>
      <c r="K188" s="239">
        <f>IF(OR(I188="Complete", I188="Incomplete"), (COLUMNS(Table9[[#This Row],[Name of SPA]:[Number of individual ratios]])), 0)</f>
        <v>0</v>
      </c>
    </row>
    <row r="189" spans="1:11" x14ac:dyDescent="0.25">
      <c r="A189">
        <f t="shared" si="11"/>
        <v>182</v>
      </c>
      <c r="B189" s="66"/>
      <c r="C189" s="66"/>
      <c r="D189" s="66"/>
      <c r="E189" s="89"/>
      <c r="F189" s="90"/>
      <c r="G189" s="56" t="e">
        <f t="shared" si="10"/>
        <v>#DIV/0!</v>
      </c>
      <c r="H189" s="65" t="str">
        <f t="shared" si="9"/>
        <v>--</v>
      </c>
      <c r="I189" s="239" t="str">
        <f>IF(COUNTA(Table9[[#This Row],[Name of SPA]:[Number of individual ratios]])=0,"", IF(COUNTA(Table9[[#This Row],[Name of SPA]:[Number of individual ratios]])&lt;COLUMNS(Table9[[#This Row],[Name of SPA]:[Number of individual ratios]]),"Incomplete","Complete"))</f>
        <v/>
      </c>
      <c r="J189" s="239">
        <f>IF(I189="Incomplete", (COUNTBLANK(Table9[[#This Row],[Name of SPA]:[Number of individual ratios]])), 0)</f>
        <v>0</v>
      </c>
      <c r="K189" s="239">
        <f>IF(OR(I189="Complete", I189="Incomplete"), (COLUMNS(Table9[[#This Row],[Name of SPA]:[Number of individual ratios]])), 0)</f>
        <v>0</v>
      </c>
    </row>
    <row r="190" spans="1:11" x14ac:dyDescent="0.25">
      <c r="A190">
        <f t="shared" si="11"/>
        <v>183</v>
      </c>
      <c r="B190" s="66"/>
      <c r="C190" s="66"/>
      <c r="D190" s="66"/>
      <c r="E190" s="89"/>
      <c r="F190" s="90"/>
      <c r="G190" s="56" t="e">
        <f t="shared" si="10"/>
        <v>#DIV/0!</v>
      </c>
      <c r="H190" s="65" t="str">
        <f t="shared" si="9"/>
        <v>--</v>
      </c>
      <c r="I190" s="239" t="str">
        <f>IF(COUNTA(Table9[[#This Row],[Name of SPA]:[Number of individual ratios]])=0,"", IF(COUNTA(Table9[[#This Row],[Name of SPA]:[Number of individual ratios]])&lt;COLUMNS(Table9[[#This Row],[Name of SPA]:[Number of individual ratios]]),"Incomplete","Complete"))</f>
        <v/>
      </c>
      <c r="J190" s="239">
        <f>IF(I190="Incomplete", (COUNTBLANK(Table9[[#This Row],[Name of SPA]:[Number of individual ratios]])), 0)</f>
        <v>0</v>
      </c>
      <c r="K190" s="239">
        <f>IF(OR(I190="Complete", I190="Incomplete"), (COLUMNS(Table9[[#This Row],[Name of SPA]:[Number of individual ratios]])), 0)</f>
        <v>0</v>
      </c>
    </row>
    <row r="191" spans="1:11" x14ac:dyDescent="0.25">
      <c r="A191">
        <f t="shared" si="11"/>
        <v>184</v>
      </c>
      <c r="B191" s="66"/>
      <c r="C191" s="66"/>
      <c r="D191" s="66"/>
      <c r="E191" s="89"/>
      <c r="F191" s="90"/>
      <c r="G191" s="56" t="e">
        <f t="shared" si="10"/>
        <v>#DIV/0!</v>
      </c>
      <c r="H191" s="65" t="str">
        <f t="shared" si="9"/>
        <v>--</v>
      </c>
      <c r="I191" s="239" t="str">
        <f>IF(COUNTA(Table9[[#This Row],[Name of SPA]:[Number of individual ratios]])=0,"", IF(COUNTA(Table9[[#This Row],[Name of SPA]:[Number of individual ratios]])&lt;COLUMNS(Table9[[#This Row],[Name of SPA]:[Number of individual ratios]]),"Incomplete","Complete"))</f>
        <v/>
      </c>
      <c r="J191" s="239">
        <f>IF(I191="Incomplete", (COUNTBLANK(Table9[[#This Row],[Name of SPA]:[Number of individual ratios]])), 0)</f>
        <v>0</v>
      </c>
      <c r="K191" s="239">
        <f>IF(OR(I191="Complete", I191="Incomplete"), (COLUMNS(Table9[[#This Row],[Name of SPA]:[Number of individual ratios]])), 0)</f>
        <v>0</v>
      </c>
    </row>
    <row r="192" spans="1:11" x14ac:dyDescent="0.25">
      <c r="A192">
        <f t="shared" si="11"/>
        <v>185</v>
      </c>
      <c r="B192" s="66"/>
      <c r="C192" s="66"/>
      <c r="D192" s="66"/>
      <c r="E192" s="89"/>
      <c r="F192" s="90"/>
      <c r="G192" s="56" t="e">
        <f t="shared" si="10"/>
        <v>#DIV/0!</v>
      </c>
      <c r="H192" s="65" t="str">
        <f t="shared" si="9"/>
        <v>--</v>
      </c>
      <c r="I192" s="239" t="str">
        <f>IF(COUNTA(Table9[[#This Row],[Name of SPA]:[Number of individual ratios]])=0,"", IF(COUNTA(Table9[[#This Row],[Name of SPA]:[Number of individual ratios]])&lt;COLUMNS(Table9[[#This Row],[Name of SPA]:[Number of individual ratios]]),"Incomplete","Complete"))</f>
        <v/>
      </c>
      <c r="J192" s="239">
        <f>IF(I192="Incomplete", (COUNTBLANK(Table9[[#This Row],[Name of SPA]:[Number of individual ratios]])), 0)</f>
        <v>0</v>
      </c>
      <c r="K192" s="239">
        <f>IF(OR(I192="Complete", I192="Incomplete"), (COLUMNS(Table9[[#This Row],[Name of SPA]:[Number of individual ratios]])), 0)</f>
        <v>0</v>
      </c>
    </row>
    <row r="193" spans="1:11" x14ac:dyDescent="0.25">
      <c r="A193">
        <f t="shared" si="11"/>
        <v>186</v>
      </c>
      <c r="B193" s="66"/>
      <c r="C193" s="66"/>
      <c r="D193" s="66"/>
      <c r="E193" s="89"/>
      <c r="F193" s="90"/>
      <c r="G193" s="56" t="e">
        <f t="shared" si="10"/>
        <v>#DIV/0!</v>
      </c>
      <c r="H193" s="65" t="str">
        <f t="shared" si="9"/>
        <v>--</v>
      </c>
      <c r="I193" s="239" t="str">
        <f>IF(COUNTA(Table9[[#This Row],[Name of SPA]:[Number of individual ratios]])=0,"", IF(COUNTA(Table9[[#This Row],[Name of SPA]:[Number of individual ratios]])&lt;COLUMNS(Table9[[#This Row],[Name of SPA]:[Number of individual ratios]]),"Incomplete","Complete"))</f>
        <v/>
      </c>
      <c r="J193" s="239">
        <f>IF(I193="Incomplete", (COUNTBLANK(Table9[[#This Row],[Name of SPA]:[Number of individual ratios]])), 0)</f>
        <v>0</v>
      </c>
      <c r="K193" s="239">
        <f>IF(OR(I193="Complete", I193="Incomplete"), (COLUMNS(Table9[[#This Row],[Name of SPA]:[Number of individual ratios]])), 0)</f>
        <v>0</v>
      </c>
    </row>
    <row r="194" spans="1:11" x14ac:dyDescent="0.25">
      <c r="A194">
        <f t="shared" si="11"/>
        <v>187</v>
      </c>
      <c r="B194" s="66"/>
      <c r="C194" s="66"/>
      <c r="D194" s="66"/>
      <c r="E194" s="89"/>
      <c r="F194" s="90"/>
      <c r="G194" s="56" t="e">
        <f t="shared" si="10"/>
        <v>#DIV/0!</v>
      </c>
      <c r="H194" s="65" t="str">
        <f t="shared" si="9"/>
        <v>--</v>
      </c>
      <c r="I194" s="239" t="str">
        <f>IF(COUNTA(Table9[[#This Row],[Name of SPA]:[Number of individual ratios]])=0,"", IF(COUNTA(Table9[[#This Row],[Name of SPA]:[Number of individual ratios]])&lt;COLUMNS(Table9[[#This Row],[Name of SPA]:[Number of individual ratios]]),"Incomplete","Complete"))</f>
        <v/>
      </c>
      <c r="J194" s="239">
        <f>IF(I194="Incomplete", (COUNTBLANK(Table9[[#This Row],[Name of SPA]:[Number of individual ratios]])), 0)</f>
        <v>0</v>
      </c>
      <c r="K194" s="239">
        <f>IF(OR(I194="Complete", I194="Incomplete"), (COLUMNS(Table9[[#This Row],[Name of SPA]:[Number of individual ratios]])), 0)</f>
        <v>0</v>
      </c>
    </row>
    <row r="195" spans="1:11" x14ac:dyDescent="0.25">
      <c r="A195">
        <f t="shared" si="11"/>
        <v>188</v>
      </c>
      <c r="B195" s="66"/>
      <c r="C195" s="66"/>
      <c r="D195" s="66"/>
      <c r="E195" s="89"/>
      <c r="F195" s="90"/>
      <c r="G195" s="56" t="e">
        <f t="shared" si="10"/>
        <v>#DIV/0!</v>
      </c>
      <c r="H195" s="65" t="str">
        <f t="shared" si="9"/>
        <v>--</v>
      </c>
      <c r="I195" s="239" t="str">
        <f>IF(COUNTA(Table9[[#This Row],[Name of SPA]:[Number of individual ratios]])=0,"", IF(COUNTA(Table9[[#This Row],[Name of SPA]:[Number of individual ratios]])&lt;COLUMNS(Table9[[#This Row],[Name of SPA]:[Number of individual ratios]]),"Incomplete","Complete"))</f>
        <v/>
      </c>
      <c r="J195" s="239">
        <f>IF(I195="Incomplete", (COUNTBLANK(Table9[[#This Row],[Name of SPA]:[Number of individual ratios]])), 0)</f>
        <v>0</v>
      </c>
      <c r="K195" s="239">
        <f>IF(OR(I195="Complete", I195="Incomplete"), (COLUMNS(Table9[[#This Row],[Name of SPA]:[Number of individual ratios]])), 0)</f>
        <v>0</v>
      </c>
    </row>
    <row r="196" spans="1:11" x14ac:dyDescent="0.25">
      <c r="A196">
        <f t="shared" si="11"/>
        <v>189</v>
      </c>
      <c r="B196" s="66"/>
      <c r="C196" s="66"/>
      <c r="D196" s="66"/>
      <c r="E196" s="89"/>
      <c r="F196" s="90"/>
      <c r="G196" s="56" t="e">
        <f t="shared" si="10"/>
        <v>#DIV/0!</v>
      </c>
      <c r="H196" s="65" t="str">
        <f t="shared" si="9"/>
        <v>--</v>
      </c>
      <c r="I196" s="239" t="str">
        <f>IF(COUNTA(Table9[[#This Row],[Name of SPA]:[Number of individual ratios]])=0,"", IF(COUNTA(Table9[[#This Row],[Name of SPA]:[Number of individual ratios]])&lt;COLUMNS(Table9[[#This Row],[Name of SPA]:[Number of individual ratios]]),"Incomplete","Complete"))</f>
        <v/>
      </c>
      <c r="J196" s="239">
        <f>IF(I196="Incomplete", (COUNTBLANK(Table9[[#This Row],[Name of SPA]:[Number of individual ratios]])), 0)</f>
        <v>0</v>
      </c>
      <c r="K196" s="239">
        <f>IF(OR(I196="Complete", I196="Incomplete"), (COLUMNS(Table9[[#This Row],[Name of SPA]:[Number of individual ratios]])), 0)</f>
        <v>0</v>
      </c>
    </row>
    <row r="197" spans="1:11" x14ac:dyDescent="0.25">
      <c r="A197">
        <f t="shared" si="11"/>
        <v>190</v>
      </c>
      <c r="B197" s="66"/>
      <c r="C197" s="66"/>
      <c r="D197" s="66"/>
      <c r="E197" s="89"/>
      <c r="F197" s="90"/>
      <c r="G197" s="56" t="e">
        <f t="shared" si="10"/>
        <v>#DIV/0!</v>
      </c>
      <c r="H197" s="65" t="str">
        <f t="shared" si="9"/>
        <v>--</v>
      </c>
      <c r="I197" s="239" t="str">
        <f>IF(COUNTA(Table9[[#This Row],[Name of SPA]:[Number of individual ratios]])=0,"", IF(COUNTA(Table9[[#This Row],[Name of SPA]:[Number of individual ratios]])&lt;COLUMNS(Table9[[#This Row],[Name of SPA]:[Number of individual ratios]]),"Incomplete","Complete"))</f>
        <v/>
      </c>
      <c r="J197" s="239">
        <f>IF(I197="Incomplete", (COUNTBLANK(Table9[[#This Row],[Name of SPA]:[Number of individual ratios]])), 0)</f>
        <v>0</v>
      </c>
      <c r="K197" s="239">
        <f>IF(OR(I197="Complete", I197="Incomplete"), (COLUMNS(Table9[[#This Row],[Name of SPA]:[Number of individual ratios]])), 0)</f>
        <v>0</v>
      </c>
    </row>
    <row r="198" spans="1:11" x14ac:dyDescent="0.25">
      <c r="A198">
        <f t="shared" si="11"/>
        <v>191</v>
      </c>
      <c r="B198" s="66"/>
      <c r="C198" s="66"/>
      <c r="D198" s="66"/>
      <c r="E198" s="89"/>
      <c r="F198" s="90"/>
      <c r="G198" s="56" t="e">
        <f t="shared" si="10"/>
        <v>#DIV/0!</v>
      </c>
      <c r="H198" s="65" t="str">
        <f t="shared" si="9"/>
        <v>--</v>
      </c>
      <c r="I198" s="239" t="str">
        <f>IF(COUNTA(Table9[[#This Row],[Name of SPA]:[Number of individual ratios]])=0,"", IF(COUNTA(Table9[[#This Row],[Name of SPA]:[Number of individual ratios]])&lt;COLUMNS(Table9[[#This Row],[Name of SPA]:[Number of individual ratios]]),"Incomplete","Complete"))</f>
        <v/>
      </c>
      <c r="J198" s="239">
        <f>IF(I198="Incomplete", (COUNTBLANK(Table9[[#This Row],[Name of SPA]:[Number of individual ratios]])), 0)</f>
        <v>0</v>
      </c>
      <c r="K198" s="239">
        <f>IF(OR(I198="Complete", I198="Incomplete"), (COLUMNS(Table9[[#This Row],[Name of SPA]:[Number of individual ratios]])), 0)</f>
        <v>0</v>
      </c>
    </row>
    <row r="199" spans="1:11" x14ac:dyDescent="0.25">
      <c r="A199">
        <f t="shared" si="11"/>
        <v>192</v>
      </c>
      <c r="B199" s="66"/>
      <c r="C199" s="66"/>
      <c r="D199" s="66"/>
      <c r="E199" s="89"/>
      <c r="F199" s="90"/>
      <c r="G199" s="56" t="e">
        <f t="shared" si="10"/>
        <v>#DIV/0!</v>
      </c>
      <c r="H199" s="65" t="str">
        <f t="shared" si="9"/>
        <v>--</v>
      </c>
      <c r="I199" s="239" t="str">
        <f>IF(COUNTA(Table9[[#This Row],[Name of SPA]:[Number of individual ratios]])=0,"", IF(COUNTA(Table9[[#This Row],[Name of SPA]:[Number of individual ratios]])&lt;COLUMNS(Table9[[#This Row],[Name of SPA]:[Number of individual ratios]]),"Incomplete","Complete"))</f>
        <v/>
      </c>
      <c r="J199" s="239">
        <f>IF(I199="Incomplete", (COUNTBLANK(Table9[[#This Row],[Name of SPA]:[Number of individual ratios]])), 0)</f>
        <v>0</v>
      </c>
      <c r="K199" s="239">
        <f>IF(OR(I199="Complete", I199="Incomplete"), (COLUMNS(Table9[[#This Row],[Name of SPA]:[Number of individual ratios]])), 0)</f>
        <v>0</v>
      </c>
    </row>
    <row r="200" spans="1:11" x14ac:dyDescent="0.25">
      <c r="A200">
        <f t="shared" si="11"/>
        <v>193</v>
      </c>
      <c r="B200" s="66"/>
      <c r="C200" s="66"/>
      <c r="D200" s="66"/>
      <c r="E200" s="89"/>
      <c r="F200" s="90"/>
      <c r="G200" s="56" t="e">
        <f t="shared" si="10"/>
        <v>#DIV/0!</v>
      </c>
      <c r="H200" s="65" t="str">
        <f t="shared" si="9"/>
        <v>--</v>
      </c>
      <c r="I200" s="239" t="str">
        <f>IF(COUNTA(Table9[[#This Row],[Name of SPA]:[Number of individual ratios]])=0,"", IF(COUNTA(Table9[[#This Row],[Name of SPA]:[Number of individual ratios]])&lt;COLUMNS(Table9[[#This Row],[Name of SPA]:[Number of individual ratios]]),"Incomplete","Complete"))</f>
        <v/>
      </c>
      <c r="J200" s="239">
        <f>IF(I200="Incomplete", (COUNTBLANK(Table9[[#This Row],[Name of SPA]:[Number of individual ratios]])), 0)</f>
        <v>0</v>
      </c>
      <c r="K200" s="239">
        <f>IF(OR(I200="Complete", I200="Incomplete"), (COLUMNS(Table9[[#This Row],[Name of SPA]:[Number of individual ratios]])), 0)</f>
        <v>0</v>
      </c>
    </row>
    <row r="201" spans="1:11" x14ac:dyDescent="0.25">
      <c r="A201">
        <f t="shared" si="11"/>
        <v>194</v>
      </c>
      <c r="B201" s="66"/>
      <c r="C201" s="66"/>
      <c r="D201" s="66"/>
      <c r="E201" s="89"/>
      <c r="F201" s="90"/>
      <c r="G201" s="56" t="e">
        <f t="shared" si="10"/>
        <v>#DIV/0!</v>
      </c>
      <c r="H201" s="65" t="str">
        <f t="shared" ref="H201:H207" si="12">IF(AND(ISBLANK(E201),ISBLANK(F201)),"--",IF(G201&gt;=0.8,"Met","Not Met"))</f>
        <v>--</v>
      </c>
      <c r="I201" s="239" t="str">
        <f>IF(COUNTA(Table9[[#This Row],[Name of SPA]:[Number of individual ratios]])=0,"", IF(COUNTA(Table9[[#This Row],[Name of SPA]:[Number of individual ratios]])&lt;COLUMNS(Table9[[#This Row],[Name of SPA]:[Number of individual ratios]]),"Incomplete","Complete"))</f>
        <v/>
      </c>
      <c r="J201" s="239">
        <f>IF(I201="Incomplete", (COUNTBLANK(Table9[[#This Row],[Name of SPA]:[Number of individual ratios]])), 0)</f>
        <v>0</v>
      </c>
      <c r="K201" s="239">
        <f>IF(OR(I201="Complete", I201="Incomplete"), (COLUMNS(Table9[[#This Row],[Name of SPA]:[Number of individual ratios]])), 0)</f>
        <v>0</v>
      </c>
    </row>
    <row r="202" spans="1:11" x14ac:dyDescent="0.25">
      <c r="A202">
        <f t="shared" si="11"/>
        <v>195</v>
      </c>
      <c r="B202" s="66"/>
      <c r="C202" s="66"/>
      <c r="D202" s="66"/>
      <c r="E202" s="89"/>
      <c r="F202" s="90"/>
      <c r="G202" s="56" t="e">
        <f t="shared" si="10"/>
        <v>#DIV/0!</v>
      </c>
      <c r="H202" s="65" t="str">
        <f t="shared" si="12"/>
        <v>--</v>
      </c>
      <c r="I202" s="239" t="str">
        <f>IF(COUNTA(Table9[[#This Row],[Name of SPA]:[Number of individual ratios]])=0,"", IF(COUNTA(Table9[[#This Row],[Name of SPA]:[Number of individual ratios]])&lt;COLUMNS(Table9[[#This Row],[Name of SPA]:[Number of individual ratios]]),"Incomplete","Complete"))</f>
        <v/>
      </c>
      <c r="J202" s="239">
        <f>IF(I202="Incomplete", (COUNTBLANK(Table9[[#This Row],[Name of SPA]:[Number of individual ratios]])), 0)</f>
        <v>0</v>
      </c>
      <c r="K202" s="239">
        <f>IF(OR(I202="Complete", I202="Incomplete"), (COLUMNS(Table9[[#This Row],[Name of SPA]:[Number of individual ratios]])), 0)</f>
        <v>0</v>
      </c>
    </row>
    <row r="203" spans="1:11" x14ac:dyDescent="0.25">
      <c r="A203">
        <f t="shared" si="11"/>
        <v>196</v>
      </c>
      <c r="B203" s="66"/>
      <c r="C203" s="66"/>
      <c r="D203" s="66"/>
      <c r="E203" s="89"/>
      <c r="F203" s="90"/>
      <c r="G203" s="56" t="e">
        <f t="shared" si="10"/>
        <v>#DIV/0!</v>
      </c>
      <c r="H203" s="65" t="str">
        <f t="shared" si="12"/>
        <v>--</v>
      </c>
      <c r="I203" s="239" t="str">
        <f>IF(COUNTA(Table9[[#This Row],[Name of SPA]:[Number of individual ratios]])=0,"", IF(COUNTA(Table9[[#This Row],[Name of SPA]:[Number of individual ratios]])&lt;COLUMNS(Table9[[#This Row],[Name of SPA]:[Number of individual ratios]]),"Incomplete","Complete"))</f>
        <v/>
      </c>
      <c r="J203" s="239">
        <f>IF(I203="Incomplete", (COUNTBLANK(Table9[[#This Row],[Name of SPA]:[Number of individual ratios]])), 0)</f>
        <v>0</v>
      </c>
      <c r="K203" s="239">
        <f>IF(OR(I203="Complete", I203="Incomplete"), (COLUMNS(Table9[[#This Row],[Name of SPA]:[Number of individual ratios]])), 0)</f>
        <v>0</v>
      </c>
    </row>
    <row r="204" spans="1:11" x14ac:dyDescent="0.25">
      <c r="A204">
        <f t="shared" si="11"/>
        <v>197</v>
      </c>
      <c r="B204" s="66"/>
      <c r="C204" s="66"/>
      <c r="D204" s="66"/>
      <c r="E204" s="89"/>
      <c r="F204" s="90"/>
      <c r="G204" s="56" t="e">
        <f t="shared" si="10"/>
        <v>#DIV/0!</v>
      </c>
      <c r="H204" s="65" t="str">
        <f t="shared" si="12"/>
        <v>--</v>
      </c>
      <c r="I204" s="239" t="str">
        <f>IF(COUNTA(Table9[[#This Row],[Name of SPA]:[Number of individual ratios]])=0,"", IF(COUNTA(Table9[[#This Row],[Name of SPA]:[Number of individual ratios]])&lt;COLUMNS(Table9[[#This Row],[Name of SPA]:[Number of individual ratios]]),"Incomplete","Complete"))</f>
        <v/>
      </c>
      <c r="J204" s="239">
        <f>IF(I204="Incomplete", (COUNTBLANK(Table9[[#This Row],[Name of SPA]:[Number of individual ratios]])), 0)</f>
        <v>0</v>
      </c>
      <c r="K204" s="239">
        <f>IF(OR(I204="Complete", I204="Incomplete"), (COLUMNS(Table9[[#This Row],[Name of SPA]:[Number of individual ratios]])), 0)</f>
        <v>0</v>
      </c>
    </row>
    <row r="205" spans="1:11" x14ac:dyDescent="0.25">
      <c r="A205">
        <f t="shared" si="11"/>
        <v>198</v>
      </c>
      <c r="B205" s="66"/>
      <c r="C205" s="66"/>
      <c r="D205" s="66"/>
      <c r="E205" s="89"/>
      <c r="F205" s="90"/>
      <c r="G205" s="56" t="e">
        <f t="shared" si="10"/>
        <v>#DIV/0!</v>
      </c>
      <c r="H205" s="65" t="str">
        <f t="shared" si="12"/>
        <v>--</v>
      </c>
      <c r="I205" s="239" t="str">
        <f>IF(COUNTA(Table9[[#This Row],[Name of SPA]:[Number of individual ratios]])=0,"", IF(COUNTA(Table9[[#This Row],[Name of SPA]:[Number of individual ratios]])&lt;COLUMNS(Table9[[#This Row],[Name of SPA]:[Number of individual ratios]]),"Incomplete","Complete"))</f>
        <v/>
      </c>
      <c r="J205" s="239">
        <f>IF(I205="Incomplete", (COUNTBLANK(Table9[[#This Row],[Name of SPA]:[Number of individual ratios]])), 0)</f>
        <v>0</v>
      </c>
      <c r="K205" s="239">
        <f>IF(OR(I205="Complete", I205="Incomplete"), (COLUMNS(Table9[[#This Row],[Name of SPA]:[Number of individual ratios]])), 0)</f>
        <v>0</v>
      </c>
    </row>
    <row r="206" spans="1:11" x14ac:dyDescent="0.25">
      <c r="A206">
        <f t="shared" si="11"/>
        <v>199</v>
      </c>
      <c r="B206" s="66"/>
      <c r="C206" s="66"/>
      <c r="D206" s="66"/>
      <c r="E206" s="89"/>
      <c r="F206" s="90"/>
      <c r="G206" s="56" t="e">
        <f t="shared" si="10"/>
        <v>#DIV/0!</v>
      </c>
      <c r="H206" s="65" t="str">
        <f t="shared" si="12"/>
        <v>--</v>
      </c>
      <c r="I206" s="239" t="str">
        <f>IF(COUNTA(Table9[[#This Row],[Name of SPA]:[Number of individual ratios]])=0,"", IF(COUNTA(Table9[[#This Row],[Name of SPA]:[Number of individual ratios]])&lt;COLUMNS(Table9[[#This Row],[Name of SPA]:[Number of individual ratios]]),"Incomplete","Complete"))</f>
        <v/>
      </c>
      <c r="J206" s="239">
        <f>IF(I206="Incomplete", (COUNTBLANK(Table9[[#This Row],[Name of SPA]:[Number of individual ratios]])), 0)</f>
        <v>0</v>
      </c>
      <c r="K206" s="239">
        <f>IF(OR(I206="Complete", I206="Incomplete"), (COLUMNS(Table9[[#This Row],[Name of SPA]:[Number of individual ratios]])), 0)</f>
        <v>0</v>
      </c>
    </row>
    <row r="207" spans="1:11" x14ac:dyDescent="0.25">
      <c r="A207">
        <f t="shared" si="11"/>
        <v>200</v>
      </c>
      <c r="B207" s="66"/>
      <c r="C207" s="66"/>
      <c r="D207" s="66"/>
      <c r="E207" s="89"/>
      <c r="F207" s="90"/>
      <c r="G207" s="56" t="e">
        <f t="shared" si="10"/>
        <v>#DIV/0!</v>
      </c>
      <c r="H207" s="67" t="str">
        <f t="shared" si="12"/>
        <v>--</v>
      </c>
      <c r="I207" s="239" t="str">
        <f>IF(COUNTA(Table9[[#This Row],[Name of SPA]:[Number of individual ratios]])=0,"", IF(COUNTA(Table9[[#This Row],[Name of SPA]:[Number of individual ratios]])&lt;COLUMNS(Table9[[#This Row],[Name of SPA]:[Number of individual ratios]]),"Incomplete","Complete"))</f>
        <v/>
      </c>
      <c r="J207" s="239">
        <f>IF(I207="Incomplete", (COUNTBLANK(Table9[[#This Row],[Name of SPA]:[Number of individual ratios]])), 0)</f>
        <v>0</v>
      </c>
      <c r="K207" s="239">
        <f>IF(OR(I207="Complete", I207="Incomplete"), (COLUMNS(Table9[[#This Row],[Name of SPA]:[Number of individual ratios]])), 0)</f>
        <v>0</v>
      </c>
    </row>
    <row r="208" spans="1:11" x14ac:dyDescent="0.25">
      <c r="A208" s="70"/>
    </row>
  </sheetData>
  <sheetProtection formatCells="0" formatColumns="0" formatRows="0" autoFilter="0"/>
  <conditionalFormatting sqref="B8:F207">
    <cfRule type="expression" dxfId="13" priority="1">
      <formula>($I8="Incomplete")</formula>
    </cfRule>
  </conditionalFormatting>
  <conditionalFormatting sqref="C4:D4">
    <cfRule type="notContainsBlanks" dxfId="12" priority="4">
      <formula>LEN(TRIM(C4))&gt;0</formula>
    </cfRule>
  </conditionalFormatting>
  <dataValidations count="1">
    <dataValidation allowBlank="1" showInputMessage="1" showErrorMessage="1" prompt="Beige cell for state response." sqref="A5 B8:F207" xr:uid="{E212FF09-925F-41EA-B7CA-83C717B294B0}"/>
  </dataValidations>
  <pageMargins left="0.7" right="0.7" top="0.75" bottom="0.75" header="0.3" footer="0.3"/>
  <pageSetup paperSize="5" scale="59" fitToHeight="0" pageOrder="overThenDown" orientation="landscape" r:id="rId1"/>
  <headerFooter>
    <oddFooter>&amp;C&amp;P</oddFooter>
  </headerFooter>
  <ignoredErrors>
    <ignoredError sqref="A8" calculatedColumn="1"/>
  </ignoredErrors>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86a8e296-5f29-4af2-954b-0de0d1e1f8bc" ContentTypeId="0x0101" PreviousValue="false"/>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144ea41b-304c-4c03-99c4-debb02094f92">CMCS-2041358342-3458</_dlc_DocId>
    <_dlc_DocIdUrl xmlns="144ea41b-304c-4c03-99c4-debb02094f92">
      <Url>https://share.cms.gov/center/CMCS/FMG/MultiDivision/_layouts/15/DocIdRedir.aspx?ID=CMCS-2041358342-3458</Url>
      <Description>CMCS-2041358342-3458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CF9F6DE80420C342A845550983BDC549" ma:contentTypeVersion="23" ma:contentTypeDescription="Create a new document." ma:contentTypeScope="" ma:versionID="fbe3b22c15df75e2c17857a1d6e19d67">
  <xsd:schema xmlns:xsd="http://www.w3.org/2001/XMLSchema" xmlns:xs="http://www.w3.org/2001/XMLSchema" xmlns:p="http://schemas.microsoft.com/office/2006/metadata/properties" xmlns:ns1="http://schemas.microsoft.com/sharepoint/v3" xmlns:ns2="144ea41b-304c-4c03-99c4-debb02094f92" targetNamespace="http://schemas.microsoft.com/office/2006/metadata/properties" ma:root="true" ma:fieldsID="7cc9c75844560f86f64e864d61daa482" ns1:_="" ns2:_="">
    <xsd:import namespace="http://schemas.microsoft.com/sharepoint/v3"/>
    <xsd:import namespace="144ea41b-304c-4c03-99c4-debb02094f92"/>
    <xsd:element name="properties">
      <xsd:complexType>
        <xsd:sequence>
          <xsd:element name="documentManagement">
            <xsd:complexType>
              <xsd:all>
                <xsd:element ref="ns1:PublishingStartDate" minOccurs="0"/>
                <xsd:element ref="ns1:PublishingExpirationDate" minOccurs="0"/>
                <xsd:element ref="ns2:SharedWithUsers" minOccurs="0"/>
                <xsd:element ref="ns2:_dlc_DocId" minOccurs="0"/>
                <xsd:element ref="ns2:_dlc_DocIdUrl" minOccurs="0"/>
                <xsd:element ref="ns2:_dlc_DocIdPersistId"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44ea41b-304c-4c03-99c4-debb02094f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1307631-4EF3-494E-B31A-EACE36E4BB83}">
  <ds:schemaRefs>
    <ds:schemaRef ds:uri="Microsoft.SharePoint.Taxonomy.ContentTypeSync"/>
  </ds:schemaRefs>
</ds:datastoreItem>
</file>

<file path=customXml/itemProps2.xml><?xml version="1.0" encoding="utf-8"?>
<ds:datastoreItem xmlns:ds="http://schemas.openxmlformats.org/officeDocument/2006/customXml" ds:itemID="{D608B4AA-F6B1-4663-A48A-092F6B6C7FE6}">
  <ds:schemaRefs>
    <ds:schemaRef ds:uri="http://www.w3.org/XML/1998/namespace"/>
    <ds:schemaRef ds:uri="http://purl.org/dc/dcmitype/"/>
    <ds:schemaRef ds:uri="http://schemas.openxmlformats.org/package/2006/metadata/core-properties"/>
    <ds:schemaRef ds:uri="144ea41b-304c-4c03-99c4-debb02094f92"/>
    <ds:schemaRef ds:uri="http://schemas.microsoft.com/sharepoint/v3"/>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A278E8C3-FDC5-477F-A220-F599ECC9DE76}">
  <ds:schemaRefs>
    <ds:schemaRef ds:uri="http://schemas.microsoft.com/sharepoint/v3/contenttype/forms"/>
  </ds:schemaRefs>
</ds:datastoreItem>
</file>

<file path=customXml/itemProps4.xml><?xml version="1.0" encoding="utf-8"?>
<ds:datastoreItem xmlns:ds="http://schemas.openxmlformats.org/officeDocument/2006/customXml" ds:itemID="{37F0C877-580F-4C09-98F4-6D9AE7F620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44ea41b-304c-4c03-99c4-debb02094f9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F9356EC4-BA69-4793-8AB7-CE4F1553125C}">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31</vt:i4>
      </vt:variant>
    </vt:vector>
  </HeadingPairs>
  <TitlesOfParts>
    <vt:vector size="47" baseType="lpstr">
      <vt:lpstr>Overview (2)</vt:lpstr>
      <vt:lpstr>PRA Disclosure Statement</vt:lpstr>
      <vt:lpstr>Overview</vt:lpstr>
      <vt:lpstr>Instructions</vt:lpstr>
      <vt:lpstr>State Attestation</vt:lpstr>
      <vt:lpstr>Drop Down List</vt:lpstr>
      <vt:lpstr>Progress Tracker</vt:lpstr>
      <vt:lpstr>0 Summary of compliance</vt:lpstr>
      <vt:lpstr>I 80% Medicare</vt:lpstr>
      <vt:lpstr>II 4% Aggregate</vt:lpstr>
      <vt:lpstr>III Public Process Attestation</vt:lpstr>
      <vt:lpstr>IV Addl - Analysis</vt:lpstr>
      <vt:lpstr>V Addl - Providers</vt:lpstr>
      <vt:lpstr>VI Addl - Beneficiary</vt:lpstr>
      <vt:lpstr>VII Addl - Services</vt:lpstr>
      <vt:lpstr>VIII Addl - Concerns </vt:lpstr>
      <vt:lpstr>Overview!Print_Area</vt:lpstr>
      <vt:lpstr>'Overview (2)'!Print_Area</vt:lpstr>
      <vt:lpstr>'I 80% Medicare'!Print_Titles</vt:lpstr>
      <vt:lpstr>'II 4% Aggregate'!Print_Titles</vt:lpstr>
      <vt:lpstr>'IV Addl - Analysis'!Print_Titles</vt:lpstr>
      <vt:lpstr>'V Addl - Providers'!Print_Titles</vt:lpstr>
      <vt:lpstr>'VI Addl - Beneficiary'!Print_Titles</vt:lpstr>
      <vt:lpstr>'VII Addl - Services'!Print_Titles</vt:lpstr>
      <vt:lpstr>'VIII Addl - Concerns '!Print_Titles</vt:lpstr>
      <vt:lpstr>TitleRegion1.A10.J211.9</vt:lpstr>
      <vt:lpstr>TitleRegion1.A14.N215.10</vt:lpstr>
      <vt:lpstr>TitleRegion1.A22.AP223.11</vt:lpstr>
      <vt:lpstr>TitleRegion1.A22.AR223.12</vt:lpstr>
      <vt:lpstr>TitleRegion1.A6.D9.13</vt:lpstr>
      <vt:lpstr>TitleRegion1.A6.H207.6</vt:lpstr>
      <vt:lpstr>TitleRegion1.A6.H207.7</vt:lpstr>
      <vt:lpstr>'Overview (2)'!TitleRegion1.A7.E13.5</vt:lpstr>
      <vt:lpstr>TitleRegion1.A7.E13.5</vt:lpstr>
      <vt:lpstr>TitleRegion1.C10.D20.2</vt:lpstr>
      <vt:lpstr>TitleRegion1.C149.F192.3</vt:lpstr>
      <vt:lpstr>TitleRegion2.A15.D18.11</vt:lpstr>
      <vt:lpstr>TitleRegion2.A15.D18.12</vt:lpstr>
      <vt:lpstr>TitleRegion2.A5.E6.9</vt:lpstr>
      <vt:lpstr>TitleRegion2.A6.E9.10</vt:lpstr>
      <vt:lpstr>TitleRegion2.C94.F135.3</vt:lpstr>
      <vt:lpstr>TitleRegion3.A6.E9.11</vt:lpstr>
      <vt:lpstr>TitleRegion3.A6.E9.12</vt:lpstr>
      <vt:lpstr>TitleRegion3.C67.F80.3</vt:lpstr>
      <vt:lpstr>TitleRegion4.C50.F59.3</vt:lpstr>
      <vt:lpstr>TitleRegion5.C32.F39.3</vt:lpstr>
      <vt:lpstr>TitleRegion6.C20.F27.3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Rate Reduction or Restructuring Template</dc:title>
  <dc:subject>Medicaid rate reduction or restructuring</dc:subject>
  <dc:creator>CMS</dc:creator>
  <cp:keywords>Medicaid, fee-for-service, rate reduction, rate restructuring, state plan amendment (SPA), provider payments</cp:keywords>
  <dc:description/>
  <cp:lastModifiedBy>Velez, Jocelyn (CMS/CMCS)</cp:lastModifiedBy>
  <cp:revision/>
  <dcterms:created xsi:type="dcterms:W3CDTF">2022-11-16T18:08:49Z</dcterms:created>
  <dcterms:modified xsi:type="dcterms:W3CDTF">2026-01-21T12:20:38Z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0x010100CF9F6DE80420C342A845550983BDC549</vt:lpwstr>
  </property>
  <property fmtid="{D5CDD505-2E9C-101B-9397-08002B2CF9AE}" pid="4" name="_dlc_DocIdItemGuid">
    <vt:lpwstr>f2093632-ef3b-48c0-b28a-703c3f6cdd89</vt:lpwstr>
  </property>
  <property fmtid="{D5CDD505-2E9C-101B-9397-08002B2CF9AE}" pid="5" name="MediaServiceImageTags">
    <vt:lpwstr/>
  </property>
</Properties>
</file>