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alexandra_scott_usda_gov1/Documents/Documents/"/>
    </mc:Choice>
  </mc:AlternateContent>
  <xr:revisionPtr revIDLastSave="0" documentId="8_{09512377-CDBA-423E-B267-52082C898BDA}" xr6:coauthVersionLast="47" xr6:coauthVersionMax="47" xr10:uidLastSave="{00000000-0000-0000-0000-000000000000}"/>
  <workbookProtection workbookPassword="CA59" lockStructure="1"/>
  <bookViews>
    <workbookView xWindow="-110" yWindow="-110" windowWidth="19420" windowHeight="10420" xr2:uid="{00000000-000D-0000-FFFF-FFFF00000000}"/>
  </bookViews>
  <sheets>
    <sheet name="Sheet1" sheetId="19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9" l="1"/>
  <c r="O23" i="19"/>
  <c r="H24" i="19" l="1"/>
  <c r="O122" i="19"/>
  <c r="O121" i="19"/>
  <c r="L122" i="19"/>
  <c r="J122" i="19"/>
  <c r="O94" i="19"/>
  <c r="J94" i="19"/>
  <c r="L94" i="19" s="1"/>
  <c r="H89" i="19"/>
  <c r="J63" i="19"/>
  <c r="L63" i="19" s="1"/>
  <c r="O63" i="19"/>
  <c r="H62" i="19" l="1"/>
  <c r="J121" i="19"/>
  <c r="L121" i="19" s="1"/>
  <c r="H123" i="19"/>
  <c r="H92" i="19"/>
  <c r="H57" i="19"/>
  <c r="H30" i="19"/>
  <c r="H29" i="19"/>
  <c r="J26" i="19"/>
  <c r="H27" i="19"/>
  <c r="J27" i="19" s="1"/>
  <c r="L27" i="19" s="1"/>
  <c r="H28" i="19"/>
  <c r="H25" i="19"/>
  <c r="J25" i="19" s="1"/>
  <c r="J24" i="19"/>
  <c r="L24" i="19" s="1"/>
  <c r="O120" i="19" l="1"/>
  <c r="J120" i="19"/>
  <c r="L120" i="19" s="1"/>
  <c r="L25" i="19"/>
  <c r="J23" i="19"/>
  <c r="L23" i="19" s="1"/>
  <c r="L26" i="19"/>
  <c r="J28" i="19"/>
  <c r="L28" i="19" s="1"/>
  <c r="J29" i="19"/>
  <c r="L29" i="19" s="1"/>
  <c r="J30" i="19"/>
  <c r="L30" i="19" s="1"/>
  <c r="J92" i="19"/>
  <c r="L92" i="19" s="1"/>
  <c r="J88" i="19"/>
  <c r="L88" i="19" s="1"/>
  <c r="J89" i="19"/>
  <c r="L89" i="19" s="1"/>
  <c r="J91" i="19"/>
  <c r="L91" i="19" s="1"/>
  <c r="J93" i="19"/>
  <c r="L93" i="19" s="1"/>
  <c r="J95" i="19"/>
  <c r="L95" i="19" s="1"/>
  <c r="J123" i="19"/>
  <c r="L123" i="19" s="1"/>
  <c r="J119" i="19"/>
  <c r="L119" i="19" s="1"/>
  <c r="J57" i="19"/>
  <c r="L57" i="19" s="1"/>
  <c r="J58" i="19"/>
  <c r="L58" i="19" s="1"/>
  <c r="J59" i="19"/>
  <c r="L59" i="19" s="1"/>
  <c r="J60" i="19"/>
  <c r="L60" i="19" s="1"/>
  <c r="J61" i="19"/>
  <c r="J62" i="19"/>
  <c r="L62" i="19" s="1"/>
  <c r="J64" i="19"/>
  <c r="L64" i="19" s="1"/>
  <c r="O25" i="19"/>
  <c r="O26" i="19"/>
  <c r="O27" i="19"/>
  <c r="O28" i="19"/>
  <c r="O29" i="19"/>
  <c r="O30" i="19"/>
  <c r="O57" i="19"/>
  <c r="O58" i="19"/>
  <c r="O59" i="19"/>
  <c r="O60" i="19"/>
  <c r="O61" i="19"/>
  <c r="O62" i="19"/>
  <c r="O64" i="19"/>
  <c r="O90" i="19"/>
  <c r="O91" i="19"/>
  <c r="O92" i="19"/>
  <c r="O93" i="19"/>
  <c r="O95" i="19"/>
  <c r="O119" i="19"/>
  <c r="O123" i="19"/>
  <c r="J90" i="19"/>
  <c r="L90" i="19" s="1"/>
  <c r="O89" i="19"/>
  <c r="O88" i="19"/>
  <c r="M31" i="19"/>
  <c r="M65" i="19"/>
  <c r="M96" i="19"/>
  <c r="M124" i="19"/>
  <c r="M32" i="19" l="1"/>
  <c r="O96" i="19"/>
  <c r="O65" i="19"/>
  <c r="O31" i="19"/>
  <c r="O32" i="19" s="1"/>
  <c r="O124" i="19"/>
  <c r="J124" i="19"/>
  <c r="J96" i="19"/>
  <c r="L96" i="19"/>
  <c r="J65" i="19"/>
  <c r="L61" i="19"/>
  <c r="L65" i="19" s="1"/>
  <c r="J31" i="19"/>
  <c r="L31" i="19"/>
  <c r="L124" i="19"/>
  <c r="J32" i="19" l="1"/>
  <c r="L32" i="19"/>
  <c r="L33" i="19" l="1"/>
</calcChain>
</file>

<file path=xl/sharedStrings.xml><?xml version="1.0" encoding="utf-8"?>
<sst xmlns="http://schemas.openxmlformats.org/spreadsheetml/2006/main" count="304" uniqueCount="120">
  <si>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</si>
  <si>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</si>
  <si>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</si>
  <si>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>Report Forms under Milk Marketing Order Programs (from Milk Handlers and Milk Marketing Cooperatives)</t>
  </si>
  <si>
    <t>0581-0032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</si>
  <si>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</si>
  <si>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</si>
  <si>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</si>
  <si>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</si>
  <si>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</si>
  <si>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</si>
  <si>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</si>
  <si>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</si>
  <si>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</si>
  <si>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</si>
  <si>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</si>
  <si>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</si>
  <si>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</si>
  <si>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</si>
  <si>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</si>
  <si>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</si>
  <si>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</si>
  <si>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</si>
  <si>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</si>
  <si>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</si>
  <si>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</si>
  <si>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</si>
  <si>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</si>
  <si>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</si>
  <si>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</si>
  <si>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</si>
  <si>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</si>
  <si>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</si>
  <si>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</si>
  <si>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</si>
  <si>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</si>
  <si>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</si>
  <si>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</si>
  <si>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</si>
  <si>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</si>
  <si>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</si>
  <si>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</si>
  <si>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</si>
  <si>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</si>
  <si>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</si>
  <si>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</si>
  <si>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</si>
  <si>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</si>
  <si>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</si>
  <si>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Parts 1000,  Section .27 &amp; .27(a)</t>
  </si>
  <si>
    <t xml:space="preserve">This section deals with general recordkeeping requirements relative to all Federal Milk Orders. Part 1000 is incorporated by reference into each of the 7 CFR Parts 1001-1199.  </t>
  </si>
  <si>
    <t>Part 1000, Section .25</t>
  </si>
  <si>
    <t>Biennial Summary of Packaged Fluid Milk Sales in Federal Order Markets, by Size, Container Type and Distribution Method (FMMO 1, 5, 6, 7, 30, 32, 33, 49, 51, 124, 126, &amp; 131)</t>
  </si>
  <si>
    <t>None</t>
  </si>
  <si>
    <t>Part 1001-1199, Section .30</t>
  </si>
  <si>
    <t>Report of Receipts and Utilization (includes supplements) (FMMO 1, 5, 6, 7, 30, 32, 33, 49, 51, 124, 126, &amp; 131)</t>
  </si>
  <si>
    <t>Form  1</t>
  </si>
  <si>
    <t>Parts 1001-1199, Section .32</t>
  </si>
  <si>
    <t>Report for Partially Regulated Distributing Plants (FMMO 33)</t>
  </si>
  <si>
    <t>Parts 1001-1199, Section .31</t>
  </si>
  <si>
    <t>Producer Handler Report of Receipts and Utilization (FMMO 1, 6, 7, 33, &amp; 51)</t>
  </si>
  <si>
    <t>Handler's Report of Producer Payroll (FMMO 1, 33, &amp; 51)</t>
  </si>
  <si>
    <t>Payments Made to a Cooperative Association (FMMO 1, 6, &amp; 7)</t>
  </si>
  <si>
    <t>CPR-2</t>
  </si>
  <si>
    <t>Parts 1001-1199, Sections .31 &amp; .32</t>
  </si>
  <si>
    <t>Notification of Producer Change(s) (FMMO 1, 6, 7, 51, 131, &amp; 124)</t>
  </si>
  <si>
    <t>MA 201</t>
  </si>
  <si>
    <t>SUBTOTAL</t>
  </si>
  <si>
    <t>TOTAL OF ALL PAGES</t>
  </si>
  <si>
    <t>TOTAL - COLUMNS "F" AND "I" = OMB 831, 13 b; COLUMNS "H" AND "K" = OMB 831, 13c</t>
  </si>
  <si>
    <t>Designation of Persons Authorized to Sign Handler Reports (FMMO 6, 7, 32, 33, 51, 124, &amp; 126)</t>
  </si>
  <si>
    <t>Part 1001-1199, Section .32</t>
  </si>
  <si>
    <t xml:space="preserve">Annual Report of Cooperative Milk Marketing Association </t>
  </si>
  <si>
    <t>DA-24</t>
  </si>
  <si>
    <t>Application for Qualification of Cooperative Milk Marketing Association</t>
  </si>
  <si>
    <t>DA-25</t>
  </si>
  <si>
    <t>Part 1001-1199, Section .7</t>
  </si>
  <si>
    <t>Handler Report of Expected Receipts and Expected Class I Needs (FMMO 1)</t>
  </si>
  <si>
    <t>MA-300</t>
  </si>
  <si>
    <t>Estimated Deliveries by Section 9(c) Cooperatives and/or Section 7(c) Supply Plants to Section 7(a) Class I Distributing Plants (FMMO 1)</t>
  </si>
  <si>
    <t>MA-301</t>
  </si>
  <si>
    <t>Part 1001-1199, Section 7</t>
  </si>
  <si>
    <t>Summary of Estimated Utilization of Producer Receipts and Listing of Transfers and Diversions to 7(a) Plants For the Period _ through _ (FMMO 1, 5, 7)</t>
  </si>
  <si>
    <t>MA-302</t>
  </si>
  <si>
    <t>Part 1001-1199, Section .13</t>
  </si>
  <si>
    <t>Producer Weight Receipt (FMMO 30)</t>
  </si>
  <si>
    <t>MA-100</t>
  </si>
  <si>
    <t>Part 1001, Sections .30, .32</t>
  </si>
  <si>
    <t>Brokerage Report (FMMO 1)</t>
  </si>
  <si>
    <t>MA-B</t>
  </si>
  <si>
    <t>Part 1001, Sections .32&amp;.73</t>
  </si>
  <si>
    <t>Report of Billings to and/or Payments from Pool Handlers (FMMO 1)</t>
  </si>
  <si>
    <t>CPR-4</t>
  </si>
  <si>
    <t>Part 1001, 1005, 1006, 1007, Sections .30 &amp; .32</t>
  </si>
  <si>
    <t>Monthly Report of Payments Received by Cooperative Assocation from Handlers (FMMO 5, 6, &amp; 7)</t>
  </si>
  <si>
    <t>Part 1005, 1007, Section .30</t>
  </si>
  <si>
    <t>Calculation of Transportation Credit Producer Milk (FMMO 5)</t>
  </si>
  <si>
    <t>Parts 1005, 1007, Section .30</t>
  </si>
  <si>
    <t>Calculation of Transportation Credit Other Source Milk (FMMO 5)</t>
  </si>
  <si>
    <t>Record of Milk Products Dumped or Lost (FMMO 1, 5, 6, 7, 30, 32, 33, 49, 51, 124, 126, &amp; 131)</t>
  </si>
  <si>
    <t>Parts 1006, 1007, Sections .32, .71, .72, .81, .82, .85, .86</t>
  </si>
  <si>
    <t>Payments Made to a Cooperative Association (FMMO 6 &amp; 7)</t>
  </si>
  <si>
    <t>Parts 1006, Sections .32</t>
  </si>
  <si>
    <t>Handler Organization and Operation Information (FMMO 1, 6, &amp; 7)</t>
  </si>
  <si>
    <t>Parts 1124-1131, Section .32</t>
  </si>
  <si>
    <t>Report of Route Disposition into Federal Milk Marketing Orders (FMMO 124 &amp; 131)</t>
  </si>
  <si>
    <t>HR-76(a)</t>
  </si>
  <si>
    <t>Part 1124-1131 Sections .10&amp;.32</t>
  </si>
  <si>
    <t>Information Report for Designation as Producer - Handler (FMMO 124 &amp; 131)</t>
  </si>
  <si>
    <t>PH-1</t>
  </si>
  <si>
    <t>Part 1124-1131, Section .30</t>
  </si>
  <si>
    <t>Report of Receipts and Utilization                         (includes schedules 1, 2 and 3) (FMMO 131)</t>
  </si>
  <si>
    <t>HR-EZ</t>
  </si>
  <si>
    <t>Part 1051, Section .7</t>
  </si>
  <si>
    <t>Request for Cooperative Pool Manufacturing Plant System Status (FMMO 124 &amp; 131)</t>
  </si>
  <si>
    <t>Part 1033, Section .32</t>
  </si>
  <si>
    <t>Notice for Electronic Submission of Reports</t>
  </si>
  <si>
    <t>Part 1124, 1131, 1135, Section .31</t>
  </si>
  <si>
    <t>Producer Payroll Report (FMMO 124 &amp; 131)</t>
  </si>
  <si>
    <t>H-2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</si>
</sst>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7.5"/>
      <name val="Times New Roman"/>
      <family val="1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4" fillId="0" borderId="0" xfId="0" applyFont="1"/>
    <xf numFmtId="4" fontId="4" fillId="0" borderId="1" xfId="0" applyNumberFormat="1" applyFont="1" applyBorder="1" applyAlignment="1">
      <alignment vertical="center"/>
    </xf>
    <xf numFmtId="0" fontId="1" fillId="0" borderId="0" xfId="0" applyFont="1" applyProtection="1">
      <protection locked="0"/>
    </xf>
    <xf numFmtId="3" fontId="4" fillId="0" borderId="2" xfId="0" applyNumberFormat="1" applyFont="1" applyBorder="1" applyAlignment="1" applyProtection="1">
      <alignment vertical="center"/>
      <protection locked="0"/>
    </xf>
    <xf numFmtId="165" fontId="4" fillId="0" borderId="1" xfId="0" applyNumberFormat="1" applyFont="1" applyBorder="1" applyAlignment="1" applyProtection="1">
      <alignment vertical="center"/>
      <protection locked="0"/>
    </xf>
    <xf numFmtId="3" fontId="4" fillId="0" borderId="1" xfId="0" applyNumberFormat="1" applyFont="1" applyBorder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0" fontId="7" fillId="0" borderId="0" xfId="0" applyFont="1"/>
    <xf numFmtId="0" fontId="1" fillId="0" borderId="3" xfId="0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7" xfId="0" applyFont="1" applyBorder="1"/>
    <xf numFmtId="49" fontId="4" fillId="0" borderId="2" xfId="0" applyNumberFormat="1" applyFont="1" applyBorder="1" applyAlignment="1" applyProtection="1">
      <alignment horizontal="left" vertical="center" wrapText="1"/>
      <protection locked="0"/>
    </xf>
    <xf numFmtId="4" fontId="4" fillId="0" borderId="0" xfId="0" applyNumberFormat="1" applyFont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1" fontId="4" fillId="0" borderId="3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1" fontId="4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1" fillId="0" borderId="9" xfId="0" applyFont="1" applyBorder="1"/>
    <xf numFmtId="1" fontId="4" fillId="0" borderId="8" xfId="0" applyNumberFormat="1" applyFont="1" applyBorder="1" applyAlignment="1">
      <alignment horizontal="left" vertical="center"/>
    </xf>
    <xf numFmtId="3" fontId="4" fillId="0" borderId="10" xfId="0" applyNumberFormat="1" applyFont="1" applyBorder="1" applyAlignment="1">
      <alignment vertical="center"/>
    </xf>
    <xf numFmtId="1" fontId="4" fillId="0" borderId="8" xfId="0" applyNumberFormat="1" applyFont="1" applyBorder="1" applyAlignment="1">
      <alignment vertical="center"/>
    </xf>
    <xf numFmtId="0" fontId="1" fillId="0" borderId="11" xfId="0" applyFont="1" applyBorder="1"/>
    <xf numFmtId="0" fontId="1" fillId="0" borderId="0" xfId="0" applyFont="1" applyAlignment="1" applyProtection="1">
      <alignment wrapText="1"/>
      <protection locked="0"/>
    </xf>
    <xf numFmtId="0" fontId="1" fillId="0" borderId="12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 wrapText="1"/>
    </xf>
    <xf numFmtId="2" fontId="1" fillId="0" borderId="2" xfId="0" applyNumberFormat="1" applyFont="1" applyBorder="1"/>
    <xf numFmtId="2" fontId="6" fillId="0" borderId="2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1" fillId="0" borderId="6" xfId="0" applyNumberFormat="1" applyFont="1" applyBorder="1"/>
    <xf numFmtId="0" fontId="0" fillId="0" borderId="4" xfId="0" applyBorder="1"/>
    <xf numFmtId="4" fontId="4" fillId="0" borderId="2" xfId="0" applyNumberFormat="1" applyFont="1" applyBorder="1" applyAlignment="1" applyProtection="1">
      <alignment vertical="center"/>
      <protection locked="0"/>
    </xf>
    <xf numFmtId="4" fontId="5" fillId="0" borderId="8" xfId="0" applyNumberFormat="1" applyFont="1" applyBorder="1" applyAlignment="1">
      <alignment vertical="center"/>
    </xf>
    <xf numFmtId="17" fontId="1" fillId="0" borderId="0" xfId="0" applyNumberFormat="1" applyFont="1"/>
    <xf numFmtId="49" fontId="9" fillId="0" borderId="12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2" fontId="1" fillId="0" borderId="0" xfId="0" applyNumberFormat="1" applyFont="1"/>
    <xf numFmtId="0" fontId="1" fillId="0" borderId="7" xfId="0" applyFont="1" applyBorder="1" applyAlignment="1">
      <alignment wrapText="1"/>
    </xf>
    <xf numFmtId="1" fontId="4" fillId="0" borderId="14" xfId="0" applyNumberFormat="1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left" vertical="center" wrapText="1"/>
    </xf>
    <xf numFmtId="3" fontId="4" fillId="0" borderId="15" xfId="0" applyNumberFormat="1" applyFont="1" applyBorder="1" applyAlignment="1">
      <alignment vertical="center"/>
    </xf>
    <xf numFmtId="1" fontId="4" fillId="0" borderId="14" xfId="0" applyNumberFormat="1" applyFont="1" applyBorder="1" applyAlignment="1">
      <alignment vertical="center"/>
    </xf>
    <xf numFmtId="4" fontId="4" fillId="0" borderId="14" xfId="0" applyNumberFormat="1" applyFont="1" applyBorder="1" applyAlignment="1">
      <alignment vertical="center"/>
    </xf>
    <xf numFmtId="165" fontId="4" fillId="0" borderId="2" xfId="0" applyNumberFormat="1" applyFont="1" applyBorder="1" applyAlignment="1" applyProtection="1">
      <alignment vertical="center"/>
      <protection locked="0"/>
    </xf>
    <xf numFmtId="0" fontId="4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 applyProtection="1">
      <alignment vertical="center" wrapText="1"/>
      <protection locked="0"/>
    </xf>
    <xf numFmtId="165" fontId="4" fillId="0" borderId="2" xfId="0" applyNumberFormat="1" applyFont="1" applyBorder="1" applyAlignment="1" applyProtection="1">
      <alignment vertical="center" wrapText="1"/>
      <protection locked="0"/>
    </xf>
    <xf numFmtId="4" fontId="4" fillId="0" borderId="0" xfId="0" applyNumberFormat="1" applyFont="1" applyAlignment="1">
      <alignment vertical="center" wrapText="1"/>
    </xf>
    <xf numFmtId="165" fontId="4" fillId="0" borderId="1" xfId="0" applyNumberFormat="1" applyFont="1" applyBorder="1" applyAlignment="1" applyProtection="1">
      <alignment vertical="center" wrapText="1"/>
      <protection locked="0"/>
    </xf>
    <xf numFmtId="3" fontId="4" fillId="0" borderId="1" xfId="0" applyNumberFormat="1" applyFont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 applyProtection="1">
      <alignment vertical="center" wrapText="1"/>
      <protection locked="0"/>
    </xf>
    <xf numFmtId="0" fontId="9" fillId="0" borderId="1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1" fillId="0" borderId="9" xfId="0" applyFont="1" applyBorder="1" applyProtection="1">
      <protection locked="0"/>
    </xf>
    <xf numFmtId="2" fontId="1" fillId="0" borderId="9" xfId="0" applyNumberFormat="1" applyFont="1" applyBorder="1"/>
    <xf numFmtId="0" fontId="1" fillId="0" borderId="7" xfId="0" applyFont="1" applyBorder="1" applyProtection="1">
      <protection locked="0"/>
    </xf>
    <xf numFmtId="2" fontId="1" fillId="0" borderId="7" xfId="0" applyNumberFormat="1" applyFont="1" applyBorder="1"/>
    <xf numFmtId="0" fontId="12" fillId="0" borderId="13" xfId="0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right" vertical="center"/>
    </xf>
    <xf numFmtId="49" fontId="5" fillId="0" borderId="16" xfId="0" applyNumberFormat="1" applyFont="1" applyBorder="1" applyAlignment="1">
      <alignment horizontal="right" vertical="center"/>
    </xf>
    <xf numFmtId="49" fontId="5" fillId="0" borderId="1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49" fontId="11" fillId="0" borderId="12" xfId="0" applyNumberFormat="1" applyFont="1" applyBorder="1" applyAlignment="1" applyProtection="1">
      <alignment horizontal="left" vertical="center" wrapText="1"/>
      <protection locked="0"/>
    </xf>
    <xf numFmtId="49" fontId="11" fillId="0" borderId="0" xfId="0" applyNumberFormat="1" applyFont="1" applyAlignment="1" applyProtection="1">
      <alignment horizontal="left" vertical="center" wrapText="1"/>
      <protection locked="0"/>
    </xf>
    <xf numFmtId="49" fontId="11" fillId="0" borderId="2" xfId="0" applyNumberFormat="1" applyFont="1" applyBorder="1" applyAlignment="1" applyProtection="1">
      <alignment horizontal="left" vertical="center" wrapText="1"/>
      <protection locked="0"/>
    </xf>
    <xf numFmtId="49" fontId="11" fillId="0" borderId="18" xfId="0" applyNumberFormat="1" applyFont="1" applyBorder="1" applyAlignment="1" applyProtection="1">
      <alignment horizontal="left" vertical="center" wrapText="1"/>
      <protection locked="0"/>
    </xf>
    <xf numFmtId="49" fontId="11" fillId="0" borderId="7" xfId="0" applyNumberFormat="1" applyFont="1" applyBorder="1" applyAlignment="1" applyProtection="1">
      <alignment horizontal="left" vertical="center" wrapText="1"/>
      <protection locked="0"/>
    </xf>
    <xf numFmtId="49" fontId="11" fillId="0" borderId="6" xfId="0" applyNumberFormat="1" applyFont="1" applyBorder="1" applyAlignment="1" applyProtection="1">
      <alignment horizontal="left" vertical="center" wrapText="1"/>
      <protection locked="0"/>
    </xf>
    <xf numFmtId="49" fontId="5" fillId="0" borderId="19" xfId="0" applyNumberFormat="1" applyFont="1" applyBorder="1" applyAlignment="1">
      <alignment horizontal="right" vertical="center"/>
    </xf>
    <xf numFmtId="49" fontId="5" fillId="0" borderId="20" xfId="0" applyNumberFormat="1" applyFont="1" applyBorder="1" applyAlignment="1">
      <alignment horizontal="right" vertical="center"/>
    </xf>
    <xf numFmtId="49" fontId="5" fillId="0" borderId="21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13" fillId="0" borderId="13" xfId="0" applyNumberFormat="1" applyFont="1" applyBorder="1" applyAlignment="1" applyProtection="1">
      <alignment horizontal="left" vertical="center" wrapText="1"/>
      <protection locked="0"/>
    </xf>
    <xf numFmtId="49" fontId="13" fillId="0" borderId="9" xfId="0" applyNumberFormat="1" applyFont="1" applyBorder="1" applyAlignment="1" applyProtection="1">
      <alignment horizontal="left" vertical="center" wrapText="1"/>
      <protection locked="0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18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165" fontId="0" fillId="0" borderId="12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2" xfId="0" applyNumberFormat="1" applyBorder="1" applyAlignment="1">
      <alignment horizontal="left" vertical="top" wrapText="1"/>
    </xf>
    <xf numFmtId="165" fontId="0" fillId="0" borderId="18" xfId="0" applyNumberFormat="1" applyBorder="1" applyAlignment="1">
      <alignment horizontal="left" vertical="top" wrapText="1"/>
    </xf>
    <xf numFmtId="165" fontId="0" fillId="0" borderId="7" xfId="0" applyNumberFormat="1" applyBorder="1" applyAlignment="1">
      <alignment horizontal="left" vertical="top" wrapText="1"/>
    </xf>
    <xf numFmtId="165" fontId="0" fillId="0" borderId="6" xfId="0" applyNumberForma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right" vertical="center" wrapText="1"/>
    </xf>
    <xf numFmtId="49" fontId="5" fillId="0" borderId="11" xfId="0" applyNumberFormat="1" applyFont="1" applyBorder="1" applyAlignment="1">
      <alignment horizontal="right" vertical="center" wrapText="1"/>
    </xf>
    <xf numFmtId="49" fontId="5" fillId="0" borderId="10" xfId="0" applyNumberFormat="1" applyFont="1" applyBorder="1" applyAlignment="1">
      <alignment horizontal="right" vertical="center" wrapText="1"/>
    </xf>
    <xf numFmtId="49" fontId="5" fillId="0" borderId="22" xfId="0" applyNumberFormat="1" applyFont="1" applyBorder="1" applyAlignment="1">
      <alignment horizontal="right" vertical="center"/>
    </xf>
    <xf numFmtId="49" fontId="5" fillId="0" borderId="11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23" xfId="0" applyNumberFormat="1" applyFont="1" applyBorder="1" applyAlignment="1" applyProtection="1">
      <alignment horizontal="left" vertical="center" wrapText="1"/>
      <protection locked="0"/>
    </xf>
    <xf numFmtId="49" fontId="11" fillId="0" borderId="23" xfId="0" applyNumberFormat="1" applyFont="1" applyBorder="1" applyAlignment="1" applyProtection="1">
      <alignment horizontal="left" vertical="center" wrapText="1"/>
      <protection locked="0"/>
    </xf>
    <xf numFmtId="49" fontId="11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0" xfId="0" applyNumberFormat="1" applyFont="1" applyFill="1" applyAlignment="1" applyProtection="1">
      <alignment horizontal="left" vertical="center" wrapText="1"/>
      <protection locked="0"/>
    </xf>
    <xf numFmtId="49" fontId="11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3" xfId="0" applyNumberFormat="1" applyFont="1" applyBorder="1" applyAlignment="1" applyProtection="1">
      <alignment horizontal="left" vertical="center" wrapText="1"/>
      <protection locked="0"/>
    </xf>
    <xf numFmtId="49" fontId="11" fillId="0" borderId="9" xfId="0" applyNumberFormat="1" applyFont="1" applyBorder="1" applyAlignment="1" applyProtection="1">
      <alignment horizontal="left" vertical="center" wrapText="1"/>
      <protection locked="0"/>
    </xf>
    <xf numFmtId="49" fontId="11" fillId="0" borderId="4" xfId="0" applyNumberFormat="1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right" vertical="center"/>
    </xf>
    <xf numFmtId="49" fontId="5" fillId="0" borderId="16" xfId="0" applyNumberFormat="1" applyFont="1" applyBorder="1" applyAlignment="1">
      <alignment horizontal="right" vertical="center"/>
    </xf>
    <xf numFmtId="49" fontId="5" fillId="0" borderId="15" xfId="0" applyNumberFormat="1" applyFont="1" applyBorder="1" applyAlignment="1">
      <alignment horizontal="right" vertical="center"/>
    </xf>
    <xf numFmtId="0" fontId="11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127"/>
  <sheetViews>
    <sheetView tabSelected="1" zoomScale="87" zoomScaleNormal="100" zoomScaleSheetLayoutView="50" workbookViewId="0">
      <selection activeCell="J32" sqref="J32"/>
    </sheetView>
  </sheetViews>
  <sheetFormatPr defaultColWidth="9.1796875" defaultRowHeight="8" x14ac:dyDescent="0.2"/>
  <cols>
    <col min="1" max="1" width="11.1796875" style="1" customWidth="1"/>
    <col min="2" max="5" width="7.7265625" style="1" customWidth="1"/>
    <col min="6" max="6" width="9.26953125" style="1" customWidth="1"/>
    <col min="7" max="7" width="10.26953125" style="32" customWidth="1"/>
    <col min="8" max="8" width="9.1796875" style="4" customWidth="1"/>
    <col min="9" max="9" width="11.54296875" style="4" bestFit="1" customWidth="1"/>
    <col min="10" max="10" width="14" style="1" customWidth="1"/>
    <col min="11" max="11" width="9.1796875" style="4" customWidth="1"/>
    <col min="12" max="12" width="10.26953125" style="1" customWidth="1"/>
    <col min="13" max="14" width="9.1796875" style="4" customWidth="1"/>
    <col min="15" max="15" width="9.1796875" style="40" customWidth="1"/>
    <col min="16" max="16384" width="9.1796875" style="1"/>
  </cols>
  <sheetData>
    <row r="1" spans="1:15" x14ac:dyDescent="0.2">
      <c r="O1" s="51"/>
    </row>
    <row r="2" spans="1:15" x14ac:dyDescent="0.2">
      <c r="O2" s="51"/>
    </row>
    <row r="3" spans="1:15" x14ac:dyDescent="0.2">
      <c r="J3" s="18"/>
      <c r="K3" s="72"/>
      <c r="L3" s="18"/>
      <c r="M3" s="72"/>
      <c r="N3" s="72"/>
      <c r="O3" s="73"/>
    </row>
    <row r="4" spans="1:15" ht="9" customHeight="1" x14ac:dyDescent="0.25">
      <c r="A4" s="122" t="s">
        <v>0</v>
      </c>
      <c r="B4" s="123"/>
      <c r="C4" s="123"/>
      <c r="D4" s="123"/>
      <c r="E4" s="123"/>
      <c r="F4" s="123"/>
      <c r="G4" s="123"/>
      <c r="H4" s="124"/>
      <c r="I4" s="137" t="s">
        <v>1</v>
      </c>
      <c r="J4" s="138"/>
      <c r="K4" s="138"/>
      <c r="L4" s="138"/>
      <c r="M4" s="139"/>
      <c r="N4" s="74" t="s">
        <v>2</v>
      </c>
      <c r="O4" s="45"/>
    </row>
    <row r="5" spans="1:15" ht="8.25" customHeight="1" x14ac:dyDescent="0.2">
      <c r="A5" s="125"/>
      <c r="B5" s="126"/>
      <c r="C5" s="126"/>
      <c r="D5" s="126"/>
      <c r="E5" s="126"/>
      <c r="F5" s="126"/>
      <c r="G5" s="126"/>
      <c r="H5" s="127"/>
      <c r="I5" s="17"/>
      <c r="K5" s="1"/>
      <c r="M5" s="11"/>
      <c r="N5" s="1"/>
    </row>
    <row r="6" spans="1:15" ht="12.75" customHeight="1" x14ac:dyDescent="0.3">
      <c r="A6" s="125"/>
      <c r="B6" s="126"/>
      <c r="C6" s="126"/>
      <c r="D6" s="126"/>
      <c r="E6" s="126"/>
      <c r="F6" s="126"/>
      <c r="G6" s="126"/>
      <c r="H6" s="127"/>
      <c r="I6" s="131" t="s">
        <v>3</v>
      </c>
      <c r="J6" s="132"/>
      <c r="K6" s="132"/>
      <c r="L6" s="132"/>
      <c r="M6" s="133"/>
      <c r="N6" s="2" t="s">
        <v>4</v>
      </c>
    </row>
    <row r="7" spans="1:15" ht="8.25" customHeight="1" x14ac:dyDescent="0.2">
      <c r="A7" s="125"/>
      <c r="B7" s="126"/>
      <c r="C7" s="126"/>
      <c r="D7" s="126"/>
      <c r="E7" s="126"/>
      <c r="F7" s="126"/>
      <c r="G7" s="126"/>
      <c r="H7" s="127"/>
      <c r="I7" s="131"/>
      <c r="J7" s="132"/>
      <c r="K7" s="132"/>
      <c r="L7" s="132"/>
      <c r="M7" s="133"/>
      <c r="N7" s="1"/>
    </row>
    <row r="8" spans="1:15" ht="8.25" customHeight="1" x14ac:dyDescent="0.2">
      <c r="A8" s="125"/>
      <c r="B8" s="126"/>
      <c r="C8" s="126"/>
      <c r="D8" s="126"/>
      <c r="E8" s="126"/>
      <c r="F8" s="126"/>
      <c r="G8" s="126"/>
      <c r="H8" s="127"/>
      <c r="I8" s="131"/>
      <c r="J8" s="132"/>
      <c r="K8" s="132"/>
      <c r="L8" s="132"/>
      <c r="M8" s="133"/>
      <c r="N8" s="18"/>
      <c r="O8" s="44"/>
    </row>
    <row r="9" spans="1:15" ht="9" customHeight="1" x14ac:dyDescent="0.25">
      <c r="A9" s="125"/>
      <c r="B9" s="126"/>
      <c r="C9" s="126"/>
      <c r="D9" s="126"/>
      <c r="E9" s="126"/>
      <c r="F9" s="126"/>
      <c r="G9" s="126"/>
      <c r="H9" s="127"/>
      <c r="I9" s="131"/>
      <c r="J9" s="132"/>
      <c r="K9" s="132"/>
      <c r="L9" s="132"/>
      <c r="M9" s="133"/>
      <c r="N9" s="9" t="s">
        <v>5</v>
      </c>
    </row>
    <row r="10" spans="1:15" ht="8.25" customHeight="1" x14ac:dyDescent="0.2">
      <c r="A10" s="125"/>
      <c r="B10" s="126"/>
      <c r="C10" s="126"/>
      <c r="D10" s="126"/>
      <c r="E10" s="126"/>
      <c r="F10" s="126"/>
      <c r="G10" s="126"/>
      <c r="H10" s="127"/>
      <c r="I10" s="131"/>
      <c r="J10" s="132"/>
      <c r="K10" s="132"/>
      <c r="L10" s="132"/>
      <c r="M10" s="133"/>
      <c r="N10" s="48"/>
    </row>
    <row r="11" spans="1:15" ht="8.25" customHeight="1" x14ac:dyDescent="0.2">
      <c r="A11" s="125"/>
      <c r="B11" s="126"/>
      <c r="C11" s="126"/>
      <c r="D11" s="126"/>
      <c r="E11" s="126"/>
      <c r="F11" s="126"/>
      <c r="G11" s="126"/>
      <c r="H11" s="127"/>
      <c r="I11" s="131"/>
      <c r="J11" s="132"/>
      <c r="K11" s="132"/>
      <c r="L11" s="132"/>
      <c r="M11" s="133"/>
      <c r="N11" s="106">
        <v>45190</v>
      </c>
      <c r="O11" s="107"/>
    </row>
    <row r="12" spans="1:15" ht="8.25" customHeight="1" x14ac:dyDescent="0.2">
      <c r="A12" s="128"/>
      <c r="B12" s="129"/>
      <c r="C12" s="129"/>
      <c r="D12" s="129"/>
      <c r="E12" s="129"/>
      <c r="F12" s="129"/>
      <c r="G12" s="129"/>
      <c r="H12" s="130"/>
      <c r="I12" s="134"/>
      <c r="J12" s="135"/>
      <c r="K12" s="135"/>
      <c r="L12" s="135"/>
      <c r="M12" s="136"/>
      <c r="N12" s="108"/>
      <c r="O12" s="109"/>
    </row>
    <row r="13" spans="1:15" ht="8.25" customHeight="1" x14ac:dyDescent="0.2">
      <c r="A13" s="100" t="s">
        <v>6</v>
      </c>
      <c r="B13" s="101"/>
      <c r="C13" s="101"/>
      <c r="D13" s="101"/>
      <c r="E13" s="101"/>
      <c r="F13" s="102"/>
      <c r="G13" s="33"/>
      <c r="H13" s="110" t="s">
        <v>7</v>
      </c>
      <c r="I13" s="111"/>
      <c r="J13" s="111"/>
      <c r="K13" s="111"/>
      <c r="L13" s="111"/>
      <c r="M13" s="111"/>
      <c r="N13" s="111"/>
      <c r="O13" s="112"/>
    </row>
    <row r="14" spans="1:15" x14ac:dyDescent="0.2">
      <c r="A14" s="103"/>
      <c r="B14" s="104"/>
      <c r="C14" s="104"/>
      <c r="D14" s="104"/>
      <c r="E14" s="104"/>
      <c r="F14" s="105"/>
      <c r="G14" s="33"/>
      <c r="H14" s="113"/>
      <c r="I14" s="114"/>
      <c r="J14" s="114"/>
      <c r="K14" s="114"/>
      <c r="L14" s="114"/>
      <c r="M14" s="114"/>
      <c r="N14" s="114"/>
      <c r="O14" s="115"/>
    </row>
    <row r="15" spans="1:15" ht="8.25" customHeight="1" x14ac:dyDescent="0.2">
      <c r="A15" s="10"/>
      <c r="F15" s="11"/>
      <c r="G15" s="33"/>
      <c r="H15" s="140" t="s">
        <v>8</v>
      </c>
      <c r="I15" s="141"/>
      <c r="J15" s="141"/>
      <c r="K15" s="141"/>
      <c r="L15" s="142"/>
      <c r="M15" s="116" t="s">
        <v>9</v>
      </c>
      <c r="N15" s="117"/>
      <c r="O15" s="118"/>
    </row>
    <row r="16" spans="1:15" x14ac:dyDescent="0.2">
      <c r="A16" s="12"/>
      <c r="F16" s="11"/>
      <c r="G16" s="33"/>
      <c r="H16" s="143"/>
      <c r="I16" s="144"/>
      <c r="J16" s="144"/>
      <c r="K16" s="144"/>
      <c r="L16" s="145"/>
      <c r="M16" s="119"/>
      <c r="N16" s="120"/>
      <c r="O16" s="121"/>
    </row>
    <row r="17" spans="1:256" x14ac:dyDescent="0.2">
      <c r="A17" s="12"/>
      <c r="F17" s="11"/>
      <c r="G17" s="34"/>
      <c r="H17" s="13"/>
      <c r="I17" s="10"/>
      <c r="J17" s="10"/>
      <c r="K17" s="10"/>
      <c r="L17" s="14"/>
      <c r="M17" s="10"/>
      <c r="N17" s="10"/>
      <c r="O17" s="41" t="s">
        <v>10</v>
      </c>
    </row>
    <row r="18" spans="1:256" x14ac:dyDescent="0.2">
      <c r="A18" s="12"/>
      <c r="F18" s="11"/>
      <c r="G18" s="35" t="s">
        <v>11</v>
      </c>
      <c r="H18" s="81" t="s">
        <v>12</v>
      </c>
      <c r="I18" s="15" t="s">
        <v>13</v>
      </c>
      <c r="J18" s="15" t="s">
        <v>14</v>
      </c>
      <c r="K18" s="15" t="s">
        <v>15</v>
      </c>
      <c r="L18" s="15" t="s">
        <v>16</v>
      </c>
      <c r="M18" s="15" t="s">
        <v>17</v>
      </c>
      <c r="N18" s="15" t="s">
        <v>18</v>
      </c>
      <c r="O18" s="41" t="s">
        <v>19</v>
      </c>
    </row>
    <row r="19" spans="1:256" x14ac:dyDescent="0.2">
      <c r="A19" s="15" t="s">
        <v>20</v>
      </c>
      <c r="B19" s="82" t="s">
        <v>21</v>
      </c>
      <c r="C19" s="83"/>
      <c r="D19" s="83"/>
      <c r="E19" s="83"/>
      <c r="F19" s="84"/>
      <c r="G19" s="35" t="s">
        <v>22</v>
      </c>
      <c r="H19" s="81" t="s">
        <v>23</v>
      </c>
      <c r="I19" s="15" t="s">
        <v>24</v>
      </c>
      <c r="J19" s="15" t="s">
        <v>24</v>
      </c>
      <c r="K19" s="15" t="s">
        <v>25</v>
      </c>
      <c r="L19" s="15" t="s">
        <v>15</v>
      </c>
      <c r="M19" s="15" t="s">
        <v>19</v>
      </c>
      <c r="N19" s="15" t="s">
        <v>26</v>
      </c>
      <c r="O19" s="41" t="s">
        <v>27</v>
      </c>
    </row>
    <row r="20" spans="1:256" ht="8.25" customHeight="1" x14ac:dyDescent="0.2">
      <c r="A20" s="15" t="s">
        <v>28</v>
      </c>
      <c r="F20" s="11"/>
      <c r="G20" s="35" t="s">
        <v>29</v>
      </c>
      <c r="H20" s="11"/>
      <c r="I20" s="15" t="s">
        <v>30</v>
      </c>
      <c r="J20" s="15" t="s">
        <v>31</v>
      </c>
      <c r="K20" s="15" t="s">
        <v>32</v>
      </c>
      <c r="L20" s="15" t="s">
        <v>33</v>
      </c>
      <c r="M20" s="15" t="s">
        <v>34</v>
      </c>
      <c r="N20" s="15" t="s">
        <v>19</v>
      </c>
      <c r="O20" s="42" t="s">
        <v>35</v>
      </c>
    </row>
    <row r="21" spans="1:256" ht="12.75" customHeight="1" x14ac:dyDescent="0.2">
      <c r="A21" s="12"/>
      <c r="F21" s="11"/>
      <c r="G21" s="36"/>
      <c r="H21" s="11"/>
      <c r="I21" s="15" t="s">
        <v>36</v>
      </c>
      <c r="J21" s="15"/>
      <c r="K21" s="15"/>
      <c r="L21" s="15"/>
      <c r="M21" s="15"/>
      <c r="N21" s="15" t="s">
        <v>37</v>
      </c>
      <c r="O21" s="41"/>
    </row>
    <row r="22" spans="1:256" ht="12.75" customHeight="1" x14ac:dyDescent="0.2">
      <c r="A22" s="16" t="s">
        <v>38</v>
      </c>
      <c r="B22" s="94" t="s">
        <v>39</v>
      </c>
      <c r="C22" s="95"/>
      <c r="D22" s="95"/>
      <c r="E22" s="95"/>
      <c r="F22" s="96"/>
      <c r="G22" s="37" t="s">
        <v>40</v>
      </c>
      <c r="H22" s="78" t="s">
        <v>41</v>
      </c>
      <c r="I22" s="16" t="s">
        <v>42</v>
      </c>
      <c r="J22" s="16" t="s">
        <v>43</v>
      </c>
      <c r="K22" s="16" t="s">
        <v>44</v>
      </c>
      <c r="L22" s="16" t="s">
        <v>45</v>
      </c>
      <c r="M22" s="16" t="s">
        <v>46</v>
      </c>
      <c r="N22" s="16" t="s">
        <v>47</v>
      </c>
      <c r="O22" s="43" t="s">
        <v>48</v>
      </c>
    </row>
    <row r="23" spans="1:256" s="2" customFormat="1" ht="35.15" customHeight="1" x14ac:dyDescent="0.3">
      <c r="A23" s="49" t="s">
        <v>49</v>
      </c>
      <c r="B23" s="97" t="s">
        <v>50</v>
      </c>
      <c r="C23" s="98"/>
      <c r="D23" s="98"/>
      <c r="E23" s="98"/>
      <c r="F23" s="99"/>
      <c r="G23" s="19"/>
      <c r="H23" s="5"/>
      <c r="I23" s="6"/>
      <c r="J23" s="20">
        <f t="shared" ref="J23:J30" si="0">SUM(H23*I23)</f>
        <v>0</v>
      </c>
      <c r="K23" s="6"/>
      <c r="L23" s="3">
        <f t="shared" ref="L23:L30" si="1">SUM(J23*K23)</f>
        <v>0</v>
      </c>
      <c r="M23" s="7">
        <v>679</v>
      </c>
      <c r="N23" s="8">
        <v>0.37</v>
      </c>
      <c r="O23" s="46">
        <f>SUM(M23*N23)</f>
        <v>251.23</v>
      </c>
    </row>
    <row r="24" spans="1:256" s="2" customFormat="1" ht="55" customHeight="1" x14ac:dyDescent="0.3">
      <c r="A24" s="49" t="s">
        <v>51</v>
      </c>
      <c r="B24" s="85" t="s">
        <v>52</v>
      </c>
      <c r="C24" s="86"/>
      <c r="D24" s="86"/>
      <c r="E24" s="86"/>
      <c r="F24" s="87"/>
      <c r="G24" s="19" t="s">
        <v>53</v>
      </c>
      <c r="H24" s="5">
        <f>SUM(17+8+17+21+7)</f>
        <v>70</v>
      </c>
      <c r="I24" s="6">
        <v>1</v>
      </c>
      <c r="J24" s="20">
        <f>SUM(H24*I24)</f>
        <v>70</v>
      </c>
      <c r="K24" s="6">
        <v>3</v>
      </c>
      <c r="L24" s="20">
        <f>SUM(J24*K24)</f>
        <v>210</v>
      </c>
      <c r="M24" s="7"/>
      <c r="N24" s="8"/>
      <c r="O24" s="46"/>
    </row>
    <row r="25" spans="1:256" s="2" customFormat="1" ht="45" customHeight="1" x14ac:dyDescent="0.3">
      <c r="A25" s="49" t="s">
        <v>54</v>
      </c>
      <c r="B25" s="85" t="s">
        <v>55</v>
      </c>
      <c r="C25" s="86"/>
      <c r="D25" s="86"/>
      <c r="E25" s="86"/>
      <c r="F25" s="87"/>
      <c r="G25" s="19" t="s">
        <v>56</v>
      </c>
      <c r="H25" s="5">
        <f>SUM(15+55+47+71+17+17+17+49+17+17+8+4+17+24+84+54+73+21+36+4+19+5+2+1+4+1)</f>
        <v>679</v>
      </c>
      <c r="I25" s="6">
        <v>12</v>
      </c>
      <c r="J25" s="20">
        <f>SUM(H25*I25)</f>
        <v>8148</v>
      </c>
      <c r="K25" s="6">
        <v>1.5</v>
      </c>
      <c r="L25" s="20">
        <f t="shared" si="1"/>
        <v>12222</v>
      </c>
      <c r="M25" s="7"/>
      <c r="N25" s="8"/>
      <c r="O25" s="46">
        <f t="shared" ref="O25:O30" si="2">SUM(M25*N25)</f>
        <v>0</v>
      </c>
    </row>
    <row r="26" spans="1:256" s="2" customFormat="1" ht="35.15" customHeight="1" x14ac:dyDescent="0.3">
      <c r="A26" s="49" t="s">
        <v>57</v>
      </c>
      <c r="B26" s="85" t="s">
        <v>58</v>
      </c>
      <c r="C26" s="86"/>
      <c r="D26" s="86"/>
      <c r="E26" s="86"/>
      <c r="F26" s="87"/>
      <c r="G26" s="19" t="s">
        <v>53</v>
      </c>
      <c r="H26" s="5">
        <v>0</v>
      </c>
      <c r="I26" s="6">
        <v>12</v>
      </c>
      <c r="J26" s="20">
        <f>SUM(H26*I26)</f>
        <v>0</v>
      </c>
      <c r="K26" s="6">
        <v>0.5</v>
      </c>
      <c r="L26" s="20">
        <f t="shared" si="1"/>
        <v>0</v>
      </c>
      <c r="M26" s="7"/>
      <c r="N26" s="8"/>
      <c r="O26" s="46">
        <f t="shared" si="2"/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2" customFormat="1" ht="35.15" customHeight="1" x14ac:dyDescent="0.3">
      <c r="A27" s="49" t="s">
        <v>59</v>
      </c>
      <c r="B27" s="85" t="s">
        <v>60</v>
      </c>
      <c r="C27" s="86"/>
      <c r="D27" s="86"/>
      <c r="E27" s="86"/>
      <c r="F27" s="87"/>
      <c r="G27" s="19" t="s">
        <v>53</v>
      </c>
      <c r="H27" s="5">
        <f>SUM(2, 57, 5, 6, 13, 1, 14, 7, 9)</f>
        <v>114</v>
      </c>
      <c r="I27" s="6">
        <v>12</v>
      </c>
      <c r="J27" s="20">
        <f>SUM(H27*I27)</f>
        <v>1368</v>
      </c>
      <c r="K27" s="6">
        <v>0.5</v>
      </c>
      <c r="L27" s="20">
        <f>SUM(J27*K27)</f>
        <v>684</v>
      </c>
      <c r="M27" s="7"/>
      <c r="N27" s="8"/>
      <c r="O27" s="46">
        <f t="shared" si="2"/>
        <v>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2" customFormat="1" ht="35.15" customHeight="1" x14ac:dyDescent="0.3">
      <c r="A28" s="49" t="s">
        <v>59</v>
      </c>
      <c r="B28" s="85" t="s">
        <v>61</v>
      </c>
      <c r="C28" s="86"/>
      <c r="D28" s="86"/>
      <c r="E28" s="86"/>
      <c r="F28" s="87"/>
      <c r="G28" s="19" t="s">
        <v>53</v>
      </c>
      <c r="H28" s="2">
        <f>SUM(52, 3, 7, 4, 30)</f>
        <v>96</v>
      </c>
      <c r="I28" s="6">
        <v>12</v>
      </c>
      <c r="J28" s="20">
        <f>SUM(H27*I28)</f>
        <v>1368</v>
      </c>
      <c r="K28" s="6">
        <v>1.5</v>
      </c>
      <c r="L28" s="20">
        <f t="shared" si="1"/>
        <v>2052</v>
      </c>
      <c r="M28" s="7"/>
      <c r="N28" s="8"/>
      <c r="O28" s="46">
        <f t="shared" si="2"/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2" customFormat="1" ht="35.15" customHeight="1" x14ac:dyDescent="0.3">
      <c r="A29" s="49" t="s">
        <v>59</v>
      </c>
      <c r="B29" s="85" t="s">
        <v>62</v>
      </c>
      <c r="C29" s="86"/>
      <c r="D29" s="86"/>
      <c r="E29" s="86"/>
      <c r="F29" s="87"/>
      <c r="G29" s="19" t="s">
        <v>63</v>
      </c>
      <c r="H29" s="5">
        <f>SUM(20, 12, 8, 24, 17)</f>
        <v>81</v>
      </c>
      <c r="I29" s="6">
        <v>12</v>
      </c>
      <c r="J29" s="20">
        <f t="shared" si="0"/>
        <v>972</v>
      </c>
      <c r="K29" s="6">
        <v>0.5</v>
      </c>
      <c r="L29" s="20">
        <f t="shared" si="1"/>
        <v>486</v>
      </c>
      <c r="M29" s="7"/>
      <c r="N29" s="8"/>
      <c r="O29" s="46">
        <f t="shared" si="2"/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2" customFormat="1" ht="35.15" customHeight="1" x14ac:dyDescent="0.3">
      <c r="A30" s="49" t="s">
        <v>64</v>
      </c>
      <c r="B30" s="88" t="s">
        <v>65</v>
      </c>
      <c r="C30" s="89"/>
      <c r="D30" s="89"/>
      <c r="E30" s="89"/>
      <c r="F30" s="90"/>
      <c r="G30" s="19" t="s">
        <v>66</v>
      </c>
      <c r="H30" s="5">
        <f>SUM(14, 1, 1, 30, 1)</f>
        <v>47</v>
      </c>
      <c r="I30" s="6">
        <v>6</v>
      </c>
      <c r="J30" s="20">
        <f t="shared" si="0"/>
        <v>282</v>
      </c>
      <c r="K30" s="6">
        <v>0.5</v>
      </c>
      <c r="L30" s="20">
        <f t="shared" si="1"/>
        <v>141</v>
      </c>
      <c r="M30" s="7"/>
      <c r="N30" s="8"/>
      <c r="O30" s="46">
        <f t="shared" si="2"/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27" customFormat="1" ht="20.149999999999999" customHeight="1" thickBot="1" x14ac:dyDescent="0.25">
      <c r="A31" s="23"/>
      <c r="B31" s="91" t="s">
        <v>67</v>
      </c>
      <c r="C31" s="92"/>
      <c r="D31" s="92"/>
      <c r="E31" s="92"/>
      <c r="F31" s="93"/>
      <c r="G31" s="38"/>
      <c r="H31" s="24"/>
      <c r="I31" s="25"/>
      <c r="J31" s="21">
        <f>SUM(J23:J30)</f>
        <v>12208</v>
      </c>
      <c r="K31" s="25"/>
      <c r="L31" s="26">
        <f>SUM(L23:L30)</f>
        <v>15795</v>
      </c>
      <c r="M31" s="21">
        <f>SUM(M23:M30)</f>
        <v>679</v>
      </c>
      <c r="N31" s="25"/>
      <c r="O31" s="21">
        <f>SUM(O23:O30)</f>
        <v>251.23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31" customFormat="1" ht="19.5" customHeight="1" thickBot="1" x14ac:dyDescent="0.25">
      <c r="A32" s="28"/>
      <c r="B32" s="149" t="s">
        <v>68</v>
      </c>
      <c r="C32" s="150"/>
      <c r="D32" s="150"/>
      <c r="E32" s="150"/>
      <c r="F32" s="151"/>
      <c r="G32" s="39"/>
      <c r="H32" s="29"/>
      <c r="I32" s="30"/>
      <c r="J32" s="22">
        <f>SUM(J31+J65+J96+J124)</f>
        <v>15301</v>
      </c>
      <c r="K32" s="30"/>
      <c r="L32" s="22">
        <f>SUM(L31+L65+L96+L124)</f>
        <v>17798.25</v>
      </c>
      <c r="M32" s="22">
        <f>SUM(M31+M65+M96+M124)</f>
        <v>679</v>
      </c>
      <c r="N32" s="30"/>
      <c r="O32" s="22">
        <f>SUM(O31+O65+O96+O124)</f>
        <v>251.23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27" customFormat="1" ht="50.15" customHeight="1" thickBot="1" x14ac:dyDescent="0.25">
      <c r="A33" s="146" t="s">
        <v>69</v>
      </c>
      <c r="B33" s="147"/>
      <c r="C33" s="147"/>
      <c r="D33" s="147"/>
      <c r="E33" s="147"/>
      <c r="F33" s="148"/>
      <c r="G33" s="39"/>
      <c r="H33" s="29"/>
      <c r="I33" s="30"/>
      <c r="J33" s="47">
        <f>SUM(J32+M32)</f>
        <v>15980</v>
      </c>
      <c r="K33" s="30"/>
      <c r="L33" s="47">
        <f>SUM(L32+O32)</f>
        <v>18049.48</v>
      </c>
      <c r="M33" s="22"/>
      <c r="N33" s="30"/>
      <c r="O33" s="30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x14ac:dyDescent="0.2">
      <c r="G34" s="50"/>
      <c r="H34" s="1"/>
      <c r="I34" s="1"/>
      <c r="K34" s="1"/>
      <c r="M34" s="1"/>
      <c r="N34" s="1"/>
      <c r="O34" s="51"/>
    </row>
    <row r="35" spans="1:256" x14ac:dyDescent="0.2">
      <c r="G35" s="50"/>
      <c r="H35" s="1"/>
      <c r="I35" s="1"/>
      <c r="K35" s="1"/>
      <c r="M35" s="1"/>
      <c r="N35" s="1"/>
      <c r="O35" s="51"/>
    </row>
    <row r="36" spans="1:256" x14ac:dyDescent="0.2">
      <c r="G36" s="50"/>
      <c r="H36" s="1"/>
      <c r="I36" s="1"/>
      <c r="K36" s="1"/>
      <c r="M36" s="1"/>
      <c r="N36" s="1"/>
      <c r="O36" s="51"/>
    </row>
    <row r="37" spans="1:256" x14ac:dyDescent="0.2">
      <c r="A37" s="18"/>
      <c r="B37" s="18"/>
      <c r="C37" s="18"/>
      <c r="D37" s="18"/>
      <c r="E37" s="18"/>
      <c r="F37" s="18"/>
      <c r="G37" s="52"/>
      <c r="H37" s="18"/>
      <c r="I37" s="18"/>
      <c r="J37" s="18"/>
      <c r="K37" s="18"/>
      <c r="L37" s="18"/>
      <c r="M37" s="18"/>
      <c r="N37" s="1"/>
      <c r="O37" s="51"/>
    </row>
    <row r="38" spans="1:256" ht="9" customHeight="1" x14ac:dyDescent="0.25">
      <c r="A38" s="122" t="s">
        <v>0</v>
      </c>
      <c r="B38" s="123"/>
      <c r="C38" s="123"/>
      <c r="D38" s="123"/>
      <c r="E38" s="123"/>
      <c r="F38" s="123"/>
      <c r="G38" s="123"/>
      <c r="H38" s="124"/>
      <c r="I38" s="137" t="s">
        <v>1</v>
      </c>
      <c r="J38" s="138"/>
      <c r="K38" s="138"/>
      <c r="L38" s="138"/>
      <c r="M38" s="139"/>
      <c r="N38" s="74" t="s">
        <v>2</v>
      </c>
      <c r="O38" s="45"/>
    </row>
    <row r="39" spans="1:256" ht="8.25" customHeight="1" x14ac:dyDescent="0.2">
      <c r="A39" s="125"/>
      <c r="B39" s="126"/>
      <c r="C39" s="126"/>
      <c r="D39" s="126"/>
      <c r="E39" s="126"/>
      <c r="F39" s="126"/>
      <c r="G39" s="126"/>
      <c r="H39" s="127"/>
      <c r="I39" s="17"/>
      <c r="K39" s="1"/>
      <c r="M39" s="11"/>
      <c r="N39" s="1"/>
    </row>
    <row r="40" spans="1:256" ht="12.75" customHeight="1" x14ac:dyDescent="0.3">
      <c r="A40" s="125"/>
      <c r="B40" s="126"/>
      <c r="C40" s="126"/>
      <c r="D40" s="126"/>
      <c r="E40" s="126"/>
      <c r="F40" s="126"/>
      <c r="G40" s="126"/>
      <c r="H40" s="127"/>
      <c r="I40" s="131" t="s">
        <v>3</v>
      </c>
      <c r="J40" s="132"/>
      <c r="K40" s="132"/>
      <c r="L40" s="132"/>
      <c r="M40" s="133"/>
      <c r="N40" s="2" t="s">
        <v>4</v>
      </c>
    </row>
    <row r="41" spans="1:256" ht="8.25" customHeight="1" x14ac:dyDescent="0.2">
      <c r="A41" s="125"/>
      <c r="B41" s="126"/>
      <c r="C41" s="126"/>
      <c r="D41" s="126"/>
      <c r="E41" s="126"/>
      <c r="F41" s="126"/>
      <c r="G41" s="126"/>
      <c r="H41" s="127"/>
      <c r="I41" s="131"/>
      <c r="J41" s="132"/>
      <c r="K41" s="132"/>
      <c r="L41" s="132"/>
      <c r="M41" s="133"/>
      <c r="N41" s="1"/>
    </row>
    <row r="42" spans="1:256" ht="8.25" customHeight="1" x14ac:dyDescent="0.2">
      <c r="A42" s="125"/>
      <c r="B42" s="126"/>
      <c r="C42" s="126"/>
      <c r="D42" s="126"/>
      <c r="E42" s="126"/>
      <c r="F42" s="126"/>
      <c r="G42" s="126"/>
      <c r="H42" s="127"/>
      <c r="I42" s="131"/>
      <c r="J42" s="132"/>
      <c r="K42" s="132"/>
      <c r="L42" s="132"/>
      <c r="M42" s="133"/>
      <c r="N42" s="18"/>
      <c r="O42" s="44"/>
    </row>
    <row r="43" spans="1:256" ht="9" customHeight="1" x14ac:dyDescent="0.25">
      <c r="A43" s="125"/>
      <c r="B43" s="126"/>
      <c r="C43" s="126"/>
      <c r="D43" s="126"/>
      <c r="E43" s="126"/>
      <c r="F43" s="126"/>
      <c r="G43" s="126"/>
      <c r="H43" s="127"/>
      <c r="I43" s="131"/>
      <c r="J43" s="132"/>
      <c r="K43" s="132"/>
      <c r="L43" s="132"/>
      <c r="M43" s="133"/>
      <c r="N43" s="9" t="s">
        <v>5</v>
      </c>
    </row>
    <row r="44" spans="1:256" ht="8.25" customHeight="1" x14ac:dyDescent="0.2">
      <c r="A44" s="125"/>
      <c r="B44" s="126"/>
      <c r="C44" s="126"/>
      <c r="D44" s="126"/>
      <c r="E44" s="126"/>
      <c r="F44" s="126"/>
      <c r="G44" s="126"/>
      <c r="H44" s="127"/>
      <c r="I44" s="131"/>
      <c r="J44" s="132"/>
      <c r="K44" s="132"/>
      <c r="L44" s="132"/>
      <c r="M44" s="133"/>
      <c r="N44" s="48"/>
    </row>
    <row r="45" spans="1:256" ht="8.25" customHeight="1" x14ac:dyDescent="0.2">
      <c r="A45" s="125"/>
      <c r="B45" s="126"/>
      <c r="C45" s="126"/>
      <c r="D45" s="126"/>
      <c r="E45" s="126"/>
      <c r="F45" s="126"/>
      <c r="G45" s="126"/>
      <c r="H45" s="127"/>
      <c r="I45" s="131"/>
      <c r="J45" s="132"/>
      <c r="K45" s="132"/>
      <c r="L45" s="132"/>
      <c r="M45" s="133"/>
      <c r="N45" s="106">
        <v>45190</v>
      </c>
      <c r="O45" s="107"/>
    </row>
    <row r="46" spans="1:256" ht="8.25" customHeight="1" x14ac:dyDescent="0.2">
      <c r="A46" s="128"/>
      <c r="B46" s="129"/>
      <c r="C46" s="129"/>
      <c r="D46" s="129"/>
      <c r="E46" s="129"/>
      <c r="F46" s="129"/>
      <c r="G46" s="129"/>
      <c r="H46" s="130"/>
      <c r="I46" s="134"/>
      <c r="J46" s="135"/>
      <c r="K46" s="135"/>
      <c r="L46" s="135"/>
      <c r="M46" s="136"/>
      <c r="N46" s="108"/>
      <c r="O46" s="109"/>
    </row>
    <row r="47" spans="1:256" ht="8.25" customHeight="1" x14ac:dyDescent="0.2">
      <c r="A47" s="100" t="s">
        <v>6</v>
      </c>
      <c r="B47" s="101"/>
      <c r="C47" s="101"/>
      <c r="D47" s="101"/>
      <c r="E47" s="101"/>
      <c r="F47" s="102"/>
      <c r="G47" s="33"/>
      <c r="H47" s="110" t="s">
        <v>7</v>
      </c>
      <c r="I47" s="111"/>
      <c r="J47" s="111"/>
      <c r="K47" s="111"/>
      <c r="L47" s="111"/>
      <c r="M47" s="111"/>
      <c r="N47" s="111"/>
      <c r="O47" s="112"/>
    </row>
    <row r="48" spans="1:256" x14ac:dyDescent="0.2">
      <c r="A48" s="103"/>
      <c r="B48" s="104"/>
      <c r="C48" s="104"/>
      <c r="D48" s="104"/>
      <c r="E48" s="104"/>
      <c r="F48" s="105"/>
      <c r="G48" s="33"/>
      <c r="H48" s="113"/>
      <c r="I48" s="114"/>
      <c r="J48" s="114"/>
      <c r="K48" s="114"/>
      <c r="L48" s="114"/>
      <c r="M48" s="114"/>
      <c r="N48" s="114"/>
      <c r="O48" s="115"/>
    </row>
    <row r="49" spans="1:256" ht="8.25" customHeight="1" x14ac:dyDescent="0.2">
      <c r="A49" s="10"/>
      <c r="F49" s="11"/>
      <c r="G49" s="33"/>
      <c r="H49" s="140" t="s">
        <v>8</v>
      </c>
      <c r="I49" s="141"/>
      <c r="J49" s="141"/>
      <c r="K49" s="141"/>
      <c r="L49" s="142"/>
      <c r="M49" s="116" t="s">
        <v>9</v>
      </c>
      <c r="N49" s="117"/>
      <c r="O49" s="118"/>
    </row>
    <row r="50" spans="1:256" x14ac:dyDescent="0.2">
      <c r="A50" s="12"/>
      <c r="F50" s="11"/>
      <c r="G50" s="33"/>
      <c r="H50" s="143"/>
      <c r="I50" s="144"/>
      <c r="J50" s="144"/>
      <c r="K50" s="144"/>
      <c r="L50" s="145"/>
      <c r="M50" s="119"/>
      <c r="N50" s="120"/>
      <c r="O50" s="121"/>
    </row>
    <row r="51" spans="1:256" x14ac:dyDescent="0.2">
      <c r="A51" s="12"/>
      <c r="F51" s="11"/>
      <c r="G51" s="34"/>
      <c r="H51" s="13"/>
      <c r="I51" s="10"/>
      <c r="J51" s="10"/>
      <c r="K51" s="10"/>
      <c r="L51" s="14"/>
      <c r="M51" s="10"/>
      <c r="N51" s="10"/>
      <c r="O51" s="41" t="s">
        <v>10</v>
      </c>
    </row>
    <row r="52" spans="1:256" x14ac:dyDescent="0.2">
      <c r="A52" s="12"/>
      <c r="F52" s="11"/>
      <c r="G52" s="35" t="s">
        <v>11</v>
      </c>
      <c r="H52" s="81" t="s">
        <v>12</v>
      </c>
      <c r="I52" s="15" t="s">
        <v>13</v>
      </c>
      <c r="J52" s="15" t="s">
        <v>14</v>
      </c>
      <c r="K52" s="15" t="s">
        <v>15</v>
      </c>
      <c r="L52" s="15" t="s">
        <v>16</v>
      </c>
      <c r="M52" s="15" t="s">
        <v>17</v>
      </c>
      <c r="N52" s="15" t="s">
        <v>18</v>
      </c>
      <c r="O52" s="41" t="s">
        <v>19</v>
      </c>
    </row>
    <row r="53" spans="1:256" x14ac:dyDescent="0.2">
      <c r="A53" s="15" t="s">
        <v>20</v>
      </c>
      <c r="B53" s="82" t="s">
        <v>21</v>
      </c>
      <c r="C53" s="83"/>
      <c r="D53" s="83"/>
      <c r="E53" s="83"/>
      <c r="F53" s="84"/>
      <c r="G53" s="35" t="s">
        <v>22</v>
      </c>
      <c r="H53" s="81" t="s">
        <v>23</v>
      </c>
      <c r="I53" s="15" t="s">
        <v>24</v>
      </c>
      <c r="J53" s="15" t="s">
        <v>24</v>
      </c>
      <c r="K53" s="15" t="s">
        <v>25</v>
      </c>
      <c r="L53" s="15" t="s">
        <v>15</v>
      </c>
      <c r="M53" s="15" t="s">
        <v>19</v>
      </c>
      <c r="N53" s="15" t="s">
        <v>26</v>
      </c>
      <c r="O53" s="41" t="s">
        <v>27</v>
      </c>
    </row>
    <row r="54" spans="1:256" ht="8.25" customHeight="1" x14ac:dyDescent="0.2">
      <c r="A54" s="15" t="s">
        <v>28</v>
      </c>
      <c r="F54" s="11"/>
      <c r="G54" s="35" t="s">
        <v>29</v>
      </c>
      <c r="H54" s="11"/>
      <c r="I54" s="15" t="s">
        <v>30</v>
      </c>
      <c r="J54" s="15" t="s">
        <v>31</v>
      </c>
      <c r="K54" s="15" t="s">
        <v>32</v>
      </c>
      <c r="L54" s="15" t="s">
        <v>33</v>
      </c>
      <c r="M54" s="15" t="s">
        <v>34</v>
      </c>
      <c r="N54" s="15" t="s">
        <v>19</v>
      </c>
      <c r="O54" s="42" t="s">
        <v>35</v>
      </c>
    </row>
    <row r="55" spans="1:256" ht="12.75" customHeight="1" x14ac:dyDescent="0.2">
      <c r="A55" s="12"/>
      <c r="F55" s="11"/>
      <c r="G55" s="36"/>
      <c r="H55" s="11"/>
      <c r="I55" s="15" t="s">
        <v>36</v>
      </c>
      <c r="J55" s="15"/>
      <c r="K55" s="15"/>
      <c r="L55" s="15"/>
      <c r="M55" s="15"/>
      <c r="N55" s="15" t="s">
        <v>37</v>
      </c>
      <c r="O55" s="41"/>
    </row>
    <row r="56" spans="1:256" ht="12.75" customHeight="1" x14ac:dyDescent="0.2">
      <c r="A56" s="16" t="s">
        <v>38</v>
      </c>
      <c r="B56" s="94" t="s">
        <v>39</v>
      </c>
      <c r="C56" s="95"/>
      <c r="D56" s="95"/>
      <c r="E56" s="95"/>
      <c r="F56" s="96"/>
      <c r="G56" s="37" t="s">
        <v>40</v>
      </c>
      <c r="H56" s="78" t="s">
        <v>41</v>
      </c>
      <c r="I56" s="16" t="s">
        <v>42</v>
      </c>
      <c r="J56" s="16" t="s">
        <v>43</v>
      </c>
      <c r="K56" s="16" t="s">
        <v>44</v>
      </c>
      <c r="L56" s="16" t="s">
        <v>45</v>
      </c>
      <c r="M56" s="16" t="s">
        <v>46</v>
      </c>
      <c r="N56" s="16" t="s">
        <v>47</v>
      </c>
      <c r="O56" s="43" t="s">
        <v>48</v>
      </c>
    </row>
    <row r="57" spans="1:256" s="2" customFormat="1" ht="35.15" customHeight="1" x14ac:dyDescent="0.3">
      <c r="A57" s="49" t="s">
        <v>64</v>
      </c>
      <c r="B57" s="159" t="s">
        <v>70</v>
      </c>
      <c r="C57" s="160"/>
      <c r="D57" s="160"/>
      <c r="E57" s="160"/>
      <c r="F57" s="161"/>
      <c r="G57" s="19" t="s">
        <v>53</v>
      </c>
      <c r="H57" s="5">
        <f>SUM(39, 25)</f>
        <v>64</v>
      </c>
      <c r="I57" s="6">
        <v>1</v>
      </c>
      <c r="J57" s="20">
        <f t="shared" ref="J57:J64" si="3">SUM(H57*I57)</f>
        <v>64</v>
      </c>
      <c r="K57" s="6">
        <v>0.5</v>
      </c>
      <c r="L57" s="20">
        <f t="shared" ref="L57:L64" si="4">SUM(J57*K57)</f>
        <v>32</v>
      </c>
      <c r="M57" s="7"/>
      <c r="N57" s="8"/>
      <c r="O57" s="46">
        <f t="shared" ref="O57:O64" si="5">SUM(M57*N57)</f>
        <v>0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spans="1:256" s="2" customFormat="1" ht="35.15" customHeight="1" x14ac:dyDescent="0.3">
      <c r="A58" s="49" t="s">
        <v>71</v>
      </c>
      <c r="B58" s="152" t="s">
        <v>72</v>
      </c>
      <c r="C58" s="153"/>
      <c r="D58" s="153"/>
      <c r="E58" s="153"/>
      <c r="F58" s="154"/>
      <c r="G58" s="19" t="s">
        <v>73</v>
      </c>
      <c r="H58" s="5">
        <v>93</v>
      </c>
      <c r="I58" s="6">
        <v>1</v>
      </c>
      <c r="J58" s="20">
        <f t="shared" si="3"/>
        <v>93</v>
      </c>
      <c r="K58" s="6">
        <v>0.25</v>
      </c>
      <c r="L58" s="3">
        <f t="shared" si="4"/>
        <v>23.25</v>
      </c>
      <c r="M58" s="7"/>
      <c r="N58" s="8"/>
      <c r="O58" s="46">
        <f t="shared" si="5"/>
        <v>0</v>
      </c>
    </row>
    <row r="59" spans="1:256" s="2" customFormat="1" ht="35.15" customHeight="1" x14ac:dyDescent="0.3">
      <c r="A59" s="49" t="s">
        <v>71</v>
      </c>
      <c r="B59" s="85" t="s">
        <v>74</v>
      </c>
      <c r="C59" s="86"/>
      <c r="D59" s="86"/>
      <c r="E59" s="86"/>
      <c r="F59" s="155"/>
      <c r="G59" s="19" t="s">
        <v>75</v>
      </c>
      <c r="H59" s="5">
        <v>2</v>
      </c>
      <c r="I59" s="6">
        <v>1</v>
      </c>
      <c r="J59" s="20">
        <f t="shared" si="3"/>
        <v>2</v>
      </c>
      <c r="K59" s="6">
        <v>2</v>
      </c>
      <c r="L59" s="20">
        <f t="shared" si="4"/>
        <v>4</v>
      </c>
      <c r="M59" s="7"/>
      <c r="N59" s="8"/>
      <c r="O59" s="46">
        <f t="shared" si="5"/>
        <v>0</v>
      </c>
    </row>
    <row r="60" spans="1:256" s="2" customFormat="1" ht="50.15" customHeight="1" x14ac:dyDescent="0.3">
      <c r="A60" s="49" t="s">
        <v>76</v>
      </c>
      <c r="B60" s="156" t="s">
        <v>77</v>
      </c>
      <c r="C60" s="157"/>
      <c r="D60" s="157"/>
      <c r="E60" s="157"/>
      <c r="F60" s="158"/>
      <c r="G60" s="19" t="s">
        <v>78</v>
      </c>
      <c r="H60" s="5">
        <v>0</v>
      </c>
      <c r="I60" s="58">
        <v>4</v>
      </c>
      <c r="J60" s="20">
        <f t="shared" si="3"/>
        <v>0</v>
      </c>
      <c r="K60" s="6">
        <v>0.5</v>
      </c>
      <c r="L60" s="20">
        <f t="shared" si="4"/>
        <v>0</v>
      </c>
      <c r="M60" s="7"/>
      <c r="N60" s="8"/>
      <c r="O60" s="46">
        <f t="shared" si="5"/>
        <v>0</v>
      </c>
    </row>
    <row r="61" spans="1:256" s="2" customFormat="1" ht="50.15" customHeight="1" x14ac:dyDescent="0.3">
      <c r="A61" s="49" t="s">
        <v>76</v>
      </c>
      <c r="B61" s="162" t="s">
        <v>79</v>
      </c>
      <c r="C61" s="163"/>
      <c r="D61" s="163"/>
      <c r="E61" s="163"/>
      <c r="F61" s="164"/>
      <c r="G61" s="59" t="s">
        <v>80</v>
      </c>
      <c r="H61" s="60">
        <v>0</v>
      </c>
      <c r="I61" s="61">
        <v>4</v>
      </c>
      <c r="J61" s="62">
        <f t="shared" si="3"/>
        <v>0</v>
      </c>
      <c r="K61" s="63">
        <v>0.5</v>
      </c>
      <c r="L61" s="62">
        <f t="shared" si="4"/>
        <v>0</v>
      </c>
      <c r="M61" s="64"/>
      <c r="N61" s="65"/>
      <c r="O61" s="46">
        <f t="shared" si="5"/>
        <v>0</v>
      </c>
    </row>
    <row r="62" spans="1:256" s="2" customFormat="1" ht="35.15" customHeight="1" x14ac:dyDescent="0.3">
      <c r="A62" s="49" t="s">
        <v>81</v>
      </c>
      <c r="B62" s="152" t="s">
        <v>82</v>
      </c>
      <c r="C62" s="86"/>
      <c r="D62" s="86"/>
      <c r="E62" s="86"/>
      <c r="F62" s="87"/>
      <c r="G62" s="19" t="s">
        <v>83</v>
      </c>
      <c r="H62" s="5">
        <f>SUM(12, 12, 9)</f>
        <v>33</v>
      </c>
      <c r="I62" s="6">
        <v>4</v>
      </c>
      <c r="J62" s="20">
        <f t="shared" si="3"/>
        <v>132</v>
      </c>
      <c r="K62" s="6">
        <v>0.5</v>
      </c>
      <c r="L62" s="20">
        <f t="shared" si="4"/>
        <v>66</v>
      </c>
      <c r="M62" s="7"/>
      <c r="N62" s="8"/>
      <c r="O62" s="46">
        <f t="shared" si="5"/>
        <v>0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spans="1:256" s="2" customFormat="1" ht="35.15" customHeight="1" x14ac:dyDescent="0.3">
      <c r="A63" s="49" t="s">
        <v>84</v>
      </c>
      <c r="B63" s="85" t="s">
        <v>85</v>
      </c>
      <c r="C63" s="86"/>
      <c r="D63" s="86"/>
      <c r="E63" s="86"/>
      <c r="F63" s="87"/>
      <c r="G63" s="19" t="s">
        <v>86</v>
      </c>
      <c r="H63" s="5">
        <v>0</v>
      </c>
      <c r="I63" s="6">
        <v>4</v>
      </c>
      <c r="J63" s="20">
        <f>SUM(H63*I63)</f>
        <v>0</v>
      </c>
      <c r="K63" s="6">
        <v>0.25</v>
      </c>
      <c r="L63" s="20">
        <f>SUM(J63*K63)</f>
        <v>0</v>
      </c>
      <c r="M63" s="7"/>
      <c r="N63" s="8"/>
      <c r="O63" s="46">
        <f>SUM(M63*N63)</f>
        <v>0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spans="1:256" s="2" customFormat="1" ht="35.15" customHeight="1" x14ac:dyDescent="0.3">
      <c r="A64" s="49" t="s">
        <v>87</v>
      </c>
      <c r="B64" s="85" t="s">
        <v>88</v>
      </c>
      <c r="C64" s="86"/>
      <c r="D64" s="86"/>
      <c r="E64" s="86"/>
      <c r="F64" s="87"/>
      <c r="G64" s="19" t="s">
        <v>89</v>
      </c>
      <c r="H64" s="5">
        <v>21</v>
      </c>
      <c r="I64" s="6">
        <v>12</v>
      </c>
      <c r="J64" s="20">
        <f t="shared" si="3"/>
        <v>252</v>
      </c>
      <c r="K64" s="6">
        <v>0.25</v>
      </c>
      <c r="L64" s="20">
        <f t="shared" si="4"/>
        <v>63</v>
      </c>
      <c r="M64" s="7"/>
      <c r="N64" s="8"/>
      <c r="O64" s="46">
        <f t="shared" si="5"/>
        <v>0</v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spans="1:256" s="27" customFormat="1" ht="20.149999999999999" customHeight="1" x14ac:dyDescent="0.2">
      <c r="A65" s="53"/>
      <c r="B65" s="165" t="s">
        <v>67</v>
      </c>
      <c r="C65" s="166"/>
      <c r="D65" s="166"/>
      <c r="E65" s="166"/>
      <c r="F65" s="167"/>
      <c r="G65" s="54"/>
      <c r="H65" s="55"/>
      <c r="I65" s="56"/>
      <c r="J65" s="57">
        <f>SUM(J57:J64)</f>
        <v>543</v>
      </c>
      <c r="K65" s="56"/>
      <c r="L65" s="57">
        <f>SUM(L57:L64)</f>
        <v>188.25</v>
      </c>
      <c r="M65" s="57">
        <f>SUM(M57:M64)</f>
        <v>0</v>
      </c>
      <c r="N65" s="56"/>
      <c r="O65" s="57">
        <f>SUM(O57:O64)</f>
        <v>0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spans="1:256" x14ac:dyDescent="0.2">
      <c r="G66" s="50"/>
      <c r="H66" s="1"/>
      <c r="I66" s="1"/>
      <c r="K66" s="1"/>
      <c r="M66" s="1"/>
      <c r="N66" s="1"/>
      <c r="O66" s="51"/>
    </row>
    <row r="67" spans="1:256" x14ac:dyDescent="0.2">
      <c r="G67" s="50"/>
      <c r="H67" s="1"/>
      <c r="I67" s="1"/>
      <c r="K67" s="1"/>
      <c r="M67" s="1"/>
      <c r="N67" s="1"/>
      <c r="O67" s="51"/>
    </row>
    <row r="68" spans="1:256" x14ac:dyDescent="0.2">
      <c r="A68" s="18"/>
      <c r="B68" s="18"/>
      <c r="C68" s="18"/>
      <c r="D68" s="18"/>
      <c r="E68" s="18"/>
      <c r="F68" s="18"/>
      <c r="G68" s="52"/>
      <c r="H68" s="18"/>
      <c r="I68" s="18"/>
      <c r="J68" s="18"/>
      <c r="K68" s="18"/>
      <c r="L68" s="18"/>
      <c r="M68" s="18"/>
      <c r="N68" s="1"/>
      <c r="O68" s="51"/>
    </row>
    <row r="69" spans="1:256" ht="9" customHeight="1" x14ac:dyDescent="0.25">
      <c r="A69" s="122" t="s">
        <v>0</v>
      </c>
      <c r="B69" s="123"/>
      <c r="C69" s="123"/>
      <c r="D69" s="123"/>
      <c r="E69" s="123"/>
      <c r="F69" s="123"/>
      <c r="G69" s="123"/>
      <c r="H69" s="124"/>
      <c r="I69" s="137" t="s">
        <v>1</v>
      </c>
      <c r="J69" s="138"/>
      <c r="K69" s="138"/>
      <c r="L69" s="138"/>
      <c r="M69" s="139"/>
      <c r="N69" s="74" t="s">
        <v>2</v>
      </c>
      <c r="O69" s="45"/>
    </row>
    <row r="70" spans="1:256" ht="8.25" customHeight="1" x14ac:dyDescent="0.2">
      <c r="A70" s="125"/>
      <c r="B70" s="126"/>
      <c r="C70" s="126"/>
      <c r="D70" s="126"/>
      <c r="E70" s="126"/>
      <c r="F70" s="126"/>
      <c r="G70" s="126"/>
      <c r="H70" s="127"/>
      <c r="I70" s="17"/>
      <c r="K70" s="1"/>
      <c r="M70" s="11"/>
      <c r="N70" s="1"/>
    </row>
    <row r="71" spans="1:256" ht="12.75" customHeight="1" x14ac:dyDescent="0.3">
      <c r="A71" s="125"/>
      <c r="B71" s="126"/>
      <c r="C71" s="126"/>
      <c r="D71" s="126"/>
      <c r="E71" s="126"/>
      <c r="F71" s="126"/>
      <c r="G71" s="126"/>
      <c r="H71" s="127"/>
      <c r="I71" s="131" t="s">
        <v>3</v>
      </c>
      <c r="J71" s="132"/>
      <c r="K71" s="132"/>
      <c r="L71" s="132"/>
      <c r="M71" s="133"/>
      <c r="N71" s="2" t="s">
        <v>4</v>
      </c>
    </row>
    <row r="72" spans="1:256" ht="8.25" customHeight="1" x14ac:dyDescent="0.2">
      <c r="A72" s="125"/>
      <c r="B72" s="126"/>
      <c r="C72" s="126"/>
      <c r="D72" s="126"/>
      <c r="E72" s="126"/>
      <c r="F72" s="126"/>
      <c r="G72" s="126"/>
      <c r="H72" s="127"/>
      <c r="I72" s="131"/>
      <c r="J72" s="132"/>
      <c r="K72" s="132"/>
      <c r="L72" s="132"/>
      <c r="M72" s="133"/>
      <c r="N72" s="1"/>
    </row>
    <row r="73" spans="1:256" ht="8.25" customHeight="1" x14ac:dyDescent="0.2">
      <c r="A73" s="125"/>
      <c r="B73" s="126"/>
      <c r="C73" s="126"/>
      <c r="D73" s="126"/>
      <c r="E73" s="126"/>
      <c r="F73" s="126"/>
      <c r="G73" s="126"/>
      <c r="H73" s="127"/>
      <c r="I73" s="131"/>
      <c r="J73" s="132"/>
      <c r="K73" s="132"/>
      <c r="L73" s="132"/>
      <c r="M73" s="133"/>
      <c r="N73" s="18"/>
      <c r="O73" s="44"/>
    </row>
    <row r="74" spans="1:256" ht="9" customHeight="1" x14ac:dyDescent="0.25">
      <c r="A74" s="125"/>
      <c r="B74" s="126"/>
      <c r="C74" s="126"/>
      <c r="D74" s="126"/>
      <c r="E74" s="126"/>
      <c r="F74" s="126"/>
      <c r="G74" s="126"/>
      <c r="H74" s="127"/>
      <c r="I74" s="131"/>
      <c r="J74" s="132"/>
      <c r="K74" s="132"/>
      <c r="L74" s="132"/>
      <c r="M74" s="133"/>
      <c r="N74" s="9" t="s">
        <v>5</v>
      </c>
    </row>
    <row r="75" spans="1:256" ht="8.25" customHeight="1" x14ac:dyDescent="0.2">
      <c r="A75" s="125"/>
      <c r="B75" s="126"/>
      <c r="C75" s="126"/>
      <c r="D75" s="126"/>
      <c r="E75" s="126"/>
      <c r="F75" s="126"/>
      <c r="G75" s="126"/>
      <c r="H75" s="127"/>
      <c r="I75" s="131"/>
      <c r="J75" s="132"/>
      <c r="K75" s="132"/>
      <c r="L75" s="132"/>
      <c r="M75" s="133"/>
      <c r="N75" s="48"/>
    </row>
    <row r="76" spans="1:256" ht="8.25" customHeight="1" x14ac:dyDescent="0.2">
      <c r="A76" s="125"/>
      <c r="B76" s="126"/>
      <c r="C76" s="126"/>
      <c r="D76" s="126"/>
      <c r="E76" s="126"/>
      <c r="F76" s="126"/>
      <c r="G76" s="126"/>
      <c r="H76" s="127"/>
      <c r="I76" s="131"/>
      <c r="J76" s="132"/>
      <c r="K76" s="132"/>
      <c r="L76" s="132"/>
      <c r="M76" s="133"/>
      <c r="N76" s="106">
        <v>45190</v>
      </c>
      <c r="O76" s="107"/>
    </row>
    <row r="77" spans="1:256" ht="8.25" customHeight="1" x14ac:dyDescent="0.2">
      <c r="A77" s="128"/>
      <c r="B77" s="129"/>
      <c r="C77" s="129"/>
      <c r="D77" s="129"/>
      <c r="E77" s="129"/>
      <c r="F77" s="129"/>
      <c r="G77" s="129"/>
      <c r="H77" s="130"/>
      <c r="I77" s="134"/>
      <c r="J77" s="135"/>
      <c r="K77" s="135"/>
      <c r="L77" s="135"/>
      <c r="M77" s="136"/>
      <c r="N77" s="108"/>
      <c r="O77" s="109"/>
    </row>
    <row r="78" spans="1:256" ht="8.25" customHeight="1" x14ac:dyDescent="0.2">
      <c r="A78" s="100" t="s">
        <v>6</v>
      </c>
      <c r="B78" s="101"/>
      <c r="C78" s="101"/>
      <c r="D78" s="101"/>
      <c r="E78" s="101"/>
      <c r="F78" s="102"/>
      <c r="G78" s="33"/>
      <c r="H78" s="110" t="s">
        <v>7</v>
      </c>
      <c r="I78" s="111"/>
      <c r="J78" s="111"/>
      <c r="K78" s="111"/>
      <c r="L78" s="111"/>
      <c r="M78" s="111"/>
      <c r="N78" s="111"/>
      <c r="O78" s="112"/>
    </row>
    <row r="79" spans="1:256" x14ac:dyDescent="0.2">
      <c r="A79" s="103"/>
      <c r="B79" s="104"/>
      <c r="C79" s="104"/>
      <c r="D79" s="104"/>
      <c r="E79" s="104"/>
      <c r="F79" s="105"/>
      <c r="G79" s="33"/>
      <c r="H79" s="113"/>
      <c r="I79" s="114"/>
      <c r="J79" s="114"/>
      <c r="K79" s="114"/>
      <c r="L79" s="114"/>
      <c r="M79" s="114"/>
      <c r="N79" s="114"/>
      <c r="O79" s="115"/>
    </row>
    <row r="80" spans="1:256" ht="8.25" customHeight="1" x14ac:dyDescent="0.2">
      <c r="A80" s="10"/>
      <c r="F80" s="11"/>
      <c r="G80" s="33"/>
      <c r="H80" s="140" t="s">
        <v>8</v>
      </c>
      <c r="I80" s="141"/>
      <c r="J80" s="141"/>
      <c r="K80" s="141"/>
      <c r="L80" s="142"/>
      <c r="M80" s="116" t="s">
        <v>9</v>
      </c>
      <c r="N80" s="117"/>
      <c r="O80" s="118"/>
    </row>
    <row r="81" spans="1:256" x14ac:dyDescent="0.2">
      <c r="A81" s="12"/>
      <c r="F81" s="11"/>
      <c r="G81" s="33"/>
      <c r="H81" s="143"/>
      <c r="I81" s="144"/>
      <c r="J81" s="144"/>
      <c r="K81" s="144"/>
      <c r="L81" s="145"/>
      <c r="M81" s="119"/>
      <c r="N81" s="120"/>
      <c r="O81" s="121"/>
    </row>
    <row r="82" spans="1:256" x14ac:dyDescent="0.2">
      <c r="A82" s="12"/>
      <c r="F82" s="11"/>
      <c r="G82" s="34"/>
      <c r="H82" s="13"/>
      <c r="I82" s="10"/>
      <c r="J82" s="10"/>
      <c r="K82" s="10"/>
      <c r="L82" s="14"/>
      <c r="M82" s="10"/>
      <c r="N82" s="10"/>
      <c r="O82" s="41" t="s">
        <v>10</v>
      </c>
    </row>
    <row r="83" spans="1:256" x14ac:dyDescent="0.2">
      <c r="A83" s="12"/>
      <c r="F83" s="11"/>
      <c r="G83" s="35" t="s">
        <v>11</v>
      </c>
      <c r="H83" s="81" t="s">
        <v>12</v>
      </c>
      <c r="I83" s="15" t="s">
        <v>13</v>
      </c>
      <c r="J83" s="15" t="s">
        <v>14</v>
      </c>
      <c r="K83" s="15" t="s">
        <v>15</v>
      </c>
      <c r="L83" s="15" t="s">
        <v>16</v>
      </c>
      <c r="M83" s="15" t="s">
        <v>17</v>
      </c>
      <c r="N83" s="15" t="s">
        <v>18</v>
      </c>
      <c r="O83" s="41" t="s">
        <v>19</v>
      </c>
    </row>
    <row r="84" spans="1:256" x14ac:dyDescent="0.2">
      <c r="A84" s="15" t="s">
        <v>20</v>
      </c>
      <c r="B84" s="82" t="s">
        <v>21</v>
      </c>
      <c r="C84" s="83"/>
      <c r="D84" s="83"/>
      <c r="E84" s="83"/>
      <c r="F84" s="84"/>
      <c r="G84" s="35" t="s">
        <v>22</v>
      </c>
      <c r="H84" s="81" t="s">
        <v>23</v>
      </c>
      <c r="I84" s="15" t="s">
        <v>24</v>
      </c>
      <c r="J84" s="15" t="s">
        <v>24</v>
      </c>
      <c r="K84" s="15" t="s">
        <v>25</v>
      </c>
      <c r="L84" s="15" t="s">
        <v>15</v>
      </c>
      <c r="M84" s="15" t="s">
        <v>19</v>
      </c>
      <c r="N84" s="15" t="s">
        <v>26</v>
      </c>
      <c r="O84" s="41" t="s">
        <v>27</v>
      </c>
    </row>
    <row r="85" spans="1:256" ht="8.25" customHeight="1" x14ac:dyDescent="0.2">
      <c r="A85" s="15" t="s">
        <v>28</v>
      </c>
      <c r="F85" s="11"/>
      <c r="G85" s="35" t="s">
        <v>29</v>
      </c>
      <c r="H85" s="11"/>
      <c r="I85" s="15" t="s">
        <v>30</v>
      </c>
      <c r="J85" s="15" t="s">
        <v>31</v>
      </c>
      <c r="K85" s="15" t="s">
        <v>32</v>
      </c>
      <c r="L85" s="15" t="s">
        <v>33</v>
      </c>
      <c r="M85" s="15" t="s">
        <v>34</v>
      </c>
      <c r="N85" s="15" t="s">
        <v>19</v>
      </c>
      <c r="O85" s="42" t="s">
        <v>35</v>
      </c>
    </row>
    <row r="86" spans="1:256" ht="12.75" customHeight="1" x14ac:dyDescent="0.2">
      <c r="A86" s="12"/>
      <c r="F86" s="11"/>
      <c r="G86" s="36"/>
      <c r="H86" s="11"/>
      <c r="I86" s="15" t="s">
        <v>36</v>
      </c>
      <c r="J86" s="15"/>
      <c r="K86" s="15"/>
      <c r="L86" s="15"/>
      <c r="M86" s="15"/>
      <c r="N86" s="15" t="s">
        <v>37</v>
      </c>
      <c r="O86" s="41"/>
    </row>
    <row r="87" spans="1:256" ht="12.75" customHeight="1" x14ac:dyDescent="0.2">
      <c r="A87" s="16" t="s">
        <v>38</v>
      </c>
      <c r="B87" s="94" t="s">
        <v>39</v>
      </c>
      <c r="C87" s="95"/>
      <c r="D87" s="95"/>
      <c r="E87" s="95"/>
      <c r="F87" s="96"/>
      <c r="G87" s="37" t="s">
        <v>40</v>
      </c>
      <c r="H87" s="78" t="s">
        <v>41</v>
      </c>
      <c r="I87" s="16" t="s">
        <v>42</v>
      </c>
      <c r="J87" s="16" t="s">
        <v>43</v>
      </c>
      <c r="K87" s="16" t="s">
        <v>44</v>
      </c>
      <c r="L87" s="16" t="s">
        <v>45</v>
      </c>
      <c r="M87" s="16" t="s">
        <v>46</v>
      </c>
      <c r="N87" s="16" t="s">
        <v>47</v>
      </c>
      <c r="O87" s="43" t="s">
        <v>48</v>
      </c>
    </row>
    <row r="88" spans="1:256" ht="31.5" customHeight="1" x14ac:dyDescent="0.25">
      <c r="A88" s="66" t="s">
        <v>90</v>
      </c>
      <c r="B88" s="168" t="s">
        <v>91</v>
      </c>
      <c r="C88" s="169"/>
      <c r="D88" s="169"/>
      <c r="E88" s="169"/>
      <c r="F88" s="170"/>
      <c r="G88" s="67" t="s">
        <v>92</v>
      </c>
      <c r="H88" s="68">
        <v>16</v>
      </c>
      <c r="I88" s="69">
        <v>12</v>
      </c>
      <c r="J88" s="20">
        <f t="shared" ref="J88:J95" si="6">SUM(H88*I88)</f>
        <v>192</v>
      </c>
      <c r="K88" s="69">
        <v>0.5</v>
      </c>
      <c r="L88" s="20">
        <f t="shared" ref="L88:L95" si="7">SUM(J88*K88)</f>
        <v>96</v>
      </c>
      <c r="M88" s="15"/>
      <c r="N88" s="15"/>
      <c r="O88" s="46">
        <f t="shared" ref="O88:O95" si="8">SUM(M88*N88)</f>
        <v>0</v>
      </c>
    </row>
    <row r="89" spans="1:256" ht="49.5" customHeight="1" x14ac:dyDescent="0.2">
      <c r="A89" s="49" t="s">
        <v>93</v>
      </c>
      <c r="B89" s="85" t="s">
        <v>94</v>
      </c>
      <c r="C89" s="86"/>
      <c r="D89" s="86"/>
      <c r="E89" s="86"/>
      <c r="F89" s="155"/>
      <c r="G89" s="19" t="s">
        <v>53</v>
      </c>
      <c r="H89" s="5">
        <f>SUM(5, 24, 12)</f>
        <v>41</v>
      </c>
      <c r="I89" s="58">
        <v>12</v>
      </c>
      <c r="J89" s="20">
        <f t="shared" si="6"/>
        <v>492</v>
      </c>
      <c r="K89" s="6">
        <v>1</v>
      </c>
      <c r="L89" s="20">
        <f t="shared" si="7"/>
        <v>492</v>
      </c>
      <c r="M89" s="15"/>
      <c r="N89" s="15"/>
      <c r="O89" s="46">
        <f t="shared" si="8"/>
        <v>0</v>
      </c>
    </row>
    <row r="90" spans="1:256" s="2" customFormat="1" ht="35.15" customHeight="1" x14ac:dyDescent="0.3">
      <c r="A90" s="49" t="s">
        <v>95</v>
      </c>
      <c r="B90" s="85" t="s">
        <v>96</v>
      </c>
      <c r="C90" s="86"/>
      <c r="D90" s="86"/>
      <c r="E90" s="86"/>
      <c r="F90" s="87"/>
      <c r="G90" s="19" t="s">
        <v>53</v>
      </c>
      <c r="H90" s="5">
        <v>12</v>
      </c>
      <c r="I90" s="6">
        <v>6</v>
      </c>
      <c r="J90" s="20">
        <f t="shared" si="6"/>
        <v>72</v>
      </c>
      <c r="K90" s="6">
        <v>1.5</v>
      </c>
      <c r="L90" s="20">
        <f t="shared" si="7"/>
        <v>108</v>
      </c>
      <c r="M90" s="7"/>
      <c r="N90" s="8"/>
      <c r="O90" s="46">
        <f t="shared" si="8"/>
        <v>0</v>
      </c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spans="1:256" s="2" customFormat="1" ht="35.15" customHeight="1" x14ac:dyDescent="0.3">
      <c r="A91" s="49" t="s">
        <v>97</v>
      </c>
      <c r="B91" s="85" t="s">
        <v>98</v>
      </c>
      <c r="C91" s="86"/>
      <c r="D91" s="86"/>
      <c r="E91" s="86"/>
      <c r="F91" s="87"/>
      <c r="G91" s="19" t="s">
        <v>53</v>
      </c>
      <c r="H91" s="5">
        <v>12</v>
      </c>
      <c r="I91" s="6">
        <v>6</v>
      </c>
      <c r="J91" s="20">
        <f t="shared" si="6"/>
        <v>72</v>
      </c>
      <c r="K91" s="6">
        <v>1.5</v>
      </c>
      <c r="L91" s="3">
        <f t="shared" si="7"/>
        <v>108</v>
      </c>
      <c r="M91" s="7"/>
      <c r="N91" s="8"/>
      <c r="O91" s="46">
        <f t="shared" si="8"/>
        <v>0</v>
      </c>
    </row>
    <row r="92" spans="1:256" s="2" customFormat="1" ht="50.15" customHeight="1" x14ac:dyDescent="0.3">
      <c r="A92" s="49" t="s">
        <v>57</v>
      </c>
      <c r="B92" s="85" t="s">
        <v>99</v>
      </c>
      <c r="C92" s="86"/>
      <c r="D92" s="86"/>
      <c r="E92" s="86"/>
      <c r="F92" s="87"/>
      <c r="G92" s="19" t="s">
        <v>53</v>
      </c>
      <c r="H92" s="5">
        <f>SUM(50, 6, 16, 7, 28, 39, 25, 10, 3)</f>
        <v>184</v>
      </c>
      <c r="I92" s="6">
        <v>8</v>
      </c>
      <c r="J92" s="20">
        <f t="shared" si="6"/>
        <v>1472</v>
      </c>
      <c r="K92" s="6">
        <v>0.5</v>
      </c>
      <c r="L92" s="20">
        <f t="shared" si="7"/>
        <v>736</v>
      </c>
      <c r="M92" s="7"/>
      <c r="N92" s="8"/>
      <c r="O92" s="46">
        <f t="shared" si="8"/>
        <v>0</v>
      </c>
    </row>
    <row r="93" spans="1:256" s="2" customFormat="1" ht="35.15" customHeight="1" x14ac:dyDescent="0.3">
      <c r="A93" s="49" t="s">
        <v>100</v>
      </c>
      <c r="B93" s="85" t="s">
        <v>101</v>
      </c>
      <c r="C93" s="86"/>
      <c r="D93" s="86"/>
      <c r="E93" s="86"/>
      <c r="F93" s="87"/>
      <c r="G93" s="19" t="s">
        <v>53</v>
      </c>
      <c r="H93" s="5">
        <v>2</v>
      </c>
      <c r="I93" s="6">
        <v>1</v>
      </c>
      <c r="J93" s="20">
        <f t="shared" si="6"/>
        <v>2</v>
      </c>
      <c r="K93" s="6">
        <v>0.5</v>
      </c>
      <c r="L93" s="20">
        <f t="shared" si="7"/>
        <v>1</v>
      </c>
      <c r="M93" s="7"/>
      <c r="N93" s="8"/>
      <c r="O93" s="46">
        <f t="shared" si="8"/>
        <v>0</v>
      </c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spans="1:256" s="2" customFormat="1" ht="35.15" customHeight="1" x14ac:dyDescent="0.3">
      <c r="A94" s="49" t="s">
        <v>102</v>
      </c>
      <c r="B94" s="85" t="s">
        <v>103</v>
      </c>
      <c r="C94" s="86"/>
      <c r="D94" s="86"/>
      <c r="E94" s="86"/>
      <c r="F94" s="87"/>
      <c r="G94" s="19" t="s">
        <v>53</v>
      </c>
      <c r="H94" s="5">
        <v>0</v>
      </c>
      <c r="I94" s="6">
        <v>1</v>
      </c>
      <c r="J94" s="20">
        <f t="shared" ref="J94" si="9">SUM(H94*I94)</f>
        <v>0</v>
      </c>
      <c r="K94" s="6">
        <v>2</v>
      </c>
      <c r="L94" s="20">
        <f t="shared" ref="L94" si="10">SUM(J94*K94)</f>
        <v>0</v>
      </c>
      <c r="M94" s="7"/>
      <c r="N94" s="8"/>
      <c r="O94" s="46">
        <f t="shared" ref="O94" si="11">SUM(M94*N94)</f>
        <v>0</v>
      </c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spans="1:256" s="2" customFormat="1" ht="35.15" customHeight="1" x14ac:dyDescent="0.3">
      <c r="A95" s="49" t="s">
        <v>104</v>
      </c>
      <c r="B95" s="85" t="s">
        <v>105</v>
      </c>
      <c r="C95" s="86"/>
      <c r="D95" s="86"/>
      <c r="E95" s="86"/>
      <c r="F95" s="87"/>
      <c r="G95" s="19" t="s">
        <v>106</v>
      </c>
      <c r="H95" s="5">
        <v>2</v>
      </c>
      <c r="I95" s="6">
        <v>4</v>
      </c>
      <c r="J95" s="20">
        <f t="shared" si="6"/>
        <v>8</v>
      </c>
      <c r="K95" s="6">
        <v>0.5</v>
      </c>
      <c r="L95" s="20">
        <f t="shared" si="7"/>
        <v>4</v>
      </c>
      <c r="M95" s="7"/>
      <c r="N95" s="8"/>
      <c r="O95" s="46">
        <f t="shared" si="8"/>
        <v>0</v>
      </c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spans="1:256" s="27" customFormat="1" ht="20.149999999999999" customHeight="1" x14ac:dyDescent="0.2">
      <c r="A96" s="53"/>
      <c r="B96" s="75" t="s">
        <v>67</v>
      </c>
      <c r="C96" s="76"/>
      <c r="D96" s="76"/>
      <c r="E96" s="76"/>
      <c r="F96" s="77"/>
      <c r="G96" s="54"/>
      <c r="H96" s="55"/>
      <c r="I96" s="56"/>
      <c r="J96" s="57">
        <f>SUM(J88:J95)</f>
        <v>2310</v>
      </c>
      <c r="K96" s="56"/>
      <c r="L96" s="57">
        <f>SUM(L88:L95)</f>
        <v>1545</v>
      </c>
      <c r="M96" s="57">
        <f>SUM(M90:M95)</f>
        <v>0</v>
      </c>
      <c r="N96" s="56"/>
      <c r="O96" s="57">
        <f>SUM(O90:O95)</f>
        <v>0</v>
      </c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spans="1:15" x14ac:dyDescent="0.2">
      <c r="G97" s="50"/>
      <c r="H97" s="1"/>
      <c r="I97" s="1"/>
      <c r="K97" s="1"/>
      <c r="M97" s="1"/>
      <c r="N97" s="1"/>
      <c r="O97" s="51"/>
    </row>
    <row r="98" spans="1:15" x14ac:dyDescent="0.2">
      <c r="G98" s="50"/>
      <c r="H98" s="1"/>
      <c r="I98" s="1"/>
      <c r="K98" s="1"/>
      <c r="M98" s="1"/>
      <c r="N98" s="1"/>
      <c r="O98" s="51"/>
    </row>
    <row r="99" spans="1:15" x14ac:dyDescent="0.2">
      <c r="A99" s="18"/>
      <c r="B99" s="18"/>
      <c r="C99" s="18"/>
      <c r="D99" s="18"/>
      <c r="E99" s="18"/>
      <c r="F99" s="18"/>
      <c r="G99" s="52"/>
      <c r="H99" s="18"/>
      <c r="I99" s="18"/>
      <c r="J99" s="18"/>
      <c r="K99" s="18"/>
      <c r="L99" s="18"/>
      <c r="M99" s="18"/>
      <c r="N99" s="1"/>
      <c r="O99" s="51"/>
    </row>
    <row r="100" spans="1:15" ht="9" customHeight="1" x14ac:dyDescent="0.25">
      <c r="A100" s="122" t="s">
        <v>0</v>
      </c>
      <c r="B100" s="123"/>
      <c r="C100" s="123"/>
      <c r="D100" s="123"/>
      <c r="E100" s="123"/>
      <c r="F100" s="123"/>
      <c r="G100" s="123"/>
      <c r="H100" s="124"/>
      <c r="I100" s="137" t="s">
        <v>1</v>
      </c>
      <c r="J100" s="138"/>
      <c r="K100" s="138"/>
      <c r="L100" s="138"/>
      <c r="M100" s="139"/>
      <c r="N100" s="74" t="s">
        <v>2</v>
      </c>
      <c r="O100" s="45"/>
    </row>
    <row r="101" spans="1:15" ht="8.25" customHeight="1" x14ac:dyDescent="0.2">
      <c r="A101" s="125"/>
      <c r="B101" s="126"/>
      <c r="C101" s="126"/>
      <c r="D101" s="126"/>
      <c r="E101" s="126"/>
      <c r="F101" s="126"/>
      <c r="G101" s="126"/>
      <c r="H101" s="127"/>
      <c r="I101" s="17"/>
      <c r="K101" s="1"/>
      <c r="M101" s="11"/>
      <c r="N101" s="1"/>
    </row>
    <row r="102" spans="1:15" ht="12.75" customHeight="1" x14ac:dyDescent="0.3">
      <c r="A102" s="125"/>
      <c r="B102" s="126"/>
      <c r="C102" s="126"/>
      <c r="D102" s="126"/>
      <c r="E102" s="126"/>
      <c r="F102" s="126"/>
      <c r="G102" s="126"/>
      <c r="H102" s="127"/>
      <c r="I102" s="131" t="s">
        <v>3</v>
      </c>
      <c r="J102" s="132"/>
      <c r="K102" s="132"/>
      <c r="L102" s="132"/>
      <c r="M102" s="133"/>
      <c r="N102" s="2" t="s">
        <v>4</v>
      </c>
    </row>
    <row r="103" spans="1:15" ht="8.25" customHeight="1" x14ac:dyDescent="0.2">
      <c r="A103" s="125"/>
      <c r="B103" s="126"/>
      <c r="C103" s="126"/>
      <c r="D103" s="126"/>
      <c r="E103" s="126"/>
      <c r="F103" s="126"/>
      <c r="G103" s="126"/>
      <c r="H103" s="127"/>
      <c r="I103" s="131"/>
      <c r="J103" s="132"/>
      <c r="K103" s="132"/>
      <c r="L103" s="132"/>
      <c r="M103" s="133"/>
      <c r="N103" s="1"/>
    </row>
    <row r="104" spans="1:15" ht="8.25" customHeight="1" x14ac:dyDescent="0.2">
      <c r="A104" s="125"/>
      <c r="B104" s="126"/>
      <c r="C104" s="126"/>
      <c r="D104" s="126"/>
      <c r="E104" s="126"/>
      <c r="F104" s="126"/>
      <c r="G104" s="126"/>
      <c r="H104" s="127"/>
      <c r="I104" s="131"/>
      <c r="J104" s="132"/>
      <c r="K104" s="132"/>
      <c r="L104" s="132"/>
      <c r="M104" s="133"/>
      <c r="N104" s="18"/>
      <c r="O104" s="44"/>
    </row>
    <row r="105" spans="1:15" ht="9" customHeight="1" x14ac:dyDescent="0.25">
      <c r="A105" s="125"/>
      <c r="B105" s="126"/>
      <c r="C105" s="126"/>
      <c r="D105" s="126"/>
      <c r="E105" s="126"/>
      <c r="F105" s="126"/>
      <c r="G105" s="126"/>
      <c r="H105" s="127"/>
      <c r="I105" s="131"/>
      <c r="J105" s="132"/>
      <c r="K105" s="132"/>
      <c r="L105" s="132"/>
      <c r="M105" s="133"/>
      <c r="N105" s="9" t="s">
        <v>5</v>
      </c>
    </row>
    <row r="106" spans="1:15" ht="8.25" customHeight="1" x14ac:dyDescent="0.2">
      <c r="A106" s="125"/>
      <c r="B106" s="126"/>
      <c r="C106" s="126"/>
      <c r="D106" s="126"/>
      <c r="E106" s="126"/>
      <c r="F106" s="126"/>
      <c r="G106" s="126"/>
      <c r="H106" s="127"/>
      <c r="I106" s="131"/>
      <c r="J106" s="132"/>
      <c r="K106" s="132"/>
      <c r="L106" s="132"/>
      <c r="M106" s="133"/>
      <c r="N106" s="48"/>
    </row>
    <row r="107" spans="1:15" ht="8.25" customHeight="1" x14ac:dyDescent="0.2">
      <c r="A107" s="125"/>
      <c r="B107" s="126"/>
      <c r="C107" s="126"/>
      <c r="D107" s="126"/>
      <c r="E107" s="126"/>
      <c r="F107" s="126"/>
      <c r="G107" s="126"/>
      <c r="H107" s="127"/>
      <c r="I107" s="131"/>
      <c r="J107" s="132"/>
      <c r="K107" s="132"/>
      <c r="L107" s="132"/>
      <c r="M107" s="133"/>
      <c r="N107" s="106">
        <v>45190</v>
      </c>
      <c r="O107" s="107"/>
    </row>
    <row r="108" spans="1:15" ht="8.25" customHeight="1" x14ac:dyDescent="0.2">
      <c r="A108" s="128"/>
      <c r="B108" s="129"/>
      <c r="C108" s="129"/>
      <c r="D108" s="129"/>
      <c r="E108" s="129"/>
      <c r="F108" s="129"/>
      <c r="G108" s="129"/>
      <c r="H108" s="130"/>
      <c r="I108" s="134"/>
      <c r="J108" s="135"/>
      <c r="K108" s="135"/>
      <c r="L108" s="135"/>
      <c r="M108" s="136"/>
      <c r="N108" s="108"/>
      <c r="O108" s="109"/>
    </row>
    <row r="109" spans="1:15" ht="8.25" customHeight="1" x14ac:dyDescent="0.2">
      <c r="A109" s="100" t="s">
        <v>6</v>
      </c>
      <c r="B109" s="101"/>
      <c r="C109" s="101"/>
      <c r="D109" s="101"/>
      <c r="E109" s="101"/>
      <c r="F109" s="102"/>
      <c r="G109" s="33"/>
      <c r="H109" s="110" t="s">
        <v>7</v>
      </c>
      <c r="I109" s="111"/>
      <c r="J109" s="111"/>
      <c r="K109" s="111"/>
      <c r="L109" s="111"/>
      <c r="M109" s="111"/>
      <c r="N109" s="111"/>
      <c r="O109" s="112"/>
    </row>
    <row r="110" spans="1:15" x14ac:dyDescent="0.2">
      <c r="A110" s="103"/>
      <c r="B110" s="104"/>
      <c r="C110" s="104"/>
      <c r="D110" s="104"/>
      <c r="E110" s="104"/>
      <c r="F110" s="105"/>
      <c r="G110" s="33"/>
      <c r="H110" s="113"/>
      <c r="I110" s="114"/>
      <c r="J110" s="114"/>
      <c r="K110" s="114"/>
      <c r="L110" s="114"/>
      <c r="M110" s="114"/>
      <c r="N110" s="114"/>
      <c r="O110" s="115"/>
    </row>
    <row r="111" spans="1:15" ht="8.25" customHeight="1" x14ac:dyDescent="0.2">
      <c r="A111" s="10"/>
      <c r="F111" s="11"/>
      <c r="G111" s="33"/>
      <c r="H111" s="140" t="s">
        <v>8</v>
      </c>
      <c r="I111" s="141"/>
      <c r="J111" s="141"/>
      <c r="K111" s="141"/>
      <c r="L111" s="142"/>
      <c r="M111" s="116" t="s">
        <v>9</v>
      </c>
      <c r="N111" s="117"/>
      <c r="O111" s="118"/>
    </row>
    <row r="112" spans="1:15" x14ac:dyDescent="0.2">
      <c r="A112" s="12"/>
      <c r="F112" s="11"/>
      <c r="G112" s="33"/>
      <c r="H112" s="143"/>
      <c r="I112" s="144"/>
      <c r="J112" s="144"/>
      <c r="K112" s="144"/>
      <c r="L112" s="145"/>
      <c r="M112" s="119"/>
      <c r="N112" s="120"/>
      <c r="O112" s="121"/>
    </row>
    <row r="113" spans="1:256" x14ac:dyDescent="0.2">
      <c r="A113" s="12"/>
      <c r="F113" s="11"/>
      <c r="G113" s="34"/>
      <c r="H113" s="13"/>
      <c r="I113" s="10"/>
      <c r="J113" s="10"/>
      <c r="K113" s="10"/>
      <c r="L113" s="14"/>
      <c r="M113" s="10"/>
      <c r="N113" s="10"/>
      <c r="O113" s="41" t="s">
        <v>10</v>
      </c>
    </row>
    <row r="114" spans="1:256" x14ac:dyDescent="0.2">
      <c r="A114" s="12"/>
      <c r="F114" s="11"/>
      <c r="G114" s="35" t="s">
        <v>11</v>
      </c>
      <c r="H114" s="81" t="s">
        <v>12</v>
      </c>
      <c r="I114" s="15" t="s">
        <v>13</v>
      </c>
      <c r="J114" s="15" t="s">
        <v>14</v>
      </c>
      <c r="K114" s="15" t="s">
        <v>15</v>
      </c>
      <c r="L114" s="15" t="s">
        <v>16</v>
      </c>
      <c r="M114" s="15" t="s">
        <v>17</v>
      </c>
      <c r="N114" s="15" t="s">
        <v>18</v>
      </c>
      <c r="O114" s="41" t="s">
        <v>19</v>
      </c>
    </row>
    <row r="115" spans="1:256" x14ac:dyDescent="0.2">
      <c r="A115" s="15" t="s">
        <v>20</v>
      </c>
      <c r="B115" s="79" t="s">
        <v>21</v>
      </c>
      <c r="C115" s="80"/>
      <c r="D115" s="80"/>
      <c r="E115" s="80"/>
      <c r="F115" s="81"/>
      <c r="G115" s="35" t="s">
        <v>22</v>
      </c>
      <c r="H115" s="81" t="s">
        <v>23</v>
      </c>
      <c r="I115" s="15" t="s">
        <v>24</v>
      </c>
      <c r="J115" s="15" t="s">
        <v>24</v>
      </c>
      <c r="K115" s="15" t="s">
        <v>25</v>
      </c>
      <c r="L115" s="15" t="s">
        <v>15</v>
      </c>
      <c r="M115" s="15" t="s">
        <v>19</v>
      </c>
      <c r="N115" s="15" t="s">
        <v>26</v>
      </c>
      <c r="O115" s="41" t="s">
        <v>27</v>
      </c>
    </row>
    <row r="116" spans="1:256" ht="8.25" customHeight="1" x14ac:dyDescent="0.2">
      <c r="A116" s="15" t="s">
        <v>28</v>
      </c>
      <c r="F116" s="11"/>
      <c r="G116" s="35" t="s">
        <v>29</v>
      </c>
      <c r="H116" s="11"/>
      <c r="I116" s="15" t="s">
        <v>30</v>
      </c>
      <c r="J116" s="15" t="s">
        <v>31</v>
      </c>
      <c r="K116" s="15" t="s">
        <v>32</v>
      </c>
      <c r="L116" s="15" t="s">
        <v>33</v>
      </c>
      <c r="M116" s="15" t="s">
        <v>34</v>
      </c>
      <c r="N116" s="15" t="s">
        <v>19</v>
      </c>
      <c r="O116" s="42" t="s">
        <v>35</v>
      </c>
    </row>
    <row r="117" spans="1:256" ht="12.75" customHeight="1" x14ac:dyDescent="0.2">
      <c r="A117" s="12"/>
      <c r="F117" s="11"/>
      <c r="G117" s="36"/>
      <c r="H117" s="11"/>
      <c r="I117" s="15" t="s">
        <v>36</v>
      </c>
      <c r="J117" s="15"/>
      <c r="K117" s="15"/>
      <c r="L117" s="15"/>
      <c r="M117" s="15"/>
      <c r="N117" s="15" t="s">
        <v>37</v>
      </c>
      <c r="O117" s="41"/>
    </row>
    <row r="118" spans="1:256" ht="12.75" customHeight="1" x14ac:dyDescent="0.2">
      <c r="A118" s="16" t="s">
        <v>38</v>
      </c>
      <c r="B118" s="94" t="s">
        <v>39</v>
      </c>
      <c r="C118" s="95"/>
      <c r="D118" s="95"/>
      <c r="E118" s="95"/>
      <c r="F118" s="96"/>
      <c r="G118" s="37" t="s">
        <v>40</v>
      </c>
      <c r="H118" s="78" t="s">
        <v>41</v>
      </c>
      <c r="I118" s="16" t="s">
        <v>42</v>
      </c>
      <c r="J118" s="16" t="s">
        <v>43</v>
      </c>
      <c r="K118" s="16" t="s">
        <v>44</v>
      </c>
      <c r="L118" s="16" t="s">
        <v>45</v>
      </c>
      <c r="M118" s="16" t="s">
        <v>46</v>
      </c>
      <c r="N118" s="16" t="s">
        <v>47</v>
      </c>
      <c r="O118" s="43" t="s">
        <v>48</v>
      </c>
    </row>
    <row r="119" spans="1:256" s="2" customFormat="1" ht="35.15" customHeight="1" x14ac:dyDescent="0.3">
      <c r="A119" s="49" t="s">
        <v>107</v>
      </c>
      <c r="B119" s="85" t="s">
        <v>108</v>
      </c>
      <c r="C119" s="86"/>
      <c r="D119" s="86"/>
      <c r="E119" s="86"/>
      <c r="F119" s="87"/>
      <c r="G119" s="19" t="s">
        <v>109</v>
      </c>
      <c r="H119" s="5">
        <v>0</v>
      </c>
      <c r="I119" s="6">
        <v>1</v>
      </c>
      <c r="J119" s="20">
        <f t="shared" ref="J119:J123" si="12">SUM(H119*I119)</f>
        <v>0</v>
      </c>
      <c r="K119" s="6">
        <v>1</v>
      </c>
      <c r="L119" s="20">
        <f t="shared" ref="L119:L123" si="13">SUM(J119*K119)</f>
        <v>0</v>
      </c>
      <c r="M119" s="7"/>
      <c r="N119" s="8"/>
      <c r="O119" s="46">
        <f>SUM(M119*N119)</f>
        <v>0</v>
      </c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spans="1:256" s="2" customFormat="1" ht="35.15" customHeight="1" x14ac:dyDescent="0.3">
      <c r="A120" s="49" t="s">
        <v>110</v>
      </c>
      <c r="B120" s="85" t="s">
        <v>111</v>
      </c>
      <c r="C120" s="86"/>
      <c r="D120" s="86"/>
      <c r="E120" s="86"/>
      <c r="F120" s="87"/>
      <c r="G120" s="19" t="s">
        <v>112</v>
      </c>
      <c r="H120" s="5">
        <v>5</v>
      </c>
      <c r="I120" s="6">
        <v>12</v>
      </c>
      <c r="J120" s="20">
        <f t="shared" si="12"/>
        <v>60</v>
      </c>
      <c r="K120" s="6">
        <v>1</v>
      </c>
      <c r="L120" s="20">
        <f t="shared" si="13"/>
        <v>60</v>
      </c>
      <c r="M120" s="7"/>
      <c r="N120" s="8"/>
      <c r="O120" s="46">
        <f>SUM(M120*N120)</f>
        <v>0</v>
      </c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spans="1:256" s="2" customFormat="1" ht="35.15" customHeight="1" x14ac:dyDescent="0.3">
      <c r="A121" s="49" t="s">
        <v>113</v>
      </c>
      <c r="B121" s="85" t="s">
        <v>114</v>
      </c>
      <c r="C121" s="86"/>
      <c r="D121" s="86"/>
      <c r="E121" s="86"/>
      <c r="F121" s="87"/>
      <c r="G121" s="19" t="s">
        <v>53</v>
      </c>
      <c r="H121" s="5">
        <v>0</v>
      </c>
      <c r="I121" s="6">
        <v>1</v>
      </c>
      <c r="J121" s="20">
        <f t="shared" si="12"/>
        <v>0</v>
      </c>
      <c r="K121" s="6">
        <v>0.25</v>
      </c>
      <c r="L121" s="20">
        <f t="shared" si="13"/>
        <v>0</v>
      </c>
      <c r="M121" s="7"/>
      <c r="N121" s="8"/>
      <c r="O121" s="46">
        <f>SUM(M121*N121)</f>
        <v>0</v>
      </c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spans="1:256" s="2" customFormat="1" ht="35.15" customHeight="1" x14ac:dyDescent="0.3">
      <c r="A122" s="49" t="s">
        <v>115</v>
      </c>
      <c r="B122" s="85" t="s">
        <v>116</v>
      </c>
      <c r="C122" s="86"/>
      <c r="D122" s="86"/>
      <c r="E122" s="86"/>
      <c r="F122" s="87"/>
      <c r="G122" s="19" t="s">
        <v>53</v>
      </c>
      <c r="H122" s="5">
        <v>4</v>
      </c>
      <c r="I122" s="6">
        <v>12</v>
      </c>
      <c r="J122" s="20">
        <f t="shared" si="12"/>
        <v>48</v>
      </c>
      <c r="K122" s="6">
        <v>0.25</v>
      </c>
      <c r="L122" s="20">
        <f t="shared" si="13"/>
        <v>12</v>
      </c>
      <c r="M122" s="7"/>
      <c r="N122" s="8"/>
      <c r="O122" s="46">
        <f>SUM(M122*N122)</f>
        <v>0</v>
      </c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spans="1:256" s="2" customFormat="1" ht="30" customHeight="1" x14ac:dyDescent="0.3">
      <c r="A123" s="49" t="s">
        <v>117</v>
      </c>
      <c r="B123" s="85" t="s">
        <v>118</v>
      </c>
      <c r="C123" s="86"/>
      <c r="D123" s="86"/>
      <c r="E123" s="86"/>
      <c r="F123" s="87"/>
      <c r="G123" s="19" t="s">
        <v>119</v>
      </c>
      <c r="H123" s="5">
        <f>7+4</f>
        <v>11</v>
      </c>
      <c r="I123" s="6">
        <v>12</v>
      </c>
      <c r="J123" s="20">
        <f t="shared" si="12"/>
        <v>132</v>
      </c>
      <c r="K123" s="6">
        <v>1.5</v>
      </c>
      <c r="L123" s="20">
        <f t="shared" si="13"/>
        <v>198</v>
      </c>
      <c r="M123" s="7"/>
      <c r="N123" s="8"/>
      <c r="O123" s="46">
        <f>SUM(M123*N123)</f>
        <v>0</v>
      </c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spans="1:256" ht="13" x14ac:dyDescent="0.2">
      <c r="A124" s="53"/>
      <c r="B124" s="165" t="s">
        <v>67</v>
      </c>
      <c r="C124" s="166"/>
      <c r="D124" s="166"/>
      <c r="E124" s="166"/>
      <c r="F124" s="167"/>
      <c r="G124" s="54"/>
      <c r="H124" s="55"/>
      <c r="I124" s="56"/>
      <c r="J124" s="57">
        <f>SUM(J119:J123)</f>
        <v>240</v>
      </c>
      <c r="K124" s="56"/>
      <c r="L124" s="57">
        <f>SUM(L119:L123)</f>
        <v>270</v>
      </c>
      <c r="M124" s="57">
        <f>SUM(M119:M123)</f>
        <v>0</v>
      </c>
      <c r="N124" s="56"/>
      <c r="O124" s="57">
        <f>SUM(O119:O123)</f>
        <v>0</v>
      </c>
    </row>
    <row r="125" spans="1:256" x14ac:dyDescent="0.2">
      <c r="I125" s="70"/>
      <c r="J125" s="27"/>
      <c r="K125" s="70"/>
      <c r="L125" s="27"/>
      <c r="M125" s="70"/>
      <c r="N125" s="70"/>
      <c r="O125" s="71"/>
    </row>
    <row r="126" spans="1:256" x14ac:dyDescent="0.2">
      <c r="O126" s="51"/>
    </row>
    <row r="127" spans="1:256" x14ac:dyDescent="0.2">
      <c r="O127" s="51"/>
    </row>
  </sheetData>
  <mergeCells count="73">
    <mergeCell ref="N107:O108"/>
    <mergeCell ref="H109:O110"/>
    <mergeCell ref="M111:O112"/>
    <mergeCell ref="A100:H108"/>
    <mergeCell ref="H111:L112"/>
    <mergeCell ref="I100:M100"/>
    <mergeCell ref="I102:M108"/>
    <mergeCell ref="A109:F110"/>
    <mergeCell ref="B124:F124"/>
    <mergeCell ref="B90:F90"/>
    <mergeCell ref="B123:F123"/>
    <mergeCell ref="B95:F95"/>
    <mergeCell ref="B119:F119"/>
    <mergeCell ref="B118:F118"/>
    <mergeCell ref="B91:F91"/>
    <mergeCell ref="B92:F92"/>
    <mergeCell ref="B93:F93"/>
    <mergeCell ref="B120:F120"/>
    <mergeCell ref="B121:F121"/>
    <mergeCell ref="B122:F122"/>
    <mergeCell ref="B94:F94"/>
    <mergeCell ref="N76:O77"/>
    <mergeCell ref="A78:F79"/>
    <mergeCell ref="H78:O79"/>
    <mergeCell ref="M80:O81"/>
    <mergeCell ref="B88:F88"/>
    <mergeCell ref="B84:F84"/>
    <mergeCell ref="B87:F87"/>
    <mergeCell ref="B89:F89"/>
    <mergeCell ref="B65:F65"/>
    <mergeCell ref="A69:H77"/>
    <mergeCell ref="H80:L81"/>
    <mergeCell ref="I69:M69"/>
    <mergeCell ref="I71:M77"/>
    <mergeCell ref="B59:F59"/>
    <mergeCell ref="B60:F60"/>
    <mergeCell ref="B62:F62"/>
    <mergeCell ref="B57:F57"/>
    <mergeCell ref="B64:F64"/>
    <mergeCell ref="B61:F61"/>
    <mergeCell ref="B63:F63"/>
    <mergeCell ref="A33:F33"/>
    <mergeCell ref="B32:F32"/>
    <mergeCell ref="B53:F53"/>
    <mergeCell ref="B56:F56"/>
    <mergeCell ref="B58:F58"/>
    <mergeCell ref="A47:F48"/>
    <mergeCell ref="H47:O48"/>
    <mergeCell ref="H49:L50"/>
    <mergeCell ref="M49:O50"/>
    <mergeCell ref="A38:H46"/>
    <mergeCell ref="I38:M38"/>
    <mergeCell ref="I40:M46"/>
    <mergeCell ref="N45:O46"/>
    <mergeCell ref="A13:F14"/>
    <mergeCell ref="N11:O12"/>
    <mergeCell ref="H13:O14"/>
    <mergeCell ref="M15:O16"/>
    <mergeCell ref="A4:H12"/>
    <mergeCell ref="I6:M12"/>
    <mergeCell ref="I4:M4"/>
    <mergeCell ref="H15:L16"/>
    <mergeCell ref="B19:F19"/>
    <mergeCell ref="B25:F25"/>
    <mergeCell ref="B24:F24"/>
    <mergeCell ref="B30:F30"/>
    <mergeCell ref="B31:F31"/>
    <mergeCell ref="B22:F22"/>
    <mergeCell ref="B27:F27"/>
    <mergeCell ref="B23:F23"/>
    <mergeCell ref="B29:F29"/>
    <mergeCell ref="B26:F26"/>
    <mergeCell ref="B28:F28"/>
  </mergeCells>
  <phoneticPr fontId="0" type="noConversion"/>
  <printOptions horizontalCentered="1"/>
  <pageMargins left="0.25" right="0.25" top="0.4" bottom="0.75" header="0.5" footer="0.5"/>
  <pageSetup scale="92" orientation="landscape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(06-00)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3" manualBreakCount="3">
    <brk id="33" max="16383" man="1"/>
    <brk id="65" max="16383" man="1"/>
    <brk id="96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Scott, Alexandra - MRP-AMS</cp:lastModifiedBy>
  <cp:revision/>
  <dcterms:created xsi:type="dcterms:W3CDTF">2000-01-10T18:54:20Z</dcterms:created>
  <dcterms:modified xsi:type="dcterms:W3CDTF">2024-01-02T16:38:04Z</dcterms:modified>
  <cp:category/>
  <cp:contentStatus/>
</cp:coreProperties>
</file>