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80EA580F-0801-4FAB-8EBB-5D75A7B8F02E}" xr6:coauthVersionLast="46" xr6:coauthVersionMax="46" xr10:uidLastSave="{00000000-0000-0000-0000-000000000000}"/>
  <bookViews>
    <workbookView xWindow="-26192" yWindow="-109" windowWidth="26301" windowHeight="14305" xr2:uid="{00000000-000D-0000-FFFF-FFFF00000000}"/>
  </bookViews>
  <sheets>
    <sheet name="Tank Preconditioning" sheetId="1" r:id="rId1"/>
    <sheet name="Test Results" sheetId="2" r:id="rId2"/>
    <sheet name="Sheet3" sheetId="3" r:id="rId3"/>
  </sheets>
  <definedNames>
    <definedName name="Cap">Sheet3!$D$3:$D$4</definedName>
    <definedName name="CapTest">Sheet3!$C$3:$C$5</definedName>
    <definedName name="Fuel">Sheet3!$F$3:$F$4</definedName>
    <definedName name="Strategy">Sheet3!$A$3:$A$5</definedName>
    <definedName name="Temp">Sheet3!$E$3:$E$4</definedName>
    <definedName name="Test">Sheet3!$C$3:$C$4</definedName>
    <definedName name="TestTemp">Sheet3!$J$3:$J$4</definedName>
    <definedName name="with_filler_neck">Sheet3!$A$4:$A$5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2" l="1"/>
  <c r="J11" i="2"/>
  <c r="H13" i="1"/>
  <c r="I13" i="2"/>
  <c r="A67" i="2"/>
  <c r="Z43" i="2"/>
  <c r="AA43" i="2"/>
  <c r="Z41" i="2"/>
  <c r="AA41" i="2"/>
  <c r="Z39" i="2"/>
  <c r="AA39" i="2"/>
  <c r="Z35" i="2"/>
  <c r="AA35" i="2"/>
  <c r="AH3" i="2"/>
  <c r="D6" i="2"/>
  <c r="G147" i="1"/>
  <c r="H7" i="1"/>
  <c r="AH5" i="2"/>
  <c r="J9" i="2"/>
  <c r="J5" i="2"/>
  <c r="J7" i="2"/>
  <c r="J17" i="2"/>
  <c r="J22" i="2"/>
  <c r="J24" i="2"/>
  <c r="J26" i="2"/>
  <c r="DC36" i="2"/>
  <c r="DK36" i="2"/>
  <c r="DC37" i="2"/>
  <c r="DC38" i="2"/>
  <c r="DC39" i="2"/>
  <c r="DH39" i="2"/>
  <c r="DC40" i="2"/>
  <c r="DK40" i="2"/>
  <c r="DC41" i="2"/>
  <c r="DC42" i="2"/>
  <c r="DC43" i="2"/>
  <c r="DK43" i="2"/>
  <c r="DC44" i="2"/>
  <c r="DK44" i="2"/>
  <c r="DC45" i="2"/>
  <c r="DK45" i="2"/>
  <c r="DC46" i="2"/>
  <c r="DK46" i="2"/>
  <c r="DL45" i="2"/>
  <c r="DC47" i="2"/>
  <c r="DC48" i="2"/>
  <c r="DC49" i="2"/>
  <c r="DH49" i="2"/>
  <c r="DC50" i="2"/>
  <c r="DC51" i="2"/>
  <c r="DC52" i="2"/>
  <c r="DK52" i="2"/>
  <c r="DL52" i="2"/>
  <c r="DC53" i="2"/>
  <c r="DC54" i="2"/>
  <c r="DG54" i="2"/>
  <c r="DC35" i="2"/>
  <c r="CE36" i="2"/>
  <c r="CE37" i="2"/>
  <c r="CE38" i="2"/>
  <c r="CJ38" i="2"/>
  <c r="CE39" i="2"/>
  <c r="CE40" i="2"/>
  <c r="CE41" i="2"/>
  <c r="CJ41" i="2"/>
  <c r="CE42" i="2"/>
  <c r="CE43" i="2"/>
  <c r="CE44" i="2"/>
  <c r="CG44" i="2"/>
  <c r="CE45" i="2"/>
  <c r="CJ45" i="2"/>
  <c r="CE46" i="2"/>
  <c r="CE47" i="2"/>
  <c r="CI47" i="2"/>
  <c r="CE48" i="2"/>
  <c r="CE49" i="2"/>
  <c r="CE50" i="2"/>
  <c r="CE51" i="2"/>
  <c r="CJ51" i="2"/>
  <c r="CE52" i="2"/>
  <c r="CL52" i="2"/>
  <c r="CE53" i="2"/>
  <c r="CG53" i="2"/>
  <c r="CE54" i="2"/>
  <c r="CE35" i="2"/>
  <c r="BG36" i="2"/>
  <c r="BI36" i="2"/>
  <c r="BG37" i="2"/>
  <c r="BG38" i="2"/>
  <c r="BG39" i="2"/>
  <c r="BI39" i="2"/>
  <c r="BG40" i="2"/>
  <c r="BL40" i="2"/>
  <c r="BG41" i="2"/>
  <c r="BL41" i="2"/>
  <c r="BG42" i="2"/>
  <c r="BK42" i="2"/>
  <c r="BG43" i="2"/>
  <c r="BO43" i="2"/>
  <c r="BG44" i="2"/>
  <c r="BO44" i="2"/>
  <c r="BG45" i="2"/>
  <c r="BJ45" i="2"/>
  <c r="BG46" i="2"/>
  <c r="BO46" i="2"/>
  <c r="BG47" i="2"/>
  <c r="BJ47" i="2"/>
  <c r="BG48" i="2"/>
  <c r="BK48" i="2"/>
  <c r="BG49" i="2"/>
  <c r="BO49" i="2"/>
  <c r="BG50" i="2"/>
  <c r="BO50" i="2"/>
  <c r="BG51" i="2"/>
  <c r="BO51" i="2"/>
  <c r="BG52" i="2"/>
  <c r="BI52" i="2"/>
  <c r="BG53" i="2"/>
  <c r="BG54" i="2"/>
  <c r="BG35" i="2"/>
  <c r="BO35" i="2"/>
  <c r="BP34" i="2"/>
  <c r="AI36" i="2"/>
  <c r="AN36" i="2"/>
  <c r="AI37" i="2"/>
  <c r="AN37" i="2"/>
  <c r="AI38" i="2"/>
  <c r="AQ38" i="2"/>
  <c r="AI39" i="2"/>
  <c r="AN39" i="2"/>
  <c r="AO38" i="2"/>
  <c r="AI40" i="2"/>
  <c r="AI41" i="2"/>
  <c r="AN41" i="2"/>
  <c r="AI42" i="2"/>
  <c r="AQ42" i="2"/>
  <c r="AI43" i="2"/>
  <c r="AN43" i="2"/>
  <c r="AI44" i="2"/>
  <c r="AQ44" i="2"/>
  <c r="AI45" i="2"/>
  <c r="AQ45" i="2"/>
  <c r="AI46" i="2"/>
  <c r="AN46" i="2"/>
  <c r="AI47" i="2"/>
  <c r="AQ47" i="2"/>
  <c r="AI48" i="2"/>
  <c r="AI49" i="2"/>
  <c r="AI50" i="2"/>
  <c r="AQ50" i="2"/>
  <c r="AI51" i="2"/>
  <c r="AL51" i="2"/>
  <c r="AI52" i="2"/>
  <c r="AN52" i="2"/>
  <c r="AI53" i="2"/>
  <c r="AI54" i="2"/>
  <c r="AK54" i="2"/>
  <c r="AI35" i="2"/>
  <c r="AN35" i="2"/>
  <c r="AH23" i="2"/>
  <c r="AH21" i="2"/>
  <c r="AM174" i="1"/>
  <c r="AE174" i="1"/>
  <c r="W174" i="1"/>
  <c r="O174" i="1"/>
  <c r="G174" i="1"/>
  <c r="AM173" i="1"/>
  <c r="AE173" i="1"/>
  <c r="W173" i="1"/>
  <c r="O173" i="1"/>
  <c r="G173" i="1"/>
  <c r="AM172" i="1"/>
  <c r="AE172" i="1"/>
  <c r="W172" i="1"/>
  <c r="O172" i="1"/>
  <c r="G172" i="1"/>
  <c r="AM171" i="1"/>
  <c r="AE171" i="1"/>
  <c r="W171" i="1"/>
  <c r="O171" i="1"/>
  <c r="G171" i="1"/>
  <c r="AM170" i="1"/>
  <c r="AE170" i="1"/>
  <c r="W170" i="1"/>
  <c r="O170" i="1"/>
  <c r="G170" i="1"/>
  <c r="AM169" i="1"/>
  <c r="AE169" i="1"/>
  <c r="W169" i="1"/>
  <c r="O169" i="1"/>
  <c r="G169" i="1"/>
  <c r="AM168" i="1"/>
  <c r="AE168" i="1"/>
  <c r="W168" i="1"/>
  <c r="O168" i="1"/>
  <c r="G168" i="1"/>
  <c r="AM167" i="1"/>
  <c r="AE167" i="1"/>
  <c r="W167" i="1"/>
  <c r="O167" i="1"/>
  <c r="G167" i="1"/>
  <c r="AM166" i="1"/>
  <c r="AE166" i="1"/>
  <c r="W166" i="1"/>
  <c r="O166" i="1"/>
  <c r="G166" i="1"/>
  <c r="AM165" i="1"/>
  <c r="AE165" i="1"/>
  <c r="W165" i="1"/>
  <c r="O165" i="1"/>
  <c r="G165" i="1"/>
  <c r="AM164" i="1"/>
  <c r="AE164" i="1"/>
  <c r="W164" i="1"/>
  <c r="O164" i="1"/>
  <c r="G164" i="1"/>
  <c r="AM163" i="1"/>
  <c r="AE163" i="1"/>
  <c r="W163" i="1"/>
  <c r="O163" i="1"/>
  <c r="G163" i="1"/>
  <c r="AM162" i="1"/>
  <c r="AE162" i="1"/>
  <c r="W162" i="1"/>
  <c r="O162" i="1"/>
  <c r="G162" i="1"/>
  <c r="AM161" i="1"/>
  <c r="AE161" i="1"/>
  <c r="W161" i="1"/>
  <c r="O161" i="1"/>
  <c r="G161" i="1"/>
  <c r="AM160" i="1"/>
  <c r="AE160" i="1"/>
  <c r="W160" i="1"/>
  <c r="O160" i="1"/>
  <c r="G160" i="1"/>
  <c r="AM159" i="1"/>
  <c r="AE159" i="1"/>
  <c r="W159" i="1"/>
  <c r="O159" i="1"/>
  <c r="G159" i="1"/>
  <c r="AM158" i="1"/>
  <c r="AE158" i="1"/>
  <c r="W158" i="1"/>
  <c r="O158" i="1"/>
  <c r="G158" i="1"/>
  <c r="AM157" i="1"/>
  <c r="AE157" i="1"/>
  <c r="W157" i="1"/>
  <c r="O157" i="1"/>
  <c r="G157" i="1"/>
  <c r="AM156" i="1"/>
  <c r="AE156" i="1"/>
  <c r="W156" i="1"/>
  <c r="O156" i="1"/>
  <c r="G156" i="1"/>
  <c r="AM155" i="1"/>
  <c r="AE155" i="1"/>
  <c r="W155" i="1"/>
  <c r="O155" i="1"/>
  <c r="G155" i="1"/>
  <c r="AM154" i="1"/>
  <c r="AE154" i="1"/>
  <c r="W154" i="1"/>
  <c r="O154" i="1"/>
  <c r="G154" i="1"/>
  <c r="AM153" i="1"/>
  <c r="AE153" i="1"/>
  <c r="W153" i="1"/>
  <c r="O153" i="1"/>
  <c r="G153" i="1"/>
  <c r="AM152" i="1"/>
  <c r="AE152" i="1"/>
  <c r="W152" i="1"/>
  <c r="O152" i="1"/>
  <c r="G152" i="1"/>
  <c r="AM151" i="1"/>
  <c r="AE151" i="1"/>
  <c r="W151" i="1"/>
  <c r="O151" i="1"/>
  <c r="G151" i="1"/>
  <c r="AM150" i="1"/>
  <c r="AE150" i="1"/>
  <c r="W150" i="1"/>
  <c r="O150" i="1"/>
  <c r="G150" i="1"/>
  <c r="AM149" i="1"/>
  <c r="AE149" i="1"/>
  <c r="W149" i="1"/>
  <c r="O149" i="1"/>
  <c r="G149" i="1"/>
  <c r="AM148" i="1"/>
  <c r="AE148" i="1"/>
  <c r="W148" i="1"/>
  <c r="O148" i="1"/>
  <c r="G148" i="1"/>
  <c r="AM147" i="1"/>
  <c r="AE147" i="1"/>
  <c r="W147" i="1"/>
  <c r="O147" i="1"/>
  <c r="AM146" i="1"/>
  <c r="AE146" i="1"/>
  <c r="W146" i="1"/>
  <c r="O146" i="1"/>
  <c r="G146" i="1"/>
  <c r="AM145" i="1"/>
  <c r="AE145" i="1"/>
  <c r="W145" i="1"/>
  <c r="O145" i="1"/>
  <c r="G145" i="1"/>
  <c r="AM144" i="1"/>
  <c r="AE144" i="1"/>
  <c r="W144" i="1"/>
  <c r="O144" i="1"/>
  <c r="G144" i="1"/>
  <c r="AM143" i="1"/>
  <c r="AE143" i="1"/>
  <c r="W143" i="1"/>
  <c r="O143" i="1"/>
  <c r="G143" i="1"/>
  <c r="AM142" i="1"/>
  <c r="AE142" i="1"/>
  <c r="W142" i="1"/>
  <c r="O142" i="1"/>
  <c r="G142" i="1"/>
  <c r="AM141" i="1"/>
  <c r="AE141" i="1"/>
  <c r="W141" i="1"/>
  <c r="O141" i="1"/>
  <c r="G141" i="1"/>
  <c r="AM140" i="1"/>
  <c r="AE140" i="1"/>
  <c r="W140" i="1"/>
  <c r="O140" i="1"/>
  <c r="G140" i="1"/>
  <c r="AM139" i="1"/>
  <c r="AE139" i="1"/>
  <c r="W139" i="1"/>
  <c r="O139" i="1"/>
  <c r="G139" i="1"/>
  <c r="AM138" i="1"/>
  <c r="AE138" i="1"/>
  <c r="W138" i="1"/>
  <c r="O138" i="1"/>
  <c r="G138" i="1"/>
  <c r="AM137" i="1"/>
  <c r="AE137" i="1"/>
  <c r="W137" i="1"/>
  <c r="O137" i="1"/>
  <c r="G137" i="1"/>
  <c r="AM136" i="1"/>
  <c r="AE136" i="1"/>
  <c r="W136" i="1"/>
  <c r="O136" i="1"/>
  <c r="G136" i="1"/>
  <c r="AM135" i="1"/>
  <c r="AE135" i="1"/>
  <c r="W135" i="1"/>
  <c r="O135" i="1"/>
  <c r="G135" i="1"/>
  <c r="AM134" i="1"/>
  <c r="AE134" i="1"/>
  <c r="W134" i="1"/>
  <c r="O134" i="1"/>
  <c r="G134" i="1"/>
  <c r="AM133" i="1"/>
  <c r="AE133" i="1"/>
  <c r="W133" i="1"/>
  <c r="O133" i="1"/>
  <c r="G133" i="1"/>
  <c r="AM132" i="1"/>
  <c r="AE132" i="1"/>
  <c r="W132" i="1"/>
  <c r="O132" i="1"/>
  <c r="G132" i="1"/>
  <c r="AM131" i="1"/>
  <c r="AE131" i="1"/>
  <c r="W131" i="1"/>
  <c r="O131" i="1"/>
  <c r="G131" i="1"/>
  <c r="AM130" i="1"/>
  <c r="AE130" i="1"/>
  <c r="W130" i="1"/>
  <c r="O130" i="1"/>
  <c r="G130" i="1"/>
  <c r="AM129" i="1"/>
  <c r="AE129" i="1"/>
  <c r="W129" i="1"/>
  <c r="O129" i="1"/>
  <c r="G129" i="1"/>
  <c r="AM128" i="1"/>
  <c r="AE128" i="1"/>
  <c r="W128" i="1"/>
  <c r="O128" i="1"/>
  <c r="G128" i="1"/>
  <c r="AM127" i="1"/>
  <c r="AE127" i="1"/>
  <c r="W127" i="1"/>
  <c r="O127" i="1"/>
  <c r="G127" i="1"/>
  <c r="AM126" i="1"/>
  <c r="AE126" i="1"/>
  <c r="W126" i="1"/>
  <c r="O126" i="1"/>
  <c r="G126" i="1"/>
  <c r="AM125" i="1"/>
  <c r="AE125" i="1"/>
  <c r="W125" i="1"/>
  <c r="O125" i="1"/>
  <c r="G125" i="1"/>
  <c r="AM124" i="1"/>
  <c r="AE124" i="1"/>
  <c r="W124" i="1"/>
  <c r="O124" i="1"/>
  <c r="G124" i="1"/>
  <c r="AM123" i="1"/>
  <c r="AE123" i="1"/>
  <c r="W123" i="1"/>
  <c r="O123" i="1"/>
  <c r="G123" i="1"/>
  <c r="AM122" i="1"/>
  <c r="AE122" i="1"/>
  <c r="W122" i="1"/>
  <c r="O122" i="1"/>
  <c r="G122" i="1"/>
  <c r="AM121" i="1"/>
  <c r="AE121" i="1"/>
  <c r="W121" i="1"/>
  <c r="O121" i="1"/>
  <c r="G121" i="1"/>
  <c r="AM120" i="1"/>
  <c r="AE120" i="1"/>
  <c r="W120" i="1"/>
  <c r="O120" i="1"/>
  <c r="G120" i="1"/>
  <c r="AM119" i="1"/>
  <c r="AE119" i="1"/>
  <c r="W119" i="1"/>
  <c r="O119" i="1"/>
  <c r="G119" i="1"/>
  <c r="AM118" i="1"/>
  <c r="AE118" i="1"/>
  <c r="W118" i="1"/>
  <c r="O118" i="1"/>
  <c r="G118" i="1"/>
  <c r="AM117" i="1"/>
  <c r="AE117" i="1"/>
  <c r="W117" i="1"/>
  <c r="O117" i="1"/>
  <c r="G117" i="1"/>
  <c r="AM116" i="1"/>
  <c r="AE116" i="1"/>
  <c r="W116" i="1"/>
  <c r="O116" i="1"/>
  <c r="G116" i="1"/>
  <c r="AM115" i="1"/>
  <c r="AE115" i="1"/>
  <c r="W115" i="1"/>
  <c r="O115" i="1"/>
  <c r="G115" i="1"/>
  <c r="AM114" i="1"/>
  <c r="AE114" i="1"/>
  <c r="W114" i="1"/>
  <c r="O114" i="1"/>
  <c r="G114" i="1"/>
  <c r="AM113" i="1"/>
  <c r="AE113" i="1"/>
  <c r="W113" i="1"/>
  <c r="O113" i="1"/>
  <c r="G113" i="1"/>
  <c r="AM112" i="1"/>
  <c r="AE112" i="1"/>
  <c r="W112" i="1"/>
  <c r="O112" i="1"/>
  <c r="G112" i="1"/>
  <c r="AM111" i="1"/>
  <c r="AE111" i="1"/>
  <c r="W111" i="1"/>
  <c r="O111" i="1"/>
  <c r="G111" i="1"/>
  <c r="AM110" i="1"/>
  <c r="AE110" i="1"/>
  <c r="W110" i="1"/>
  <c r="O110" i="1"/>
  <c r="G110" i="1"/>
  <c r="AM109" i="1"/>
  <c r="AE109" i="1"/>
  <c r="W109" i="1"/>
  <c r="O109" i="1"/>
  <c r="G109" i="1"/>
  <c r="AM108" i="1"/>
  <c r="AE108" i="1"/>
  <c r="W108" i="1"/>
  <c r="O108" i="1"/>
  <c r="G108" i="1"/>
  <c r="AM107" i="1"/>
  <c r="AE107" i="1"/>
  <c r="W107" i="1"/>
  <c r="O107" i="1"/>
  <c r="G107" i="1"/>
  <c r="AM106" i="1"/>
  <c r="AE106" i="1"/>
  <c r="W106" i="1"/>
  <c r="O106" i="1"/>
  <c r="G106" i="1"/>
  <c r="AM105" i="1"/>
  <c r="AE105" i="1"/>
  <c r="W105" i="1"/>
  <c r="O105" i="1"/>
  <c r="G105" i="1"/>
  <c r="AM104" i="1"/>
  <c r="AE104" i="1"/>
  <c r="W104" i="1"/>
  <c r="O104" i="1"/>
  <c r="G104" i="1"/>
  <c r="AM103" i="1"/>
  <c r="AE103" i="1"/>
  <c r="W103" i="1"/>
  <c r="O103" i="1"/>
  <c r="G103" i="1"/>
  <c r="AM102" i="1"/>
  <c r="AE102" i="1"/>
  <c r="W102" i="1"/>
  <c r="O102" i="1"/>
  <c r="G102" i="1"/>
  <c r="AM101" i="1"/>
  <c r="AE101" i="1"/>
  <c r="W101" i="1"/>
  <c r="O101" i="1"/>
  <c r="G101" i="1"/>
  <c r="AM100" i="1"/>
  <c r="AE100" i="1"/>
  <c r="W100" i="1"/>
  <c r="O100" i="1"/>
  <c r="G100" i="1"/>
  <c r="AM99" i="1"/>
  <c r="AE99" i="1"/>
  <c r="W99" i="1"/>
  <c r="O99" i="1"/>
  <c r="G99" i="1"/>
  <c r="AM98" i="1"/>
  <c r="AE98" i="1"/>
  <c r="W98" i="1"/>
  <c r="O98" i="1"/>
  <c r="G98" i="1"/>
  <c r="AM97" i="1"/>
  <c r="AE97" i="1"/>
  <c r="W97" i="1"/>
  <c r="O97" i="1"/>
  <c r="G97" i="1"/>
  <c r="AM96" i="1"/>
  <c r="AE96" i="1"/>
  <c r="W96" i="1"/>
  <c r="O96" i="1"/>
  <c r="G96" i="1"/>
  <c r="AM95" i="1"/>
  <c r="AE95" i="1"/>
  <c r="W95" i="1"/>
  <c r="O95" i="1"/>
  <c r="G95" i="1"/>
  <c r="AM94" i="1"/>
  <c r="AE94" i="1"/>
  <c r="W94" i="1"/>
  <c r="O94" i="1"/>
  <c r="G94" i="1"/>
  <c r="AM93" i="1"/>
  <c r="AE93" i="1"/>
  <c r="W93" i="1"/>
  <c r="O93" i="1"/>
  <c r="G93" i="1"/>
  <c r="AM92" i="1"/>
  <c r="AE92" i="1"/>
  <c r="W92" i="1"/>
  <c r="O92" i="1"/>
  <c r="G92" i="1"/>
  <c r="AM91" i="1"/>
  <c r="AE91" i="1"/>
  <c r="W91" i="1"/>
  <c r="O91" i="1"/>
  <c r="G91" i="1"/>
  <c r="AM90" i="1"/>
  <c r="AE90" i="1"/>
  <c r="W90" i="1"/>
  <c r="O90" i="1"/>
  <c r="G90" i="1"/>
  <c r="AM89" i="1"/>
  <c r="AE89" i="1"/>
  <c r="W89" i="1"/>
  <c r="O89" i="1"/>
  <c r="G89" i="1"/>
  <c r="AM88" i="1"/>
  <c r="AE88" i="1"/>
  <c r="W88" i="1"/>
  <c r="O88" i="1"/>
  <c r="G88" i="1"/>
  <c r="AM87" i="1"/>
  <c r="AE87" i="1"/>
  <c r="W87" i="1"/>
  <c r="O87" i="1"/>
  <c r="G87" i="1"/>
  <c r="AM86" i="1"/>
  <c r="AE86" i="1"/>
  <c r="W86" i="1"/>
  <c r="O86" i="1"/>
  <c r="G86" i="1"/>
  <c r="AM85" i="1"/>
  <c r="AE85" i="1"/>
  <c r="W85" i="1"/>
  <c r="O85" i="1"/>
  <c r="G85" i="1"/>
  <c r="AM84" i="1"/>
  <c r="AE84" i="1"/>
  <c r="W84" i="1"/>
  <c r="O84" i="1"/>
  <c r="G84" i="1"/>
  <c r="AM83" i="1"/>
  <c r="AE83" i="1"/>
  <c r="W83" i="1"/>
  <c r="O83" i="1"/>
  <c r="G83" i="1"/>
  <c r="AM82" i="1"/>
  <c r="AE82" i="1"/>
  <c r="W82" i="1"/>
  <c r="O82" i="1"/>
  <c r="G82" i="1"/>
  <c r="AM81" i="1"/>
  <c r="AE81" i="1"/>
  <c r="W81" i="1"/>
  <c r="O81" i="1"/>
  <c r="G81" i="1"/>
  <c r="AM80" i="1"/>
  <c r="AE80" i="1"/>
  <c r="W80" i="1"/>
  <c r="O80" i="1"/>
  <c r="G80" i="1"/>
  <c r="AM79" i="1"/>
  <c r="AE79" i="1"/>
  <c r="W79" i="1"/>
  <c r="O79" i="1"/>
  <c r="G79" i="1"/>
  <c r="AM78" i="1"/>
  <c r="AE78" i="1"/>
  <c r="W78" i="1"/>
  <c r="O78" i="1"/>
  <c r="G78" i="1"/>
  <c r="AM77" i="1"/>
  <c r="AE77" i="1"/>
  <c r="W77" i="1"/>
  <c r="O77" i="1"/>
  <c r="G77" i="1"/>
  <c r="AM76" i="1"/>
  <c r="AE76" i="1"/>
  <c r="W76" i="1"/>
  <c r="O76" i="1"/>
  <c r="G76" i="1"/>
  <c r="AM75" i="1"/>
  <c r="AE75" i="1"/>
  <c r="W75" i="1"/>
  <c r="O75" i="1"/>
  <c r="G75" i="1"/>
  <c r="AM74" i="1"/>
  <c r="AE74" i="1"/>
  <c r="W74" i="1"/>
  <c r="O74" i="1"/>
  <c r="G74" i="1"/>
  <c r="AM73" i="1"/>
  <c r="AE73" i="1"/>
  <c r="W73" i="1"/>
  <c r="O73" i="1"/>
  <c r="G73" i="1"/>
  <c r="AM72" i="1"/>
  <c r="AE72" i="1"/>
  <c r="W72" i="1"/>
  <c r="O72" i="1"/>
  <c r="G72" i="1"/>
  <c r="AM71" i="1"/>
  <c r="AE71" i="1"/>
  <c r="W71" i="1"/>
  <c r="O71" i="1"/>
  <c r="G71" i="1"/>
  <c r="AM70" i="1"/>
  <c r="AE70" i="1"/>
  <c r="W70" i="1"/>
  <c r="O70" i="1"/>
  <c r="G70" i="1"/>
  <c r="AM69" i="1"/>
  <c r="AE69" i="1"/>
  <c r="W69" i="1"/>
  <c r="O69" i="1"/>
  <c r="G69" i="1"/>
  <c r="AM68" i="1"/>
  <c r="AE68" i="1"/>
  <c r="W68" i="1"/>
  <c r="O68" i="1"/>
  <c r="G68" i="1"/>
  <c r="AM67" i="1"/>
  <c r="AE67" i="1"/>
  <c r="W67" i="1"/>
  <c r="O67" i="1"/>
  <c r="G67" i="1"/>
  <c r="AM66" i="1"/>
  <c r="AE66" i="1"/>
  <c r="W66" i="1"/>
  <c r="O66" i="1"/>
  <c r="G66" i="1"/>
  <c r="AM65" i="1"/>
  <c r="AE65" i="1"/>
  <c r="W65" i="1"/>
  <c r="O65" i="1"/>
  <c r="G65" i="1"/>
  <c r="AM64" i="1"/>
  <c r="AE64" i="1"/>
  <c r="W64" i="1"/>
  <c r="O64" i="1"/>
  <c r="G64" i="1"/>
  <c r="AM63" i="1"/>
  <c r="AE63" i="1"/>
  <c r="W63" i="1"/>
  <c r="O63" i="1"/>
  <c r="G63" i="1"/>
  <c r="AM62" i="1"/>
  <c r="AE62" i="1"/>
  <c r="W62" i="1"/>
  <c r="O62" i="1"/>
  <c r="G62" i="1"/>
  <c r="AM61" i="1"/>
  <c r="AE61" i="1"/>
  <c r="W61" i="1"/>
  <c r="O61" i="1"/>
  <c r="G61" i="1"/>
  <c r="AM60" i="1"/>
  <c r="AE60" i="1"/>
  <c r="W60" i="1"/>
  <c r="O60" i="1"/>
  <c r="G60" i="1"/>
  <c r="AM59" i="1"/>
  <c r="AE59" i="1"/>
  <c r="W59" i="1"/>
  <c r="O59" i="1"/>
  <c r="G59" i="1"/>
  <c r="AM58" i="1"/>
  <c r="AE58" i="1"/>
  <c r="W58" i="1"/>
  <c r="O58" i="1"/>
  <c r="G58" i="1"/>
  <c r="AM57" i="1"/>
  <c r="AE57" i="1"/>
  <c r="W57" i="1"/>
  <c r="O57" i="1"/>
  <c r="G57" i="1"/>
  <c r="AM56" i="1"/>
  <c r="AE56" i="1"/>
  <c r="W56" i="1"/>
  <c r="O56" i="1"/>
  <c r="G56" i="1"/>
  <c r="AM55" i="1"/>
  <c r="AE55" i="1"/>
  <c r="W55" i="1"/>
  <c r="O55" i="1"/>
  <c r="G55" i="1"/>
  <c r="AM54" i="1"/>
  <c r="AE54" i="1"/>
  <c r="W54" i="1"/>
  <c r="O54" i="1"/>
  <c r="G54" i="1"/>
  <c r="AM53" i="1"/>
  <c r="AE53" i="1"/>
  <c r="W53" i="1"/>
  <c r="O53" i="1"/>
  <c r="G53" i="1"/>
  <c r="AM52" i="1"/>
  <c r="AE52" i="1"/>
  <c r="W52" i="1"/>
  <c r="O52" i="1"/>
  <c r="G52" i="1"/>
  <c r="AM51" i="1"/>
  <c r="AE51" i="1"/>
  <c r="W51" i="1"/>
  <c r="O51" i="1"/>
  <c r="G51" i="1"/>
  <c r="AM50" i="1"/>
  <c r="AE50" i="1"/>
  <c r="W50" i="1"/>
  <c r="O50" i="1"/>
  <c r="G50" i="1"/>
  <c r="AM49" i="1"/>
  <c r="AE49" i="1"/>
  <c r="W49" i="1"/>
  <c r="O49" i="1"/>
  <c r="G49" i="1"/>
  <c r="AM48" i="1"/>
  <c r="AE48" i="1"/>
  <c r="W48" i="1"/>
  <c r="O48" i="1"/>
  <c r="G48" i="1"/>
  <c r="AM47" i="1"/>
  <c r="AE47" i="1"/>
  <c r="W47" i="1"/>
  <c r="O47" i="1"/>
  <c r="G47" i="1"/>
  <c r="AM46" i="1"/>
  <c r="AE46" i="1"/>
  <c r="W46" i="1"/>
  <c r="O46" i="1"/>
  <c r="G46" i="1"/>
  <c r="AM45" i="1"/>
  <c r="AE45" i="1"/>
  <c r="W45" i="1"/>
  <c r="O45" i="1"/>
  <c r="G45" i="1"/>
  <c r="AM44" i="1"/>
  <c r="AE44" i="1"/>
  <c r="W44" i="1"/>
  <c r="O44" i="1"/>
  <c r="G44" i="1"/>
  <c r="AM43" i="1"/>
  <c r="AE43" i="1"/>
  <c r="W43" i="1"/>
  <c r="O43" i="1"/>
  <c r="G43" i="1"/>
  <c r="AM42" i="1"/>
  <c r="AE42" i="1"/>
  <c r="W42" i="1"/>
  <c r="O42" i="1"/>
  <c r="G42" i="1"/>
  <c r="AM41" i="1"/>
  <c r="AE41" i="1"/>
  <c r="W41" i="1"/>
  <c r="O41" i="1"/>
  <c r="G41" i="1"/>
  <c r="AM40" i="1"/>
  <c r="AE40" i="1"/>
  <c r="W40" i="1"/>
  <c r="X40" i="1"/>
  <c r="O40" i="1"/>
  <c r="G40" i="1"/>
  <c r="AM39" i="1"/>
  <c r="AE39" i="1"/>
  <c r="W39" i="1"/>
  <c r="O39" i="1"/>
  <c r="G39" i="1"/>
  <c r="AM38" i="1"/>
  <c r="AE38" i="1"/>
  <c r="W38" i="1"/>
  <c r="O38" i="1"/>
  <c r="G38" i="1"/>
  <c r="AM37" i="1"/>
  <c r="AE37" i="1"/>
  <c r="W37" i="1"/>
  <c r="O37" i="1"/>
  <c r="G37" i="1"/>
  <c r="AM36" i="1"/>
  <c r="AE36" i="1"/>
  <c r="W36" i="1"/>
  <c r="O36" i="1"/>
  <c r="G36" i="1"/>
  <c r="H36" i="1"/>
  <c r="AM35" i="1"/>
  <c r="AN35" i="1"/>
  <c r="AE35" i="1"/>
  <c r="AF35" i="1"/>
  <c r="W35" i="1"/>
  <c r="X35" i="1"/>
  <c r="X36" i="1"/>
  <c r="Y36" i="1"/>
  <c r="Y35" i="1"/>
  <c r="O35" i="1"/>
  <c r="G35" i="1"/>
  <c r="H35"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AN34" i="1"/>
  <c r="AF34" i="1"/>
  <c r="AG34" i="1"/>
  <c r="X34" i="1"/>
  <c r="Y34" i="1"/>
  <c r="P34" i="1"/>
  <c r="H34" i="1"/>
  <c r="I34" i="1"/>
  <c r="H27" i="1"/>
  <c r="J27" i="2"/>
  <c r="H23" i="1"/>
  <c r="J23" i="2"/>
  <c r="I20" i="1"/>
  <c r="L20" i="2"/>
  <c r="H20" i="1"/>
  <c r="J20" i="2"/>
  <c r="D69" i="2"/>
  <c r="H19" i="1"/>
  <c r="J19" i="2"/>
  <c r="D70" i="2"/>
  <c r="I17" i="1"/>
  <c r="L17" i="2"/>
  <c r="K54" i="2"/>
  <c r="K53" i="2"/>
  <c r="O53" i="2"/>
  <c r="K52" i="2"/>
  <c r="O52" i="2"/>
  <c r="K51" i="2"/>
  <c r="O51" i="2"/>
  <c r="K50" i="2"/>
  <c r="M50" i="2"/>
  <c r="K49" i="2"/>
  <c r="V49" i="2"/>
  <c r="K48" i="2"/>
  <c r="P48" i="2"/>
  <c r="K47" i="2"/>
  <c r="K46" i="2"/>
  <c r="M46" i="2"/>
  <c r="K45" i="2"/>
  <c r="M45" i="2"/>
  <c r="K44" i="2"/>
  <c r="P44" i="2"/>
  <c r="K43" i="2"/>
  <c r="P43" i="2"/>
  <c r="K42" i="2"/>
  <c r="S42" i="2"/>
  <c r="K41" i="2"/>
  <c r="P41" i="2"/>
  <c r="K40" i="2"/>
  <c r="P40" i="2"/>
  <c r="S40" i="2"/>
  <c r="T40" i="2"/>
  <c r="K39" i="2"/>
  <c r="S39" i="2"/>
  <c r="K38" i="2"/>
  <c r="P38" i="2"/>
  <c r="K37" i="2"/>
  <c r="P37" i="2"/>
  <c r="K36" i="2"/>
  <c r="M36" i="2"/>
  <c r="K35" i="2"/>
  <c r="M35" i="2"/>
  <c r="S34" i="2"/>
  <c r="P34" i="2"/>
  <c r="A69" i="2"/>
  <c r="CT38" i="2"/>
  <c r="CU38" i="2"/>
  <c r="CJ34" i="2"/>
  <c r="CM34" i="2"/>
  <c r="BV35" i="2"/>
  <c r="BW35" i="2"/>
  <c r="AX36" i="2"/>
  <c r="AY36" i="2"/>
  <c r="B35" i="2"/>
  <c r="C35" i="2"/>
  <c r="B49" i="2"/>
  <c r="C49" i="2"/>
  <c r="B50" i="2"/>
  <c r="C50" i="2"/>
  <c r="B51" i="2"/>
  <c r="C51" i="2"/>
  <c r="B52" i="2"/>
  <c r="C52" i="2"/>
  <c r="B53" i="2"/>
  <c r="C53" i="2"/>
  <c r="B54" i="2"/>
  <c r="C54" i="2"/>
  <c r="BL38" i="2"/>
  <c r="DE54" i="2"/>
  <c r="DK50" i="2"/>
  <c r="DH43" i="2"/>
  <c r="DK34" i="2"/>
  <c r="DH34" i="2"/>
  <c r="BO34" i="2"/>
  <c r="BL34" i="2"/>
  <c r="CT35" i="2"/>
  <c r="CU35" i="2"/>
  <c r="CT54" i="2"/>
  <c r="CU54" i="2"/>
  <c r="CT53" i="2"/>
  <c r="CU53" i="2"/>
  <c r="CT52" i="2"/>
  <c r="CU52" i="2"/>
  <c r="DD52" i="2"/>
  <c r="CT51" i="2"/>
  <c r="CU51" i="2"/>
  <c r="CT50" i="2"/>
  <c r="CU50" i="2"/>
  <c r="CT49" i="2"/>
  <c r="CU49" i="2"/>
  <c r="CT36" i="2"/>
  <c r="CU36" i="2"/>
  <c r="BV54" i="2"/>
  <c r="BW54" i="2"/>
  <c r="BV53" i="2"/>
  <c r="BW53" i="2"/>
  <c r="BV52" i="2"/>
  <c r="BW52" i="2"/>
  <c r="BV51" i="2"/>
  <c r="BW51" i="2"/>
  <c r="BV50" i="2"/>
  <c r="BW50" i="2"/>
  <c r="BV49" i="2"/>
  <c r="BW49" i="2"/>
  <c r="AX35" i="2"/>
  <c r="AY35" i="2"/>
  <c r="AX49" i="2"/>
  <c r="AY49" i="2"/>
  <c r="AX50" i="2"/>
  <c r="AY50" i="2"/>
  <c r="AX51" i="2"/>
  <c r="AY51" i="2"/>
  <c r="AX52" i="2"/>
  <c r="AY52" i="2"/>
  <c r="AX53" i="2"/>
  <c r="AY53" i="2"/>
  <c r="AX54" i="2"/>
  <c r="AY54" i="2"/>
  <c r="AQ34" i="2"/>
  <c r="AN34" i="2"/>
  <c r="Z49" i="2"/>
  <c r="AA49" i="2"/>
  <c r="Z50" i="2"/>
  <c r="AA50" i="2"/>
  <c r="Z51" i="2"/>
  <c r="AA51" i="2"/>
  <c r="Z52" i="2"/>
  <c r="AA52" i="2"/>
  <c r="Z53" i="2"/>
  <c r="AA53" i="2"/>
  <c r="Z54" i="2"/>
  <c r="AA54" i="2"/>
  <c r="J28" i="2"/>
  <c r="J3" i="2"/>
  <c r="D24" i="2"/>
  <c r="D23" i="2"/>
  <c r="D21" i="2"/>
  <c r="D20" i="2"/>
  <c r="D18" i="2"/>
  <c r="D9" i="2"/>
  <c r="D17" i="2"/>
  <c r="D11" i="2"/>
  <c r="AH9" i="2"/>
  <c r="AH15" i="2"/>
  <c r="AH17" i="2"/>
  <c r="AH11" i="2"/>
  <c r="D15" i="2"/>
  <c r="D13" i="2"/>
  <c r="D7" i="2"/>
  <c r="D5" i="2"/>
  <c r="D3" i="2"/>
  <c r="B36" i="2"/>
  <c r="C36" i="2"/>
  <c r="Z36" i="2"/>
  <c r="AA36" i="2"/>
  <c r="CT37" i="2"/>
  <c r="CU37" i="2"/>
  <c r="DE37" i="2"/>
  <c r="AX37" i="2"/>
  <c r="AY37" i="2"/>
  <c r="B37" i="2"/>
  <c r="C37" i="2"/>
  <c r="Z37" i="2"/>
  <c r="AA37" i="2"/>
  <c r="AX38" i="2"/>
  <c r="AY38" i="2"/>
  <c r="Z38" i="2"/>
  <c r="AA38" i="2"/>
  <c r="B38" i="2"/>
  <c r="C38" i="2"/>
  <c r="CT39" i="2"/>
  <c r="CU39" i="2"/>
  <c r="CT40" i="2"/>
  <c r="CU40" i="2"/>
  <c r="B39" i="2"/>
  <c r="C39" i="2"/>
  <c r="AX39" i="2"/>
  <c r="AY39" i="2"/>
  <c r="B40" i="2"/>
  <c r="C40" i="2"/>
  <c r="Z40" i="2"/>
  <c r="AA40" i="2"/>
  <c r="CT41" i="2"/>
  <c r="CU41" i="2"/>
  <c r="AX40" i="2"/>
  <c r="AY40" i="2"/>
  <c r="AX41" i="2"/>
  <c r="AY41" i="2"/>
  <c r="CT42" i="2"/>
  <c r="CU42" i="2"/>
  <c r="B41" i="2"/>
  <c r="C41" i="2"/>
  <c r="AX42" i="2"/>
  <c r="AY42" i="2"/>
  <c r="B42" i="2"/>
  <c r="C42" i="2"/>
  <c r="CT43" i="2"/>
  <c r="CU43" i="2"/>
  <c r="Z42" i="2"/>
  <c r="AA42" i="2"/>
  <c r="AX43" i="2"/>
  <c r="AY43" i="2"/>
  <c r="B43" i="2"/>
  <c r="C43" i="2"/>
  <c r="AX44" i="2"/>
  <c r="AY44" i="2"/>
  <c r="AX45" i="2"/>
  <c r="AY45" i="2"/>
  <c r="BV36" i="2"/>
  <c r="BW36" i="2"/>
  <c r="CI51" i="2"/>
  <c r="BV37" i="2"/>
  <c r="BW37" i="2"/>
  <c r="BV38" i="2"/>
  <c r="BW38" i="2"/>
  <c r="BV39" i="2"/>
  <c r="BW39" i="2"/>
  <c r="BV40" i="2"/>
  <c r="BW40" i="2"/>
  <c r="BV41" i="2"/>
  <c r="BW41" i="2"/>
  <c r="BV42" i="2"/>
  <c r="BW42" i="2"/>
  <c r="BV44" i="2"/>
  <c r="BW44" i="2"/>
  <c r="BV43" i="2"/>
  <c r="BW43" i="2"/>
  <c r="CI54" i="2"/>
  <c r="CM51" i="2"/>
  <c r="DH46" i="2"/>
  <c r="CT44" i="2"/>
  <c r="CU44" i="2"/>
  <c r="AX47" i="2"/>
  <c r="AY47" i="2"/>
  <c r="AX48" i="2"/>
  <c r="AY48" i="2"/>
  <c r="AX46" i="2"/>
  <c r="AY46" i="2"/>
  <c r="Z44" i="2"/>
  <c r="AA44" i="2"/>
  <c r="B44" i="2"/>
  <c r="C44" i="2"/>
  <c r="CT45" i="2"/>
  <c r="CU45" i="2"/>
  <c r="BV45" i="2"/>
  <c r="BW45" i="2"/>
  <c r="Z45" i="2"/>
  <c r="AA45" i="2"/>
  <c r="B45" i="2"/>
  <c r="C45" i="2"/>
  <c r="CT46" i="2"/>
  <c r="CU46" i="2"/>
  <c r="DD46" i="2"/>
  <c r="BV46" i="2"/>
  <c r="BW46" i="2"/>
  <c r="Z46" i="2"/>
  <c r="AA46" i="2"/>
  <c r="B46" i="2"/>
  <c r="C46" i="2"/>
  <c r="CT47" i="2"/>
  <c r="CU47" i="2"/>
  <c r="CT48" i="2"/>
  <c r="CU48" i="2"/>
  <c r="BV47" i="2"/>
  <c r="BW47" i="2"/>
  <c r="BV48" i="2"/>
  <c r="BW48" i="2"/>
  <c r="Z48" i="2"/>
  <c r="AA48" i="2"/>
  <c r="Z47" i="2"/>
  <c r="AA47" i="2"/>
  <c r="B48" i="2"/>
  <c r="C48" i="2"/>
  <c r="B47" i="2"/>
  <c r="C47" i="2"/>
  <c r="DG50" i="2"/>
  <c r="DE50" i="2"/>
  <c r="DH50" i="2"/>
  <c r="DE43" i="2"/>
  <c r="CM47" i="2"/>
  <c r="AO34" i="1"/>
  <c r="A68" i="2"/>
  <c r="S50" i="2"/>
  <c r="P50" i="2"/>
  <c r="BI40" i="2"/>
  <c r="BI42" i="2"/>
  <c r="CM38" i="2"/>
  <c r="DH37" i="2"/>
  <c r="CM49" i="2"/>
  <c r="CJ53" i="2"/>
  <c r="CM53" i="2"/>
  <c r="DG45" i="2"/>
  <c r="DH45" i="2"/>
  <c r="DG53" i="2"/>
  <c r="DK37" i="2"/>
  <c r="CJ49" i="2"/>
  <c r="CI49" i="2"/>
  <c r="CI53" i="2"/>
  <c r="CM43" i="2"/>
  <c r="CJ43" i="2"/>
  <c r="CJ47" i="2"/>
  <c r="CG43" i="2"/>
  <c r="CG51" i="2"/>
  <c r="CG47" i="2"/>
  <c r="BO40" i="2"/>
  <c r="BK52" i="2"/>
  <c r="BI47" i="2"/>
  <c r="AM49" i="2"/>
  <c r="DK47" i="2"/>
  <c r="DE47" i="2"/>
  <c r="DH47" i="2"/>
  <c r="DG47" i="2"/>
  <c r="DK51" i="2"/>
  <c r="DL50" i="2"/>
  <c r="DG51" i="2"/>
  <c r="DH51" i="2"/>
  <c r="DK38" i="2"/>
  <c r="DH38" i="2"/>
  <c r="DI37" i="2"/>
  <c r="BL52" i="2"/>
  <c r="CJ36" i="2"/>
  <c r="CM36" i="2"/>
  <c r="AQ41" i="2"/>
  <c r="AR41" i="2"/>
  <c r="DK42" i="2"/>
  <c r="DL42" i="2"/>
  <c r="DE42" i="2"/>
  <c r="DH42" i="2"/>
  <c r="DE38" i="2"/>
  <c r="DK49" i="2"/>
  <c r="DL49" i="2"/>
  <c r="DG37" i="2"/>
  <c r="CG38" i="2"/>
  <c r="CG36" i="2"/>
  <c r="CG39" i="2"/>
  <c r="BI35" i="2"/>
  <c r="BK44" i="2"/>
  <c r="BI44" i="2"/>
  <c r="BL44" i="2"/>
  <c r="BK54" i="2"/>
  <c r="BI54" i="2"/>
  <c r="BO54" i="2"/>
  <c r="BP54" i="2"/>
  <c r="BL54" i="2"/>
  <c r="BM54" i="2"/>
  <c r="AM54" i="2"/>
  <c r="AM45" i="2"/>
  <c r="AN54" i="2"/>
  <c r="AO54" i="2"/>
  <c r="AM44" i="2"/>
  <c r="AK41" i="2"/>
  <c r="AK52" i="2"/>
  <c r="P35" i="2"/>
  <c r="Q35" i="2"/>
  <c r="AG35" i="1"/>
  <c r="DG42" i="2"/>
  <c r="DG43" i="2"/>
  <c r="DG39" i="2"/>
  <c r="DG38" i="2"/>
  <c r="CI43" i="2"/>
  <c r="CI36" i="2"/>
  <c r="CI38" i="2"/>
  <c r="BK40" i="2"/>
  <c r="DE53" i="2"/>
  <c r="DE49" i="2"/>
  <c r="DK54" i="2"/>
  <c r="DL53" i="2"/>
  <c r="DL54" i="2"/>
  <c r="DH53" i="2"/>
  <c r="DG49" i="2"/>
  <c r="DE39" i="2"/>
  <c r="DK53" i="2"/>
  <c r="DH54" i="2"/>
  <c r="DI54" i="2"/>
  <c r="DK39" i="2"/>
  <c r="BK46" i="2"/>
  <c r="BI46" i="2"/>
  <c r="BL46" i="2"/>
  <c r="AK44" i="2"/>
  <c r="AK36" i="2"/>
  <c r="AQ36" i="2"/>
  <c r="AN44" i="2"/>
  <c r="AQ54" i="2"/>
  <c r="AR54" i="2"/>
  <c r="AM36" i="2"/>
  <c r="AM37" i="2"/>
  <c r="AK37" i="2"/>
  <c r="AQ37" i="2"/>
  <c r="S43" i="2"/>
  <c r="S35" i="2"/>
  <c r="T34" i="2"/>
  <c r="T55" i="2"/>
  <c r="X37" i="1"/>
  <c r="X38" i="1"/>
  <c r="X39" i="1"/>
  <c r="Y39" i="1"/>
  <c r="Y38" i="1"/>
  <c r="S36" i="2"/>
  <c r="T36" i="2"/>
  <c r="O36" i="2"/>
  <c r="O44" i="2"/>
  <c r="M44" i="2"/>
  <c r="O40" i="2"/>
  <c r="M40" i="2"/>
  <c r="P36" i="2"/>
  <c r="P39" i="2"/>
  <c r="M39" i="2"/>
  <c r="M52" i="2"/>
  <c r="O39" i="2"/>
  <c r="O46" i="2"/>
  <c r="I35" i="1"/>
  <c r="DL46" i="2"/>
  <c r="DL37" i="2"/>
  <c r="DE51" i="2"/>
  <c r="DI42" i="2"/>
  <c r="DE35" i="2"/>
  <c r="DG35" i="2"/>
  <c r="DH44" i="2"/>
  <c r="DE52" i="2"/>
  <c r="DH36" i="2"/>
  <c r="DI36" i="2"/>
  <c r="DG36" i="2"/>
  <c r="DL51" i="2"/>
  <c r="DH52" i="2"/>
  <c r="DG52" i="2"/>
  <c r="DE36" i="2"/>
  <c r="DI53" i="2"/>
  <c r="DI49" i="2"/>
  <c r="DH48" i="2"/>
  <c r="DI48" i="2"/>
  <c r="DK48" i="2"/>
  <c r="DL48" i="2"/>
  <c r="DE48" i="2"/>
  <c r="DG48" i="2"/>
  <c r="DI46" i="2"/>
  <c r="DE45" i="2"/>
  <c r="DL44" i="2"/>
  <c r="DG44" i="2"/>
  <c r="DE44" i="2"/>
  <c r="DI43" i="2"/>
  <c r="DH40" i="2"/>
  <c r="DG40" i="2"/>
  <c r="DE40" i="2"/>
  <c r="DC55" i="2"/>
  <c r="DL43" i="2"/>
  <c r="DI38" i="2"/>
  <c r="DI39" i="2"/>
  <c r="DL36" i="2"/>
  <c r="DI45" i="2"/>
  <c r="CU55" i="2"/>
  <c r="CG37" i="2"/>
  <c r="CI41" i="2"/>
  <c r="CM52" i="2"/>
  <c r="CN51" i="2"/>
  <c r="CN52" i="2"/>
  <c r="CI45" i="2"/>
  <c r="CG45" i="2"/>
  <c r="CM45" i="2"/>
  <c r="CM41" i="2"/>
  <c r="CG41" i="2"/>
  <c r="CG35" i="2"/>
  <c r="CJ35" i="2"/>
  <c r="CM35" i="2"/>
  <c r="CI35" i="2"/>
  <c r="CM48" i="2"/>
  <c r="CN47" i="2"/>
  <c r="CJ50" i="2"/>
  <c r="CK50" i="2"/>
  <c r="CJ48" i="2"/>
  <c r="CK48" i="2"/>
  <c r="CG48" i="2"/>
  <c r="CM44" i="2"/>
  <c r="CJ54" i="2"/>
  <c r="CI44" i="2"/>
  <c r="CG52" i="2"/>
  <c r="CQ54" i="2"/>
  <c r="CG54" i="2"/>
  <c r="CI52" i="2"/>
  <c r="CJ44" i="2"/>
  <c r="CK44" i="2"/>
  <c r="CM54" i="2"/>
  <c r="CI48" i="2"/>
  <c r="CJ52" i="2"/>
  <c r="CK52" i="2"/>
  <c r="BK53" i="2"/>
  <c r="BK50" i="2"/>
  <c r="BK49" i="2"/>
  <c r="BL49" i="2"/>
  <c r="BL47" i="2"/>
  <c r="BM46" i="2"/>
  <c r="BK36" i="2"/>
  <c r="BO41" i="2"/>
  <c r="BP40" i="2"/>
  <c r="BI50" i="2"/>
  <c r="BL36" i="2"/>
  <c r="BO36" i="2"/>
  <c r="BL50" i="2"/>
  <c r="BM49" i="2"/>
  <c r="BI41" i="2"/>
  <c r="BK41" i="2"/>
  <c r="AQ43" i="2"/>
  <c r="AQ52" i="2"/>
  <c r="AQ49" i="2"/>
  <c r="AK38" i="2"/>
  <c r="AM52" i="2"/>
  <c r="AN53" i="2"/>
  <c r="AM38" i="2"/>
  <c r="AN49" i="2"/>
  <c r="AO48" i="2"/>
  <c r="AK49" i="2"/>
  <c r="AM46" i="2"/>
  <c r="AN38" i="2"/>
  <c r="AM53" i="2"/>
  <c r="AK53" i="2"/>
  <c r="AK45" i="2"/>
  <c r="AN45" i="2"/>
  <c r="AK43" i="2"/>
  <c r="AM41" i="2"/>
  <c r="AK39" i="2"/>
  <c r="M49" i="2"/>
  <c r="O50" i="2"/>
  <c r="S46" i="2"/>
  <c r="S45" i="2"/>
  <c r="T45" i="2"/>
  <c r="P46" i="2"/>
  <c r="S49" i="2"/>
  <c r="T49" i="2"/>
  <c r="O41" i="2"/>
  <c r="M41" i="2"/>
  <c r="S38" i="2"/>
  <c r="S37" i="2"/>
  <c r="T37" i="2"/>
  <c r="P47" i="2"/>
  <c r="Q46" i="2"/>
  <c r="O47" i="2"/>
  <c r="O38" i="2"/>
  <c r="M38" i="2"/>
  <c r="S41" i="2"/>
  <c r="M47" i="2"/>
  <c r="S44" i="2"/>
  <c r="H37" i="1"/>
  <c r="I37" i="1"/>
  <c r="I36" i="1"/>
  <c r="DF54" i="2"/>
  <c r="DO54" i="2"/>
  <c r="DO51" i="2"/>
  <c r="DO53" i="2"/>
  <c r="DF53" i="2"/>
  <c r="DO52" i="2"/>
  <c r="DF52" i="2"/>
  <c r="DF51" i="2"/>
  <c r="DF50" i="2"/>
  <c r="DO50" i="2"/>
  <c r="DF47" i="2"/>
  <c r="DF49" i="2"/>
  <c r="DO49" i="2"/>
  <c r="DF48" i="2"/>
  <c r="DO48" i="2"/>
  <c r="DO47" i="2"/>
  <c r="DO46" i="2"/>
  <c r="DF46" i="2"/>
  <c r="DO45" i="2"/>
  <c r="DO44" i="2"/>
  <c r="DF45" i="2"/>
  <c r="DF44" i="2"/>
  <c r="DO43" i="2"/>
  <c r="DF43" i="2"/>
  <c r="DF40" i="2"/>
  <c r="DF42" i="2"/>
  <c r="DO42" i="2"/>
  <c r="DO40" i="2"/>
  <c r="DO39" i="2"/>
  <c r="DF39" i="2"/>
  <c r="DO38" i="2"/>
  <c r="DF38" i="2"/>
  <c r="DF36" i="2"/>
  <c r="DF37" i="2"/>
  <c r="DO37" i="2"/>
  <c r="DO36" i="2"/>
  <c r="DF35" i="2"/>
  <c r="DO35" i="2"/>
  <c r="DI52" i="2"/>
  <c r="DL47" i="2"/>
  <c r="DI47" i="2"/>
  <c r="CH54" i="2"/>
  <c r="CQ53" i="2"/>
  <c r="CH53" i="2"/>
  <c r="CQ52" i="2"/>
  <c r="CH52" i="2"/>
  <c r="CH51" i="2"/>
  <c r="CQ51" i="2"/>
  <c r="CH50" i="2"/>
  <c r="CQ48" i="2"/>
  <c r="CH49" i="2"/>
  <c r="CH48" i="2"/>
  <c r="CH45" i="2"/>
  <c r="CH47" i="2"/>
  <c r="CQ47" i="2"/>
  <c r="CH46" i="2"/>
  <c r="CQ46" i="2"/>
  <c r="CQ45" i="2"/>
  <c r="CH44" i="2"/>
  <c r="CQ44" i="2"/>
  <c r="CQ43" i="2"/>
  <c r="CH43" i="2"/>
  <c r="CQ41" i="2"/>
  <c r="CQ42" i="2"/>
  <c r="CH42" i="2"/>
  <c r="CH41" i="2"/>
  <c r="CH40" i="2"/>
  <c r="CH39" i="2"/>
  <c r="CQ38" i="2"/>
  <c r="CH38" i="2"/>
  <c r="CQ35" i="2"/>
  <c r="CH36" i="2"/>
  <c r="CQ36" i="2"/>
  <c r="CH35" i="2"/>
  <c r="CN34" i="2"/>
  <c r="CN35" i="2"/>
  <c r="CK49" i="2"/>
  <c r="CN48" i="2"/>
  <c r="CK43" i="2"/>
  <c r="CN54" i="2"/>
  <c r="CN53" i="2"/>
  <c r="CN43" i="2"/>
  <c r="CK47" i="2"/>
  <c r="BS53" i="2"/>
  <c r="BJ54" i="2"/>
  <c r="BS54" i="2"/>
  <c r="BJ53" i="2"/>
  <c r="BJ52" i="2"/>
  <c r="BJ50" i="2"/>
  <c r="BS50" i="2"/>
  <c r="BS46" i="2"/>
  <c r="BJ46" i="2"/>
  <c r="AU52" i="2"/>
  <c r="AU54" i="2"/>
  <c r="AL54" i="2"/>
  <c r="AL53" i="2"/>
  <c r="AL52" i="2"/>
  <c r="AL50" i="2"/>
  <c r="AL46" i="2"/>
  <c r="AL49" i="2"/>
  <c r="AU49" i="2"/>
  <c r="AL48" i="2"/>
  <c r="AU48" i="2"/>
  <c r="AU45" i="2"/>
  <c r="AL45" i="2"/>
  <c r="N52" i="2"/>
  <c r="W50" i="2"/>
  <c r="N50" i="2"/>
  <c r="W49" i="2"/>
  <c r="N49" i="2"/>
  <c r="W47" i="2"/>
  <c r="N47" i="2"/>
  <c r="W46" i="2"/>
  <c r="N46" i="2"/>
  <c r="T43" i="2"/>
  <c r="H38" i="1"/>
  <c r="DJ53" i="2"/>
  <c r="DM53" i="2"/>
  <c r="DJ54" i="2"/>
  <c r="DM54" i="2"/>
  <c r="DJ51" i="2"/>
  <c r="DM51" i="2"/>
  <c r="DJ52" i="2"/>
  <c r="DM52" i="2"/>
  <c r="DJ49" i="2"/>
  <c r="DM49" i="2"/>
  <c r="DJ50" i="2"/>
  <c r="DM50" i="2"/>
  <c r="DJ47" i="2"/>
  <c r="DM47" i="2"/>
  <c r="DJ48" i="2"/>
  <c r="DM48" i="2"/>
  <c r="DJ45" i="2"/>
  <c r="DM45" i="2"/>
  <c r="DJ46" i="2"/>
  <c r="DM46" i="2"/>
  <c r="DJ43" i="2"/>
  <c r="DM43" i="2"/>
  <c r="DJ44" i="2"/>
  <c r="DM44" i="2"/>
  <c r="DM41" i="2"/>
  <c r="DJ42" i="2"/>
  <c r="DM42" i="2"/>
  <c r="DJ39" i="2"/>
  <c r="DM39" i="2"/>
  <c r="DJ40" i="2"/>
  <c r="DM40" i="2"/>
  <c r="DJ37" i="2"/>
  <c r="DM37" i="2"/>
  <c r="DJ38" i="2"/>
  <c r="DM38" i="2"/>
  <c r="DJ35" i="2"/>
  <c r="DM35" i="2"/>
  <c r="DJ36" i="2"/>
  <c r="DM36" i="2"/>
  <c r="CL53" i="2"/>
  <c r="CO53" i="2"/>
  <c r="CL54" i="2"/>
  <c r="CO54" i="2"/>
  <c r="CL51" i="2"/>
  <c r="CO51" i="2"/>
  <c r="CO52" i="2"/>
  <c r="CL49" i="2"/>
  <c r="CO49" i="2"/>
  <c r="CL47" i="2"/>
  <c r="CO47" i="2"/>
  <c r="CL48" i="2"/>
  <c r="CO48" i="2"/>
  <c r="CL45" i="2"/>
  <c r="CO45" i="2"/>
  <c r="CO46" i="2"/>
  <c r="CL43" i="2"/>
  <c r="CO43" i="2"/>
  <c r="CL44" i="2"/>
  <c r="CO44" i="2"/>
  <c r="CL41" i="2"/>
  <c r="CO41" i="2"/>
  <c r="CO42" i="2"/>
  <c r="CL39" i="2"/>
  <c r="CO39" i="2"/>
  <c r="CL37" i="2"/>
  <c r="CL38" i="2"/>
  <c r="CO38" i="2"/>
  <c r="CL35" i="2"/>
  <c r="CO35" i="2"/>
  <c r="CL36" i="2"/>
  <c r="CO36" i="2"/>
  <c r="CO55" i="2"/>
  <c r="CP54" i="2"/>
  <c r="BN53" i="2"/>
  <c r="BQ53" i="2"/>
  <c r="BN54" i="2"/>
  <c r="BQ54" i="2"/>
  <c r="BN52" i="2"/>
  <c r="BN50" i="2"/>
  <c r="BQ50" i="2"/>
  <c r="BN46" i="2"/>
  <c r="BQ46" i="2"/>
  <c r="AP53" i="2"/>
  <c r="AS53" i="2"/>
  <c r="AP54" i="2"/>
  <c r="AS54" i="2"/>
  <c r="AP52" i="2"/>
  <c r="AS52" i="2"/>
  <c r="AP49" i="2"/>
  <c r="AS49" i="2"/>
  <c r="AP50" i="2"/>
  <c r="AP48" i="2"/>
  <c r="AP45" i="2"/>
  <c r="AS45" i="2"/>
  <c r="U53" i="2"/>
  <c r="U54" i="2"/>
  <c r="R52" i="2"/>
  <c r="U49" i="2"/>
  <c r="R50" i="2"/>
  <c r="U50" i="2"/>
  <c r="R46" i="2"/>
  <c r="U46" i="2"/>
  <c r="R47" i="2"/>
  <c r="I38" i="1"/>
  <c r="DN53" i="2"/>
  <c r="DN54" i="2"/>
  <c r="DN51" i="2"/>
  <c r="DN52" i="2"/>
  <c r="DN49" i="2"/>
  <c r="DN50" i="2"/>
  <c r="DN47" i="2"/>
  <c r="DN48" i="2"/>
  <c r="DN45" i="2"/>
  <c r="DN46" i="2"/>
  <c r="DN43" i="2"/>
  <c r="DN44" i="2"/>
  <c r="DN42" i="2"/>
  <c r="DN39" i="2"/>
  <c r="DN40" i="2"/>
  <c r="DN37" i="2"/>
  <c r="DN38" i="2"/>
  <c r="DN36" i="2"/>
  <c r="CP52" i="2"/>
  <c r="CP53" i="2"/>
  <c r="CP51" i="2"/>
  <c r="CP50" i="2"/>
  <c r="CP48" i="2"/>
  <c r="CP49" i="2"/>
  <c r="CP47" i="2"/>
  <c r="CP44" i="2"/>
  <c r="CP45" i="2"/>
  <c r="CP43" i="2"/>
  <c r="CP42" i="2"/>
  <c r="CP40" i="2"/>
  <c r="CP41" i="2"/>
  <c r="CP38" i="2"/>
  <c r="CP39" i="2"/>
  <c r="CP36" i="2"/>
  <c r="CP35" i="2"/>
  <c r="DP53" i="2"/>
  <c r="DD53" i="2"/>
  <c r="DP54" i="2"/>
  <c r="DD54" i="2"/>
  <c r="DP51" i="2"/>
  <c r="DD51" i="2"/>
  <c r="DP52" i="2"/>
  <c r="DP49" i="2"/>
  <c r="DD49" i="2"/>
  <c r="DP50" i="2"/>
  <c r="DD50" i="2"/>
  <c r="DP47" i="2"/>
  <c r="DD47" i="2"/>
  <c r="DP48" i="2"/>
  <c r="DD48" i="2"/>
  <c r="DP45" i="2"/>
  <c r="DD45" i="2"/>
  <c r="DP46" i="2"/>
  <c r="DP43" i="2"/>
  <c r="DD43" i="2"/>
  <c r="DP44" i="2"/>
  <c r="DD44" i="2"/>
  <c r="DP42" i="2"/>
  <c r="DD42" i="2"/>
  <c r="DP39" i="2"/>
  <c r="DD39" i="2"/>
  <c r="DP40" i="2"/>
  <c r="DD40" i="2"/>
  <c r="DP37" i="2"/>
  <c r="DD37" i="2"/>
  <c r="DP38" i="2"/>
  <c r="DD38" i="2"/>
  <c r="DP36" i="2"/>
  <c r="DD36" i="2"/>
  <c r="CR53" i="2"/>
  <c r="CF53" i="2"/>
  <c r="CR54" i="2"/>
  <c r="CF54" i="2"/>
  <c r="CR51" i="2"/>
  <c r="CF51" i="2"/>
  <c r="CR52" i="2"/>
  <c r="CF52" i="2"/>
  <c r="CR49" i="2"/>
  <c r="CF49" i="2"/>
  <c r="CR50" i="2"/>
  <c r="CF50" i="2"/>
  <c r="CR47" i="2"/>
  <c r="CR48" i="2"/>
  <c r="CF48" i="2"/>
  <c r="CR45" i="2"/>
  <c r="CF45" i="2"/>
  <c r="CR43" i="2"/>
  <c r="CR44" i="2"/>
  <c r="CF44" i="2"/>
  <c r="CR41" i="2"/>
  <c r="CF41" i="2"/>
  <c r="CR42" i="2"/>
  <c r="CF42" i="2"/>
  <c r="CR39" i="2"/>
  <c r="CF39" i="2"/>
  <c r="CR40" i="2"/>
  <c r="CF40" i="2"/>
  <c r="CR38" i="2"/>
  <c r="CF38" i="2"/>
  <c r="CR35" i="2"/>
  <c r="CR36" i="2"/>
  <c r="CF36" i="2"/>
  <c r="BR53" i="2"/>
  <c r="BR54" i="2"/>
  <c r="BR49" i="2"/>
  <c r="BR50" i="2"/>
  <c r="BR46" i="2"/>
  <c r="AT53" i="2"/>
  <c r="AT54" i="2"/>
  <c r="AT52" i="2"/>
  <c r="AT49" i="2"/>
  <c r="AT50" i="2"/>
  <c r="AT48" i="2"/>
  <c r="AT45" i="2"/>
  <c r="V47" i="2"/>
  <c r="V46" i="2"/>
  <c r="V45" i="2"/>
  <c r="X54" i="2"/>
  <c r="V50" i="2"/>
  <c r="BT53" i="2"/>
  <c r="BH53" i="2"/>
  <c r="BT54" i="2"/>
  <c r="BT49" i="2"/>
  <c r="BT50" i="2"/>
  <c r="BT46" i="2"/>
  <c r="AV53" i="2"/>
  <c r="AV54" i="2"/>
  <c r="AV52" i="2"/>
  <c r="AV49" i="2"/>
  <c r="AJ49" i="2"/>
  <c r="AV50" i="2"/>
  <c r="AV48" i="2"/>
  <c r="AJ48" i="2"/>
  <c r="AV45" i="2"/>
  <c r="AV46" i="2"/>
  <c r="X46" i="2"/>
  <c r="X51" i="2"/>
  <c r="L51" i="2"/>
  <c r="X49" i="2"/>
  <c r="L49" i="2"/>
  <c r="X47" i="2"/>
  <c r="X50" i="2"/>
  <c r="AN40" i="2"/>
  <c r="AK40" i="2"/>
  <c r="AM40" i="2"/>
  <c r="AQ40" i="2"/>
  <c r="BI51" i="2"/>
  <c r="BQ51" i="2"/>
  <c r="BL45" i="2"/>
  <c r="BM45" i="2"/>
  <c r="BR45" i="2"/>
  <c r="CI37" i="2"/>
  <c r="CQ37" i="2"/>
  <c r="CM37" i="2"/>
  <c r="CH37" i="2"/>
  <c r="CE55" i="2"/>
  <c r="CJ37" i="2"/>
  <c r="CR37" i="2"/>
  <c r="CF37" i="2"/>
  <c r="CG55" i="2"/>
  <c r="CG56" i="2"/>
  <c r="H70" i="2"/>
  <c r="CP37" i="2"/>
  <c r="AO53" i="2"/>
  <c r="CK35" i="2"/>
  <c r="CK34" i="2"/>
  <c r="CL55" i="2"/>
  <c r="CN45" i="2"/>
  <c r="CN44" i="2"/>
  <c r="DL38" i="2"/>
  <c r="DL39" i="2"/>
  <c r="X41" i="1"/>
  <c r="Y40" i="1"/>
  <c r="CF43" i="2"/>
  <c r="CO37" i="2"/>
  <c r="BJ51" i="2"/>
  <c r="CK51" i="2"/>
  <c r="AO44" i="2"/>
  <c r="CK54" i="2"/>
  <c r="CK53" i="2"/>
  <c r="DI50" i="2"/>
  <c r="DI51" i="2"/>
  <c r="S54" i="2"/>
  <c r="O54" i="2"/>
  <c r="W54" i="2"/>
  <c r="M54" i="2"/>
  <c r="P54" i="2"/>
  <c r="Q54" i="2"/>
  <c r="AQ46" i="2"/>
  <c r="AK46" i="2"/>
  <c r="AU46" i="2"/>
  <c r="AS46" i="2"/>
  <c r="BL37" i="2"/>
  <c r="BM37" i="2"/>
  <c r="CI50" i="2"/>
  <c r="CG50" i="2"/>
  <c r="CL50" i="2"/>
  <c r="CM50" i="2"/>
  <c r="CN50" i="2"/>
  <c r="CM46" i="2"/>
  <c r="CN46" i="2"/>
  <c r="CL46" i="2"/>
  <c r="CP46" i="2"/>
  <c r="CG46" i="2"/>
  <c r="CJ40" i="2"/>
  <c r="CK40" i="2"/>
  <c r="CL40" i="2"/>
  <c r="DK41" i="2"/>
  <c r="DL41" i="2"/>
  <c r="DH41" i="2"/>
  <c r="DG41" i="2"/>
  <c r="DF41" i="2"/>
  <c r="DJ41" i="2"/>
  <c r="DP41" i="2"/>
  <c r="DD41" i="2"/>
  <c r="DE55" i="2"/>
  <c r="DE56" i="2"/>
  <c r="I70" i="2"/>
  <c r="DE41" i="2"/>
  <c r="V54" i="2"/>
  <c r="AT46" i="2"/>
  <c r="R54" i="2"/>
  <c r="AP46" i="2"/>
  <c r="CO40" i="2"/>
  <c r="CQ40" i="2"/>
  <c r="BO37" i="2"/>
  <c r="BI37" i="2"/>
  <c r="CI46" i="2"/>
  <c r="CG40" i="2"/>
  <c r="CI40" i="2"/>
  <c r="AK51" i="2"/>
  <c r="AN48" i="2"/>
  <c r="AK48" i="2"/>
  <c r="AQ48" i="2"/>
  <c r="AR48" i="2"/>
  <c r="AS48" i="2"/>
  <c r="AM48" i="2"/>
  <c r="CR46" i="2"/>
  <c r="CF46" i="2"/>
  <c r="CF47" i="2"/>
  <c r="DN41" i="2"/>
  <c r="AP51" i="2"/>
  <c r="CO50" i="2"/>
  <c r="N54" i="2"/>
  <c r="CQ50" i="2"/>
  <c r="DO41" i="2"/>
  <c r="BK37" i="2"/>
  <c r="CM40" i="2"/>
  <c r="CN40" i="2"/>
  <c r="CJ46" i="2"/>
  <c r="AO35" i="1"/>
  <c r="AN36" i="1"/>
  <c r="AF36" i="1"/>
  <c r="BW55" i="2"/>
  <c r="H39" i="1"/>
  <c r="AQ53" i="2"/>
  <c r="AU53" i="2"/>
  <c r="BL53" i="2"/>
  <c r="BM53" i="2"/>
  <c r="BO53" i="2"/>
  <c r="BI53" i="2"/>
  <c r="BI43" i="2"/>
  <c r="CG49" i="2"/>
  <c r="CQ49" i="2"/>
  <c r="CM42" i="2"/>
  <c r="CN42" i="2"/>
  <c r="CJ42" i="2"/>
  <c r="CG42" i="2"/>
  <c r="CL42" i="2"/>
  <c r="CM39" i="2"/>
  <c r="CN39" i="2"/>
  <c r="CI39" i="2"/>
  <c r="CQ39" i="2"/>
  <c r="DH35" i="2"/>
  <c r="DK35" i="2"/>
  <c r="DN35" i="2"/>
  <c r="DP35" i="2"/>
  <c r="DL40" i="2"/>
  <c r="DI44" i="2"/>
  <c r="Y37" i="1"/>
  <c r="CI42" i="2"/>
  <c r="CJ39" i="2"/>
  <c r="P55" i="2"/>
  <c r="Q34" i="2"/>
  <c r="Q55" i="2"/>
  <c r="S47" i="2"/>
  <c r="U47" i="2"/>
  <c r="P49" i="2"/>
  <c r="O49" i="2"/>
  <c r="P35" i="1"/>
  <c r="Q34" i="1"/>
  <c r="DG46" i="2"/>
  <c r="DE46" i="2"/>
  <c r="Q35" i="1"/>
  <c r="P36" i="1"/>
  <c r="AR53" i="2"/>
  <c r="CN38" i="2"/>
  <c r="CK38" i="2"/>
  <c r="CK39" i="2"/>
  <c r="DL34" i="2"/>
  <c r="DM55" i="2"/>
  <c r="DL35" i="2"/>
  <c r="AF37" i="1"/>
  <c r="AG36" i="1"/>
  <c r="BP36" i="2"/>
  <c r="AO36" i="1"/>
  <c r="AN37" i="1"/>
  <c r="T46" i="2"/>
  <c r="BM36" i="2"/>
  <c r="CN41" i="2"/>
  <c r="DI40" i="2"/>
  <c r="DI41" i="2"/>
  <c r="X42" i="1"/>
  <c r="Y41" i="1"/>
  <c r="CK37" i="2"/>
  <c r="CK36" i="2"/>
  <c r="BM44" i="2"/>
  <c r="DI34" i="2"/>
  <c r="DJ55" i="2"/>
  <c r="DI35" i="2"/>
  <c r="H40" i="1"/>
  <c r="I39" i="1"/>
  <c r="CK41" i="2"/>
  <c r="CK42" i="2"/>
  <c r="CK46" i="2"/>
  <c r="CK45" i="2"/>
  <c r="T54" i="2"/>
  <c r="CN49" i="2"/>
  <c r="CN37" i="2"/>
  <c r="CN36" i="2"/>
  <c r="Q36" i="1"/>
  <c r="P37" i="1"/>
  <c r="H41" i="1"/>
  <c r="I40" i="1"/>
  <c r="X43" i="1"/>
  <c r="Y42" i="1"/>
  <c r="AG37" i="1"/>
  <c r="AF38" i="1"/>
  <c r="AO37" i="1"/>
  <c r="AN38" i="1"/>
  <c r="AG38" i="1"/>
  <c r="AF39" i="1"/>
  <c r="AO38" i="1"/>
  <c r="AN39" i="1"/>
  <c r="Q37" i="1"/>
  <c r="P38" i="1"/>
  <c r="I41" i="1"/>
  <c r="H42" i="1"/>
  <c r="Y43" i="1"/>
  <c r="X44" i="1"/>
  <c r="H43" i="1"/>
  <c r="I42" i="1"/>
  <c r="P39" i="1"/>
  <c r="Q38" i="1"/>
  <c r="AG39" i="1"/>
  <c r="AF40" i="1"/>
  <c r="AN40" i="1"/>
  <c r="AO39" i="1"/>
  <c r="Y44" i="1"/>
  <c r="X45" i="1"/>
  <c r="AN41" i="1"/>
  <c r="AO40" i="1"/>
  <c r="X46" i="1"/>
  <c r="Y45" i="1"/>
  <c r="P40" i="1"/>
  <c r="Q39" i="1"/>
  <c r="AG40" i="1"/>
  <c r="AF41" i="1"/>
  <c r="I43" i="1"/>
  <c r="H44" i="1"/>
  <c r="AG41" i="1"/>
  <c r="AF42" i="1"/>
  <c r="H45" i="1"/>
  <c r="I44" i="1"/>
  <c r="X47" i="1"/>
  <c r="Y46" i="1"/>
  <c r="Q40" i="1"/>
  <c r="P41" i="1"/>
  <c r="AO41" i="1"/>
  <c r="AN42" i="1"/>
  <c r="Q41" i="1"/>
  <c r="P42" i="1"/>
  <c r="AG42" i="1"/>
  <c r="AF43" i="1"/>
  <c r="I45" i="1"/>
  <c r="H46" i="1"/>
  <c r="AO42" i="1"/>
  <c r="AN43" i="1"/>
  <c r="Y47" i="1"/>
  <c r="X48" i="1"/>
  <c r="X49" i="1"/>
  <c r="Y48" i="1"/>
  <c r="Q42" i="1"/>
  <c r="P43" i="1"/>
  <c r="AN44" i="1"/>
  <c r="AO43" i="1"/>
  <c r="AG43" i="1"/>
  <c r="AF44" i="1"/>
  <c r="H47" i="1"/>
  <c r="I46" i="1"/>
  <c r="Q43" i="1"/>
  <c r="P44" i="1"/>
  <c r="AF45" i="1"/>
  <c r="AG44" i="1"/>
  <c r="I47" i="1"/>
  <c r="H48" i="1"/>
  <c r="AO44" i="1"/>
  <c r="AN45" i="1"/>
  <c r="Y49" i="1"/>
  <c r="X50" i="1"/>
  <c r="AG45" i="1"/>
  <c r="AF46" i="1"/>
  <c r="H49" i="1"/>
  <c r="I48" i="1"/>
  <c r="Q44" i="1"/>
  <c r="P45" i="1"/>
  <c r="AO45" i="1"/>
  <c r="AN46" i="1"/>
  <c r="X51" i="1"/>
  <c r="Y50" i="1"/>
  <c r="I49" i="1"/>
  <c r="H50" i="1"/>
  <c r="Q45" i="1"/>
  <c r="P46" i="1"/>
  <c r="AG46" i="1"/>
  <c r="AF47" i="1"/>
  <c r="AO46" i="1"/>
  <c r="AN47" i="1"/>
  <c r="Y51" i="1"/>
  <c r="X52" i="1"/>
  <c r="Y52" i="1"/>
  <c r="X53" i="1"/>
  <c r="H51" i="1"/>
  <c r="I50" i="1"/>
  <c r="AO47" i="1"/>
  <c r="AN48" i="1"/>
  <c r="Q46" i="1"/>
  <c r="P47" i="1"/>
  <c r="AG47" i="1"/>
  <c r="AF48" i="1"/>
  <c r="AG48" i="1"/>
  <c r="AF49" i="1"/>
  <c r="Y53" i="1"/>
  <c r="X54" i="1"/>
  <c r="Q47" i="1"/>
  <c r="P48" i="1"/>
  <c r="I51" i="1"/>
  <c r="H52" i="1"/>
  <c r="AO48" i="1"/>
  <c r="AN49" i="1"/>
  <c r="Q48" i="1"/>
  <c r="P49" i="1"/>
  <c r="H53" i="1"/>
  <c r="I52" i="1"/>
  <c r="Y54" i="1"/>
  <c r="X55" i="1"/>
  <c r="AO49" i="1"/>
  <c r="AN50" i="1"/>
  <c r="AG49" i="1"/>
  <c r="AF50" i="1"/>
  <c r="I53" i="1"/>
  <c r="H54" i="1"/>
  <c r="Y55" i="1"/>
  <c r="X56" i="1"/>
  <c r="Q49" i="1"/>
  <c r="P50" i="1"/>
  <c r="AO50" i="1"/>
  <c r="AN51" i="1"/>
  <c r="AG50" i="1"/>
  <c r="AF51" i="1"/>
  <c r="AN52" i="1"/>
  <c r="AO51" i="1"/>
  <c r="Q50" i="1"/>
  <c r="P51" i="1"/>
  <c r="H55" i="1"/>
  <c r="I54" i="1"/>
  <c r="Y56" i="1"/>
  <c r="X57" i="1"/>
  <c r="AG51" i="1"/>
  <c r="AF52" i="1"/>
  <c r="X58" i="1"/>
  <c r="Y57" i="1"/>
  <c r="AF53" i="1"/>
  <c r="AG52" i="1"/>
  <c r="P52" i="1"/>
  <c r="Q51" i="1"/>
  <c r="H56" i="1"/>
  <c r="I55" i="1"/>
  <c r="AO52" i="1"/>
  <c r="AN53" i="1"/>
  <c r="H57" i="1"/>
  <c r="I56" i="1"/>
  <c r="AO53" i="1"/>
  <c r="AN54" i="1"/>
  <c r="AF54" i="1"/>
  <c r="AG53" i="1"/>
  <c r="Q52" i="1"/>
  <c r="P53" i="1"/>
  <c r="X59" i="1"/>
  <c r="Y58" i="1"/>
  <c r="AO54" i="1"/>
  <c r="AN55" i="1"/>
  <c r="Q53" i="1"/>
  <c r="P54" i="1"/>
  <c r="Y59" i="1"/>
  <c r="X60" i="1"/>
  <c r="AG54" i="1"/>
  <c r="AF55" i="1"/>
  <c r="I57" i="1"/>
  <c r="H58" i="1"/>
  <c r="AG55" i="1"/>
  <c r="AF56" i="1"/>
  <c r="Y60" i="1"/>
  <c r="X61" i="1"/>
  <c r="AO55" i="1"/>
  <c r="AN56" i="1"/>
  <c r="Q54" i="1"/>
  <c r="P55" i="1"/>
  <c r="H59" i="1"/>
  <c r="I58" i="1"/>
  <c r="X62" i="1"/>
  <c r="Y61" i="1"/>
  <c r="AN57" i="1"/>
  <c r="AO56" i="1"/>
  <c r="AG56" i="1"/>
  <c r="AF57" i="1"/>
  <c r="P56" i="1"/>
  <c r="Q55" i="1"/>
  <c r="I59" i="1"/>
  <c r="H60" i="1"/>
  <c r="Q56" i="1"/>
  <c r="P57" i="1"/>
  <c r="AG57" i="1"/>
  <c r="AF58" i="1"/>
  <c r="AO57" i="1"/>
  <c r="AN58" i="1"/>
  <c r="H61" i="1"/>
  <c r="I60" i="1"/>
  <c r="Y62" i="1"/>
  <c r="X63" i="1"/>
  <c r="AG58" i="1"/>
  <c r="AF59" i="1"/>
  <c r="AO58" i="1"/>
  <c r="AN59" i="1"/>
  <c r="Q57" i="1"/>
  <c r="P58" i="1"/>
  <c r="I61" i="1"/>
  <c r="H62" i="1"/>
  <c r="Y63" i="1"/>
  <c r="X64" i="1"/>
  <c r="H63" i="1"/>
  <c r="I62" i="1"/>
  <c r="Y64" i="1"/>
  <c r="X65" i="1"/>
  <c r="AG59" i="1"/>
  <c r="AF60" i="1"/>
  <c r="AN60" i="1"/>
  <c r="AO59" i="1"/>
  <c r="Q58" i="1"/>
  <c r="P59" i="1"/>
  <c r="Y65" i="1"/>
  <c r="X66" i="1"/>
  <c r="AF61" i="1"/>
  <c r="AG60" i="1"/>
  <c r="AO60" i="1"/>
  <c r="AN61" i="1"/>
  <c r="P60" i="1"/>
  <c r="Q59" i="1"/>
  <c r="I63" i="1"/>
  <c r="H64" i="1"/>
  <c r="Q60" i="1"/>
  <c r="P61" i="1"/>
  <c r="H65" i="1"/>
  <c r="I64" i="1"/>
  <c r="X67" i="1"/>
  <c r="Y66" i="1"/>
  <c r="AG61" i="1"/>
  <c r="AF62" i="1"/>
  <c r="AO61" i="1"/>
  <c r="AN62" i="1"/>
  <c r="I65" i="1"/>
  <c r="H66" i="1"/>
  <c r="P62" i="1"/>
  <c r="Q61" i="1"/>
  <c r="AG62" i="1"/>
  <c r="AF63" i="1"/>
  <c r="AO62" i="1"/>
  <c r="AN63" i="1"/>
  <c r="Y67" i="1"/>
  <c r="X68" i="1"/>
  <c r="Q62" i="1"/>
  <c r="P63" i="1"/>
  <c r="AG63" i="1"/>
  <c r="AF64" i="1"/>
  <c r="H67" i="1"/>
  <c r="I66" i="1"/>
  <c r="AO63" i="1"/>
  <c r="AN64" i="1"/>
  <c r="Y68" i="1"/>
  <c r="X69" i="1"/>
  <c r="AN65" i="1"/>
  <c r="AO64" i="1"/>
  <c r="Q63" i="1"/>
  <c r="P64" i="1"/>
  <c r="AG64" i="1"/>
  <c r="AF65" i="1"/>
  <c r="Y69" i="1"/>
  <c r="X70" i="1"/>
  <c r="I67" i="1"/>
  <c r="H68" i="1"/>
  <c r="X71" i="1"/>
  <c r="Y70" i="1"/>
  <c r="H69" i="1"/>
  <c r="I68" i="1"/>
  <c r="Q64" i="1"/>
  <c r="P65" i="1"/>
  <c r="AG65" i="1"/>
  <c r="AF66" i="1"/>
  <c r="AO65" i="1"/>
  <c r="AN66" i="1"/>
  <c r="AG66" i="1"/>
  <c r="AF67" i="1"/>
  <c r="I69" i="1"/>
  <c r="H70" i="1"/>
  <c r="Q65" i="1"/>
  <c r="P66" i="1"/>
  <c r="AO66" i="1"/>
  <c r="AN67" i="1"/>
  <c r="Y71" i="1"/>
  <c r="X72" i="1"/>
  <c r="Y72" i="1"/>
  <c r="X73" i="1"/>
  <c r="AG67" i="1"/>
  <c r="AF68" i="1"/>
  <c r="AN68" i="1"/>
  <c r="AO67" i="1"/>
  <c r="H71" i="1"/>
  <c r="I70" i="1"/>
  <c r="Q66" i="1"/>
  <c r="P67" i="1"/>
  <c r="H72" i="1"/>
  <c r="I71" i="1"/>
  <c r="Y73" i="1"/>
  <c r="X74" i="1"/>
  <c r="AG68" i="1"/>
  <c r="AF69" i="1"/>
  <c r="Q67" i="1"/>
  <c r="P68" i="1"/>
  <c r="AN69" i="1"/>
  <c r="AO68" i="1"/>
  <c r="Q68" i="1"/>
  <c r="P69" i="1"/>
  <c r="X75" i="1"/>
  <c r="Y74" i="1"/>
  <c r="AG69" i="1"/>
  <c r="AF70" i="1"/>
  <c r="AO69" i="1"/>
  <c r="AN70" i="1"/>
  <c r="H73" i="1"/>
  <c r="I72" i="1"/>
  <c r="Y75" i="1"/>
  <c r="X76" i="1"/>
  <c r="AG70" i="1"/>
  <c r="AF71" i="1"/>
  <c r="P70" i="1"/>
  <c r="Q69" i="1"/>
  <c r="AO70" i="1"/>
  <c r="AN71" i="1"/>
  <c r="I73" i="1"/>
  <c r="H74" i="1"/>
  <c r="AG71" i="1"/>
  <c r="AF72" i="1"/>
  <c r="Y76" i="1"/>
  <c r="X77" i="1"/>
  <c r="AO71" i="1"/>
  <c r="AN72" i="1"/>
  <c r="H75" i="1"/>
  <c r="I74" i="1"/>
  <c r="Q70" i="1"/>
  <c r="P71" i="1"/>
  <c r="AO72" i="1"/>
  <c r="AN73" i="1"/>
  <c r="AG72" i="1"/>
  <c r="AF73" i="1"/>
  <c r="Y77" i="1"/>
  <c r="X78" i="1"/>
  <c r="I75" i="1"/>
  <c r="H76" i="1"/>
  <c r="P72" i="1"/>
  <c r="Q71" i="1"/>
  <c r="I76" i="1"/>
  <c r="H77" i="1"/>
  <c r="Y78" i="1"/>
  <c r="X79" i="1"/>
  <c r="AO73" i="1"/>
  <c r="AN74" i="1"/>
  <c r="AG73" i="1"/>
  <c r="AF74" i="1"/>
  <c r="Q72" i="1"/>
  <c r="P73" i="1"/>
  <c r="AG74" i="1"/>
  <c r="AF75" i="1"/>
  <c r="AO74" i="1"/>
  <c r="AN75" i="1"/>
  <c r="I77" i="1"/>
  <c r="H78" i="1"/>
  <c r="Y79" i="1"/>
  <c r="X80" i="1"/>
  <c r="Q73" i="1"/>
  <c r="P74" i="1"/>
  <c r="X81" i="1"/>
  <c r="Y80" i="1"/>
  <c r="Q74" i="1"/>
  <c r="P75" i="1"/>
  <c r="AG75" i="1"/>
  <c r="AF76" i="1"/>
  <c r="AN76" i="1"/>
  <c r="AO75" i="1"/>
  <c r="I78" i="1"/>
  <c r="H79" i="1"/>
  <c r="P76" i="1"/>
  <c r="Q75" i="1"/>
  <c r="AO76" i="1"/>
  <c r="AN77" i="1"/>
  <c r="H80" i="1"/>
  <c r="I79" i="1"/>
  <c r="AF77" i="1"/>
  <c r="AG76" i="1"/>
  <c r="Y81" i="1"/>
  <c r="X82" i="1"/>
  <c r="AO77" i="1"/>
  <c r="AN78" i="1"/>
  <c r="X83" i="1"/>
  <c r="Y82" i="1"/>
  <c r="AF78" i="1"/>
  <c r="AG77" i="1"/>
  <c r="H81" i="1"/>
  <c r="I80" i="1"/>
  <c r="Q76" i="1"/>
  <c r="P77" i="1"/>
  <c r="AO78" i="1"/>
  <c r="AN79" i="1"/>
  <c r="I81" i="1"/>
  <c r="H82" i="1"/>
  <c r="Y83" i="1"/>
  <c r="X84" i="1"/>
  <c r="Q77" i="1"/>
  <c r="P78" i="1"/>
  <c r="AG78" i="1"/>
  <c r="AF79" i="1"/>
  <c r="AG79" i="1"/>
  <c r="AF80" i="1"/>
  <c r="AO79" i="1"/>
  <c r="AN80" i="1"/>
  <c r="Q78" i="1"/>
  <c r="P79" i="1"/>
  <c r="H83" i="1"/>
  <c r="I82" i="1"/>
  <c r="Y84" i="1"/>
  <c r="X85" i="1"/>
  <c r="P80" i="1"/>
  <c r="Q79" i="1"/>
  <c r="AG80" i="1"/>
  <c r="AF81" i="1"/>
  <c r="AO80" i="1"/>
  <c r="AN81" i="1"/>
  <c r="I83" i="1"/>
  <c r="H84" i="1"/>
  <c r="Y85" i="1"/>
  <c r="X86" i="1"/>
  <c r="AG81" i="1"/>
  <c r="AF82" i="1"/>
  <c r="AO81" i="1"/>
  <c r="AN82" i="1"/>
  <c r="I84" i="1"/>
  <c r="H85" i="1"/>
  <c r="Y86" i="1"/>
  <c r="X87" i="1"/>
  <c r="Q80" i="1"/>
  <c r="P81" i="1"/>
  <c r="AO82" i="1"/>
  <c r="AN83" i="1"/>
  <c r="I85" i="1"/>
  <c r="H86" i="1"/>
  <c r="AG82" i="1"/>
  <c r="AF83" i="1"/>
  <c r="Y87" i="1"/>
  <c r="X88" i="1"/>
  <c r="Q81" i="1"/>
  <c r="P82" i="1"/>
  <c r="Y88" i="1"/>
  <c r="X89" i="1"/>
  <c r="Q82" i="1"/>
  <c r="P83" i="1"/>
  <c r="AN84" i="1"/>
  <c r="AO83" i="1"/>
  <c r="H87" i="1"/>
  <c r="I86" i="1"/>
  <c r="AG83" i="1"/>
  <c r="AF84" i="1"/>
  <c r="I87" i="1"/>
  <c r="H88" i="1"/>
  <c r="Y89" i="1"/>
  <c r="X90" i="1"/>
  <c r="P84" i="1"/>
  <c r="Q83" i="1"/>
  <c r="AF85" i="1"/>
  <c r="AG84" i="1"/>
  <c r="AN85" i="1"/>
  <c r="AO84" i="1"/>
  <c r="X91" i="1"/>
  <c r="Y90" i="1"/>
  <c r="I88" i="1"/>
  <c r="H89" i="1"/>
  <c r="AF86" i="1"/>
  <c r="AG85" i="1"/>
  <c r="AO85" i="1"/>
  <c r="AN86" i="1"/>
  <c r="Q84" i="1"/>
  <c r="P85" i="1"/>
  <c r="I89" i="1"/>
  <c r="H90" i="1"/>
  <c r="AO86" i="1"/>
  <c r="AN87" i="1"/>
  <c r="Q85" i="1"/>
  <c r="P86" i="1"/>
  <c r="AG86" i="1"/>
  <c r="AF87" i="1"/>
  <c r="Y91" i="1"/>
  <c r="X92" i="1"/>
  <c r="AG87" i="1"/>
  <c r="AF88" i="1"/>
  <c r="Y92" i="1"/>
  <c r="X93" i="1"/>
  <c r="I90" i="1"/>
  <c r="H91" i="1"/>
  <c r="AO87" i="1"/>
  <c r="AN88" i="1"/>
  <c r="Q86" i="1"/>
  <c r="P87" i="1"/>
  <c r="AO88" i="1"/>
  <c r="AN89" i="1"/>
  <c r="I91" i="1"/>
  <c r="H92" i="1"/>
  <c r="AG88" i="1"/>
  <c r="AF89" i="1"/>
  <c r="X94" i="1"/>
  <c r="Y93" i="1"/>
  <c r="P88" i="1"/>
  <c r="Q87" i="1"/>
  <c r="I92" i="1"/>
  <c r="H93" i="1"/>
  <c r="AG89" i="1"/>
  <c r="AF90" i="1"/>
  <c r="AO89" i="1"/>
  <c r="AN90" i="1"/>
  <c r="X95" i="1"/>
  <c r="Y94" i="1"/>
  <c r="Q88" i="1"/>
  <c r="P89" i="1"/>
  <c r="Y95" i="1"/>
  <c r="X96" i="1"/>
  <c r="Q89" i="1"/>
  <c r="P90" i="1"/>
  <c r="I93" i="1"/>
  <c r="H94" i="1"/>
  <c r="AG90" i="1"/>
  <c r="AF91" i="1"/>
  <c r="AN91" i="1"/>
  <c r="AO90" i="1"/>
  <c r="AG91" i="1"/>
  <c r="AF92" i="1"/>
  <c r="I94" i="1"/>
  <c r="H95" i="1"/>
  <c r="Y96" i="1"/>
  <c r="X97" i="1"/>
  <c r="P91" i="1"/>
  <c r="Q90" i="1"/>
  <c r="AN92" i="1"/>
  <c r="AO91" i="1"/>
  <c r="X98" i="1"/>
  <c r="Y97" i="1"/>
  <c r="AF93" i="1"/>
  <c r="AG92" i="1"/>
  <c r="H96" i="1"/>
  <c r="I95" i="1"/>
  <c r="Q91" i="1"/>
  <c r="P92" i="1"/>
  <c r="AO92" i="1"/>
  <c r="AN93" i="1"/>
  <c r="AF94" i="1"/>
  <c r="AG93" i="1"/>
  <c r="AN94" i="1"/>
  <c r="AO93" i="1"/>
  <c r="H97" i="1"/>
  <c r="I96" i="1"/>
  <c r="X99" i="1"/>
  <c r="Y98" i="1"/>
  <c r="Q92" i="1"/>
  <c r="P93" i="1"/>
  <c r="Y99" i="1"/>
  <c r="X100" i="1"/>
  <c r="AO94" i="1"/>
  <c r="AN95" i="1"/>
  <c r="Q93" i="1"/>
  <c r="P94" i="1"/>
  <c r="I97" i="1"/>
  <c r="H98" i="1"/>
  <c r="AG94" i="1"/>
  <c r="AF95" i="1"/>
  <c r="I98" i="1"/>
  <c r="H99" i="1"/>
  <c r="AO95" i="1"/>
  <c r="AN96" i="1"/>
  <c r="AG95" i="1"/>
  <c r="AF96" i="1"/>
  <c r="Q94" i="1"/>
  <c r="P95" i="1"/>
  <c r="Y100" i="1"/>
  <c r="X101" i="1"/>
  <c r="P96" i="1"/>
  <c r="Q95" i="1"/>
  <c r="AN97" i="1"/>
  <c r="AO96" i="1"/>
  <c r="Y101" i="1"/>
  <c r="X102" i="1"/>
  <c r="AG96" i="1"/>
  <c r="AF97" i="1"/>
  <c r="H100" i="1"/>
  <c r="I99" i="1"/>
  <c r="AF98" i="1"/>
  <c r="AG97" i="1"/>
  <c r="AO97" i="1"/>
  <c r="AN98" i="1"/>
  <c r="X103" i="1"/>
  <c r="Y102" i="1"/>
  <c r="H101" i="1"/>
  <c r="I100" i="1"/>
  <c r="Q96" i="1"/>
  <c r="P97" i="1"/>
  <c r="AO98" i="1"/>
  <c r="AN99" i="1"/>
  <c r="I101" i="1"/>
  <c r="H102" i="1"/>
  <c r="Q97" i="1"/>
  <c r="P98" i="1"/>
  <c r="Y103" i="1"/>
  <c r="X104" i="1"/>
  <c r="AG98" i="1"/>
  <c r="AF99" i="1"/>
  <c r="Y104" i="1"/>
  <c r="X105" i="1"/>
  <c r="I102" i="1"/>
  <c r="H103" i="1"/>
  <c r="AG99" i="1"/>
  <c r="AF100" i="1"/>
  <c r="P99" i="1"/>
  <c r="Q98" i="1"/>
  <c r="AO99" i="1"/>
  <c r="AN100" i="1"/>
  <c r="H104" i="1"/>
  <c r="I103" i="1"/>
  <c r="Q99" i="1"/>
  <c r="P100" i="1"/>
  <c r="AO100" i="1"/>
  <c r="AN101" i="1"/>
  <c r="AF101" i="1"/>
  <c r="AG100" i="1"/>
  <c r="Y105" i="1"/>
  <c r="X106" i="1"/>
  <c r="Q100" i="1"/>
  <c r="P101" i="1"/>
  <c r="AF102" i="1"/>
  <c r="AG101" i="1"/>
  <c r="X107" i="1"/>
  <c r="Y106" i="1"/>
  <c r="AO101" i="1"/>
  <c r="AN102" i="1"/>
  <c r="H105" i="1"/>
  <c r="I104" i="1"/>
  <c r="AO102" i="1"/>
  <c r="AN103" i="1"/>
  <c r="AG102" i="1"/>
  <c r="AF103" i="1"/>
  <c r="Q101" i="1"/>
  <c r="P102" i="1"/>
  <c r="I105" i="1"/>
  <c r="H106" i="1"/>
  <c r="Y107" i="1"/>
  <c r="X108" i="1"/>
  <c r="H107" i="1"/>
  <c r="I106" i="1"/>
  <c r="AG103" i="1"/>
  <c r="AF104" i="1"/>
  <c r="Y108" i="1"/>
  <c r="X109" i="1"/>
  <c r="P103" i="1"/>
  <c r="Q102" i="1"/>
  <c r="AO103" i="1"/>
  <c r="AN104" i="1"/>
  <c r="AF105" i="1"/>
  <c r="AG104" i="1"/>
  <c r="P104" i="1"/>
  <c r="Q103" i="1"/>
  <c r="AO104" i="1"/>
  <c r="AN105" i="1"/>
  <c r="Y109" i="1"/>
  <c r="X110" i="1"/>
  <c r="I107" i="1"/>
  <c r="H108" i="1"/>
  <c r="X111" i="1"/>
  <c r="Y110" i="1"/>
  <c r="Q104" i="1"/>
  <c r="P105" i="1"/>
  <c r="I108" i="1"/>
  <c r="H109" i="1"/>
  <c r="AO105" i="1"/>
  <c r="AN106" i="1"/>
  <c r="AF106" i="1"/>
  <c r="AG105" i="1"/>
  <c r="AO106" i="1"/>
  <c r="AN107" i="1"/>
  <c r="Q105" i="1"/>
  <c r="P106" i="1"/>
  <c r="I109" i="1"/>
  <c r="H110" i="1"/>
  <c r="AG106" i="1"/>
  <c r="AF107" i="1"/>
  <c r="Y111" i="1"/>
  <c r="X112" i="1"/>
  <c r="AG107" i="1"/>
  <c r="AF108" i="1"/>
  <c r="P107" i="1"/>
  <c r="Q106" i="1"/>
  <c r="Y112" i="1"/>
  <c r="X113" i="1"/>
  <c r="I110" i="1"/>
  <c r="H111" i="1"/>
  <c r="AO107" i="1"/>
  <c r="AN108" i="1"/>
  <c r="I111" i="1"/>
  <c r="H112" i="1"/>
  <c r="P108" i="1"/>
  <c r="Q107" i="1"/>
  <c r="AN109" i="1"/>
  <c r="AO108" i="1"/>
  <c r="X114" i="1"/>
  <c r="Y113" i="1"/>
  <c r="AF109" i="1"/>
  <c r="AG108" i="1"/>
  <c r="X115" i="1"/>
  <c r="Y114" i="1"/>
  <c r="Q108" i="1"/>
  <c r="P109" i="1"/>
  <c r="H113" i="1"/>
  <c r="I112" i="1"/>
  <c r="AF110" i="1"/>
  <c r="AG109" i="1"/>
  <c r="AO109" i="1"/>
  <c r="AN110" i="1"/>
  <c r="Q109" i="1"/>
  <c r="P110" i="1"/>
  <c r="AF111" i="1"/>
  <c r="AG110" i="1"/>
  <c r="AO110" i="1"/>
  <c r="AN111" i="1"/>
  <c r="I113" i="1"/>
  <c r="H114" i="1"/>
  <c r="Y115" i="1"/>
  <c r="X116" i="1"/>
  <c r="H115" i="1"/>
  <c r="I114" i="1"/>
  <c r="AG111" i="1"/>
  <c r="AF112" i="1"/>
  <c r="Y116" i="1"/>
  <c r="X117" i="1"/>
  <c r="AO111" i="1"/>
  <c r="AN112" i="1"/>
  <c r="P111" i="1"/>
  <c r="Q110" i="1"/>
  <c r="AN113" i="1"/>
  <c r="AO112" i="1"/>
  <c r="AG112" i="1"/>
  <c r="AF113" i="1"/>
  <c r="X118" i="1"/>
  <c r="Y117" i="1"/>
  <c r="P112" i="1"/>
  <c r="Q111" i="1"/>
  <c r="H116" i="1"/>
  <c r="I115" i="1"/>
  <c r="AF114" i="1"/>
  <c r="AG113" i="1"/>
  <c r="Q112" i="1"/>
  <c r="P113" i="1"/>
  <c r="H117" i="1"/>
  <c r="I116" i="1"/>
  <c r="X119" i="1"/>
  <c r="Y118" i="1"/>
  <c r="AO113" i="1"/>
  <c r="AN114" i="1"/>
  <c r="Q113" i="1"/>
  <c r="P114" i="1"/>
  <c r="Y119" i="1"/>
  <c r="X120" i="1"/>
  <c r="AO114" i="1"/>
  <c r="AN115" i="1"/>
  <c r="I117" i="1"/>
  <c r="H118" i="1"/>
  <c r="AG114" i="1"/>
  <c r="AF115" i="1"/>
  <c r="H119" i="1"/>
  <c r="I118" i="1"/>
  <c r="Y120" i="1"/>
  <c r="X121" i="1"/>
  <c r="AG115" i="1"/>
  <c r="AF116" i="1"/>
  <c r="AN116" i="1"/>
  <c r="AO115" i="1"/>
  <c r="Q114" i="1"/>
  <c r="P115" i="1"/>
  <c r="Y121" i="1"/>
  <c r="X122" i="1"/>
  <c r="AO116" i="1"/>
  <c r="AN117" i="1"/>
  <c r="P116" i="1"/>
  <c r="Q115" i="1"/>
  <c r="AF117" i="1"/>
  <c r="AG116" i="1"/>
  <c r="I119" i="1"/>
  <c r="H120" i="1"/>
  <c r="AN118" i="1"/>
  <c r="AO117" i="1"/>
  <c r="AG117" i="1"/>
  <c r="AF118" i="1"/>
  <c r="H121" i="1"/>
  <c r="I120" i="1"/>
  <c r="X123" i="1"/>
  <c r="Y122" i="1"/>
  <c r="Q116" i="1"/>
  <c r="P117" i="1"/>
  <c r="AG118" i="1"/>
  <c r="AF119" i="1"/>
  <c r="Y123" i="1"/>
  <c r="X124" i="1"/>
  <c r="Q117" i="1"/>
  <c r="P118" i="1"/>
  <c r="I121" i="1"/>
  <c r="H122" i="1"/>
  <c r="AO118" i="1"/>
  <c r="AN119" i="1"/>
  <c r="H123" i="1"/>
  <c r="I122" i="1"/>
  <c r="Y124" i="1"/>
  <c r="X125" i="1"/>
  <c r="AO119" i="1"/>
  <c r="AN120" i="1"/>
  <c r="P119" i="1"/>
  <c r="Q118" i="1"/>
  <c r="AG119" i="1"/>
  <c r="AF120" i="1"/>
  <c r="Y125" i="1"/>
  <c r="X126" i="1"/>
  <c r="Q119" i="1"/>
  <c r="P120" i="1"/>
  <c r="AG120" i="1"/>
  <c r="AF121" i="1"/>
  <c r="AN121" i="1"/>
  <c r="AO120" i="1"/>
  <c r="I123" i="1"/>
  <c r="H124" i="1"/>
  <c r="Q120" i="1"/>
  <c r="P121" i="1"/>
  <c r="AO121" i="1"/>
  <c r="AN122" i="1"/>
  <c r="H125" i="1"/>
  <c r="I124" i="1"/>
  <c r="AF122" i="1"/>
  <c r="AG121" i="1"/>
  <c r="X127" i="1"/>
  <c r="Y126" i="1"/>
  <c r="AO122" i="1"/>
  <c r="AN123" i="1"/>
  <c r="Q121" i="1"/>
  <c r="P122" i="1"/>
  <c r="AG122" i="1"/>
  <c r="AF123" i="1"/>
  <c r="Y127" i="1"/>
  <c r="X128" i="1"/>
  <c r="I125" i="1"/>
  <c r="H126" i="1"/>
  <c r="Y128" i="1"/>
  <c r="X129" i="1"/>
  <c r="AO123" i="1"/>
  <c r="AN124" i="1"/>
  <c r="Q122" i="1"/>
  <c r="P123" i="1"/>
  <c r="I126" i="1"/>
  <c r="H127" i="1"/>
  <c r="AG123" i="1"/>
  <c r="AF124" i="1"/>
  <c r="I127" i="1"/>
  <c r="H128" i="1"/>
  <c r="AO124" i="1"/>
  <c r="AN125" i="1"/>
  <c r="AG124" i="1"/>
  <c r="AF125" i="1"/>
  <c r="Q123" i="1"/>
  <c r="P124" i="1"/>
  <c r="X130" i="1"/>
  <c r="Y129" i="1"/>
  <c r="Q124" i="1"/>
  <c r="P125" i="1"/>
  <c r="AG125" i="1"/>
  <c r="AF126" i="1"/>
  <c r="I128" i="1"/>
  <c r="H129" i="1"/>
  <c r="AN126" i="1"/>
  <c r="AO125" i="1"/>
  <c r="X131" i="1"/>
  <c r="Y130" i="1"/>
  <c r="AG126" i="1"/>
  <c r="AF127" i="1"/>
  <c r="AO126" i="1"/>
  <c r="AN127" i="1"/>
  <c r="I129" i="1"/>
  <c r="H130" i="1"/>
  <c r="Q125" i="1"/>
  <c r="P126" i="1"/>
  <c r="Y131" i="1"/>
  <c r="X132" i="1"/>
  <c r="Q126" i="1"/>
  <c r="P127" i="1"/>
  <c r="AO127" i="1"/>
  <c r="AN128" i="1"/>
  <c r="Y132" i="1"/>
  <c r="X133" i="1"/>
  <c r="H131" i="1"/>
  <c r="I130" i="1"/>
  <c r="AG127" i="1"/>
  <c r="AF128" i="1"/>
  <c r="AO128" i="1"/>
  <c r="AN129" i="1"/>
  <c r="H132" i="1"/>
  <c r="I131" i="1"/>
  <c r="AG128" i="1"/>
  <c r="AF129" i="1"/>
  <c r="Y133" i="1"/>
  <c r="X134" i="1"/>
  <c r="P128" i="1"/>
  <c r="Q127" i="1"/>
  <c r="X135" i="1"/>
  <c r="Y134" i="1"/>
  <c r="I132" i="1"/>
  <c r="H133" i="1"/>
  <c r="AF130" i="1"/>
  <c r="AG129" i="1"/>
  <c r="AO129" i="1"/>
  <c r="AN130" i="1"/>
  <c r="Q128" i="1"/>
  <c r="P129" i="1"/>
  <c r="AO130" i="1"/>
  <c r="AN131" i="1"/>
  <c r="I133" i="1"/>
  <c r="H134" i="1"/>
  <c r="Q129" i="1"/>
  <c r="P130" i="1"/>
  <c r="AG130" i="1"/>
  <c r="AF131" i="1"/>
  <c r="Y135" i="1"/>
  <c r="X136" i="1"/>
  <c r="AG131" i="1"/>
  <c r="AF132" i="1"/>
  <c r="I134" i="1"/>
  <c r="H135" i="1"/>
  <c r="Y136" i="1"/>
  <c r="X137" i="1"/>
  <c r="Q130" i="1"/>
  <c r="P131" i="1"/>
  <c r="AO131" i="1"/>
  <c r="AN132" i="1"/>
  <c r="Q131" i="1"/>
  <c r="P132" i="1"/>
  <c r="I135" i="1"/>
  <c r="H136" i="1"/>
  <c r="AN133" i="1"/>
  <c r="AO132" i="1"/>
  <c r="Y137" i="1"/>
  <c r="X138" i="1"/>
  <c r="AG132" i="1"/>
  <c r="AF133" i="1"/>
  <c r="X139" i="1"/>
  <c r="Y138" i="1"/>
  <c r="H137" i="1"/>
  <c r="I136" i="1"/>
  <c r="AF134" i="1"/>
  <c r="AG133" i="1"/>
  <c r="P133" i="1"/>
  <c r="Q132" i="1"/>
  <c r="AO133" i="1"/>
  <c r="AN134" i="1"/>
  <c r="Q133" i="1"/>
  <c r="P134" i="1"/>
  <c r="I137" i="1"/>
  <c r="H138" i="1"/>
  <c r="AO134" i="1"/>
  <c r="AN135" i="1"/>
  <c r="AG134" i="1"/>
  <c r="AF135" i="1"/>
  <c r="Y139" i="1"/>
  <c r="X140" i="1"/>
  <c r="Y140" i="1"/>
  <c r="X141" i="1"/>
  <c r="P135" i="1"/>
  <c r="Q134" i="1"/>
  <c r="AG135" i="1"/>
  <c r="AF136" i="1"/>
  <c r="H139" i="1"/>
  <c r="I138" i="1"/>
  <c r="AO135" i="1"/>
  <c r="AN136" i="1"/>
  <c r="AF137" i="1"/>
  <c r="AG136" i="1"/>
  <c r="I139" i="1"/>
  <c r="H140" i="1"/>
  <c r="P136" i="1"/>
  <c r="Q135" i="1"/>
  <c r="AO136" i="1"/>
  <c r="AN137" i="1"/>
  <c r="X142" i="1"/>
  <c r="Y141" i="1"/>
  <c r="I140" i="1"/>
  <c r="H141" i="1"/>
  <c r="AO137" i="1"/>
  <c r="AN138" i="1"/>
  <c r="X143" i="1"/>
  <c r="Y142" i="1"/>
  <c r="Q136" i="1"/>
  <c r="P137" i="1"/>
  <c r="AF138" i="1"/>
  <c r="AG137" i="1"/>
  <c r="Q137" i="1"/>
  <c r="P138" i="1"/>
  <c r="I141" i="1"/>
  <c r="H142" i="1"/>
  <c r="AO138" i="1"/>
  <c r="AN139" i="1"/>
  <c r="AG138" i="1"/>
  <c r="AF139" i="1"/>
  <c r="X144" i="1"/>
  <c r="Y143" i="1"/>
  <c r="AG139" i="1"/>
  <c r="AF140" i="1"/>
  <c r="H143" i="1"/>
  <c r="I142" i="1"/>
  <c r="AO139" i="1"/>
  <c r="AN140" i="1"/>
  <c r="Q138" i="1"/>
  <c r="P139" i="1"/>
  <c r="Y144" i="1"/>
  <c r="X145" i="1"/>
  <c r="I143" i="1"/>
  <c r="H144" i="1"/>
  <c r="X146" i="1"/>
  <c r="Y145" i="1"/>
  <c r="AO140" i="1"/>
  <c r="AN141" i="1"/>
  <c r="AG140" i="1"/>
  <c r="AF141" i="1"/>
  <c r="Q139" i="1"/>
  <c r="P140" i="1"/>
  <c r="AF142" i="1"/>
  <c r="AG141" i="1"/>
  <c r="Y146" i="1"/>
  <c r="X147" i="1"/>
  <c r="Q140" i="1"/>
  <c r="P141" i="1"/>
  <c r="AO141" i="1"/>
  <c r="AN142" i="1"/>
  <c r="H145" i="1"/>
  <c r="I144" i="1"/>
  <c r="AO142" i="1"/>
  <c r="AN143" i="1"/>
  <c r="X148" i="1"/>
  <c r="Y147" i="1"/>
  <c r="Q141" i="1"/>
  <c r="P142" i="1"/>
  <c r="I145" i="1"/>
  <c r="H146" i="1"/>
  <c r="AG142" i="1"/>
  <c r="AF143" i="1"/>
  <c r="H147" i="1"/>
  <c r="I146" i="1"/>
  <c r="Y148" i="1"/>
  <c r="X149" i="1"/>
  <c r="AG143" i="1"/>
  <c r="AF144" i="1"/>
  <c r="Q142" i="1"/>
  <c r="P143" i="1"/>
  <c r="AO143" i="1"/>
  <c r="AN144" i="1"/>
  <c r="P144" i="1"/>
  <c r="Q143" i="1"/>
  <c r="Y149" i="1"/>
  <c r="X150" i="1"/>
  <c r="AN145" i="1"/>
  <c r="AO144" i="1"/>
  <c r="AG144" i="1"/>
  <c r="AF145" i="1"/>
  <c r="I147" i="1"/>
  <c r="H148" i="1"/>
  <c r="AF146" i="1"/>
  <c r="AG145" i="1"/>
  <c r="X151" i="1"/>
  <c r="Y150" i="1"/>
  <c r="I148" i="1"/>
  <c r="H149" i="1"/>
  <c r="AO145" i="1"/>
  <c r="AN146" i="1"/>
  <c r="Q144" i="1"/>
  <c r="P145" i="1"/>
  <c r="AO146" i="1"/>
  <c r="AN147" i="1"/>
  <c r="Y151" i="1"/>
  <c r="X152" i="1"/>
  <c r="Q145" i="1"/>
  <c r="P146" i="1"/>
  <c r="H150" i="1"/>
  <c r="I149" i="1"/>
  <c r="AF147" i="1"/>
  <c r="AG146" i="1"/>
  <c r="Y152" i="1"/>
  <c r="X153" i="1"/>
  <c r="I150" i="1"/>
  <c r="H151" i="1"/>
  <c r="Q146" i="1"/>
  <c r="P147" i="1"/>
  <c r="AO147" i="1"/>
  <c r="AN148" i="1"/>
  <c r="AG147" i="1"/>
  <c r="AF148" i="1"/>
  <c r="AO148" i="1"/>
  <c r="AN149" i="1"/>
  <c r="H152" i="1"/>
  <c r="I151" i="1"/>
  <c r="AG148" i="1"/>
  <c r="AF149" i="1"/>
  <c r="Q147" i="1"/>
  <c r="P148" i="1"/>
  <c r="X154" i="1"/>
  <c r="Y153" i="1"/>
  <c r="Q148" i="1"/>
  <c r="P149" i="1"/>
  <c r="I152" i="1"/>
  <c r="H153" i="1"/>
  <c r="AF150" i="1"/>
  <c r="AG149" i="1"/>
  <c r="AN150" i="1"/>
  <c r="AO149" i="1"/>
  <c r="X155" i="1"/>
  <c r="Y154" i="1"/>
  <c r="I153" i="1"/>
  <c r="H154" i="1"/>
  <c r="AO150" i="1"/>
  <c r="AN151" i="1"/>
  <c r="Q149" i="1"/>
  <c r="P150" i="1"/>
  <c r="X156" i="1"/>
  <c r="Y155" i="1"/>
  <c r="AF151" i="1"/>
  <c r="AG150" i="1"/>
  <c r="AO151" i="1"/>
  <c r="AN152" i="1"/>
  <c r="Y156" i="1"/>
  <c r="X157" i="1"/>
  <c r="P151" i="1"/>
  <c r="Q150" i="1"/>
  <c r="H155" i="1"/>
  <c r="I154" i="1"/>
  <c r="AG151" i="1"/>
  <c r="AF152" i="1"/>
  <c r="Y157" i="1"/>
  <c r="X158" i="1"/>
  <c r="I155" i="1"/>
  <c r="H156" i="1"/>
  <c r="AG152" i="1"/>
  <c r="AF153" i="1"/>
  <c r="AN153" i="1"/>
  <c r="AO152" i="1"/>
  <c r="P152" i="1"/>
  <c r="Q151" i="1"/>
  <c r="AO153" i="1"/>
  <c r="AN154" i="1"/>
  <c r="AF154" i="1"/>
  <c r="AG153" i="1"/>
  <c r="Y158" i="1"/>
  <c r="X159" i="1"/>
  <c r="H157" i="1"/>
  <c r="I156" i="1"/>
  <c r="P153" i="1"/>
  <c r="Q152" i="1"/>
  <c r="I157" i="1"/>
  <c r="H158" i="1"/>
  <c r="AG154" i="1"/>
  <c r="AF155" i="1"/>
  <c r="X160" i="1"/>
  <c r="Y159" i="1"/>
  <c r="AO154" i="1"/>
  <c r="AN155" i="1"/>
  <c r="Q153" i="1"/>
  <c r="P154" i="1"/>
  <c r="AO155" i="1"/>
  <c r="AN156" i="1"/>
  <c r="AG155" i="1"/>
  <c r="AF156" i="1"/>
  <c r="Q154" i="1"/>
  <c r="P155" i="1"/>
  <c r="I158" i="1"/>
  <c r="H159" i="1"/>
  <c r="Y160" i="1"/>
  <c r="X161" i="1"/>
  <c r="AG156" i="1"/>
  <c r="AF157" i="1"/>
  <c r="AN157" i="1"/>
  <c r="AO156" i="1"/>
  <c r="H160" i="1"/>
  <c r="I159" i="1"/>
  <c r="X162" i="1"/>
  <c r="Y161" i="1"/>
  <c r="Q155" i="1"/>
  <c r="P156" i="1"/>
  <c r="X163" i="1"/>
  <c r="Y162" i="1"/>
  <c r="AG157" i="1"/>
  <c r="AF158" i="1"/>
  <c r="AN158" i="1"/>
  <c r="AO157" i="1"/>
  <c r="P157" i="1"/>
  <c r="Q156" i="1"/>
  <c r="H161" i="1"/>
  <c r="I160" i="1"/>
  <c r="AG158" i="1"/>
  <c r="AF159" i="1"/>
  <c r="Q157" i="1"/>
  <c r="P158" i="1"/>
  <c r="I161" i="1"/>
  <c r="H162" i="1"/>
  <c r="AO158" i="1"/>
  <c r="AN159" i="1"/>
  <c r="Y163" i="1"/>
  <c r="X164" i="1"/>
  <c r="Y164" i="1"/>
  <c r="X165" i="1"/>
  <c r="AO159" i="1"/>
  <c r="AN160" i="1"/>
  <c r="P159" i="1"/>
  <c r="Q158" i="1"/>
  <c r="H163" i="1"/>
  <c r="I162" i="1"/>
  <c r="AG159" i="1"/>
  <c r="AF160" i="1"/>
  <c r="AN161" i="1"/>
  <c r="AO160" i="1"/>
  <c r="H164" i="1"/>
  <c r="I163" i="1"/>
  <c r="AF161" i="1"/>
  <c r="AG160" i="1"/>
  <c r="Y165" i="1"/>
  <c r="X166" i="1"/>
  <c r="P160" i="1"/>
  <c r="Q159" i="1"/>
  <c r="Y166" i="1"/>
  <c r="X167" i="1"/>
  <c r="H165" i="1"/>
  <c r="I164" i="1"/>
  <c r="P161" i="1"/>
  <c r="Q160" i="1"/>
  <c r="AG161" i="1"/>
  <c r="AF162" i="1"/>
  <c r="AN162" i="1"/>
  <c r="AO161" i="1"/>
  <c r="Y167" i="1"/>
  <c r="X168" i="1"/>
  <c r="AG162" i="1"/>
  <c r="AF163" i="1"/>
  <c r="H166" i="1"/>
  <c r="I165" i="1"/>
  <c r="AO162" i="1"/>
  <c r="AN163" i="1"/>
  <c r="Q161" i="1"/>
  <c r="P162" i="1"/>
  <c r="Q162" i="1"/>
  <c r="P163" i="1"/>
  <c r="Y168" i="1"/>
  <c r="X169" i="1"/>
  <c r="AN164" i="1"/>
  <c r="AO163" i="1"/>
  <c r="AG163" i="1"/>
  <c r="AF164" i="1"/>
  <c r="H167" i="1"/>
  <c r="I166" i="1"/>
  <c r="AG164" i="1"/>
  <c r="AF165" i="1"/>
  <c r="Y169" i="1"/>
  <c r="X170" i="1"/>
  <c r="Q163" i="1"/>
  <c r="P164" i="1"/>
  <c r="H168" i="1"/>
  <c r="I167" i="1"/>
  <c r="AN165" i="1"/>
  <c r="AO164" i="1"/>
  <c r="Y170" i="1"/>
  <c r="X171" i="1"/>
  <c r="I168" i="1"/>
  <c r="H169" i="1"/>
  <c r="Q164" i="1"/>
  <c r="P165" i="1"/>
  <c r="AF166" i="1"/>
  <c r="AG165" i="1"/>
  <c r="AO165" i="1"/>
  <c r="AN166" i="1"/>
  <c r="I169" i="1"/>
  <c r="H170" i="1"/>
  <c r="AF167" i="1"/>
  <c r="AG166" i="1"/>
  <c r="AO166" i="1"/>
  <c r="AN167" i="1"/>
  <c r="Q165" i="1"/>
  <c r="P166" i="1"/>
  <c r="X172" i="1"/>
  <c r="Y171" i="1"/>
  <c r="Q166" i="1"/>
  <c r="P167" i="1"/>
  <c r="AG167" i="1"/>
  <c r="AF168" i="1"/>
  <c r="AO167" i="1"/>
  <c r="AN168" i="1"/>
  <c r="I170" i="1"/>
  <c r="H171" i="1"/>
  <c r="Y172" i="1"/>
  <c r="X173" i="1"/>
  <c r="I171" i="1"/>
  <c r="H172" i="1"/>
  <c r="AG168" i="1"/>
  <c r="AF169" i="1"/>
  <c r="Y173" i="1"/>
  <c r="X174" i="1"/>
  <c r="Y174" i="1"/>
  <c r="AN169" i="1"/>
  <c r="AO168" i="1"/>
  <c r="Q167" i="1"/>
  <c r="P168" i="1"/>
  <c r="AF170" i="1"/>
  <c r="AG169" i="1"/>
  <c r="P169" i="1"/>
  <c r="Q168" i="1"/>
  <c r="H173" i="1"/>
  <c r="I172" i="1"/>
  <c r="AO169" i="1"/>
  <c r="AN170" i="1"/>
  <c r="Q169" i="1"/>
  <c r="P170" i="1"/>
  <c r="AO170" i="1"/>
  <c r="AN171" i="1"/>
  <c r="H174" i="1"/>
  <c r="I174" i="1"/>
  <c r="I173" i="1"/>
  <c r="AF171" i="1"/>
  <c r="AG170" i="1"/>
  <c r="AN172" i="1"/>
  <c r="AO171" i="1"/>
  <c r="AG171" i="1"/>
  <c r="AF172" i="1"/>
  <c r="Q170" i="1"/>
  <c r="P171" i="1"/>
  <c r="AG172" i="1"/>
  <c r="AF173" i="1"/>
  <c r="P172" i="1"/>
  <c r="Q171" i="1"/>
  <c r="AO172" i="1"/>
  <c r="AN173" i="1"/>
  <c r="Q172" i="1"/>
  <c r="P173" i="1"/>
  <c r="AN174" i="1"/>
  <c r="AO174" i="1"/>
  <c r="AO173" i="1"/>
  <c r="AF174" i="1"/>
  <c r="AG174" i="1"/>
  <c r="AG173" i="1"/>
  <c r="P174" i="1"/>
  <c r="Q174" i="1"/>
  <c r="Q173" i="1"/>
  <c r="E62" i="2"/>
  <c r="T42" i="2"/>
  <c r="T41" i="2"/>
  <c r="L50" i="2"/>
  <c r="X45" i="2"/>
  <c r="L45" i="2"/>
  <c r="V52" i="2"/>
  <c r="U45" i="2"/>
  <c r="W45" i="2"/>
  <c r="W52" i="2"/>
  <c r="M37" i="2"/>
  <c r="Q39" i="2"/>
  <c r="O48" i="2"/>
  <c r="Q38" i="2"/>
  <c r="X48" i="2"/>
  <c r="R49" i="2"/>
  <c r="R45" i="2"/>
  <c r="W48" i="2"/>
  <c r="O37" i="2"/>
  <c r="O45" i="2"/>
  <c r="O43" i="2"/>
  <c r="M43" i="2"/>
  <c r="T35" i="2"/>
  <c r="X52" i="2"/>
  <c r="L52" i="2"/>
  <c r="O42" i="2"/>
  <c r="S52" i="2"/>
  <c r="P52" i="2"/>
  <c r="Q49" i="2"/>
  <c r="T44" i="2"/>
  <c r="U48" i="2"/>
  <c r="U52" i="2"/>
  <c r="N45" i="2"/>
  <c r="P42" i="2"/>
  <c r="O35" i="2"/>
  <c r="P45" i="2"/>
  <c r="Q45" i="2"/>
  <c r="M42" i="2"/>
  <c r="S53" i="2"/>
  <c r="T53" i="2"/>
  <c r="AN51" i="2"/>
  <c r="AU51" i="2"/>
  <c r="AV51" i="2"/>
  <c r="AQ51" i="2"/>
  <c r="AR51" i="2"/>
  <c r="AJ45" i="2"/>
  <c r="AT51" i="2"/>
  <c r="AM39" i="2"/>
  <c r="AM51" i="2"/>
  <c r="AS51" i="2"/>
  <c r="AR45" i="2"/>
  <c r="AJ50" i="2"/>
  <c r="AQ39" i="2"/>
  <c r="AR39" i="2"/>
  <c r="AM43" i="2"/>
  <c r="AN47" i="2"/>
  <c r="AR36" i="2"/>
  <c r="BK43" i="2"/>
  <c r="BP53" i="2"/>
  <c r="BS51" i="2"/>
  <c r="BN51" i="2"/>
  <c r="BH46" i="2"/>
  <c r="BH54" i="2"/>
  <c r="BQ47" i="2"/>
  <c r="BL39" i="2"/>
  <c r="BM38" i="2"/>
  <c r="BL43" i="2"/>
  <c r="BM43" i="2"/>
  <c r="BL51" i="2"/>
  <c r="BM50" i="2"/>
  <c r="BT47" i="2"/>
  <c r="BH47" i="2"/>
  <c r="BR51" i="2"/>
  <c r="BN47" i="2"/>
  <c r="BS47" i="2"/>
  <c r="BO47" i="2"/>
  <c r="BP46" i="2"/>
  <c r="BK39" i="2"/>
  <c r="BO39" i="2"/>
  <c r="BP39" i="2"/>
  <c r="BK47" i="2"/>
  <c r="BK51" i="2"/>
  <c r="BT51" i="2"/>
  <c r="BH50" i="2"/>
  <c r="BR47" i="2"/>
  <c r="BK35" i="2"/>
  <c r="BL35" i="2"/>
  <c r="BM34" i="2"/>
  <c r="BP43" i="2"/>
  <c r="BM39" i="2"/>
  <c r="BM35" i="2"/>
  <c r="BH51" i="2"/>
  <c r="BP49" i="2"/>
  <c r="BM51" i="2"/>
  <c r="BP50" i="2"/>
  <c r="AI55" i="2"/>
  <c r="AL36" i="2"/>
  <c r="AK35" i="2"/>
  <c r="AU44" i="2"/>
  <c r="AU43" i="2"/>
  <c r="AL43" i="2"/>
  <c r="AL41" i="2"/>
  <c r="AU41" i="2"/>
  <c r="AL40" i="2"/>
  <c r="AU40" i="2"/>
  <c r="AO40" i="2"/>
  <c r="AU39" i="2"/>
  <c r="AL39" i="2"/>
  <c r="AU38" i="2"/>
  <c r="AL38" i="2"/>
  <c r="AO37" i="2"/>
  <c r="AL37" i="2"/>
  <c r="AU37" i="2"/>
  <c r="AU36" i="2"/>
  <c r="AO51" i="2"/>
  <c r="AO52" i="2"/>
  <c r="AO36" i="2"/>
  <c r="AR52" i="2"/>
  <c r="AJ52" i="2"/>
  <c r="AO43" i="2"/>
  <c r="AR38" i="2"/>
  <c r="AO47" i="2"/>
  <c r="AR42" i="2"/>
  <c r="AO39" i="2"/>
  <c r="BM40" i="2"/>
  <c r="BM52" i="2"/>
  <c r="BI45" i="2"/>
  <c r="BN45" i="2"/>
  <c r="BK45" i="2"/>
  <c r="BT48" i="2"/>
  <c r="BH48" i="2"/>
  <c r="BT52" i="2"/>
  <c r="BH52" i="2"/>
  <c r="BR48" i="2"/>
  <c r="BR52" i="2"/>
  <c r="BQ49" i="2"/>
  <c r="BJ48" i="2"/>
  <c r="BJ49" i="2"/>
  <c r="BS52" i="2"/>
  <c r="BP35" i="2"/>
  <c r="BI49" i="2"/>
  <c r="BK38" i="2"/>
  <c r="BO52" i="2"/>
  <c r="BP52" i="2"/>
  <c r="BL48" i="2"/>
  <c r="BI38" i="2"/>
  <c r="BL42" i="2"/>
  <c r="BM42" i="2"/>
  <c r="BO42" i="2"/>
  <c r="BP42" i="2"/>
  <c r="BT45" i="2"/>
  <c r="BH45" i="2"/>
  <c r="BS45" i="2"/>
  <c r="BO45" i="2"/>
  <c r="BN49" i="2"/>
  <c r="BS48" i="2"/>
  <c r="BO38" i="2"/>
  <c r="BO48" i="2"/>
  <c r="BN48" i="2"/>
  <c r="BG55" i="2"/>
  <c r="BQ45" i="2"/>
  <c r="BQ48" i="2"/>
  <c r="BQ52" i="2"/>
  <c r="BS49" i="2"/>
  <c r="BI48" i="2"/>
  <c r="AO46" i="2"/>
  <c r="AO45" i="2"/>
  <c r="AR49" i="2"/>
  <c r="AR37" i="2"/>
  <c r="AO35" i="2"/>
  <c r="AO34" i="2"/>
  <c r="AR47" i="2"/>
  <c r="AR46" i="2"/>
  <c r="AR44" i="2"/>
  <c r="AR43" i="2"/>
  <c r="AS47" i="2"/>
  <c r="AU35" i="2"/>
  <c r="AL42" i="2"/>
  <c r="AU42" i="2"/>
  <c r="AU47" i="2"/>
  <c r="AU50" i="2"/>
  <c r="AN42" i="2"/>
  <c r="AK47" i="2"/>
  <c r="AM35" i="2"/>
  <c r="AK50" i="2"/>
  <c r="AJ51" i="2"/>
  <c r="AR40" i="2"/>
  <c r="AP47" i="2"/>
  <c r="AL35" i="2"/>
  <c r="AL47" i="2"/>
  <c r="AN50" i="2"/>
  <c r="AM47" i="2"/>
  <c r="AM42" i="2"/>
  <c r="AJ54" i="2"/>
  <c r="AV47" i="2"/>
  <c r="AJ47" i="2"/>
  <c r="AT47" i="2"/>
  <c r="AS50" i="2"/>
  <c r="AM50" i="2"/>
  <c r="AQ35" i="2"/>
  <c r="AK42" i="2"/>
  <c r="AJ46" i="2"/>
  <c r="AJ53" i="2"/>
  <c r="BH49" i="2"/>
  <c r="AY55" i="2"/>
  <c r="AA55" i="2"/>
  <c r="Q42" i="2"/>
  <c r="Q43" i="2"/>
  <c r="Q40" i="2"/>
  <c r="Q41" i="2"/>
  <c r="T39" i="2"/>
  <c r="T38" i="2"/>
  <c r="Q37" i="2"/>
  <c r="Q36" i="2"/>
  <c r="Q47" i="2"/>
  <c r="Q48" i="2"/>
  <c r="X53" i="2"/>
  <c r="L53" i="2"/>
  <c r="V51" i="2"/>
  <c r="V53" i="2"/>
  <c r="R48" i="2"/>
  <c r="U51" i="2"/>
  <c r="R53" i="2"/>
  <c r="N51" i="2"/>
  <c r="W53" i="2"/>
  <c r="M48" i="2"/>
  <c r="M51" i="2"/>
  <c r="L46" i="2"/>
  <c r="S51" i="2"/>
  <c r="L48" i="2"/>
  <c r="T52" i="2"/>
  <c r="R51" i="2"/>
  <c r="W51" i="2"/>
  <c r="N53" i="2"/>
  <c r="S48" i="2"/>
  <c r="M53" i="2"/>
  <c r="P51" i="2"/>
  <c r="Q51" i="2"/>
  <c r="P53" i="2"/>
  <c r="V48" i="2"/>
  <c r="N48" i="2"/>
  <c r="K55" i="2"/>
  <c r="L47" i="2"/>
  <c r="L54" i="2"/>
  <c r="C55" i="2"/>
  <c r="E61" i="2"/>
  <c r="A70" i="2"/>
  <c r="A71" i="2"/>
  <c r="D62" i="2"/>
  <c r="N55" i="2"/>
  <c r="Q44" i="2"/>
  <c r="AR50" i="2"/>
  <c r="BJ44" i="2"/>
  <c r="BS44" i="2"/>
  <c r="BS42" i="2"/>
  <c r="BJ43" i="2"/>
  <c r="BS43" i="2"/>
  <c r="BJ42" i="2"/>
  <c r="BJ41" i="2"/>
  <c r="BS41" i="2"/>
  <c r="BJ40" i="2"/>
  <c r="BS40" i="2"/>
  <c r="BJ39" i="2"/>
  <c r="BS39" i="2"/>
  <c r="BJ38" i="2"/>
  <c r="BS38" i="2"/>
  <c r="BJ37" i="2"/>
  <c r="BS37" i="2"/>
  <c r="BJ36" i="2"/>
  <c r="BS36" i="2"/>
  <c r="BJ35" i="2"/>
  <c r="BS35" i="2"/>
  <c r="AL44" i="2"/>
  <c r="AP42" i="2"/>
  <c r="AS42" i="2"/>
  <c r="AP44" i="2"/>
  <c r="AS44" i="2"/>
  <c r="AP41" i="2"/>
  <c r="AS41" i="2"/>
  <c r="AP43" i="2"/>
  <c r="AS43" i="2"/>
  <c r="AP39" i="2"/>
  <c r="AS39" i="2"/>
  <c r="AP40" i="2"/>
  <c r="AS40" i="2"/>
  <c r="AP37" i="2"/>
  <c r="AS37" i="2"/>
  <c r="AP38" i="2"/>
  <c r="AS38" i="2"/>
  <c r="AP35" i="2"/>
  <c r="AS35" i="2"/>
  <c r="AP36" i="2"/>
  <c r="AS36" i="2"/>
  <c r="BP47" i="2"/>
  <c r="BP48" i="2"/>
  <c r="BP45" i="2"/>
  <c r="BP44" i="2"/>
  <c r="BP37" i="2"/>
  <c r="BP38" i="2"/>
  <c r="BP51" i="2"/>
  <c r="BP41" i="2"/>
  <c r="BM48" i="2"/>
  <c r="BM47" i="2"/>
  <c r="BM41" i="2"/>
  <c r="AO49" i="2"/>
  <c r="AO50" i="2"/>
  <c r="AO41" i="2"/>
  <c r="AO42" i="2"/>
  <c r="AP55" i="2"/>
  <c r="AR35" i="2"/>
  <c r="AR34" i="2"/>
  <c r="Q52" i="2"/>
  <c r="Q53" i="2"/>
  <c r="T48" i="2"/>
  <c r="T47" i="2"/>
  <c r="N42" i="2"/>
  <c r="N37" i="2"/>
  <c r="W37" i="2"/>
  <c r="N41" i="2"/>
  <c r="W40" i="2"/>
  <c r="N36" i="2"/>
  <c r="N35" i="2"/>
  <c r="N39" i="2"/>
  <c r="W36" i="2"/>
  <c r="W38" i="2"/>
  <c r="W44" i="2"/>
  <c r="W41" i="2"/>
  <c r="N43" i="2"/>
  <c r="W42" i="2"/>
  <c r="W43" i="2"/>
  <c r="W35" i="2"/>
  <c r="W39" i="2"/>
  <c r="N40" i="2"/>
  <c r="N38" i="2"/>
  <c r="N44" i="2"/>
  <c r="T50" i="2"/>
  <c r="T51" i="2"/>
  <c r="Q50" i="2"/>
  <c r="BN43" i="2"/>
  <c r="BQ43" i="2"/>
  <c r="BN44" i="2"/>
  <c r="BQ44" i="2"/>
  <c r="BN41" i="2"/>
  <c r="BQ41" i="2"/>
  <c r="BN42" i="2"/>
  <c r="BQ42" i="2"/>
  <c r="BN39" i="2"/>
  <c r="BQ39" i="2"/>
  <c r="BN40" i="2"/>
  <c r="BQ40" i="2"/>
  <c r="BN37" i="2"/>
  <c r="BQ37" i="2"/>
  <c r="BN38" i="2"/>
  <c r="BQ38" i="2"/>
  <c r="BN35" i="2"/>
  <c r="BQ35" i="2"/>
  <c r="BQ55" i="2"/>
  <c r="BN36" i="2"/>
  <c r="BQ36" i="2"/>
  <c r="AS55" i="2"/>
  <c r="O55" i="2"/>
  <c r="R39" i="2"/>
  <c r="U39" i="2"/>
  <c r="R35" i="2"/>
  <c r="U35" i="2"/>
  <c r="R38" i="2"/>
  <c r="U38" i="2"/>
  <c r="R36" i="2"/>
  <c r="R41" i="2"/>
  <c r="U41" i="2"/>
  <c r="R42" i="2"/>
  <c r="U42" i="2"/>
  <c r="R37" i="2"/>
  <c r="U37" i="2"/>
  <c r="R44" i="2"/>
  <c r="R40" i="2"/>
  <c r="U40" i="2"/>
  <c r="R43" i="2"/>
  <c r="U43" i="2"/>
  <c r="BN55" i="2"/>
  <c r="BR35" i="2"/>
  <c r="AT43" i="2"/>
  <c r="AT44" i="2"/>
  <c r="AT41" i="2"/>
  <c r="AT42" i="2"/>
  <c r="AT39" i="2"/>
  <c r="AT40" i="2"/>
  <c r="AT37" i="2"/>
  <c r="AT38" i="2"/>
  <c r="AT35" i="2"/>
  <c r="AT36" i="2"/>
  <c r="U44" i="2"/>
  <c r="U55" i="2"/>
  <c r="R55" i="2"/>
  <c r="S55" i="2"/>
  <c r="U36" i="2"/>
  <c r="V55" i="2"/>
  <c r="BR44" i="2"/>
  <c r="BR43" i="2"/>
  <c r="BR42" i="2"/>
  <c r="BR41" i="2"/>
  <c r="BR40" i="2"/>
  <c r="BT44" i="2"/>
  <c r="BH44" i="2"/>
  <c r="BR39" i="2"/>
  <c r="BR38" i="2"/>
  <c r="BR37" i="2"/>
  <c r="BT35" i="2"/>
  <c r="BR36" i="2"/>
  <c r="AV44" i="2"/>
  <c r="AJ44" i="2"/>
  <c r="AV42" i="2"/>
  <c r="AJ42" i="2"/>
  <c r="AV43" i="2"/>
  <c r="AJ43" i="2"/>
  <c r="AV41" i="2"/>
  <c r="AJ41" i="2"/>
  <c r="AV40" i="2"/>
  <c r="AJ40" i="2"/>
  <c r="AV38" i="2"/>
  <c r="AJ38" i="2"/>
  <c r="AV39" i="2"/>
  <c r="AJ39" i="2"/>
  <c r="AV37" i="2"/>
  <c r="AJ37" i="2"/>
  <c r="AV35" i="2"/>
  <c r="AV36" i="2"/>
  <c r="AJ36" i="2"/>
  <c r="AK55" i="2"/>
  <c r="AK56" i="2"/>
  <c r="F70" i="2"/>
  <c r="V39" i="2"/>
  <c r="V42" i="2"/>
  <c r="V38" i="2"/>
  <c r="V35" i="2"/>
  <c r="V43" i="2"/>
  <c r="V41" i="2"/>
  <c r="V37" i="2"/>
  <c r="V36" i="2"/>
  <c r="V44" i="2"/>
  <c r="V40" i="2"/>
  <c r="W55" i="2"/>
  <c r="BT43" i="2"/>
  <c r="BH43" i="2"/>
  <c r="BT41" i="2"/>
  <c r="BH41" i="2"/>
  <c r="BT42" i="2"/>
  <c r="BH42" i="2"/>
  <c r="BT40" i="2"/>
  <c r="BH40" i="2"/>
  <c r="BT39" i="2"/>
  <c r="BH39" i="2"/>
  <c r="BT37" i="2"/>
  <c r="BH37" i="2"/>
  <c r="BT38" i="2"/>
  <c r="BH38" i="2"/>
  <c r="BT36" i="2"/>
  <c r="BH36" i="2"/>
  <c r="BI55" i="2"/>
  <c r="BI56" i="2"/>
  <c r="G70" i="2"/>
  <c r="X38" i="2"/>
  <c r="L38" i="2"/>
  <c r="X42" i="2"/>
  <c r="L42" i="2"/>
  <c r="X36" i="2"/>
  <c r="L36" i="2"/>
  <c r="X43" i="2"/>
  <c r="L43" i="2"/>
  <c r="X40" i="2"/>
  <c r="L40" i="2"/>
  <c r="X35" i="2"/>
  <c r="X37" i="2"/>
  <c r="L37" i="2"/>
  <c r="X44" i="2"/>
  <c r="L44" i="2"/>
  <c r="X41" i="2"/>
  <c r="L41" i="2"/>
  <c r="X39" i="2"/>
  <c r="L39" i="2"/>
  <c r="M55" i="2"/>
  <c r="M56" i="2"/>
  <c r="E70" i="2"/>
  <c r="D61" i="2"/>
  <c r="F63" i="2"/>
  <c r="F74" i="2"/>
</calcChain>
</file>

<file path=xl/sharedStrings.xml><?xml version="1.0" encoding="utf-8"?>
<sst xmlns="http://schemas.openxmlformats.org/spreadsheetml/2006/main" count="1092" uniqueCount="275">
  <si>
    <t>Test Facility:</t>
  </si>
  <si>
    <t>Manufacturer:</t>
  </si>
  <si>
    <t>Name</t>
  </si>
  <si>
    <t>Address</t>
  </si>
  <si>
    <t>Evap Family:</t>
  </si>
  <si>
    <t>Manufacturer Code:</t>
  </si>
  <si>
    <t>Preconditioning Time:</t>
  </si>
  <si>
    <t>Date of Pressure</t>
  </si>
  <si>
    <t>start date</t>
  </si>
  <si>
    <t>end date</t>
  </si>
  <si>
    <t xml:space="preserve">Date of </t>
  </si>
  <si>
    <t>Tank Capacity in Liters:</t>
  </si>
  <si>
    <t>Date</t>
  </si>
  <si>
    <t>Temp</t>
  </si>
  <si>
    <t>Weight (g)</t>
  </si>
  <si>
    <t>Wt Loss (g)</t>
  </si>
  <si>
    <t>Cum Wt Loss (g)</t>
  </si>
  <si>
    <t>Cum Wt Loss (g/m2)</t>
  </si>
  <si>
    <t>Day 1</t>
  </si>
  <si>
    <t>Day 0</t>
  </si>
  <si>
    <t>Day 2</t>
  </si>
  <si>
    <t>Day 3</t>
  </si>
  <si>
    <t>Day 4</t>
  </si>
  <si>
    <t>Day 5</t>
  </si>
  <si>
    <t>Day 6</t>
  </si>
  <si>
    <t>Day 7</t>
  </si>
  <si>
    <t>Day 8</t>
  </si>
  <si>
    <t>Day 9</t>
  </si>
  <si>
    <t>Day 10</t>
  </si>
  <si>
    <t>Day 11</t>
  </si>
  <si>
    <t>Day 12</t>
  </si>
  <si>
    <t>Day 13</t>
  </si>
  <si>
    <t>Day 14</t>
  </si>
  <si>
    <t>Day 15</t>
  </si>
  <si>
    <t>Day 16</t>
  </si>
  <si>
    <t>Day 17</t>
  </si>
  <si>
    <t>Day 18</t>
  </si>
  <si>
    <t>Day 19</t>
  </si>
  <si>
    <t>Day 21</t>
  </si>
  <si>
    <t>Day 22</t>
  </si>
  <si>
    <t>Day 23</t>
  </si>
  <si>
    <t>Day 24</t>
  </si>
  <si>
    <t>Day 25</t>
  </si>
  <si>
    <t>Day 26</t>
  </si>
  <si>
    <t>Day 127</t>
  </si>
  <si>
    <t>Day 27</t>
  </si>
  <si>
    <t>Day 28</t>
  </si>
  <si>
    <t>Day 29</t>
  </si>
  <si>
    <t>Day 30</t>
  </si>
  <si>
    <t>Day 31</t>
  </si>
  <si>
    <t>Day 32</t>
  </si>
  <si>
    <t>Day 33</t>
  </si>
  <si>
    <t>Day 34</t>
  </si>
  <si>
    <t>Day 35</t>
  </si>
  <si>
    <t>Day 36</t>
  </si>
  <si>
    <t>Day 37</t>
  </si>
  <si>
    <t>Day 38</t>
  </si>
  <si>
    <t>Day 39</t>
  </si>
  <si>
    <t>Day 40</t>
  </si>
  <si>
    <t>Day 41</t>
  </si>
  <si>
    <t>Day 42</t>
  </si>
  <si>
    <t>Day 43</t>
  </si>
  <si>
    <t>Day 44</t>
  </si>
  <si>
    <t>Day 45</t>
  </si>
  <si>
    <t>Day 46</t>
  </si>
  <si>
    <t>Day 47</t>
  </si>
  <si>
    <t>Day 48</t>
  </si>
  <si>
    <t>Day 49</t>
  </si>
  <si>
    <t>Day 50</t>
  </si>
  <si>
    <t>Day 51</t>
  </si>
  <si>
    <t>Day 52</t>
  </si>
  <si>
    <t>Day 53</t>
  </si>
  <si>
    <t>Day 54</t>
  </si>
  <si>
    <t>Day 55</t>
  </si>
  <si>
    <t>Day 56</t>
  </si>
  <si>
    <t>Day 57</t>
  </si>
  <si>
    <t>Day 58</t>
  </si>
  <si>
    <t>Day 59</t>
  </si>
  <si>
    <t>Day 60</t>
  </si>
  <si>
    <t>Day 61</t>
  </si>
  <si>
    <t>Day 62</t>
  </si>
  <si>
    <t>Day 63</t>
  </si>
  <si>
    <t>Day 64</t>
  </si>
  <si>
    <t>Day 65</t>
  </si>
  <si>
    <t>Day 66</t>
  </si>
  <si>
    <t>Day 67</t>
  </si>
  <si>
    <t>Day 68</t>
  </si>
  <si>
    <t>Day 69</t>
  </si>
  <si>
    <t>Day 70</t>
  </si>
  <si>
    <t>Day 71</t>
  </si>
  <si>
    <t>Day 72</t>
  </si>
  <si>
    <t>Day 73</t>
  </si>
  <si>
    <t>Day 74</t>
  </si>
  <si>
    <t>Day 75</t>
  </si>
  <si>
    <t>Day 76</t>
  </si>
  <si>
    <t>Day 77</t>
  </si>
  <si>
    <t>Day 78</t>
  </si>
  <si>
    <t>Day 79</t>
  </si>
  <si>
    <t>Day 80</t>
  </si>
  <si>
    <t>Day 81</t>
  </si>
  <si>
    <t>Day 82</t>
  </si>
  <si>
    <t>Day 83</t>
  </si>
  <si>
    <t>Day 84</t>
  </si>
  <si>
    <t>Day 85</t>
  </si>
  <si>
    <t>Day 86</t>
  </si>
  <si>
    <t>Day 87</t>
  </si>
  <si>
    <t>Day 88</t>
  </si>
  <si>
    <t>Day 89</t>
  </si>
  <si>
    <t>Day 90</t>
  </si>
  <si>
    <t>Day 91</t>
  </si>
  <si>
    <t>Day 92</t>
  </si>
  <si>
    <t>Day 93</t>
  </si>
  <si>
    <t>Day 94</t>
  </si>
  <si>
    <t>Day 95</t>
  </si>
  <si>
    <t>Day 96</t>
  </si>
  <si>
    <t>Day 97</t>
  </si>
  <si>
    <t>Day 98</t>
  </si>
  <si>
    <t>Day 99</t>
  </si>
  <si>
    <t>Day 100</t>
  </si>
  <si>
    <t>Day 101</t>
  </si>
  <si>
    <t>Day 102</t>
  </si>
  <si>
    <t>Day 103</t>
  </si>
  <si>
    <t>Day 104</t>
  </si>
  <si>
    <t>Day 105</t>
  </si>
  <si>
    <t>Day 106</t>
  </si>
  <si>
    <t>Day 107</t>
  </si>
  <si>
    <t>Day 108</t>
  </si>
  <si>
    <t>Day 109</t>
  </si>
  <si>
    <t>Day 110</t>
  </si>
  <si>
    <t>Day 111</t>
  </si>
  <si>
    <t>Day 112</t>
  </si>
  <si>
    <t>Day 113</t>
  </si>
  <si>
    <t>Day 114</t>
  </si>
  <si>
    <t>Day 115</t>
  </si>
  <si>
    <t>Day 116</t>
  </si>
  <si>
    <t>Day 117</t>
  </si>
  <si>
    <t>Day 118</t>
  </si>
  <si>
    <t>Day 119</t>
  </si>
  <si>
    <t>Day 120</t>
  </si>
  <si>
    <t>Day 121</t>
  </si>
  <si>
    <t>Day 122</t>
  </si>
  <si>
    <t>Day 123</t>
  </si>
  <si>
    <t>Day 124</t>
  </si>
  <si>
    <t>Day 125</t>
  </si>
  <si>
    <t>Day 126</t>
  </si>
  <si>
    <t>Day 128</t>
  </si>
  <si>
    <t>Day 129</t>
  </si>
  <si>
    <t>Day 130</t>
  </si>
  <si>
    <t>Day 131</t>
  </si>
  <si>
    <t>Day 132</t>
  </si>
  <si>
    <t>Day 133</t>
  </si>
  <si>
    <t>Day 134</t>
  </si>
  <si>
    <t>Day 135</t>
  </si>
  <si>
    <t>Day 136</t>
  </si>
  <si>
    <t>Day 137</t>
  </si>
  <si>
    <t>Day 138</t>
  </si>
  <si>
    <t>Day 139</t>
  </si>
  <si>
    <t>Day 140</t>
  </si>
  <si>
    <t>Military Time</t>
  </si>
  <si>
    <t>Fuel Tank 1</t>
  </si>
  <si>
    <t>Fuel Tank 2</t>
  </si>
  <si>
    <t>Fuel Tank 3</t>
  </si>
  <si>
    <t>Fuel Tank 4</t>
  </si>
  <si>
    <t>Fuel Tank 5</t>
  </si>
  <si>
    <t>Fuel Tank Preconditioning Data</t>
  </si>
  <si>
    <t>Data Point</t>
  </si>
  <si>
    <t>with filler neck</t>
  </si>
  <si>
    <t>direct mount</t>
  </si>
  <si>
    <t>no cap</t>
  </si>
  <si>
    <t>Model Year</t>
  </si>
  <si>
    <t>Strategy</t>
  </si>
  <si>
    <t>Fuel Cap Test Method</t>
  </si>
  <si>
    <r>
      <t>Preconditioning Temp (</t>
    </r>
    <r>
      <rPr>
        <b/>
        <sz val="10"/>
        <rFont val="Arial"/>
        <family val="2"/>
      </rPr>
      <t>°</t>
    </r>
    <r>
      <rPr>
        <b/>
        <sz val="10"/>
        <rFont val="Arial"/>
        <family val="2"/>
      </rPr>
      <t>C):</t>
    </r>
  </si>
  <si>
    <t>Test</t>
  </si>
  <si>
    <t>Cap Configuration:</t>
  </si>
  <si>
    <t>Preconditioning Fuel:</t>
  </si>
  <si>
    <t>Date of UV</t>
  </si>
  <si>
    <t>Cycling Test*:</t>
  </si>
  <si>
    <t>Exposure Test*:</t>
  </si>
  <si>
    <t>Slosh Test*:</t>
  </si>
  <si>
    <t>28 ± 5</t>
  </si>
  <si>
    <t>43 ± 5</t>
  </si>
  <si>
    <t>Cap Tested With Tank</t>
  </si>
  <si>
    <t>Worst-Case Cap FEL (if used):</t>
  </si>
  <si>
    <t>28 ± 2</t>
  </si>
  <si>
    <t>40 ± 2</t>
  </si>
  <si>
    <t>TestTemp</t>
  </si>
  <si>
    <t>Day 20</t>
  </si>
  <si>
    <t>Temp
(deg C)</t>
  </si>
  <si>
    <t>Test Tank Weight (g)</t>
  </si>
  <si>
    <t>Cumulative Weight Loss (g)</t>
  </si>
  <si>
    <r>
      <t xml:space="preserve">Barometric Pressure (kPa)
</t>
    </r>
    <r>
      <rPr>
        <b/>
        <sz val="10"/>
        <color indexed="10"/>
        <rFont val="Arial"/>
        <family val="2"/>
      </rPr>
      <t>If Available</t>
    </r>
  </si>
  <si>
    <r>
      <t xml:space="preserve">%Relative Humidity
</t>
    </r>
    <r>
      <rPr>
        <b/>
        <sz val="10"/>
        <color indexed="10"/>
        <rFont val="Arial"/>
        <family val="2"/>
      </rPr>
      <t>If Available</t>
    </r>
  </si>
  <si>
    <r>
      <t>r</t>
    </r>
    <r>
      <rPr>
        <b/>
        <vertAlign val="superscript"/>
        <sz val="10"/>
        <rFont val="Arial"/>
        <family val="2"/>
      </rPr>
      <t>2</t>
    </r>
    <r>
      <rPr>
        <b/>
        <sz val="10"/>
        <rFont val="Arial"/>
        <family val="2"/>
      </rPr>
      <t xml:space="preserve"> calculation</t>
    </r>
  </si>
  <si>
    <t>slope</t>
  </si>
  <si>
    <t>intercept</t>
  </si>
  <si>
    <t>slope denominator</t>
  </si>
  <si>
    <t>r2 numerator</t>
  </si>
  <si>
    <t>r2 denominator</t>
  </si>
  <si>
    <t>Cap Default Value Used:</t>
  </si>
  <si>
    <t>Cap Tested Separately w/FEL</t>
  </si>
  <si>
    <t>Untested Cap w/Low Perm Gasket</t>
  </si>
  <si>
    <t>Method for calculating tank surface area:</t>
  </si>
  <si>
    <r>
      <t xml:space="preserve">Weight (g)
</t>
    </r>
    <r>
      <rPr>
        <b/>
        <sz val="10"/>
        <color indexed="10"/>
        <rFont val="Arial"/>
        <family val="2"/>
      </rPr>
      <t>if measured</t>
    </r>
  </si>
  <si>
    <t>slope numerator</t>
  </si>
  <si>
    <t xml:space="preserve">*Only required if your emission control technology involves surface </t>
  </si>
  <si>
    <t>treatment or other post-processing treatments such as an epoxy coating</t>
  </si>
  <si>
    <t>Time (enter military time)</t>
  </si>
  <si>
    <r>
      <t>Final Permeation Results (g/m</t>
    </r>
    <r>
      <rPr>
        <vertAlign val="superscript"/>
        <sz val="14"/>
        <rFont val="Arial"/>
        <family val="2"/>
      </rPr>
      <t>2</t>
    </r>
    <r>
      <rPr>
        <sz val="14"/>
        <rFont val="Arial"/>
        <family val="2"/>
      </rPr>
      <t>/day)</t>
    </r>
  </si>
  <si>
    <t>Total Permeation Rate</t>
  </si>
  <si>
    <r>
      <t>Area (m</t>
    </r>
    <r>
      <rPr>
        <b/>
        <vertAlign val="superscript"/>
        <sz val="10"/>
        <rFont val="Arial"/>
        <family val="2"/>
      </rPr>
      <t>2</t>
    </r>
    <r>
      <rPr>
        <b/>
        <sz val="10"/>
        <rFont val="Arial"/>
        <family val="2"/>
      </rPr>
      <t>)</t>
    </r>
  </si>
  <si>
    <t xml:space="preserve">Fuel Tank </t>
  </si>
  <si>
    <t xml:space="preserve">Fuel Cap </t>
  </si>
  <si>
    <r>
      <t>Permeation Rate (g/m</t>
    </r>
    <r>
      <rPr>
        <b/>
        <vertAlign val="superscript"/>
        <sz val="10"/>
        <rFont val="Arial"/>
        <family val="2"/>
      </rPr>
      <t>2</t>
    </r>
    <r>
      <rPr>
        <b/>
        <sz val="10"/>
        <rFont val="Arial"/>
        <family val="2"/>
      </rPr>
      <t>/day)</t>
    </r>
  </si>
  <si>
    <t>Test Fuel:</t>
  </si>
  <si>
    <r>
      <t>Test Temp (</t>
    </r>
    <r>
      <rPr>
        <b/>
        <sz val="10"/>
        <rFont val="Arial"/>
        <family val="2"/>
      </rPr>
      <t>°</t>
    </r>
    <r>
      <rPr>
        <b/>
        <sz val="10"/>
        <rFont val="Arial"/>
        <family val="2"/>
      </rPr>
      <t>C):</t>
    </r>
  </si>
  <si>
    <t>Please Fill in Tan-Colored Cells</t>
  </si>
  <si>
    <t>Reference Tank Weight (g) - Per 1060.520(c) tank filled with glass beads to nominal fill weight</t>
  </si>
  <si>
    <t>Test Day 1</t>
  </si>
  <si>
    <t>Test Day 0</t>
  </si>
  <si>
    <t>Test Day 2</t>
  </si>
  <si>
    <t>Test Day 3</t>
  </si>
  <si>
    <t>Test Day 4</t>
  </si>
  <si>
    <t>Test Day 5</t>
  </si>
  <si>
    <t>Test Day 6</t>
  </si>
  <si>
    <t>Test Day 7</t>
  </si>
  <si>
    <t>Test Day 8</t>
  </si>
  <si>
    <t>Test Day 9</t>
  </si>
  <si>
    <t>Test Day 10</t>
  </si>
  <si>
    <t>Test Day 11</t>
  </si>
  <si>
    <t>Test Day 12</t>
  </si>
  <si>
    <t>Test Day 13</t>
  </si>
  <si>
    <t>Test Day 14</t>
  </si>
  <si>
    <t>Test Day 15</t>
  </si>
  <si>
    <t>Test Day 16</t>
  </si>
  <si>
    <t>Test Day 17</t>
  </si>
  <si>
    <t>Test Day 18</t>
  </si>
  <si>
    <t>Test Day 19</t>
  </si>
  <si>
    <t>Test Day 20</t>
  </si>
  <si>
    <t>Note:  Test Days do not have to occur on consecutive dates.</t>
  </si>
  <si>
    <t>CE10 (90%Fuel C + 10% Ethanol)</t>
  </si>
  <si>
    <t>E10 (90%EPA Cert Gasoline + 10% Ethanol)</t>
  </si>
  <si>
    <r>
      <t>Fuel Tank 1 Surface Area in m</t>
    </r>
    <r>
      <rPr>
        <b/>
        <vertAlign val="superscript"/>
        <sz val="10"/>
        <rFont val="Arial"/>
        <family val="2"/>
      </rPr>
      <t>2</t>
    </r>
    <r>
      <rPr>
        <b/>
        <sz val="10"/>
        <rFont val="Arial"/>
        <family val="2"/>
      </rPr>
      <t>:</t>
    </r>
  </si>
  <si>
    <t>Logic Statement</t>
  </si>
  <si>
    <r>
      <t>Permeation Rate (g/m</t>
    </r>
    <r>
      <rPr>
        <b/>
        <vertAlign val="superscript"/>
        <sz val="10"/>
        <rFont val="Arial"/>
        <family val="2"/>
      </rPr>
      <t>2/</t>
    </r>
    <r>
      <rPr>
        <b/>
        <sz val="10"/>
        <rFont val="Arial"/>
        <family val="2"/>
      </rPr>
      <t>day)</t>
    </r>
  </si>
  <si>
    <r>
      <t>Fuel Tank 2 Surface Area in m</t>
    </r>
    <r>
      <rPr>
        <b/>
        <vertAlign val="superscript"/>
        <sz val="10"/>
        <rFont val="Arial"/>
        <family val="2"/>
      </rPr>
      <t>2</t>
    </r>
    <r>
      <rPr>
        <b/>
        <sz val="10"/>
        <rFont val="Arial"/>
        <family val="2"/>
      </rPr>
      <t>:</t>
    </r>
  </si>
  <si>
    <r>
      <t>Fuel Tank 3 Surface Area in m</t>
    </r>
    <r>
      <rPr>
        <b/>
        <vertAlign val="superscript"/>
        <sz val="10"/>
        <rFont val="Arial"/>
        <family val="2"/>
      </rPr>
      <t>2</t>
    </r>
    <r>
      <rPr>
        <b/>
        <sz val="10"/>
        <rFont val="Arial"/>
        <family val="2"/>
      </rPr>
      <t>:</t>
    </r>
  </si>
  <si>
    <r>
      <t>Fuel Tank 4 Surface Area in m</t>
    </r>
    <r>
      <rPr>
        <b/>
        <vertAlign val="superscript"/>
        <sz val="10"/>
        <rFont val="Arial"/>
        <family val="2"/>
      </rPr>
      <t>2</t>
    </r>
    <r>
      <rPr>
        <b/>
        <sz val="10"/>
        <rFont val="Arial"/>
        <family val="2"/>
      </rPr>
      <t>:</t>
    </r>
  </si>
  <si>
    <r>
      <t>Fuel Tank 5 Surface Area in m</t>
    </r>
    <r>
      <rPr>
        <b/>
        <vertAlign val="superscript"/>
        <sz val="10"/>
        <rFont val="Arial"/>
        <family val="2"/>
      </rPr>
      <t>2</t>
    </r>
    <r>
      <rPr>
        <b/>
        <sz val="10"/>
        <rFont val="Arial"/>
        <family val="2"/>
      </rPr>
      <t>:</t>
    </r>
  </si>
  <si>
    <r>
      <t>Fuel Cap 1 Opening Area in m</t>
    </r>
    <r>
      <rPr>
        <b/>
        <vertAlign val="superscript"/>
        <sz val="10"/>
        <rFont val="Arial"/>
        <family val="2"/>
      </rPr>
      <t>2</t>
    </r>
    <r>
      <rPr>
        <b/>
        <sz val="10"/>
        <rFont val="Arial"/>
        <family val="2"/>
      </rPr>
      <t>:</t>
    </r>
  </si>
  <si>
    <r>
      <t>Fuel Cap 2 Opening Area in m</t>
    </r>
    <r>
      <rPr>
        <b/>
        <vertAlign val="superscript"/>
        <sz val="10"/>
        <rFont val="Arial"/>
        <family val="2"/>
      </rPr>
      <t>2</t>
    </r>
    <r>
      <rPr>
        <b/>
        <sz val="10"/>
        <rFont val="Arial"/>
        <family val="2"/>
      </rPr>
      <t>:</t>
    </r>
  </si>
  <si>
    <r>
      <t>Fuel Cap 3 Opening Area in m</t>
    </r>
    <r>
      <rPr>
        <b/>
        <vertAlign val="superscript"/>
        <sz val="10"/>
        <rFont val="Arial"/>
        <family val="2"/>
      </rPr>
      <t>2</t>
    </r>
    <r>
      <rPr>
        <b/>
        <sz val="10"/>
        <rFont val="Arial"/>
        <family val="2"/>
      </rPr>
      <t>:</t>
    </r>
  </si>
  <si>
    <r>
      <t>Fuel Cap 4 Opening Area in m</t>
    </r>
    <r>
      <rPr>
        <b/>
        <vertAlign val="superscript"/>
        <sz val="10"/>
        <rFont val="Arial"/>
        <family val="2"/>
      </rPr>
      <t>2</t>
    </r>
    <r>
      <rPr>
        <b/>
        <sz val="10"/>
        <rFont val="Arial"/>
        <family val="2"/>
      </rPr>
      <t>:</t>
    </r>
  </si>
  <si>
    <r>
      <t>Fuel Cap 5 Opening Area in m</t>
    </r>
    <r>
      <rPr>
        <b/>
        <vertAlign val="superscript"/>
        <sz val="10"/>
        <rFont val="Arial"/>
        <family val="2"/>
      </rPr>
      <t>2</t>
    </r>
    <r>
      <rPr>
        <b/>
        <sz val="10"/>
        <rFont val="Arial"/>
        <family val="2"/>
      </rPr>
      <t>:</t>
    </r>
  </si>
  <si>
    <t>Slope data exists</t>
  </si>
  <si>
    <t>intercept data exists</t>
  </si>
  <si>
    <t>last slope data</t>
  </si>
  <si>
    <t>last intercept data</t>
  </si>
  <si>
    <r>
      <t>Permeation Rate (g/m</t>
    </r>
    <r>
      <rPr>
        <b/>
        <vertAlign val="superscript"/>
        <sz val="10"/>
        <rFont val="Arial"/>
        <family val="2"/>
      </rPr>
      <t>2</t>
    </r>
    <r>
      <rPr>
        <b/>
        <sz val="10"/>
        <rFont val="Arial"/>
        <family val="2"/>
      </rPr>
      <t>day)</t>
    </r>
  </si>
  <si>
    <t>Last slope data</t>
  </si>
  <si>
    <t>Intercept data exists</t>
  </si>
  <si>
    <t>Data point</t>
  </si>
  <si>
    <t>slope data exists</t>
  </si>
  <si>
    <t>Last intercept data</t>
  </si>
  <si>
    <r>
      <t>Preconditioning Temp (</t>
    </r>
    <r>
      <rPr>
        <b/>
        <sz val="10"/>
        <rFont val="Arial"/>
        <family val="2"/>
      </rPr>
      <t>°</t>
    </r>
    <r>
      <rPr>
        <b/>
        <sz val="10"/>
        <rFont val="Arial"/>
        <family val="2"/>
      </rPr>
      <t>C):</t>
    </r>
  </si>
  <si>
    <r>
      <t>Test Temp (</t>
    </r>
    <r>
      <rPr>
        <b/>
        <sz val="10"/>
        <rFont val="Arial"/>
        <family val="2"/>
      </rPr>
      <t>°</t>
    </r>
    <r>
      <rPr>
        <b/>
        <sz val="10"/>
        <rFont val="Arial"/>
        <family val="2"/>
      </rPr>
      <t>C):</t>
    </r>
  </si>
  <si>
    <r>
      <t xml:space="preserve">Fuel Tank Test Results - </t>
    </r>
    <r>
      <rPr>
        <b/>
        <sz val="20"/>
        <color indexed="10"/>
        <rFont val="Arial"/>
        <family val="2"/>
      </rPr>
      <t>Do not leave blank rows between data points</t>
    </r>
    <r>
      <rPr>
        <b/>
        <sz val="20"/>
        <rFont val="Arial"/>
        <family val="2"/>
      </rPr>
      <t xml:space="preserve">
</t>
    </r>
    <r>
      <rPr>
        <b/>
        <sz val="12"/>
        <rFont val="Arial"/>
        <family val="2"/>
      </rPr>
      <t>Example:
Test Day 0   11/6/09
Test Day 1   11/9/09
Do not skip rows and input the 11/9/09 date in the Test Day 4 row</t>
    </r>
  </si>
  <si>
    <t>Version 2.0</t>
  </si>
  <si>
    <r>
      <rPr>
        <sz val="18"/>
        <rFont val="Calibri"/>
        <family val="2"/>
      </rPr>
      <t>←</t>
    </r>
    <r>
      <rPr>
        <sz val="18"/>
        <rFont val="Arial"/>
        <family val="2"/>
      </rPr>
      <t xml:space="preserve"> ENTER THIS VALUE INTO EV-CIS </t>
    </r>
  </si>
  <si>
    <t>Version 2.1</t>
  </si>
  <si>
    <t>Paperwork Reduction Act Notice</t>
  </si>
  <si>
    <t>OMB No. 2060-0338</t>
  </si>
  <si>
    <t xml:space="preserve">Approval Expires on </t>
  </si>
  <si>
    <t>EPA Form  5900-455</t>
  </si>
  <si>
    <t>This collection of information is approved by OMB under the Paperwork Reduction Act, 44 U.S.C. 3501 et seq. (OMB Control No. 2060-0338). Responses to this collection of information are mandatory (40 CFR 1060). An agency may not conduct or sponsor, and a person is not required to respond to, a collection of information unless it displays a currently valid OMB control number. The public reporting and recordkeeping burden for this collection of information is estimated to be 4 hour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</si>
</sst>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d\-mmm\-yy;@"/>
    <numFmt numFmtId="165" formatCode="h:mm;@"/>
    <numFmt numFmtId="166" formatCode="0.0"/>
    <numFmt numFmtId="167" formatCode="0.000"/>
    <numFmt numFmtId="168" formatCode="[$-409]h:mm\ AM/PM;@"/>
    <numFmt numFmtId="169" formatCode="0.00_ "/>
    <numFmt numFmtId="170" formatCode="[$-409]dd/mmm/yy;@"/>
    <numFmt numFmtId="171" formatCode="0.0_ "/>
    <numFmt numFmtId="172" formatCode="[$-409]d/mmm/yy;@"/>
  </numFmts>
  <fonts count="19" x14ac:knownFonts="1">
    <font>
      <sz val="10"/>
      <name val="Arial"/>
    </font>
    <font>
      <b/>
      <sz val="10"/>
      <name val="Arial"/>
      <family val="2"/>
    </font>
    <font>
      <sz val="8"/>
      <name val="Arial"/>
      <family val="2"/>
    </font>
    <font>
      <sz val="10"/>
      <name val="Arial"/>
      <family val="2"/>
    </font>
    <font>
      <sz val="10"/>
      <color indexed="10"/>
      <name val="Arial"/>
      <family val="2"/>
    </font>
    <font>
      <b/>
      <vertAlign val="superscript"/>
      <sz val="10"/>
      <name val="Arial"/>
      <family val="2"/>
    </font>
    <font>
      <b/>
      <sz val="14"/>
      <name val="Arial"/>
      <family val="2"/>
    </font>
    <font>
      <b/>
      <sz val="20"/>
      <name val="Arial"/>
      <family val="2"/>
    </font>
    <font>
      <b/>
      <sz val="10"/>
      <name val="Arial"/>
      <family val="2"/>
    </font>
    <font>
      <b/>
      <sz val="12"/>
      <name val="Arial"/>
      <family val="2"/>
    </font>
    <font>
      <b/>
      <sz val="10"/>
      <color indexed="10"/>
      <name val="Arial"/>
      <family val="2"/>
    </font>
    <font>
      <sz val="14"/>
      <name val="Arial"/>
      <family val="2"/>
    </font>
    <font>
      <vertAlign val="superscript"/>
      <sz val="14"/>
      <name val="Arial"/>
      <family val="2"/>
    </font>
    <font>
      <b/>
      <sz val="14"/>
      <color indexed="61"/>
      <name val="Arial"/>
      <family val="2"/>
    </font>
    <font>
      <sz val="18"/>
      <name val="Arial"/>
      <family val="2"/>
    </font>
    <font>
      <b/>
      <sz val="20"/>
      <color indexed="10"/>
      <name val="Arial"/>
      <family val="2"/>
    </font>
    <font>
      <b/>
      <sz val="8"/>
      <name val="Arial"/>
      <family val="2"/>
    </font>
    <font>
      <sz val="18"/>
      <name val="Calibri"/>
      <family val="2"/>
    </font>
    <font>
      <sz val="12"/>
      <color rgb="FF2F2F2F"/>
      <name val="Segoe UI"/>
      <family val="2"/>
    </font>
  </fonts>
  <fills count="9">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24"/>
        <bgColor indexed="64"/>
      </patternFill>
    </fill>
    <fill>
      <patternFill patternType="lightUp"/>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s>
  <borders count="69">
    <border>
      <left/>
      <right/>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top/>
      <bottom style="dash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dashed">
        <color indexed="64"/>
      </bottom>
      <diagonal/>
    </border>
    <border>
      <left/>
      <right/>
      <top style="dashed">
        <color indexed="64"/>
      </top>
      <bottom style="dash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dashed">
        <color indexed="64"/>
      </left>
      <right/>
      <top style="dashed">
        <color indexed="64"/>
      </top>
      <bottom style="dashed">
        <color indexed="64"/>
      </bottom>
      <diagonal/>
    </border>
    <border>
      <left style="dashed">
        <color indexed="64"/>
      </left>
      <right style="dashed">
        <color indexed="64"/>
      </right>
      <top style="medium">
        <color indexed="64"/>
      </top>
      <bottom/>
      <diagonal/>
    </border>
    <border>
      <left/>
      <right style="dashed">
        <color indexed="64"/>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cellStyleXfs>
  <cellXfs count="199">
    <xf numFmtId="0" fontId="0" fillId="0" borderId="0" xfId="0"/>
    <xf numFmtId="0" fontId="1" fillId="0" borderId="0" xfId="0" applyFont="1"/>
    <xf numFmtId="0" fontId="4" fillId="0" borderId="0" xfId="0" applyFont="1"/>
    <xf numFmtId="0" fontId="1" fillId="0" borderId="0" xfId="0" applyFont="1" applyFill="1" applyBorder="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0" borderId="0" xfId="0" applyFont="1"/>
    <xf numFmtId="0" fontId="1" fillId="0" borderId="4" xfId="0" applyFont="1" applyBorder="1" applyAlignment="1">
      <alignment horizontal="center" vertical="center"/>
    </xf>
    <xf numFmtId="0" fontId="0" fillId="0" borderId="5" xfId="0" applyBorder="1" applyAlignment="1">
      <alignment horizontal="right"/>
    </xf>
    <xf numFmtId="0" fontId="1" fillId="0" borderId="0" xfId="0" applyFont="1" applyAlignment="1">
      <alignment horizontal="left"/>
    </xf>
    <xf numFmtId="0" fontId="8" fillId="0" borderId="0" xfId="0" applyFont="1"/>
    <xf numFmtId="167" fontId="0" fillId="0" borderId="0" xfId="0" applyNumberFormat="1" applyFill="1" applyBorder="1" applyAlignment="1">
      <alignment horizontal="left"/>
    </xf>
    <xf numFmtId="2" fontId="0" fillId="0" borderId="0" xfId="0" applyNumberFormat="1"/>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0" fillId="0" borderId="0" xfId="0" applyFill="1" applyBorder="1" applyAlignment="1">
      <alignment horizontal="left"/>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2" fontId="0" fillId="2" borderId="12" xfId="0" applyNumberFormat="1" applyFill="1" applyBorder="1"/>
    <xf numFmtId="2" fontId="0" fillId="2" borderId="13" xfId="0" applyNumberFormat="1" applyFill="1" applyBorder="1"/>
    <xf numFmtId="0" fontId="0" fillId="0" borderId="0" xfId="0" applyBorder="1"/>
    <xf numFmtId="0" fontId="10" fillId="0" borderId="0" xfId="0" applyFont="1"/>
    <xf numFmtId="0" fontId="0" fillId="0" borderId="14" xfId="0" applyBorder="1"/>
    <xf numFmtId="0" fontId="0" fillId="0" borderId="15" xfId="0" applyBorder="1"/>
    <xf numFmtId="0" fontId="1" fillId="0" borderId="15" xfId="0" applyFont="1" applyBorder="1" applyAlignment="1">
      <alignment horizontal="center" wrapText="1"/>
    </xf>
    <xf numFmtId="0" fontId="1" fillId="0" borderId="16" xfId="0" applyFont="1" applyBorder="1" applyAlignment="1">
      <alignment horizontal="center"/>
    </xf>
    <xf numFmtId="0" fontId="1" fillId="0" borderId="12" xfId="0" applyFont="1" applyBorder="1" applyAlignment="1"/>
    <xf numFmtId="2" fontId="0" fillId="3" borderId="12" xfId="0" applyNumberFormat="1" applyFill="1" applyBorder="1"/>
    <xf numFmtId="2" fontId="0" fillId="3" borderId="13" xfId="0" applyNumberFormat="1" applyFill="1" applyBorder="1"/>
    <xf numFmtId="0" fontId="1" fillId="0" borderId="17" xfId="0" applyFont="1" applyBorder="1" applyAlignment="1">
      <alignment horizontal="center"/>
    </xf>
    <xf numFmtId="0" fontId="0" fillId="3" borderId="18" xfId="0" applyFill="1" applyBorder="1" applyAlignment="1">
      <alignment horizontal="right"/>
    </xf>
    <xf numFmtId="0" fontId="0" fillId="3" borderId="19" xfId="0" applyFill="1" applyBorder="1" applyAlignment="1">
      <alignment horizontal="right"/>
    </xf>
    <xf numFmtId="2" fontId="0" fillId="3" borderId="20" xfId="0" applyNumberFormat="1" applyFill="1" applyBorder="1" applyAlignment="1">
      <alignment horizontal="center"/>
    </xf>
    <xf numFmtId="2" fontId="0" fillId="3" borderId="21" xfId="0" applyNumberFormat="1" applyFill="1" applyBorder="1" applyAlignment="1">
      <alignment horizontal="center"/>
    </xf>
    <xf numFmtId="2" fontId="0" fillId="3" borderId="22" xfId="0" applyNumberFormat="1" applyFill="1" applyBorder="1" applyAlignment="1">
      <alignment horizontal="center"/>
    </xf>
    <xf numFmtId="164" fontId="0" fillId="2" borderId="20" xfId="0" applyNumberFormat="1" applyFill="1" applyBorder="1"/>
    <xf numFmtId="168" fontId="0" fillId="2" borderId="20" xfId="0" applyNumberFormat="1" applyFill="1" applyBorder="1"/>
    <xf numFmtId="2" fontId="0" fillId="2" borderId="20" xfId="0" applyNumberFormat="1" applyFill="1" applyBorder="1"/>
    <xf numFmtId="164" fontId="0" fillId="2" borderId="22" xfId="0" applyNumberFormat="1" applyFill="1" applyBorder="1"/>
    <xf numFmtId="2" fontId="0" fillId="2" borderId="22" xfId="0" applyNumberFormat="1" applyFill="1" applyBorder="1"/>
    <xf numFmtId="0" fontId="0" fillId="2" borderId="20" xfId="0" applyFill="1" applyBorder="1"/>
    <xf numFmtId="0" fontId="0" fillId="2" borderId="22" xfId="0" applyFill="1" applyBorder="1"/>
    <xf numFmtId="0" fontId="0" fillId="3" borderId="20" xfId="0" applyFill="1" applyBorder="1" applyAlignment="1">
      <alignment horizontal="center"/>
    </xf>
    <xf numFmtId="0" fontId="0" fillId="3" borderId="21" xfId="0" applyFill="1" applyBorder="1" applyAlignment="1">
      <alignment horizontal="center"/>
    </xf>
    <xf numFmtId="0" fontId="0" fillId="3" borderId="22" xfId="0" applyFill="1" applyBorder="1" applyAlignment="1">
      <alignment horizontal="center"/>
    </xf>
    <xf numFmtId="0" fontId="0" fillId="3" borderId="23" xfId="0" applyFill="1" applyBorder="1" applyAlignment="1">
      <alignment horizontal="center"/>
    </xf>
    <xf numFmtId="0" fontId="0" fillId="3" borderId="16" xfId="0" applyFill="1" applyBorder="1" applyAlignment="1">
      <alignment horizontal="right"/>
    </xf>
    <xf numFmtId="0" fontId="0" fillId="3" borderId="24" xfId="0" applyFill="1" applyBorder="1" applyAlignment="1">
      <alignment horizontal="right"/>
    </xf>
    <xf numFmtId="164" fontId="0" fillId="2" borderId="12" xfId="0" applyNumberFormat="1" applyFill="1" applyBorder="1"/>
    <xf numFmtId="166" fontId="0" fillId="2" borderId="12" xfId="0" applyNumberFormat="1" applyFill="1" applyBorder="1"/>
    <xf numFmtId="164" fontId="0" fillId="2" borderId="13" xfId="0" applyNumberFormat="1" applyFill="1" applyBorder="1"/>
    <xf numFmtId="166" fontId="0" fillId="2" borderId="13" xfId="0" applyNumberFormat="1" applyFill="1" applyBorder="1"/>
    <xf numFmtId="2" fontId="0" fillId="3" borderId="25" xfId="0" applyNumberFormat="1" applyFill="1" applyBorder="1"/>
    <xf numFmtId="2" fontId="0" fillId="3" borderId="26" xfId="0" applyNumberFormat="1" applyFill="1" applyBorder="1"/>
    <xf numFmtId="0" fontId="13" fillId="0" borderId="0" xfId="0" applyFont="1"/>
    <xf numFmtId="0" fontId="9" fillId="4" borderId="0" xfId="0" applyFont="1" applyFill="1" applyAlignment="1">
      <alignment horizontal="center"/>
    </xf>
    <xf numFmtId="0" fontId="0" fillId="3" borderId="6" xfId="0" applyFill="1" applyBorder="1" applyAlignment="1">
      <alignment horizontal="left"/>
    </xf>
    <xf numFmtId="0" fontId="0" fillId="3" borderId="8" xfId="0" applyFill="1" applyBorder="1" applyAlignment="1">
      <alignment horizontal="left"/>
    </xf>
    <xf numFmtId="0" fontId="0" fillId="3" borderId="27" xfId="0" applyFill="1" applyBorder="1" applyAlignment="1">
      <alignment horizontal="left"/>
    </xf>
    <xf numFmtId="0" fontId="0" fillId="3" borderId="28" xfId="0" applyFill="1" applyBorder="1" applyAlignment="1">
      <alignment horizontal="left"/>
    </xf>
    <xf numFmtId="2" fontId="0" fillId="3" borderId="6" xfId="0" applyNumberFormat="1" applyFill="1" applyBorder="1" applyAlignment="1">
      <alignment horizontal="left"/>
    </xf>
    <xf numFmtId="2" fontId="0" fillId="3" borderId="8" xfId="0" applyNumberFormat="1" applyFill="1" applyBorder="1" applyAlignment="1">
      <alignment horizontal="left"/>
    </xf>
    <xf numFmtId="0" fontId="0" fillId="3" borderId="29" xfId="0" applyFill="1" applyBorder="1" applyAlignment="1">
      <alignment horizontal="left"/>
    </xf>
    <xf numFmtId="0" fontId="0" fillId="3" borderId="30" xfId="0" applyFill="1" applyBorder="1" applyAlignment="1">
      <alignment horizontal="left"/>
    </xf>
    <xf numFmtId="0" fontId="3" fillId="3" borderId="6" xfId="0" applyFont="1" applyFill="1" applyBorder="1" applyAlignment="1">
      <alignment horizontal="left"/>
    </xf>
    <xf numFmtId="167" fontId="0" fillId="3" borderId="6" xfId="0" applyNumberFormat="1" applyFill="1" applyBorder="1" applyAlignment="1">
      <alignment horizontal="left"/>
    </xf>
    <xf numFmtId="167" fontId="0" fillId="3" borderId="8" xfId="0" applyNumberFormat="1" applyFill="1" applyBorder="1" applyAlignment="1">
      <alignment horizontal="left"/>
    </xf>
    <xf numFmtId="168" fontId="0" fillId="2" borderId="12" xfId="0" applyNumberFormat="1" applyFill="1" applyBorder="1"/>
    <xf numFmtId="168" fontId="0" fillId="2" borderId="13" xfId="0" applyNumberFormat="1" applyFill="1" applyBorder="1"/>
    <xf numFmtId="2" fontId="0" fillId="0" borderId="12" xfId="0" applyNumberFormat="1" applyBorder="1"/>
    <xf numFmtId="2" fontId="0" fillId="0" borderId="13" xfId="0" applyNumberFormat="1" applyBorder="1"/>
    <xf numFmtId="0" fontId="0" fillId="0" borderId="0" xfId="0" applyFill="1" applyBorder="1" applyAlignment="1">
      <alignment horizontal="right"/>
    </xf>
    <xf numFmtId="2" fontId="0" fillId="0" borderId="0" xfId="0" applyNumberFormat="1" applyFill="1" applyBorder="1"/>
    <xf numFmtId="164" fontId="0" fillId="0" borderId="0" xfId="0" applyNumberFormat="1" applyFill="1" applyBorder="1"/>
    <xf numFmtId="168" fontId="0" fillId="0" borderId="0" xfId="0" applyNumberFormat="1" applyFill="1" applyBorder="1"/>
    <xf numFmtId="166" fontId="0" fillId="0" borderId="0" xfId="0" applyNumberFormat="1" applyFill="1" applyBorder="1"/>
    <xf numFmtId="0" fontId="0" fillId="0" borderId="0" xfId="0" applyFill="1"/>
    <xf numFmtId="0" fontId="0" fillId="3" borderId="6" xfId="0" applyFill="1" applyBorder="1" applyAlignment="1"/>
    <xf numFmtId="0" fontId="0" fillId="3" borderId="8" xfId="0" applyFill="1" applyBorder="1" applyAlignment="1"/>
    <xf numFmtId="0" fontId="0" fillId="3" borderId="31" xfId="0" applyFill="1" applyBorder="1" applyAlignment="1"/>
    <xf numFmtId="0" fontId="0" fillId="3" borderId="32" xfId="0" applyFill="1" applyBorder="1" applyAlignment="1"/>
    <xf numFmtId="0" fontId="0" fillId="3" borderId="33" xfId="0" applyFill="1" applyBorder="1" applyAlignment="1"/>
    <xf numFmtId="0" fontId="0" fillId="3" borderId="27" xfId="0" applyFill="1" applyBorder="1" applyAlignment="1"/>
    <xf numFmtId="0" fontId="0" fillId="3" borderId="34" xfId="0" applyFill="1" applyBorder="1" applyAlignment="1"/>
    <xf numFmtId="0" fontId="0" fillId="3" borderId="34" xfId="0" applyFill="1" applyBorder="1" applyAlignment="1">
      <alignment horizontal="left"/>
    </xf>
    <xf numFmtId="0" fontId="3" fillId="3" borderId="8" xfId="0" applyFont="1" applyFill="1" applyBorder="1" applyAlignment="1"/>
    <xf numFmtId="0" fontId="0" fillId="3" borderId="35" xfId="0" applyFill="1" applyBorder="1" applyAlignment="1"/>
    <xf numFmtId="0" fontId="0" fillId="3" borderId="36" xfId="0" applyFill="1" applyBorder="1" applyAlignment="1"/>
    <xf numFmtId="0" fontId="0" fillId="3" borderId="37" xfId="0" applyFill="1" applyBorder="1" applyAlignment="1"/>
    <xf numFmtId="0" fontId="0" fillId="3" borderId="38" xfId="0" applyFill="1" applyBorder="1" applyAlignment="1"/>
    <xf numFmtId="0" fontId="9" fillId="4" borderId="0" xfId="0" applyFont="1" applyFill="1" applyAlignment="1"/>
    <xf numFmtId="0" fontId="0" fillId="2" borderId="39" xfId="0" applyFill="1" applyBorder="1" applyAlignment="1">
      <alignment horizontal="left"/>
    </xf>
    <xf numFmtId="2" fontId="0" fillId="2" borderId="39" xfId="0" applyNumberFormat="1" applyFill="1" applyBorder="1" applyAlignment="1">
      <alignment horizontal="left"/>
    </xf>
    <xf numFmtId="0" fontId="9" fillId="0" borderId="0" xfId="0" applyFont="1" applyFill="1" applyAlignment="1"/>
    <xf numFmtId="0" fontId="0" fillId="4" borderId="0" xfId="0" applyFill="1"/>
    <xf numFmtId="1" fontId="0" fillId="0" borderId="0" xfId="0" applyNumberFormat="1"/>
    <xf numFmtId="1" fontId="1" fillId="0" borderId="40" xfId="0" applyNumberFormat="1" applyFont="1" applyBorder="1" applyAlignment="1">
      <alignment horizontal="center" vertical="center" wrapText="1"/>
    </xf>
    <xf numFmtId="1" fontId="0" fillId="3" borderId="41" xfId="0" applyNumberFormat="1" applyFill="1" applyBorder="1"/>
    <xf numFmtId="1" fontId="0" fillId="0" borderId="0" xfId="0" applyNumberFormat="1" applyFill="1" applyBorder="1"/>
    <xf numFmtId="1" fontId="0" fillId="3" borderId="13" xfId="0" applyNumberFormat="1" applyFill="1" applyBorder="1"/>
    <xf numFmtId="0" fontId="0" fillId="3" borderId="39" xfId="0" applyFill="1" applyBorder="1"/>
    <xf numFmtId="0" fontId="0" fillId="2" borderId="39" xfId="0" applyFill="1" applyBorder="1"/>
    <xf numFmtId="164" fontId="0" fillId="3" borderId="42" xfId="0" applyNumberFormat="1" applyFill="1" applyBorder="1" applyAlignment="1">
      <alignment horizontal="left"/>
    </xf>
    <xf numFmtId="164" fontId="0" fillId="3" borderId="43" xfId="0" applyNumberFormat="1" applyFill="1" applyBorder="1" applyAlignment="1">
      <alignment horizontal="left"/>
    </xf>
    <xf numFmtId="0" fontId="6" fillId="0" borderId="0" xfId="0" applyFont="1" applyBorder="1" applyAlignment="1"/>
    <xf numFmtId="2" fontId="0" fillId="3" borderId="23" xfId="0" applyNumberFormat="1" applyFill="1" applyBorder="1" applyAlignment="1">
      <alignment horizontal="center"/>
    </xf>
    <xf numFmtId="2" fontId="0" fillId="0" borderId="44" xfId="0" applyNumberFormat="1" applyBorder="1"/>
    <xf numFmtId="0" fontId="1" fillId="0" borderId="45" xfId="0" applyFont="1" applyBorder="1" applyAlignment="1">
      <alignment horizontal="center" vertical="center"/>
    </xf>
    <xf numFmtId="0" fontId="1" fillId="0" borderId="45" xfId="0" applyFont="1" applyBorder="1" applyAlignment="1">
      <alignment horizontal="center" vertical="center" wrapText="1"/>
    </xf>
    <xf numFmtId="2" fontId="0" fillId="3" borderId="46" xfId="0" applyNumberFormat="1" applyFill="1" applyBorder="1"/>
    <xf numFmtId="2" fontId="18" fillId="0" borderId="0" xfId="0" applyNumberFormat="1" applyFont="1"/>
    <xf numFmtId="0" fontId="0" fillId="6" borderId="0" xfId="0" applyFill="1"/>
    <xf numFmtId="0" fontId="1" fillId="6" borderId="0" xfId="0" applyFont="1" applyFill="1"/>
    <xf numFmtId="1" fontId="0" fillId="6" borderId="0" xfId="0" applyNumberFormat="1" applyFill="1"/>
    <xf numFmtId="0" fontId="3" fillId="2" borderId="39" xfId="0" applyFont="1" applyFill="1" applyBorder="1"/>
    <xf numFmtId="0" fontId="0" fillId="0" borderId="0" xfId="0" applyAlignment="1">
      <alignment horizontal="left"/>
    </xf>
    <xf numFmtId="0" fontId="9" fillId="4" borderId="0" xfId="0" applyFont="1" applyFill="1"/>
    <xf numFmtId="0" fontId="0" fillId="3" borderId="47" xfId="0" applyFill="1" applyBorder="1"/>
    <xf numFmtId="0" fontId="0" fillId="3" borderId="48" xfId="0" applyFill="1" applyBorder="1"/>
    <xf numFmtId="167" fontId="0" fillId="0" borderId="0" xfId="0" applyNumberFormat="1" applyAlignment="1">
      <alignment horizontal="left"/>
    </xf>
    <xf numFmtId="166" fontId="0" fillId="2" borderId="20" xfId="0" applyNumberFormat="1" applyFill="1" applyBorder="1"/>
    <xf numFmtId="165" fontId="0" fillId="2" borderId="20" xfId="0" applyNumberFormat="1" applyFill="1" applyBorder="1"/>
    <xf numFmtId="165" fontId="0" fillId="2" borderId="22" xfId="0" applyNumberFormat="1" applyFill="1" applyBorder="1"/>
    <xf numFmtId="166" fontId="0" fillId="2" borderId="22" xfId="0" applyNumberFormat="1" applyFill="1" applyBorder="1"/>
    <xf numFmtId="168" fontId="0" fillId="2" borderId="22" xfId="0" applyNumberFormat="1" applyFill="1" applyBorder="1"/>
    <xf numFmtId="0" fontId="0" fillId="3" borderId="39" xfId="0" applyNumberFormat="1" applyFill="1" applyBorder="1"/>
    <xf numFmtId="0" fontId="0" fillId="3" borderId="6" xfId="0" applyNumberFormat="1" applyFill="1" applyBorder="1" applyAlignment="1">
      <alignment horizontal="left"/>
    </xf>
    <xf numFmtId="0" fontId="0" fillId="0" borderId="29" xfId="0" applyBorder="1"/>
    <xf numFmtId="0" fontId="1" fillId="5" borderId="49" xfId="0" applyFont="1" applyFill="1" applyBorder="1"/>
    <xf numFmtId="0" fontId="1" fillId="5" borderId="50" xfId="0" applyFont="1" applyFill="1" applyBorder="1"/>
    <xf numFmtId="0" fontId="1" fillId="5" borderId="51" xfId="0" applyFont="1" applyFill="1" applyBorder="1"/>
    <xf numFmtId="2" fontId="0" fillId="6" borderId="0" xfId="0" applyNumberFormat="1" applyFill="1"/>
    <xf numFmtId="166" fontId="0" fillId="0" borderId="52" xfId="0" applyNumberFormat="1" applyFill="1" applyBorder="1"/>
    <xf numFmtId="0" fontId="14" fillId="0" borderId="0" xfId="0" applyFont="1" applyFill="1"/>
    <xf numFmtId="2" fontId="1" fillId="7" borderId="12" xfId="0" applyNumberFormat="1" applyFont="1" applyFill="1" applyBorder="1" applyAlignment="1"/>
    <xf numFmtId="0" fontId="0" fillId="7" borderId="44" xfId="0" applyNumberFormat="1" applyFill="1" applyBorder="1"/>
    <xf numFmtId="1" fontId="1" fillId="7" borderId="12" xfId="0" applyNumberFormat="1" applyFont="1" applyFill="1" applyBorder="1" applyAlignment="1"/>
    <xf numFmtId="0" fontId="16" fillId="0" borderId="0" xfId="0" applyFont="1"/>
    <xf numFmtId="167" fontId="0" fillId="2" borderId="39" xfId="0" applyNumberFormat="1" applyFill="1" applyBorder="1" applyAlignment="1">
      <alignment horizontal="left"/>
    </xf>
    <xf numFmtId="170" fontId="0" fillId="2" borderId="20" xfId="0" applyNumberFormat="1" applyFill="1" applyBorder="1"/>
    <xf numFmtId="171" fontId="0" fillId="2" borderId="20" xfId="0" applyNumberFormat="1" applyFill="1" applyBorder="1" applyAlignment="1">
      <alignment horizontal="right" vertical="center"/>
    </xf>
    <xf numFmtId="172" fontId="0" fillId="2" borderId="20" xfId="0" applyNumberFormat="1" applyFill="1" applyBorder="1"/>
    <xf numFmtId="172" fontId="0" fillId="2" borderId="12" xfId="0" applyNumberFormat="1" applyFill="1" applyBorder="1"/>
    <xf numFmtId="168" fontId="0" fillId="2" borderId="44" xfId="0" applyNumberFormat="1" applyFill="1" applyBorder="1"/>
    <xf numFmtId="2" fontId="0" fillId="2" borderId="46" xfId="0" applyNumberFormat="1" applyFill="1" applyBorder="1"/>
    <xf numFmtId="166" fontId="3" fillId="2" borderId="12" xfId="0" applyNumberFormat="1" applyFont="1" applyFill="1" applyBorder="1"/>
    <xf numFmtId="0" fontId="14" fillId="0" borderId="0" xfId="0" applyFont="1"/>
    <xf numFmtId="166" fontId="1" fillId="0" borderId="33" xfId="0" applyNumberFormat="1" applyFont="1" applyFill="1" applyBorder="1" applyAlignment="1">
      <alignment horizontal="center"/>
    </xf>
    <xf numFmtId="166" fontId="0" fillId="6" borderId="0" xfId="0" applyNumberFormat="1" applyFill="1" applyAlignment="1">
      <alignment horizontal="center" vertical="center"/>
    </xf>
    <xf numFmtId="0" fontId="0" fillId="2" borderId="56" xfId="0" applyFill="1" applyBorder="1" applyAlignment="1">
      <alignment horizontal="left"/>
    </xf>
    <xf numFmtId="0" fontId="0" fillId="2" borderId="57" xfId="0" applyFill="1" applyBorder="1" applyAlignment="1">
      <alignment horizontal="left"/>
    </xf>
    <xf numFmtId="0" fontId="0" fillId="2" borderId="58" xfId="0" applyFill="1" applyBorder="1" applyAlignment="1">
      <alignment horizontal="left"/>
    </xf>
    <xf numFmtId="164" fontId="3" fillId="2" borderId="59" xfId="0" applyNumberFormat="1" applyFont="1" applyFill="1" applyBorder="1"/>
    <xf numFmtId="164" fontId="0" fillId="2" borderId="60" xfId="0" applyNumberFormat="1" applyFill="1" applyBorder="1"/>
    <xf numFmtId="164" fontId="0" fillId="2" borderId="59" xfId="0" applyNumberFormat="1" applyFill="1" applyBorder="1"/>
    <xf numFmtId="167" fontId="3" fillId="2" borderId="39" xfId="0" applyNumberFormat="1" applyFont="1" applyFill="1" applyBorder="1"/>
    <xf numFmtId="168" fontId="0" fillId="2" borderId="15" xfId="0" applyNumberFormat="1" applyFill="1" applyBorder="1"/>
    <xf numFmtId="169" fontId="0" fillId="2" borderId="12" xfId="0" applyNumberFormat="1" applyFill="1" applyBorder="1" applyAlignment="1">
      <alignment wrapText="1"/>
    </xf>
    <xf numFmtId="0" fontId="1" fillId="0" borderId="0" xfId="0" applyFont="1" applyAlignment="1">
      <alignment horizontal="left"/>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1" fillId="0" borderId="32" xfId="0" applyFont="1" applyBorder="1" applyAlignment="1">
      <alignment horizontal="left"/>
    </xf>
    <xf numFmtId="0" fontId="11" fillId="0" borderId="37" xfId="0" applyFont="1" applyBorder="1" applyAlignment="1">
      <alignment horizontal="left"/>
    </xf>
    <xf numFmtId="0" fontId="11" fillId="0" borderId="53" xfId="0" applyFont="1" applyBorder="1" applyAlignment="1">
      <alignment horizontal="left"/>
    </xf>
    <xf numFmtId="0" fontId="11" fillId="0" borderId="54" xfId="0" applyFont="1" applyBorder="1" applyAlignment="1">
      <alignment horizontal="left"/>
    </xf>
    <xf numFmtId="0" fontId="11" fillId="0" borderId="30" xfId="0" applyFont="1" applyFill="1" applyBorder="1" applyAlignment="1">
      <alignment horizontal="center"/>
    </xf>
    <xf numFmtId="0" fontId="11" fillId="0" borderId="52" xfId="0" applyFont="1" applyFill="1" applyBorder="1" applyAlignment="1">
      <alignment horizontal="center"/>
    </xf>
    <xf numFmtId="0" fontId="11" fillId="0" borderId="31" xfId="0" applyFont="1" applyFill="1" applyBorder="1" applyAlignment="1">
      <alignment horizontal="center"/>
    </xf>
    <xf numFmtId="0" fontId="1" fillId="0" borderId="0" xfId="0" applyFont="1" applyBorder="1" applyAlignment="1">
      <alignment horizontal="left"/>
    </xf>
    <xf numFmtId="0" fontId="1" fillId="0" borderId="0" xfId="0" applyFont="1" applyAlignment="1">
      <alignment horizontal="center"/>
    </xf>
    <xf numFmtId="0" fontId="7" fillId="0" borderId="55" xfId="0" applyFont="1" applyBorder="1" applyAlignment="1">
      <alignment horizontal="left" wrapText="1"/>
    </xf>
    <xf numFmtId="0" fontId="1" fillId="0" borderId="32" xfId="0" applyFont="1" applyBorder="1" applyAlignment="1">
      <alignment horizontal="center"/>
    </xf>
    <xf numFmtId="0" fontId="1" fillId="8" borderId="61" xfId="0" applyFont="1" applyFill="1" applyBorder="1" applyAlignment="1">
      <alignment horizontal="center"/>
    </xf>
    <xf numFmtId="0" fontId="1" fillId="8" borderId="62" xfId="0" applyFont="1" applyFill="1" applyBorder="1" applyAlignment="1">
      <alignment horizontal="center"/>
    </xf>
    <xf numFmtId="0" fontId="1" fillId="8" borderId="63" xfId="0" applyFont="1" applyFill="1" applyBorder="1" applyAlignment="1">
      <alignment horizontal="center"/>
    </xf>
    <xf numFmtId="0" fontId="2" fillId="8" borderId="49" xfId="0" applyFont="1" applyFill="1" applyBorder="1" applyAlignment="1">
      <alignment horizontal="left" vertical="top" wrapText="1"/>
    </xf>
    <xf numFmtId="0" fontId="2" fillId="8" borderId="64" xfId="0" applyFont="1" applyFill="1" applyBorder="1" applyAlignment="1">
      <alignment horizontal="left" vertical="top" wrapText="1"/>
    </xf>
    <xf numFmtId="0" fontId="2" fillId="8" borderId="65" xfId="0" applyFont="1" applyFill="1" applyBorder="1" applyAlignment="1">
      <alignment horizontal="left" vertical="top" wrapText="1"/>
    </xf>
    <xf numFmtId="0" fontId="2" fillId="8" borderId="50" xfId="0" applyFont="1" applyFill="1" applyBorder="1" applyAlignment="1">
      <alignment horizontal="left" vertical="top" wrapText="1"/>
    </xf>
    <xf numFmtId="0" fontId="2" fillId="8" borderId="0" xfId="0" applyFont="1" applyFill="1" applyAlignment="1">
      <alignment horizontal="left" vertical="top" wrapText="1"/>
    </xf>
    <xf numFmtId="0" fontId="2" fillId="8" borderId="66" xfId="0" applyFont="1" applyFill="1" applyBorder="1" applyAlignment="1">
      <alignment horizontal="left" vertical="top" wrapText="1"/>
    </xf>
    <xf numFmtId="0" fontId="2" fillId="8" borderId="51" xfId="0" applyFont="1" applyFill="1" applyBorder="1" applyAlignment="1">
      <alignment horizontal="left" vertical="top" wrapText="1"/>
    </xf>
    <xf numFmtId="0" fontId="2" fillId="8" borderId="67" xfId="0" applyFont="1" applyFill="1" applyBorder="1" applyAlignment="1">
      <alignment horizontal="left" vertical="top" wrapText="1"/>
    </xf>
    <xf numFmtId="0" fontId="2" fillId="8" borderId="68" xfId="0" applyFont="1" applyFill="1" applyBorder="1" applyAlignment="1">
      <alignment horizontal="left" vertical="top" wrapText="1"/>
    </xf>
    <xf numFmtId="0" fontId="3" fillId="8" borderId="49" xfId="0" applyFont="1" applyFill="1" applyBorder="1" applyAlignment="1">
      <alignment horizontal="center"/>
    </xf>
    <xf numFmtId="0" fontId="3" fillId="8" borderId="65" xfId="0" applyFont="1" applyFill="1" applyBorder="1" applyAlignment="1">
      <alignment horizontal="center"/>
    </xf>
    <xf numFmtId="0" fontId="3" fillId="8" borderId="50" xfId="0" applyFont="1" applyFill="1" applyBorder="1" applyAlignment="1">
      <alignment horizontal="center"/>
    </xf>
    <xf numFmtId="0" fontId="3" fillId="8" borderId="66" xfId="0" applyFont="1" applyFill="1" applyBorder="1" applyAlignment="1">
      <alignment horizontal="center"/>
    </xf>
    <xf numFmtId="14" fontId="3" fillId="8" borderId="50" xfId="0" applyNumberFormat="1" applyFont="1" applyFill="1" applyBorder="1" applyAlignment="1">
      <alignment horizontal="center"/>
    </xf>
    <xf numFmtId="14" fontId="3" fillId="8" borderId="66" xfId="0" applyNumberFormat="1" applyFont="1" applyFill="1" applyBorder="1" applyAlignment="1">
      <alignment horizontal="center"/>
    </xf>
    <xf numFmtId="0" fontId="3" fillId="8" borderId="51" xfId="0" applyFont="1" applyFill="1" applyBorder="1" applyAlignment="1">
      <alignment horizontal="center"/>
    </xf>
    <xf numFmtId="0" fontId="3" fillId="8" borderId="68" xfId="0" applyFont="1" applyFill="1" applyBorder="1" applyAlignment="1">
      <alignment horizontal="center"/>
    </xf>
  </cellXfs>
  <cellStyles count="2">
    <cellStyle name="Normal"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Preconditioning Chamber Temperature
Fuel Tank 1</a:t>
            </a:r>
          </a:p>
        </c:rich>
      </c:tx>
      <c:layout>
        <c:manualLayout>
          <c:xMode val="edge"/>
          <c:yMode val="edge"/>
          <c:x val="0.32721038978966194"/>
          <c:y val="3.546121952147286E-2"/>
        </c:manualLayout>
      </c:layout>
      <c:overlay val="0"/>
      <c:spPr>
        <a:noFill/>
        <a:ln w="25400">
          <a:noFill/>
        </a:ln>
      </c:spPr>
    </c:title>
    <c:autoTitleDeleted val="0"/>
    <c:plotArea>
      <c:layout>
        <c:manualLayout>
          <c:layoutTarget val="inner"/>
          <c:xMode val="edge"/>
          <c:yMode val="edge"/>
          <c:x val="8.7256076470156249E-2"/>
          <c:y val="0.30851170667008349"/>
          <c:w val="0.88289372112565989"/>
          <c:h val="0.446810057935983"/>
        </c:manualLayout>
      </c:layout>
      <c:scatterChart>
        <c:scatterStyle val="smoothMarker"/>
        <c:varyColors val="0"/>
        <c:ser>
          <c:idx val="0"/>
          <c:order val="0"/>
          <c:spPr>
            <a:ln w="12700">
              <a:solidFill>
                <a:srgbClr val="000080"/>
              </a:solidFill>
              <a:prstDash val="solid"/>
            </a:ln>
          </c:spPr>
          <c:marker>
            <c:symbol val="none"/>
          </c:marker>
          <c:yVal>
            <c:numRef>
              <c:f>'Tank Preconditioning'!$E$34:$E$174</c:f>
              <c:numCache>
                <c:formatCode>0.0_ </c:formatCode>
                <c:ptCount val="141"/>
              </c:numCache>
            </c:numRef>
          </c:yVal>
          <c:smooth val="1"/>
          <c:extLst>
            <c:ext xmlns:c16="http://schemas.microsoft.com/office/drawing/2014/chart" uri="{C3380CC4-5D6E-409C-BE32-E72D297353CC}">
              <c16:uniqueId val="{00000000-7CC4-4F72-808D-EDB0CCE71E86}"/>
            </c:ext>
          </c:extLst>
        </c:ser>
        <c:dLbls>
          <c:showLegendKey val="0"/>
          <c:showVal val="0"/>
          <c:showCatName val="0"/>
          <c:showSerName val="0"/>
          <c:showPercent val="0"/>
          <c:showBubbleSize val="0"/>
        </c:dLbls>
        <c:axId val="338457960"/>
        <c:axId val="1"/>
      </c:scatterChart>
      <c:valAx>
        <c:axId val="3384579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Day</a:t>
                </a:r>
              </a:p>
            </c:rich>
          </c:tx>
          <c:layout>
            <c:manualLayout>
              <c:xMode val="edge"/>
              <c:yMode val="edge"/>
              <c:x val="0.51205535392809276"/>
              <c:y val="0.865251245768192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Temperature (deg C)</a:t>
                </a:r>
              </a:p>
            </c:rich>
          </c:tx>
          <c:layout>
            <c:manualLayout>
              <c:xMode val="edge"/>
              <c:yMode val="edge"/>
              <c:x val="1.8369635862719495E-2"/>
              <c:y val="0.29432728517630946"/>
            </c:manualLayout>
          </c:layout>
          <c:overlay val="0"/>
          <c:spPr>
            <a:noFill/>
            <a:ln w="25400">
              <a:noFill/>
            </a:ln>
          </c:spPr>
        </c:title>
        <c:numFmt formatCode="0.0_ "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38457960"/>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Preconditioning Chamber Temperature
Fuel Tank 2</a:t>
            </a:r>
          </a:p>
        </c:rich>
      </c:tx>
      <c:layout>
        <c:manualLayout>
          <c:xMode val="edge"/>
          <c:yMode val="edge"/>
          <c:x val="0.2953001294358753"/>
          <c:y val="3.5461151693387725E-2"/>
        </c:manualLayout>
      </c:layout>
      <c:overlay val="0"/>
      <c:spPr>
        <a:noFill/>
        <a:ln w="25400">
          <a:noFill/>
        </a:ln>
      </c:spPr>
    </c:title>
    <c:autoTitleDeleted val="0"/>
    <c:plotArea>
      <c:layout>
        <c:manualLayout>
          <c:layoutTarget val="inner"/>
          <c:xMode val="edge"/>
          <c:yMode val="edge"/>
          <c:x val="0.10215067171574643"/>
          <c:y val="0.30851170667008349"/>
          <c:w val="0.86290435844091062"/>
          <c:h val="0.446810057935983"/>
        </c:manualLayout>
      </c:layout>
      <c:scatterChart>
        <c:scatterStyle val="smoothMarker"/>
        <c:varyColors val="0"/>
        <c:ser>
          <c:idx val="0"/>
          <c:order val="0"/>
          <c:spPr>
            <a:ln w="12700">
              <a:solidFill>
                <a:srgbClr val="000080"/>
              </a:solidFill>
              <a:prstDash val="solid"/>
            </a:ln>
          </c:spPr>
          <c:marker>
            <c:symbol val="none"/>
          </c:marker>
          <c:yVal>
            <c:numRef>
              <c:f>'Tank Preconditioning'!$M$34:$M$174</c:f>
              <c:numCache>
                <c:formatCode>0.0_ </c:formatCode>
                <c:ptCount val="141"/>
              </c:numCache>
            </c:numRef>
          </c:yVal>
          <c:smooth val="1"/>
          <c:extLst>
            <c:ext xmlns:c16="http://schemas.microsoft.com/office/drawing/2014/chart" uri="{C3380CC4-5D6E-409C-BE32-E72D297353CC}">
              <c16:uniqueId val="{00000000-CB97-4880-9124-4D6ADC0293CE}"/>
            </c:ext>
          </c:extLst>
        </c:ser>
        <c:dLbls>
          <c:showLegendKey val="0"/>
          <c:showVal val="0"/>
          <c:showCatName val="0"/>
          <c:showSerName val="0"/>
          <c:showPercent val="0"/>
          <c:showBubbleSize val="0"/>
        </c:dLbls>
        <c:axId val="338452712"/>
        <c:axId val="1"/>
      </c:scatterChart>
      <c:valAx>
        <c:axId val="3384527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Day</a:t>
                </a:r>
              </a:p>
            </c:rich>
          </c:tx>
          <c:layout>
            <c:manualLayout>
              <c:xMode val="edge"/>
              <c:yMode val="edge"/>
              <c:x val="0.51478575666055448"/>
              <c:y val="0.8652511146950004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Temp (deg C)</a:t>
                </a:r>
              </a:p>
            </c:rich>
          </c:tx>
          <c:layout>
            <c:manualLayout>
              <c:xMode val="edge"/>
              <c:yMode val="edge"/>
              <c:x val="2.1505366195663896E-2"/>
              <c:y val="0.37588767669101603"/>
            </c:manualLayout>
          </c:layout>
          <c:overlay val="0"/>
          <c:spPr>
            <a:noFill/>
            <a:ln w="25400">
              <a:noFill/>
            </a:ln>
          </c:spPr>
        </c:title>
        <c:numFmt formatCode="0.0_ "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38452712"/>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Preconditioning Chamber Temperature
Fuel Tank 3</a:t>
            </a:r>
          </a:p>
        </c:rich>
      </c:tx>
      <c:layout>
        <c:manualLayout>
          <c:xMode val="edge"/>
          <c:yMode val="edge"/>
          <c:x val="0.26431018169571979"/>
          <c:y val="3.5461151693387725E-2"/>
        </c:manualLayout>
      </c:layout>
      <c:overlay val="0"/>
      <c:spPr>
        <a:noFill/>
        <a:ln w="25400">
          <a:noFill/>
        </a:ln>
      </c:spPr>
    </c:title>
    <c:autoTitleDeleted val="0"/>
    <c:plotArea>
      <c:layout>
        <c:manualLayout>
          <c:layoutTarget val="inner"/>
          <c:xMode val="edge"/>
          <c:yMode val="edge"/>
          <c:x val="0.12794633829561614"/>
          <c:y val="0.30141948352824249"/>
          <c:w val="0.82828419001898879"/>
          <c:h val="0.45390228107782399"/>
        </c:manualLayout>
      </c:layout>
      <c:scatterChart>
        <c:scatterStyle val="smoothMarker"/>
        <c:varyColors val="0"/>
        <c:ser>
          <c:idx val="0"/>
          <c:order val="0"/>
          <c:spPr>
            <a:ln w="12700">
              <a:solidFill>
                <a:srgbClr val="000080"/>
              </a:solidFill>
              <a:prstDash val="solid"/>
            </a:ln>
          </c:spPr>
          <c:marker>
            <c:symbol val="none"/>
          </c:marker>
          <c:yVal>
            <c:numRef>
              <c:f>'Tank Preconditioning'!$U$34:$U$174</c:f>
              <c:numCache>
                <c:formatCode>0.0_ </c:formatCode>
                <c:ptCount val="141"/>
              </c:numCache>
            </c:numRef>
          </c:yVal>
          <c:smooth val="1"/>
          <c:extLst>
            <c:ext xmlns:c16="http://schemas.microsoft.com/office/drawing/2014/chart" uri="{C3380CC4-5D6E-409C-BE32-E72D297353CC}">
              <c16:uniqueId val="{00000000-E67C-424D-B65C-66EBDA535AEA}"/>
            </c:ext>
          </c:extLst>
        </c:ser>
        <c:dLbls>
          <c:showLegendKey val="0"/>
          <c:showVal val="0"/>
          <c:showCatName val="0"/>
          <c:showSerName val="0"/>
          <c:showPercent val="0"/>
          <c:showBubbleSize val="0"/>
        </c:dLbls>
        <c:axId val="338451728"/>
        <c:axId val="1"/>
      </c:scatterChart>
      <c:valAx>
        <c:axId val="338451728"/>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US"/>
                  <a:t>Day</a:t>
                </a:r>
              </a:p>
            </c:rich>
          </c:tx>
          <c:layout>
            <c:manualLayout>
              <c:xMode val="edge"/>
              <c:yMode val="edge"/>
              <c:x val="0.51851949259906671"/>
              <c:y val="0.8652511146950004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US"/>
                  <a:t>Temperature (deg C)</a:t>
                </a:r>
              </a:p>
            </c:rich>
          </c:tx>
          <c:layout>
            <c:manualLayout>
              <c:xMode val="edge"/>
              <c:yMode val="edge"/>
              <c:x val="2.6936029635806727E-2"/>
              <c:y val="0.2907811403092686"/>
            </c:manualLayout>
          </c:layout>
          <c:overlay val="0"/>
          <c:spPr>
            <a:noFill/>
            <a:ln w="25400">
              <a:noFill/>
            </a:ln>
          </c:spPr>
        </c:title>
        <c:numFmt formatCode="0.0_ "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338451728"/>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Preconditioning Chamber Temperature
Fuel Tank 4</a:t>
            </a:r>
          </a:p>
        </c:rich>
      </c:tx>
      <c:layout>
        <c:manualLayout>
          <c:xMode val="edge"/>
          <c:yMode val="edge"/>
          <c:x val="0.26431012247578922"/>
          <c:y val="3.546121952147286E-2"/>
        </c:manualLayout>
      </c:layout>
      <c:overlay val="0"/>
      <c:spPr>
        <a:noFill/>
        <a:ln w="25400">
          <a:noFill/>
        </a:ln>
      </c:spPr>
    </c:title>
    <c:autoTitleDeleted val="0"/>
    <c:plotArea>
      <c:layout>
        <c:manualLayout>
          <c:layoutTarget val="inner"/>
          <c:xMode val="edge"/>
          <c:yMode val="edge"/>
          <c:x val="0.12794633829561614"/>
          <c:y val="0.30141948352824249"/>
          <c:w val="0.82828419001898879"/>
          <c:h val="0.45390228107782399"/>
        </c:manualLayout>
      </c:layout>
      <c:scatterChart>
        <c:scatterStyle val="smoothMarker"/>
        <c:varyColors val="0"/>
        <c:ser>
          <c:idx val="0"/>
          <c:order val="0"/>
          <c:spPr>
            <a:ln w="12700">
              <a:solidFill>
                <a:srgbClr val="000080"/>
              </a:solidFill>
              <a:prstDash val="solid"/>
            </a:ln>
          </c:spPr>
          <c:marker>
            <c:symbol val="none"/>
          </c:marker>
          <c:yVal>
            <c:numRef>
              <c:f>'Tank Preconditioning'!$AC$34:$AC$174</c:f>
              <c:numCache>
                <c:formatCode>0.0_ </c:formatCode>
                <c:ptCount val="141"/>
              </c:numCache>
            </c:numRef>
          </c:yVal>
          <c:smooth val="1"/>
          <c:extLst>
            <c:ext xmlns:c16="http://schemas.microsoft.com/office/drawing/2014/chart" uri="{C3380CC4-5D6E-409C-BE32-E72D297353CC}">
              <c16:uniqueId val="{00000000-89B4-45B9-BD77-B911F0FFBA50}"/>
            </c:ext>
          </c:extLst>
        </c:ser>
        <c:dLbls>
          <c:showLegendKey val="0"/>
          <c:showVal val="0"/>
          <c:showCatName val="0"/>
          <c:showSerName val="0"/>
          <c:showPercent val="0"/>
          <c:showBubbleSize val="0"/>
        </c:dLbls>
        <c:axId val="458444248"/>
        <c:axId val="1"/>
      </c:scatterChart>
      <c:valAx>
        <c:axId val="458444248"/>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US"/>
                  <a:t>Day</a:t>
                </a:r>
              </a:p>
            </c:rich>
          </c:tx>
          <c:layout>
            <c:manualLayout>
              <c:xMode val="edge"/>
              <c:yMode val="edge"/>
              <c:x val="0.51851939667256752"/>
              <c:y val="0.865251245768192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US"/>
                  <a:t>Temperature (deg C)</a:t>
                </a:r>
              </a:p>
            </c:rich>
          </c:tx>
          <c:layout>
            <c:manualLayout>
              <c:xMode val="edge"/>
              <c:yMode val="edge"/>
              <c:x val="2.6936022620773624E-2"/>
              <c:y val="0.29078131537905588"/>
            </c:manualLayout>
          </c:layout>
          <c:overlay val="0"/>
          <c:spPr>
            <a:noFill/>
            <a:ln w="25400">
              <a:noFill/>
            </a:ln>
          </c:spPr>
        </c:title>
        <c:numFmt formatCode="0.0_ "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58444248"/>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Preconditioning Chamber Temperature
Fuel Tank 5</a:t>
            </a:r>
          </a:p>
        </c:rich>
      </c:tx>
      <c:layout>
        <c:manualLayout>
          <c:xMode val="edge"/>
          <c:yMode val="edge"/>
          <c:x val="0.26431012247578922"/>
          <c:y val="3.5461151693387725E-2"/>
        </c:manualLayout>
      </c:layout>
      <c:overlay val="0"/>
      <c:spPr>
        <a:noFill/>
        <a:ln w="25400">
          <a:noFill/>
        </a:ln>
      </c:spPr>
    </c:title>
    <c:autoTitleDeleted val="0"/>
    <c:plotArea>
      <c:layout>
        <c:manualLayout>
          <c:layoutTarget val="inner"/>
          <c:xMode val="edge"/>
          <c:yMode val="edge"/>
          <c:x val="0.12794633829561614"/>
          <c:y val="0.30141948352824249"/>
          <c:w val="0.82828419001898879"/>
          <c:h val="0.45390228107782399"/>
        </c:manualLayout>
      </c:layout>
      <c:scatterChart>
        <c:scatterStyle val="smoothMarker"/>
        <c:varyColors val="0"/>
        <c:ser>
          <c:idx val="0"/>
          <c:order val="0"/>
          <c:spPr>
            <a:ln w="12700">
              <a:solidFill>
                <a:srgbClr val="000080"/>
              </a:solidFill>
              <a:prstDash val="solid"/>
            </a:ln>
          </c:spPr>
          <c:marker>
            <c:symbol val="none"/>
          </c:marker>
          <c:yVal>
            <c:numRef>
              <c:f>'Tank Preconditioning'!$AK$34:$AK$174</c:f>
              <c:numCache>
                <c:formatCode>0.0_ </c:formatCode>
                <c:ptCount val="141"/>
              </c:numCache>
            </c:numRef>
          </c:yVal>
          <c:smooth val="1"/>
          <c:extLst>
            <c:ext xmlns:c16="http://schemas.microsoft.com/office/drawing/2014/chart" uri="{C3380CC4-5D6E-409C-BE32-E72D297353CC}">
              <c16:uniqueId val="{00000000-B238-4A5D-9F91-71C3048AA99C}"/>
            </c:ext>
          </c:extLst>
        </c:ser>
        <c:dLbls>
          <c:showLegendKey val="0"/>
          <c:showVal val="0"/>
          <c:showCatName val="0"/>
          <c:showSerName val="0"/>
          <c:showPercent val="0"/>
          <c:showBubbleSize val="0"/>
        </c:dLbls>
        <c:axId val="458445232"/>
        <c:axId val="1"/>
      </c:scatterChart>
      <c:valAx>
        <c:axId val="458445232"/>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US"/>
                  <a:t>Day</a:t>
                </a:r>
              </a:p>
            </c:rich>
          </c:tx>
          <c:layout>
            <c:manualLayout>
              <c:xMode val="edge"/>
              <c:yMode val="edge"/>
              <c:x val="0.51851939667256752"/>
              <c:y val="0.8652511146950004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50"/>
          <c:min val="20"/>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US"/>
                  <a:t>Temperature (deg C)</a:t>
                </a:r>
              </a:p>
            </c:rich>
          </c:tx>
          <c:layout>
            <c:manualLayout>
              <c:xMode val="edge"/>
              <c:yMode val="edge"/>
              <c:x val="2.6936022620773624E-2"/>
              <c:y val="0.2907811403092686"/>
            </c:manualLayout>
          </c:layout>
          <c:overlay val="0"/>
          <c:spPr>
            <a:noFill/>
            <a:ln w="25400">
              <a:noFill/>
            </a:ln>
          </c:spPr>
        </c:title>
        <c:numFmt formatCode="0.0_ "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58445232"/>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Cumulative Weight Loss</a:t>
            </a:r>
          </a:p>
        </c:rich>
      </c:tx>
      <c:overlay val="0"/>
      <c:spPr>
        <a:noFill/>
        <a:ln w="25400">
          <a:noFill/>
        </a:ln>
      </c:spPr>
    </c:title>
    <c:autoTitleDeleted val="0"/>
    <c:plotArea>
      <c:layout>
        <c:manualLayout>
          <c:layoutTarget val="inner"/>
          <c:xMode val="edge"/>
          <c:yMode val="edge"/>
          <c:x val="0.13275000000000001"/>
          <c:y val="0.25974999999999998"/>
          <c:w val="0.81974999999999998"/>
          <c:h val="0.51824999999999999"/>
        </c:manualLayout>
      </c:layout>
      <c:scatterChart>
        <c:scatterStyle val="smoothMarker"/>
        <c:varyColors val="0"/>
        <c:ser>
          <c:idx val="0"/>
          <c:order val="0"/>
          <c:tx>
            <c:v>Fuel Tank 1</c:v>
          </c:tx>
          <c:spPr>
            <a:ln w="12700">
              <a:solidFill>
                <a:srgbClr val="000080"/>
              </a:solidFill>
              <a:prstDash val="solid"/>
            </a:ln>
          </c:spPr>
          <c:marker>
            <c:symbol val="none"/>
          </c:marker>
          <c:yVal>
            <c:numRef>
              <c:f>'Test Results'!$K$34:$K$54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0-9FFF-4E72-8B71-4B640DB6A9FC}"/>
            </c:ext>
          </c:extLst>
        </c:ser>
        <c:ser>
          <c:idx val="1"/>
          <c:order val="1"/>
          <c:tx>
            <c:v>Fuel Tank 2</c:v>
          </c:tx>
          <c:spPr>
            <a:ln w="12700">
              <a:solidFill>
                <a:srgbClr val="FF00FF"/>
              </a:solidFill>
              <a:prstDash val="solid"/>
            </a:ln>
          </c:spPr>
          <c:marker>
            <c:symbol val="none"/>
          </c:marker>
          <c:yVal>
            <c:numRef>
              <c:f>'Test Results'!$AI$34:$AI$54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1-9FFF-4E72-8B71-4B640DB6A9FC}"/>
            </c:ext>
          </c:extLst>
        </c:ser>
        <c:ser>
          <c:idx val="2"/>
          <c:order val="2"/>
          <c:tx>
            <c:v>Fuel Tank 3</c:v>
          </c:tx>
          <c:spPr>
            <a:ln w="12700">
              <a:solidFill>
                <a:srgbClr val="FFFF00"/>
              </a:solidFill>
              <a:prstDash val="solid"/>
            </a:ln>
          </c:spPr>
          <c:marker>
            <c:symbol val="none"/>
          </c:marker>
          <c:yVal>
            <c:numRef>
              <c:f>'Test Results'!$BG$34:$BG$54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2-9FFF-4E72-8B71-4B640DB6A9FC}"/>
            </c:ext>
          </c:extLst>
        </c:ser>
        <c:ser>
          <c:idx val="3"/>
          <c:order val="3"/>
          <c:tx>
            <c:v>Fuel Tank 4</c:v>
          </c:tx>
          <c:spPr>
            <a:ln w="12700">
              <a:solidFill>
                <a:srgbClr val="00FFFF"/>
              </a:solidFill>
              <a:prstDash val="solid"/>
            </a:ln>
          </c:spPr>
          <c:marker>
            <c:symbol val="none"/>
          </c:marker>
          <c:yVal>
            <c:numRef>
              <c:f>'Test Results'!$CE$34:$CE$54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3-9FFF-4E72-8B71-4B640DB6A9FC}"/>
            </c:ext>
          </c:extLst>
        </c:ser>
        <c:ser>
          <c:idx val="4"/>
          <c:order val="4"/>
          <c:tx>
            <c:v>Fuel Tank 5</c:v>
          </c:tx>
          <c:spPr>
            <a:ln w="12700">
              <a:solidFill>
                <a:srgbClr val="800080"/>
              </a:solidFill>
              <a:prstDash val="solid"/>
            </a:ln>
          </c:spPr>
          <c:marker>
            <c:symbol val="none"/>
          </c:marker>
          <c:yVal>
            <c:numRef>
              <c:f>'Test Results'!$DC$34:$DC$54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4-9FFF-4E72-8B71-4B640DB6A9FC}"/>
            </c:ext>
          </c:extLst>
        </c:ser>
        <c:dLbls>
          <c:showLegendKey val="0"/>
          <c:showVal val="0"/>
          <c:showCatName val="0"/>
          <c:showSerName val="0"/>
          <c:showPercent val="0"/>
          <c:showBubbleSize val="0"/>
        </c:dLbls>
        <c:axId val="458446544"/>
        <c:axId val="1"/>
      </c:scatterChart>
      <c:valAx>
        <c:axId val="458446544"/>
        <c:scaling>
          <c:orientation val="minMax"/>
        </c:scaling>
        <c:delete val="0"/>
        <c:axPos val="b"/>
        <c:title>
          <c:tx>
            <c:rich>
              <a:bodyPr/>
              <a:lstStyle/>
              <a:p>
                <a:pPr>
                  <a:defRPr sz="1050" b="1" i="0" u="none" strike="noStrike" baseline="0">
                    <a:solidFill>
                      <a:srgbClr val="000000"/>
                    </a:solidFill>
                    <a:latin typeface="Arial"/>
                    <a:ea typeface="Arial"/>
                    <a:cs typeface="Arial"/>
                  </a:defRPr>
                </a:pPr>
                <a:r>
                  <a:rPr lang="en-US"/>
                  <a:t>Day</a:t>
                </a:r>
              </a:p>
            </c:rich>
          </c:tx>
          <c:layout>
            <c:manualLayout>
              <c:xMode val="edge"/>
              <c:yMode val="edge"/>
              <c:x val="0.52572371929604411"/>
              <c:y val="0.8132410905284237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Weight Loss (g)</a:t>
                </a:r>
              </a:p>
            </c:rich>
          </c:tx>
          <c:layout>
            <c:manualLayout>
              <c:xMode val="edge"/>
              <c:yMode val="edge"/>
              <c:x val="0"/>
              <c:y val="0.4871151366194832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458446544"/>
        <c:crosses val="autoZero"/>
        <c:crossBetween val="midCat"/>
      </c:valAx>
      <c:spPr>
        <a:solidFill>
          <a:srgbClr val="C0C0C0"/>
        </a:solidFill>
        <a:ln w="12700">
          <a:solidFill>
            <a:srgbClr val="808080"/>
          </a:solidFill>
          <a:prstDash val="solid"/>
        </a:ln>
      </c:spPr>
    </c:plotArea>
    <c:legend>
      <c:legendPos val="r"/>
      <c:layout>
        <c:manualLayout>
          <c:xMode val="edge"/>
          <c:yMode val="edge"/>
          <c:x val="9.1780841102253347E-2"/>
          <c:y val="0.90839722872349515"/>
          <c:w val="0.8164385268200447"/>
          <c:h val="5.8524191206275604E-2"/>
        </c:manualLayout>
      </c:layout>
      <c:overlay val="0"/>
      <c:spPr>
        <a:solidFill>
          <a:srgbClr val="FFFFFF"/>
        </a:solidFill>
        <a:ln w="3175">
          <a:solidFill>
            <a:srgbClr val="000000"/>
          </a:solidFill>
          <a:prstDash val="solid"/>
        </a:ln>
      </c:spPr>
      <c:txPr>
        <a:bodyPr/>
        <a:lstStyle/>
        <a:p>
          <a:pPr>
            <a:defRPr sz="6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974785</xdr:colOff>
      <xdr:row>176</xdr:row>
      <xdr:rowOff>43132</xdr:rowOff>
    </xdr:from>
    <xdr:to>
      <xdr:col>7</xdr:col>
      <xdr:colOff>802257</xdr:colOff>
      <xdr:row>192</xdr:row>
      <xdr:rowOff>129396</xdr:rowOff>
    </xdr:to>
    <xdr:graphicFrame macro="">
      <xdr:nvGraphicFramePr>
        <xdr:cNvPr id="1070133" name="Chart 16">
          <a:extLst>
            <a:ext uri="{FF2B5EF4-FFF2-40B4-BE49-F238E27FC236}">
              <a16:creationId xmlns:a16="http://schemas.microsoft.com/office/drawing/2014/main" id="{B5053198-33BF-41B9-B464-095EB2D533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2130725</xdr:colOff>
      <xdr:row>176</xdr:row>
      <xdr:rowOff>69011</xdr:rowOff>
    </xdr:from>
    <xdr:to>
      <xdr:col>15</xdr:col>
      <xdr:colOff>655608</xdr:colOff>
      <xdr:row>193</xdr:row>
      <xdr:rowOff>0</xdr:rowOff>
    </xdr:to>
    <xdr:graphicFrame macro="">
      <xdr:nvGraphicFramePr>
        <xdr:cNvPr id="1070134" name="Chart 17">
          <a:extLst>
            <a:ext uri="{FF2B5EF4-FFF2-40B4-BE49-F238E27FC236}">
              <a16:creationId xmlns:a16="http://schemas.microsoft.com/office/drawing/2014/main" id="{7CB4A399-EA9A-49FC-9D1F-416D2E3A5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129396</xdr:colOff>
      <xdr:row>176</xdr:row>
      <xdr:rowOff>43132</xdr:rowOff>
    </xdr:from>
    <xdr:to>
      <xdr:col>25</xdr:col>
      <xdr:colOff>138023</xdr:colOff>
      <xdr:row>192</xdr:row>
      <xdr:rowOff>146649</xdr:rowOff>
    </xdr:to>
    <xdr:graphicFrame macro="">
      <xdr:nvGraphicFramePr>
        <xdr:cNvPr id="1070135" name="Chart 18">
          <a:extLst>
            <a:ext uri="{FF2B5EF4-FFF2-40B4-BE49-F238E27FC236}">
              <a16:creationId xmlns:a16="http://schemas.microsoft.com/office/drawing/2014/main" id="{D2B3D123-8A81-4575-86A1-C5876825D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595223</xdr:colOff>
      <xdr:row>176</xdr:row>
      <xdr:rowOff>43132</xdr:rowOff>
    </xdr:from>
    <xdr:to>
      <xdr:col>33</xdr:col>
      <xdr:colOff>483079</xdr:colOff>
      <xdr:row>192</xdr:row>
      <xdr:rowOff>129396</xdr:rowOff>
    </xdr:to>
    <xdr:graphicFrame macro="">
      <xdr:nvGraphicFramePr>
        <xdr:cNvPr id="1070136" name="Chart 18">
          <a:extLst>
            <a:ext uri="{FF2B5EF4-FFF2-40B4-BE49-F238E27FC236}">
              <a16:creationId xmlns:a16="http://schemas.microsoft.com/office/drawing/2014/main" id="{FA78C569-0896-4123-9744-D83292123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34</xdr:col>
      <xdr:colOff>8626</xdr:colOff>
      <xdr:row>176</xdr:row>
      <xdr:rowOff>8626</xdr:rowOff>
    </xdr:from>
    <xdr:to>
      <xdr:col>41</xdr:col>
      <xdr:colOff>733245</xdr:colOff>
      <xdr:row>192</xdr:row>
      <xdr:rowOff>112143</xdr:rowOff>
    </xdr:to>
    <xdr:graphicFrame macro="">
      <xdr:nvGraphicFramePr>
        <xdr:cNvPr id="1070137" name="Chart 18">
          <a:extLst>
            <a:ext uri="{FF2B5EF4-FFF2-40B4-BE49-F238E27FC236}">
              <a16:creationId xmlns:a16="http://schemas.microsoft.com/office/drawing/2014/main" id="{0B4D69B1-2D4C-4D96-A304-8D8884974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319177</xdr:colOff>
      <xdr:row>57</xdr:row>
      <xdr:rowOff>129396</xdr:rowOff>
    </xdr:from>
    <xdr:to>
      <xdr:col>29</xdr:col>
      <xdr:colOff>629728</xdr:colOff>
      <xdr:row>82</xdr:row>
      <xdr:rowOff>155275</xdr:rowOff>
    </xdr:to>
    <xdr:graphicFrame macro="">
      <xdr:nvGraphicFramePr>
        <xdr:cNvPr id="2152" name="Chart 2">
          <a:extLst>
            <a:ext uri="{FF2B5EF4-FFF2-40B4-BE49-F238E27FC236}">
              <a16:creationId xmlns:a16="http://schemas.microsoft.com/office/drawing/2014/main" id="{3AF8E627-D59C-4610-9D9A-8FB52A07D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174"/>
  <sheetViews>
    <sheetView tabSelected="1" topLeftCell="I1" workbookViewId="0">
      <selection activeCell="Y12" sqref="Y12"/>
    </sheetView>
  </sheetViews>
  <sheetFormatPr defaultColWidth="11.5" defaultRowHeight="12.9" x14ac:dyDescent="0.2"/>
  <cols>
    <col min="1" max="1" width="21.125" customWidth="1"/>
    <col min="2" max="2" width="16.125" hidden="1" customWidth="1"/>
    <col min="3" max="3" width="38.875" customWidth="1"/>
    <col min="4" max="4" width="17.5" customWidth="1"/>
    <col min="5" max="5" width="10.875" customWidth="1"/>
    <col min="6" max="6" width="18.625" customWidth="1"/>
    <col min="7" max="7" width="19.875" customWidth="1"/>
    <col min="8" max="8" width="34.125" customWidth="1"/>
    <col min="9" max="9" width="14.625" customWidth="1"/>
    <col min="10" max="11" width="15.5" customWidth="1"/>
    <col min="12" max="12" width="14.125" customWidth="1"/>
    <col min="13" max="13" width="10.5" customWidth="1"/>
    <col min="14" max="14" width="11.5" customWidth="1"/>
    <col min="15" max="16" width="11.625" customWidth="1"/>
    <col min="17" max="17" width="10.375" customWidth="1"/>
    <col min="19" max="19" width="11.5" customWidth="1"/>
    <col min="20" max="20" width="23.125" bestFit="1" customWidth="1"/>
    <col min="22" max="22" width="10" customWidth="1"/>
    <col min="23" max="23" width="11.125" customWidth="1"/>
    <col min="24" max="24" width="10.375" customWidth="1"/>
    <col min="25" max="25" width="10.5" customWidth="1"/>
    <col min="27" max="27" width="11.625" customWidth="1"/>
    <col min="28" max="28" width="13.5" customWidth="1"/>
    <col min="30" max="30" width="10" customWidth="1"/>
    <col min="31" max="32" width="10.875" customWidth="1"/>
    <col min="33" max="33" width="11.125" customWidth="1"/>
    <col min="35" max="35" width="12.125" customWidth="1"/>
    <col min="36" max="36" width="13.5" customWidth="1"/>
    <col min="38" max="39" width="10.375" customWidth="1"/>
    <col min="40" max="40" width="10.125" customWidth="1"/>
    <col min="41" max="41" width="11.125" customWidth="1"/>
  </cols>
  <sheetData>
    <row r="1" spans="1:20" ht="18.350000000000001" x14ac:dyDescent="0.3">
      <c r="A1" s="60" t="s">
        <v>216</v>
      </c>
      <c r="D1" s="143" t="s">
        <v>269</v>
      </c>
    </row>
    <row r="2" spans="1:20" ht="13.6" thickBot="1" x14ac:dyDescent="0.25"/>
    <row r="3" spans="1:20" ht="16.3" thickBot="1" x14ac:dyDescent="0.3">
      <c r="A3" s="1" t="s">
        <v>1</v>
      </c>
      <c r="B3" s="1"/>
      <c r="C3" s="107"/>
      <c r="F3" s="164" t="s">
        <v>5</v>
      </c>
      <c r="G3" s="164"/>
      <c r="H3" s="120"/>
      <c r="K3" s="164" t="s">
        <v>245</v>
      </c>
      <c r="L3" s="164"/>
      <c r="M3" s="144"/>
      <c r="Q3" s="179" t="s">
        <v>270</v>
      </c>
      <c r="R3" s="180"/>
      <c r="S3" s="180"/>
      <c r="T3" s="181"/>
    </row>
    <row r="4" spans="1:20" ht="14.3" thickBot="1" x14ac:dyDescent="0.3">
      <c r="A4" s="1"/>
      <c r="B4" s="1"/>
      <c r="Q4" s="182" t="s">
        <v>274</v>
      </c>
      <c r="R4" s="183"/>
      <c r="S4" s="183"/>
      <c r="T4" s="184"/>
    </row>
    <row r="5" spans="1:20" ht="16.3" thickBot="1" x14ac:dyDescent="0.3">
      <c r="A5" s="1" t="s">
        <v>0</v>
      </c>
      <c r="B5" s="1"/>
      <c r="C5" s="155"/>
      <c r="D5" s="2" t="s">
        <v>2</v>
      </c>
      <c r="F5" s="164" t="s">
        <v>264</v>
      </c>
      <c r="G5" s="164"/>
      <c r="H5" s="120"/>
      <c r="K5" s="164" t="s">
        <v>250</v>
      </c>
      <c r="L5" s="164"/>
      <c r="M5" s="97"/>
      <c r="Q5" s="185"/>
      <c r="R5" s="186"/>
      <c r="S5" s="186"/>
      <c r="T5" s="187"/>
    </row>
    <row r="6" spans="1:20" ht="14.3" thickBot="1" x14ac:dyDescent="0.3">
      <c r="A6" s="1"/>
      <c r="B6" s="1"/>
      <c r="C6" s="156"/>
      <c r="D6" s="2" t="s">
        <v>3</v>
      </c>
      <c r="Q6" s="185"/>
      <c r="R6" s="186"/>
      <c r="S6" s="186"/>
      <c r="T6" s="187"/>
    </row>
    <row r="7" spans="1:20" ht="14.3" thickBot="1" x14ac:dyDescent="0.3">
      <c r="A7" s="1"/>
      <c r="B7" s="1"/>
      <c r="C7" s="157"/>
      <c r="F7" s="164" t="s">
        <v>6</v>
      </c>
      <c r="G7" s="164"/>
      <c r="H7" s="106" t="str">
        <f>+IF(H5="28 ± 5","20 weeks","10 weeks")</f>
        <v>10 weeks</v>
      </c>
      <c r="N7" s="1"/>
      <c r="Q7" s="185"/>
      <c r="R7" s="186"/>
      <c r="S7" s="186"/>
      <c r="T7" s="187"/>
    </row>
    <row r="8" spans="1:20" ht="14.3" thickBot="1" x14ac:dyDescent="0.3">
      <c r="A8" s="1"/>
      <c r="B8" s="1"/>
      <c r="G8" s="12"/>
      <c r="H8" s="12"/>
      <c r="I8" s="121"/>
      <c r="J8" s="121"/>
      <c r="Q8" s="185"/>
      <c r="R8" s="186"/>
      <c r="S8" s="186"/>
      <c r="T8" s="187"/>
    </row>
    <row r="9" spans="1:20" ht="16.3" thickBot="1" x14ac:dyDescent="0.3">
      <c r="A9" s="1" t="s">
        <v>175</v>
      </c>
      <c r="B9" s="1"/>
      <c r="C9" s="107"/>
      <c r="F9" s="164" t="s">
        <v>265</v>
      </c>
      <c r="G9" s="164"/>
      <c r="H9" s="107"/>
      <c r="I9" s="2"/>
      <c r="J9" s="2"/>
      <c r="K9" s="164" t="s">
        <v>246</v>
      </c>
      <c r="L9" s="164"/>
      <c r="M9" s="144"/>
      <c r="Q9" s="185"/>
      <c r="R9" s="186"/>
      <c r="S9" s="186"/>
      <c r="T9" s="187"/>
    </row>
    <row r="10" spans="1:20" ht="14.3" thickBot="1" x14ac:dyDescent="0.3">
      <c r="G10" s="12"/>
      <c r="H10" s="12"/>
      <c r="I10" s="121"/>
      <c r="J10" s="121"/>
      <c r="Q10" s="185"/>
      <c r="R10" s="186"/>
      <c r="S10" s="186"/>
      <c r="T10" s="187"/>
    </row>
    <row r="11" spans="1:20" ht="16.3" thickBot="1" x14ac:dyDescent="0.3">
      <c r="A11" s="1" t="s">
        <v>214</v>
      </c>
      <c r="C11" s="107"/>
      <c r="F11" s="164" t="s">
        <v>174</v>
      </c>
      <c r="G11" s="164"/>
      <c r="H11" s="107"/>
      <c r="K11" s="164" t="s">
        <v>251</v>
      </c>
      <c r="L11" s="164"/>
      <c r="M11" s="97"/>
      <c r="Q11" s="185"/>
      <c r="R11" s="186"/>
      <c r="S11" s="186"/>
      <c r="T11" s="187"/>
    </row>
    <row r="12" spans="1:20" ht="14.3" thickBot="1" x14ac:dyDescent="0.3">
      <c r="A12" s="1"/>
      <c r="B12" s="1"/>
      <c r="C12" s="121"/>
      <c r="D12" s="121"/>
      <c r="Q12" s="185"/>
      <c r="R12" s="186"/>
      <c r="S12" s="186"/>
      <c r="T12" s="187"/>
    </row>
    <row r="13" spans="1:20" ht="16.3" thickBot="1" x14ac:dyDescent="0.3">
      <c r="A13" s="1" t="s">
        <v>4</v>
      </c>
      <c r="B13" s="1"/>
      <c r="C13" s="107"/>
      <c r="G13" s="122"/>
      <c r="H13" s="61" t="str">
        <f>+IF(H11="with filler neck","GO TO CELL C34","CONTINUE ENTERING FUEL CAP INFORMATION")</f>
        <v>CONTINUE ENTERING FUEL CAP INFORMATION</v>
      </c>
      <c r="I13" s="100"/>
      <c r="Q13" s="188"/>
      <c r="R13" s="189"/>
      <c r="S13" s="189"/>
      <c r="T13" s="190"/>
    </row>
    <row r="14" spans="1:20" ht="13.6" thickBot="1" x14ac:dyDescent="0.25"/>
    <row r="15" spans="1:20" ht="16.3" thickBot="1" x14ac:dyDescent="0.3">
      <c r="A15" s="1" t="s">
        <v>169</v>
      </c>
      <c r="B15" s="1"/>
      <c r="C15" s="120"/>
      <c r="F15" s="164" t="s">
        <v>171</v>
      </c>
      <c r="G15" s="164"/>
      <c r="H15" s="107"/>
      <c r="I15" s="27"/>
      <c r="J15" s="27"/>
      <c r="K15" s="164" t="s">
        <v>247</v>
      </c>
      <c r="L15" s="164"/>
      <c r="M15" s="107"/>
    </row>
    <row r="16" spans="1:20" ht="13.6" thickBot="1" x14ac:dyDescent="0.25">
      <c r="Q16" s="191" t="s">
        <v>271</v>
      </c>
      <c r="R16" s="192"/>
    </row>
    <row r="17" spans="1:41" ht="16.3" thickBot="1" x14ac:dyDescent="0.3">
      <c r="A17" s="1" t="s">
        <v>7</v>
      </c>
      <c r="B17" s="1"/>
      <c r="C17" s="158"/>
      <c r="D17" s="2" t="s">
        <v>8</v>
      </c>
      <c r="F17" s="164" t="s">
        <v>183</v>
      </c>
      <c r="G17" s="164"/>
      <c r="H17" s="120"/>
      <c r="I17" s="27" t="str">
        <f>+IF(H15="Cap Tested With Tank","not applicable"," ")</f>
        <v xml:space="preserve"> </v>
      </c>
      <c r="J17" s="27"/>
      <c r="K17" s="164" t="s">
        <v>252</v>
      </c>
      <c r="L17" s="164"/>
      <c r="M17" s="97"/>
      <c r="Q17" s="193" t="s">
        <v>272</v>
      </c>
      <c r="R17" s="194"/>
    </row>
    <row r="18" spans="1:41" ht="14.3" thickBot="1" x14ac:dyDescent="0.3">
      <c r="A18" s="1" t="s">
        <v>177</v>
      </c>
      <c r="B18" s="1"/>
      <c r="C18" s="159"/>
      <c r="D18" s="2" t="s">
        <v>9</v>
      </c>
      <c r="Q18" s="195">
        <v>44592</v>
      </c>
      <c r="R18" s="196"/>
    </row>
    <row r="19" spans="1:41" ht="14.3" thickBot="1" x14ac:dyDescent="0.3">
      <c r="F19" s="164" t="s">
        <v>199</v>
      </c>
      <c r="G19" s="164"/>
      <c r="H19" s="123" t="str">
        <f>IF(AND(H9="28 ± 2",H15="Untested Cap w/Low Perm Gasket"),"30 g/m2/day"," " )</f>
        <v xml:space="preserve"> </v>
      </c>
      <c r="Q19" s="197" t="s">
        <v>273</v>
      </c>
      <c r="R19" s="198"/>
    </row>
    <row r="20" spans="1:41" ht="14.3" thickBot="1" x14ac:dyDescent="0.3">
      <c r="A20" s="1" t="s">
        <v>176</v>
      </c>
      <c r="B20" s="1"/>
      <c r="C20" s="160"/>
      <c r="D20" s="2" t="s">
        <v>8</v>
      </c>
      <c r="H20" s="124" t="str">
        <f>+IF(AND(H9="40 ± 2",H15="Untested Cap w/Low Perm Gasket"),"50 g/m2/day"," ")</f>
        <v xml:space="preserve"> </v>
      </c>
      <c r="I20" s="27" t="str">
        <f>+IF(H15="Cap Tested With Tank","not applicable"," ")</f>
        <v xml:space="preserve"> </v>
      </c>
      <c r="J20" s="27"/>
    </row>
    <row r="21" spans="1:41" ht="16.3" thickBot="1" x14ac:dyDescent="0.3">
      <c r="A21" s="1" t="s">
        <v>178</v>
      </c>
      <c r="B21" s="1"/>
      <c r="C21" s="159"/>
      <c r="D21" s="2" t="s">
        <v>9</v>
      </c>
      <c r="K21" s="164" t="s">
        <v>248</v>
      </c>
      <c r="L21" s="164"/>
      <c r="M21" s="107"/>
    </row>
    <row r="22" spans="1:41" ht="16.3" thickBot="1" x14ac:dyDescent="0.3">
      <c r="F22" s="164" t="s">
        <v>249</v>
      </c>
      <c r="G22" s="164"/>
      <c r="H22" s="97"/>
    </row>
    <row r="23" spans="1:41" ht="16.3" thickBot="1" x14ac:dyDescent="0.3">
      <c r="A23" s="1" t="s">
        <v>10</v>
      </c>
      <c r="B23" s="1"/>
      <c r="C23" s="160"/>
      <c r="D23" s="2" t="s">
        <v>8</v>
      </c>
      <c r="H23" s="27" t="str">
        <f>+IF(H15="Cap Tested With Tank"," ","Fuel Cap Opening Area Value Required")</f>
        <v>Fuel Cap Opening Area Value Required</v>
      </c>
      <c r="K23" s="164" t="s">
        <v>253</v>
      </c>
      <c r="L23" s="164"/>
      <c r="M23" s="97"/>
    </row>
    <row r="24" spans="1:41" ht="12.75" customHeight="1" thickBot="1" x14ac:dyDescent="0.3">
      <c r="A24" s="1" t="s">
        <v>179</v>
      </c>
      <c r="B24" s="1"/>
      <c r="C24" s="159"/>
      <c r="D24" s="2" t="s">
        <v>9</v>
      </c>
      <c r="F24" s="164" t="s">
        <v>11</v>
      </c>
      <c r="G24" s="164"/>
      <c r="H24" s="98"/>
    </row>
    <row r="25" spans="1:41" ht="14.3" thickBot="1" x14ac:dyDescent="0.3">
      <c r="A25" s="1"/>
      <c r="B25" s="1"/>
      <c r="C25" s="121"/>
      <c r="D25" s="121"/>
      <c r="E25" s="2"/>
      <c r="I25" s="125"/>
      <c r="J25" s="125"/>
    </row>
    <row r="26" spans="1:41" ht="16.3" thickBot="1" x14ac:dyDescent="0.3">
      <c r="A26" s="1" t="s">
        <v>205</v>
      </c>
      <c r="F26" s="164" t="s">
        <v>242</v>
      </c>
      <c r="G26" s="164"/>
      <c r="H26" s="144"/>
    </row>
    <row r="27" spans="1:41" ht="14.3" thickBot="1" x14ac:dyDescent="0.3">
      <c r="A27" s="1" t="s">
        <v>206</v>
      </c>
      <c r="G27" s="12"/>
      <c r="H27" s="27" t="str">
        <f>+IF(H15="Cap Tested With Tank","Tank Surface Area must Include Fuel Cap Opening Area","Tank Surface Area does not Include Fuel Cap Opening Area ")</f>
        <v xml:space="preserve">Tank Surface Area does not Include Fuel Cap Opening Area </v>
      </c>
      <c r="I27" s="125"/>
    </row>
    <row r="28" spans="1:41" ht="14.3" thickBot="1" x14ac:dyDescent="0.3">
      <c r="F28" s="164" t="s">
        <v>202</v>
      </c>
      <c r="G28" s="168"/>
      <c r="H28" s="161"/>
    </row>
    <row r="29" spans="1:41" ht="13.6" x14ac:dyDescent="0.25">
      <c r="G29" s="12"/>
      <c r="H29" s="12"/>
      <c r="I29" s="125"/>
      <c r="J29" s="125"/>
    </row>
    <row r="30" spans="1:41" ht="13.6" x14ac:dyDescent="0.25">
      <c r="G30" s="12"/>
      <c r="H30" s="12"/>
      <c r="I30" s="125"/>
      <c r="J30" s="125"/>
    </row>
    <row r="31" spans="1:41" s="4" customFormat="1" ht="25.85" thickBot="1" x14ac:dyDescent="0.45">
      <c r="A31" s="9" t="s">
        <v>164</v>
      </c>
      <c r="B31" s="9"/>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row>
    <row r="32" spans="1:41" ht="19.05" thickBot="1" x14ac:dyDescent="0.35">
      <c r="A32" s="16" t="s">
        <v>159</v>
      </c>
      <c r="B32" s="17"/>
      <c r="C32" s="17"/>
      <c r="D32" s="17"/>
      <c r="E32" s="17"/>
      <c r="F32" s="17"/>
      <c r="G32" s="17"/>
      <c r="H32" s="17"/>
      <c r="I32" s="18"/>
      <c r="J32" s="16" t="s">
        <v>160</v>
      </c>
      <c r="K32" s="17"/>
      <c r="L32" s="17"/>
      <c r="M32" s="17"/>
      <c r="N32" s="17"/>
      <c r="O32" s="17"/>
      <c r="P32" s="17"/>
      <c r="Q32" s="18"/>
      <c r="R32" s="165" t="s">
        <v>161</v>
      </c>
      <c r="S32" s="166"/>
      <c r="T32" s="166"/>
      <c r="U32" s="166"/>
      <c r="V32" s="166"/>
      <c r="W32" s="166"/>
      <c r="X32" s="166"/>
      <c r="Y32" s="167"/>
      <c r="Z32" s="165" t="s">
        <v>162</v>
      </c>
      <c r="AA32" s="166"/>
      <c r="AB32" s="166"/>
      <c r="AC32" s="166"/>
      <c r="AD32" s="166"/>
      <c r="AE32" s="166"/>
      <c r="AF32" s="166"/>
      <c r="AG32" s="167"/>
      <c r="AH32" s="165" t="s">
        <v>163</v>
      </c>
      <c r="AI32" s="166"/>
      <c r="AJ32" s="166"/>
      <c r="AK32" s="166"/>
      <c r="AL32" s="166"/>
      <c r="AM32" s="166"/>
      <c r="AN32" s="166"/>
      <c r="AO32" s="167"/>
    </row>
    <row r="33" spans="1:41" ht="40.75" x14ac:dyDescent="0.2">
      <c r="A33" s="5"/>
      <c r="B33" s="10" t="s">
        <v>165</v>
      </c>
      <c r="C33" s="6" t="s">
        <v>12</v>
      </c>
      <c r="D33" s="8" t="s">
        <v>207</v>
      </c>
      <c r="E33" s="8" t="s">
        <v>188</v>
      </c>
      <c r="F33" s="8" t="s">
        <v>203</v>
      </c>
      <c r="G33" s="6" t="s">
        <v>15</v>
      </c>
      <c r="H33" s="6" t="s">
        <v>16</v>
      </c>
      <c r="I33" s="7" t="s">
        <v>17</v>
      </c>
      <c r="J33" s="5"/>
      <c r="K33" s="6" t="s">
        <v>12</v>
      </c>
      <c r="L33" s="8" t="s">
        <v>207</v>
      </c>
      <c r="M33" s="8" t="s">
        <v>188</v>
      </c>
      <c r="N33" s="6" t="s">
        <v>14</v>
      </c>
      <c r="O33" s="6" t="s">
        <v>15</v>
      </c>
      <c r="P33" s="8" t="s">
        <v>16</v>
      </c>
      <c r="Q33" s="7" t="s">
        <v>17</v>
      </c>
      <c r="R33" s="5"/>
      <c r="S33" s="6" t="s">
        <v>12</v>
      </c>
      <c r="T33" s="8" t="s">
        <v>207</v>
      </c>
      <c r="U33" s="8" t="s">
        <v>188</v>
      </c>
      <c r="V33" s="6" t="s">
        <v>14</v>
      </c>
      <c r="W33" s="6" t="s">
        <v>15</v>
      </c>
      <c r="X33" s="8" t="s">
        <v>16</v>
      </c>
      <c r="Y33" s="7" t="s">
        <v>17</v>
      </c>
      <c r="Z33" s="5"/>
      <c r="AA33" s="6" t="s">
        <v>12</v>
      </c>
      <c r="AB33" s="8" t="s">
        <v>207</v>
      </c>
      <c r="AC33" s="8" t="s">
        <v>188</v>
      </c>
      <c r="AD33" s="6" t="s">
        <v>14</v>
      </c>
      <c r="AE33" s="6" t="s">
        <v>15</v>
      </c>
      <c r="AF33" s="8" t="s">
        <v>16</v>
      </c>
      <c r="AG33" s="7" t="s">
        <v>17</v>
      </c>
      <c r="AH33" s="5"/>
      <c r="AI33" s="6" t="s">
        <v>12</v>
      </c>
      <c r="AJ33" s="8" t="s">
        <v>207</v>
      </c>
      <c r="AK33" s="8" t="s">
        <v>188</v>
      </c>
      <c r="AL33" s="6" t="s">
        <v>14</v>
      </c>
      <c r="AM33" s="6" t="s">
        <v>15</v>
      </c>
      <c r="AN33" s="8" t="s">
        <v>16</v>
      </c>
      <c r="AO33" s="7" t="s">
        <v>17</v>
      </c>
    </row>
    <row r="34" spans="1:41" x14ac:dyDescent="0.2">
      <c r="A34" s="36" t="s">
        <v>19</v>
      </c>
      <c r="B34" s="11">
        <v>0</v>
      </c>
      <c r="C34" s="145"/>
      <c r="D34" s="42"/>
      <c r="E34" s="146"/>
      <c r="F34" s="43"/>
      <c r="G34" s="38">
        <v>0</v>
      </c>
      <c r="H34" s="38">
        <f>+G34</f>
        <v>0</v>
      </c>
      <c r="I34" s="39" t="e">
        <f>+H34/$H$26</f>
        <v>#DIV/0!</v>
      </c>
      <c r="J34" s="36" t="s">
        <v>19</v>
      </c>
      <c r="K34" s="145"/>
      <c r="L34" s="42"/>
      <c r="M34" s="146"/>
      <c r="N34" s="46"/>
      <c r="O34" s="48">
        <v>0</v>
      </c>
      <c r="P34" s="48">
        <f>+O34</f>
        <v>0</v>
      </c>
      <c r="Q34" s="49" t="e">
        <f>+P34/$M$3</f>
        <v>#DIV/0!</v>
      </c>
      <c r="R34" s="36" t="s">
        <v>19</v>
      </c>
      <c r="S34" s="145"/>
      <c r="T34" s="42"/>
      <c r="U34" s="146"/>
      <c r="V34" s="46"/>
      <c r="W34" s="48">
        <v>0</v>
      </c>
      <c r="X34" s="48">
        <f>+W34</f>
        <v>0</v>
      </c>
      <c r="Y34" s="49" t="e">
        <f>+X34/$M$9</f>
        <v>#DIV/0!</v>
      </c>
      <c r="Z34" s="36" t="s">
        <v>19</v>
      </c>
      <c r="AA34" s="145"/>
      <c r="AB34" s="42"/>
      <c r="AC34" s="146"/>
      <c r="AD34" s="46"/>
      <c r="AE34" s="48">
        <v>0</v>
      </c>
      <c r="AF34" s="48">
        <f>+AE34</f>
        <v>0</v>
      </c>
      <c r="AG34" s="49" t="e">
        <f>+AF34/$M$15</f>
        <v>#DIV/0!</v>
      </c>
      <c r="AH34" s="36" t="s">
        <v>19</v>
      </c>
      <c r="AI34" s="145"/>
      <c r="AJ34" s="42"/>
      <c r="AK34" s="146"/>
      <c r="AL34" s="46"/>
      <c r="AM34" s="48">
        <v>0</v>
      </c>
      <c r="AN34" s="48">
        <f>+AM34</f>
        <v>0</v>
      </c>
      <c r="AO34" s="49" t="e">
        <f>+AN34/$M$21</f>
        <v>#DIV/0!</v>
      </c>
    </row>
    <row r="35" spans="1:41" x14ac:dyDescent="0.2">
      <c r="A35" s="36" t="s">
        <v>18</v>
      </c>
      <c r="B35" s="11">
        <f>+B34+1</f>
        <v>1</v>
      </c>
      <c r="C35" s="145"/>
      <c r="D35" s="42"/>
      <c r="E35" s="146"/>
      <c r="F35" s="43"/>
      <c r="G35" s="38">
        <f t="shared" ref="G35:G99" si="0">+F35-F34</f>
        <v>0</v>
      </c>
      <c r="H35" s="38">
        <f>+G35+H34</f>
        <v>0</v>
      </c>
      <c r="I35" s="39" t="e">
        <f t="shared" ref="I35:I98" si="1">+H35/$H$26</f>
        <v>#DIV/0!</v>
      </c>
      <c r="J35" s="36" t="s">
        <v>18</v>
      </c>
      <c r="K35" s="145"/>
      <c r="L35" s="42"/>
      <c r="M35" s="146"/>
      <c r="N35" s="46"/>
      <c r="O35" s="48">
        <f>+N35-N34</f>
        <v>0</v>
      </c>
      <c r="P35" s="48">
        <f>+O35+P34</f>
        <v>0</v>
      </c>
      <c r="Q35" s="49" t="e">
        <f t="shared" ref="Q35:Q98" si="2">+P35/$M$3</f>
        <v>#DIV/0!</v>
      </c>
      <c r="R35" s="36" t="s">
        <v>18</v>
      </c>
      <c r="S35" s="145"/>
      <c r="T35" s="42"/>
      <c r="U35" s="146"/>
      <c r="V35" s="46"/>
      <c r="W35" s="48">
        <f>+V35-V34</f>
        <v>0</v>
      </c>
      <c r="X35" s="48">
        <f>+W35+X34</f>
        <v>0</v>
      </c>
      <c r="Y35" s="49" t="e">
        <f t="shared" ref="Y35:Y98" si="3">+X35/$M$9</f>
        <v>#DIV/0!</v>
      </c>
      <c r="Z35" s="36" t="s">
        <v>18</v>
      </c>
      <c r="AA35" s="145"/>
      <c r="AB35" s="42"/>
      <c r="AC35" s="146"/>
      <c r="AD35" s="46"/>
      <c r="AE35" s="48">
        <f>+AD35-AD34</f>
        <v>0</v>
      </c>
      <c r="AF35" s="48">
        <f>+AE35+AF34</f>
        <v>0</v>
      </c>
      <c r="AG35" s="49" t="e">
        <f t="shared" ref="AG35:AG98" si="4">+AF35/$M$15</f>
        <v>#DIV/0!</v>
      </c>
      <c r="AH35" s="36" t="s">
        <v>18</v>
      </c>
      <c r="AI35" s="145"/>
      <c r="AJ35" s="42"/>
      <c r="AK35" s="146"/>
      <c r="AL35" s="46"/>
      <c r="AM35" s="48">
        <f>+AL35-AL34</f>
        <v>0</v>
      </c>
      <c r="AN35" s="48">
        <f>+AM35+AN34</f>
        <v>0</v>
      </c>
      <c r="AO35" s="49" t="e">
        <f t="shared" ref="AO35:AO98" si="5">+AN35/$M$21</f>
        <v>#DIV/0!</v>
      </c>
    </row>
    <row r="36" spans="1:41" x14ac:dyDescent="0.2">
      <c r="A36" s="36" t="s">
        <v>20</v>
      </c>
      <c r="B36" s="11">
        <f t="shared" ref="B36:B99" si="6">+B35+1</f>
        <v>2</v>
      </c>
      <c r="C36" s="145"/>
      <c r="D36" s="42"/>
      <c r="E36" s="146"/>
      <c r="F36" s="43"/>
      <c r="G36" s="38">
        <f t="shared" si="0"/>
        <v>0</v>
      </c>
      <c r="H36" s="38">
        <f t="shared" ref="H36:H99" si="7">+G36+H35</f>
        <v>0</v>
      </c>
      <c r="I36" s="39" t="e">
        <f t="shared" si="1"/>
        <v>#DIV/0!</v>
      </c>
      <c r="J36" s="36" t="s">
        <v>20</v>
      </c>
      <c r="K36" s="145"/>
      <c r="L36" s="42"/>
      <c r="M36" s="146"/>
      <c r="N36" s="46"/>
      <c r="O36" s="48">
        <f t="shared" ref="O36:O99" si="8">+N36-N35</f>
        <v>0</v>
      </c>
      <c r="P36" s="48">
        <f t="shared" ref="P36:P99" si="9">+O36+P35</f>
        <v>0</v>
      </c>
      <c r="Q36" s="49" t="e">
        <f t="shared" si="2"/>
        <v>#DIV/0!</v>
      </c>
      <c r="R36" s="36" t="s">
        <v>20</v>
      </c>
      <c r="S36" s="145"/>
      <c r="T36" s="42"/>
      <c r="U36" s="146"/>
      <c r="V36" s="46"/>
      <c r="W36" s="48">
        <f t="shared" ref="W36:W99" si="10">+V36-V35</f>
        <v>0</v>
      </c>
      <c r="X36" s="48">
        <f t="shared" ref="X36:X99" si="11">+W36+X35</f>
        <v>0</v>
      </c>
      <c r="Y36" s="49" t="e">
        <f t="shared" si="3"/>
        <v>#DIV/0!</v>
      </c>
      <c r="Z36" s="36" t="s">
        <v>20</v>
      </c>
      <c r="AA36" s="145"/>
      <c r="AB36" s="42"/>
      <c r="AC36" s="146"/>
      <c r="AD36" s="46"/>
      <c r="AE36" s="48">
        <f t="shared" ref="AE36:AE99" si="12">+AD36-AD35</f>
        <v>0</v>
      </c>
      <c r="AF36" s="48">
        <f t="shared" ref="AF36:AF99" si="13">+AE36+AF35</f>
        <v>0</v>
      </c>
      <c r="AG36" s="49" t="e">
        <f t="shared" si="4"/>
        <v>#DIV/0!</v>
      </c>
      <c r="AH36" s="36" t="s">
        <v>20</v>
      </c>
      <c r="AI36" s="145"/>
      <c r="AJ36" s="42"/>
      <c r="AK36" s="146"/>
      <c r="AL36" s="46"/>
      <c r="AM36" s="48">
        <f t="shared" ref="AM36:AM99" si="14">+AL36-AL35</f>
        <v>0</v>
      </c>
      <c r="AN36" s="48">
        <f t="shared" ref="AN36:AN99" si="15">+AM36+AN35</f>
        <v>0</v>
      </c>
      <c r="AO36" s="49" t="e">
        <f t="shared" si="5"/>
        <v>#DIV/0!</v>
      </c>
    </row>
    <row r="37" spans="1:41" x14ac:dyDescent="0.2">
      <c r="A37" s="36" t="s">
        <v>21</v>
      </c>
      <c r="B37" s="11">
        <f t="shared" si="6"/>
        <v>3</v>
      </c>
      <c r="C37" s="145"/>
      <c r="D37" s="42"/>
      <c r="E37" s="146"/>
      <c r="F37" s="43"/>
      <c r="G37" s="38">
        <f t="shared" si="0"/>
        <v>0</v>
      </c>
      <c r="H37" s="38">
        <f t="shared" si="7"/>
        <v>0</v>
      </c>
      <c r="I37" s="39" t="e">
        <f t="shared" si="1"/>
        <v>#DIV/0!</v>
      </c>
      <c r="J37" s="36" t="s">
        <v>21</v>
      </c>
      <c r="K37" s="145"/>
      <c r="L37" s="42"/>
      <c r="M37" s="146"/>
      <c r="N37" s="46"/>
      <c r="O37" s="48">
        <f t="shared" si="8"/>
        <v>0</v>
      </c>
      <c r="P37" s="48">
        <f t="shared" si="9"/>
        <v>0</v>
      </c>
      <c r="Q37" s="49" t="e">
        <f t="shared" si="2"/>
        <v>#DIV/0!</v>
      </c>
      <c r="R37" s="36" t="s">
        <v>21</v>
      </c>
      <c r="S37" s="145"/>
      <c r="T37" s="42"/>
      <c r="U37" s="146"/>
      <c r="V37" s="46"/>
      <c r="W37" s="48">
        <f t="shared" si="10"/>
        <v>0</v>
      </c>
      <c r="X37" s="48">
        <f t="shared" si="11"/>
        <v>0</v>
      </c>
      <c r="Y37" s="49" t="e">
        <f t="shared" si="3"/>
        <v>#DIV/0!</v>
      </c>
      <c r="Z37" s="36" t="s">
        <v>21</v>
      </c>
      <c r="AA37" s="145"/>
      <c r="AB37" s="42"/>
      <c r="AC37" s="146"/>
      <c r="AD37" s="46"/>
      <c r="AE37" s="48">
        <f t="shared" si="12"/>
        <v>0</v>
      </c>
      <c r="AF37" s="48">
        <f t="shared" si="13"/>
        <v>0</v>
      </c>
      <c r="AG37" s="49" t="e">
        <f t="shared" si="4"/>
        <v>#DIV/0!</v>
      </c>
      <c r="AH37" s="36" t="s">
        <v>21</v>
      </c>
      <c r="AI37" s="145"/>
      <c r="AJ37" s="42"/>
      <c r="AK37" s="146"/>
      <c r="AL37" s="46"/>
      <c r="AM37" s="48">
        <f t="shared" si="14"/>
        <v>0</v>
      </c>
      <c r="AN37" s="48">
        <f t="shared" si="15"/>
        <v>0</v>
      </c>
      <c r="AO37" s="49" t="e">
        <f t="shared" si="5"/>
        <v>#DIV/0!</v>
      </c>
    </row>
    <row r="38" spans="1:41" x14ac:dyDescent="0.2">
      <c r="A38" s="36" t="s">
        <v>22</v>
      </c>
      <c r="B38" s="11">
        <f t="shared" si="6"/>
        <v>4</v>
      </c>
      <c r="C38" s="145"/>
      <c r="D38" s="42"/>
      <c r="E38" s="146"/>
      <c r="F38" s="43"/>
      <c r="G38" s="38">
        <f t="shared" si="0"/>
        <v>0</v>
      </c>
      <c r="H38" s="38">
        <f t="shared" si="7"/>
        <v>0</v>
      </c>
      <c r="I38" s="39" t="e">
        <f t="shared" si="1"/>
        <v>#DIV/0!</v>
      </c>
      <c r="J38" s="36" t="s">
        <v>22</v>
      </c>
      <c r="K38" s="145"/>
      <c r="L38" s="42"/>
      <c r="M38" s="146"/>
      <c r="N38" s="46"/>
      <c r="O38" s="48">
        <f t="shared" si="8"/>
        <v>0</v>
      </c>
      <c r="P38" s="48">
        <f t="shared" si="9"/>
        <v>0</v>
      </c>
      <c r="Q38" s="49" t="e">
        <f t="shared" si="2"/>
        <v>#DIV/0!</v>
      </c>
      <c r="R38" s="36" t="s">
        <v>22</v>
      </c>
      <c r="S38" s="145"/>
      <c r="T38" s="42"/>
      <c r="U38" s="146"/>
      <c r="V38" s="46"/>
      <c r="W38" s="48">
        <f t="shared" si="10"/>
        <v>0</v>
      </c>
      <c r="X38" s="48">
        <f t="shared" si="11"/>
        <v>0</v>
      </c>
      <c r="Y38" s="49" t="e">
        <f t="shared" si="3"/>
        <v>#DIV/0!</v>
      </c>
      <c r="Z38" s="36" t="s">
        <v>22</v>
      </c>
      <c r="AA38" s="145"/>
      <c r="AB38" s="42"/>
      <c r="AC38" s="146"/>
      <c r="AD38" s="46"/>
      <c r="AE38" s="48">
        <f t="shared" si="12"/>
        <v>0</v>
      </c>
      <c r="AF38" s="48">
        <f t="shared" si="13"/>
        <v>0</v>
      </c>
      <c r="AG38" s="49" t="e">
        <f t="shared" si="4"/>
        <v>#DIV/0!</v>
      </c>
      <c r="AH38" s="36" t="s">
        <v>22</v>
      </c>
      <c r="AI38" s="145"/>
      <c r="AJ38" s="42"/>
      <c r="AK38" s="146"/>
      <c r="AL38" s="46"/>
      <c r="AM38" s="48">
        <f t="shared" si="14"/>
        <v>0</v>
      </c>
      <c r="AN38" s="48">
        <f t="shared" si="15"/>
        <v>0</v>
      </c>
      <c r="AO38" s="49" t="e">
        <f t="shared" si="5"/>
        <v>#DIV/0!</v>
      </c>
    </row>
    <row r="39" spans="1:41" x14ac:dyDescent="0.2">
      <c r="A39" s="36" t="s">
        <v>23</v>
      </c>
      <c r="B39" s="11">
        <f t="shared" si="6"/>
        <v>5</v>
      </c>
      <c r="C39" s="145"/>
      <c r="D39" s="42"/>
      <c r="E39" s="146"/>
      <c r="F39" s="43"/>
      <c r="G39" s="38">
        <f t="shared" si="0"/>
        <v>0</v>
      </c>
      <c r="H39" s="38">
        <f t="shared" si="7"/>
        <v>0</v>
      </c>
      <c r="I39" s="39" t="e">
        <f t="shared" si="1"/>
        <v>#DIV/0!</v>
      </c>
      <c r="J39" s="36" t="s">
        <v>23</v>
      </c>
      <c r="K39" s="145"/>
      <c r="L39" s="42"/>
      <c r="M39" s="146"/>
      <c r="N39" s="46"/>
      <c r="O39" s="48">
        <f t="shared" si="8"/>
        <v>0</v>
      </c>
      <c r="P39" s="48">
        <f t="shared" si="9"/>
        <v>0</v>
      </c>
      <c r="Q39" s="49" t="e">
        <f t="shared" si="2"/>
        <v>#DIV/0!</v>
      </c>
      <c r="R39" s="36" t="s">
        <v>23</v>
      </c>
      <c r="S39" s="145"/>
      <c r="T39" s="42"/>
      <c r="U39" s="146"/>
      <c r="V39" s="46"/>
      <c r="W39" s="48">
        <f t="shared" si="10"/>
        <v>0</v>
      </c>
      <c r="X39" s="48">
        <f t="shared" si="11"/>
        <v>0</v>
      </c>
      <c r="Y39" s="49" t="e">
        <f t="shared" si="3"/>
        <v>#DIV/0!</v>
      </c>
      <c r="Z39" s="36" t="s">
        <v>23</v>
      </c>
      <c r="AA39" s="145"/>
      <c r="AB39" s="42"/>
      <c r="AC39" s="146"/>
      <c r="AD39" s="46"/>
      <c r="AE39" s="48">
        <f t="shared" si="12"/>
        <v>0</v>
      </c>
      <c r="AF39" s="48">
        <f t="shared" si="13"/>
        <v>0</v>
      </c>
      <c r="AG39" s="49" t="e">
        <f t="shared" si="4"/>
        <v>#DIV/0!</v>
      </c>
      <c r="AH39" s="36" t="s">
        <v>23</v>
      </c>
      <c r="AI39" s="145"/>
      <c r="AJ39" s="42"/>
      <c r="AK39" s="146"/>
      <c r="AL39" s="46"/>
      <c r="AM39" s="48">
        <f t="shared" si="14"/>
        <v>0</v>
      </c>
      <c r="AN39" s="48">
        <f t="shared" si="15"/>
        <v>0</v>
      </c>
      <c r="AO39" s="49" t="e">
        <f t="shared" si="5"/>
        <v>#DIV/0!</v>
      </c>
    </row>
    <row r="40" spans="1:41" x14ac:dyDescent="0.2">
      <c r="A40" s="36" t="s">
        <v>24</v>
      </c>
      <c r="B40" s="11">
        <f t="shared" si="6"/>
        <v>6</v>
      </c>
      <c r="C40" s="145"/>
      <c r="D40" s="42"/>
      <c r="E40" s="146"/>
      <c r="F40" s="43"/>
      <c r="G40" s="38">
        <f t="shared" si="0"/>
        <v>0</v>
      </c>
      <c r="H40" s="38">
        <f t="shared" si="7"/>
        <v>0</v>
      </c>
      <c r="I40" s="39" t="e">
        <f t="shared" si="1"/>
        <v>#DIV/0!</v>
      </c>
      <c r="J40" s="36" t="s">
        <v>24</v>
      </c>
      <c r="K40" s="145"/>
      <c r="L40" s="42"/>
      <c r="M40" s="146"/>
      <c r="N40" s="46"/>
      <c r="O40" s="48">
        <f t="shared" si="8"/>
        <v>0</v>
      </c>
      <c r="P40" s="48">
        <f t="shared" si="9"/>
        <v>0</v>
      </c>
      <c r="Q40" s="49" t="e">
        <f t="shared" si="2"/>
        <v>#DIV/0!</v>
      </c>
      <c r="R40" s="36" t="s">
        <v>24</v>
      </c>
      <c r="S40" s="145"/>
      <c r="T40" s="42"/>
      <c r="U40" s="146"/>
      <c r="V40" s="46"/>
      <c r="W40" s="48">
        <f t="shared" si="10"/>
        <v>0</v>
      </c>
      <c r="X40" s="48">
        <f t="shared" si="11"/>
        <v>0</v>
      </c>
      <c r="Y40" s="49" t="e">
        <f t="shared" si="3"/>
        <v>#DIV/0!</v>
      </c>
      <c r="Z40" s="36" t="s">
        <v>24</v>
      </c>
      <c r="AA40" s="145"/>
      <c r="AB40" s="42"/>
      <c r="AC40" s="146"/>
      <c r="AD40" s="46"/>
      <c r="AE40" s="48">
        <f t="shared" si="12"/>
        <v>0</v>
      </c>
      <c r="AF40" s="48">
        <f t="shared" si="13"/>
        <v>0</v>
      </c>
      <c r="AG40" s="49" t="e">
        <f t="shared" si="4"/>
        <v>#DIV/0!</v>
      </c>
      <c r="AH40" s="36" t="s">
        <v>24</v>
      </c>
      <c r="AI40" s="145"/>
      <c r="AJ40" s="42"/>
      <c r="AK40" s="146"/>
      <c r="AL40" s="46"/>
      <c r="AM40" s="48">
        <f t="shared" si="14"/>
        <v>0</v>
      </c>
      <c r="AN40" s="48">
        <f t="shared" si="15"/>
        <v>0</v>
      </c>
      <c r="AO40" s="49" t="e">
        <f t="shared" si="5"/>
        <v>#DIV/0!</v>
      </c>
    </row>
    <row r="41" spans="1:41" x14ac:dyDescent="0.2">
      <c r="A41" s="36" t="s">
        <v>25</v>
      </c>
      <c r="B41" s="11">
        <f t="shared" si="6"/>
        <v>7</v>
      </c>
      <c r="C41" s="145"/>
      <c r="D41" s="42"/>
      <c r="E41" s="146"/>
      <c r="F41" s="43"/>
      <c r="G41" s="38">
        <f t="shared" si="0"/>
        <v>0</v>
      </c>
      <c r="H41" s="38">
        <f t="shared" si="7"/>
        <v>0</v>
      </c>
      <c r="I41" s="39" t="e">
        <f t="shared" si="1"/>
        <v>#DIV/0!</v>
      </c>
      <c r="J41" s="36" t="s">
        <v>25</v>
      </c>
      <c r="K41" s="145"/>
      <c r="L41" s="42"/>
      <c r="M41" s="146"/>
      <c r="N41" s="46"/>
      <c r="O41" s="48">
        <f t="shared" si="8"/>
        <v>0</v>
      </c>
      <c r="P41" s="48">
        <f t="shared" si="9"/>
        <v>0</v>
      </c>
      <c r="Q41" s="49" t="e">
        <f t="shared" si="2"/>
        <v>#DIV/0!</v>
      </c>
      <c r="R41" s="36" t="s">
        <v>25</v>
      </c>
      <c r="S41" s="145"/>
      <c r="T41" s="42"/>
      <c r="U41" s="146"/>
      <c r="V41" s="46"/>
      <c r="W41" s="48">
        <f t="shared" si="10"/>
        <v>0</v>
      </c>
      <c r="X41" s="48">
        <f t="shared" si="11"/>
        <v>0</v>
      </c>
      <c r="Y41" s="49" t="e">
        <f t="shared" si="3"/>
        <v>#DIV/0!</v>
      </c>
      <c r="Z41" s="36" t="s">
        <v>25</v>
      </c>
      <c r="AA41" s="145"/>
      <c r="AB41" s="42"/>
      <c r="AC41" s="146"/>
      <c r="AD41" s="46"/>
      <c r="AE41" s="48">
        <f t="shared" si="12"/>
        <v>0</v>
      </c>
      <c r="AF41" s="48">
        <f t="shared" si="13"/>
        <v>0</v>
      </c>
      <c r="AG41" s="49" t="e">
        <f t="shared" si="4"/>
        <v>#DIV/0!</v>
      </c>
      <c r="AH41" s="36" t="s">
        <v>25</v>
      </c>
      <c r="AI41" s="145"/>
      <c r="AJ41" s="42"/>
      <c r="AK41" s="146"/>
      <c r="AL41" s="46"/>
      <c r="AM41" s="48">
        <f t="shared" si="14"/>
        <v>0</v>
      </c>
      <c r="AN41" s="48">
        <f t="shared" si="15"/>
        <v>0</v>
      </c>
      <c r="AO41" s="49" t="e">
        <f t="shared" si="5"/>
        <v>#DIV/0!</v>
      </c>
    </row>
    <row r="42" spans="1:41" x14ac:dyDescent="0.2">
      <c r="A42" s="36" t="s">
        <v>26</v>
      </c>
      <c r="B42" s="11">
        <f t="shared" si="6"/>
        <v>8</v>
      </c>
      <c r="C42" s="145"/>
      <c r="D42" s="42"/>
      <c r="E42" s="146"/>
      <c r="F42" s="43"/>
      <c r="G42" s="38">
        <f t="shared" si="0"/>
        <v>0</v>
      </c>
      <c r="H42" s="38">
        <f t="shared" si="7"/>
        <v>0</v>
      </c>
      <c r="I42" s="39" t="e">
        <f t="shared" si="1"/>
        <v>#DIV/0!</v>
      </c>
      <c r="J42" s="36" t="s">
        <v>26</v>
      </c>
      <c r="K42" s="145"/>
      <c r="L42" s="42"/>
      <c r="M42" s="146"/>
      <c r="N42" s="46"/>
      <c r="O42" s="48">
        <f t="shared" si="8"/>
        <v>0</v>
      </c>
      <c r="P42" s="48">
        <f t="shared" si="9"/>
        <v>0</v>
      </c>
      <c r="Q42" s="49" t="e">
        <f t="shared" si="2"/>
        <v>#DIV/0!</v>
      </c>
      <c r="R42" s="36" t="s">
        <v>26</v>
      </c>
      <c r="S42" s="145"/>
      <c r="T42" s="42"/>
      <c r="U42" s="146"/>
      <c r="V42" s="46"/>
      <c r="W42" s="48">
        <f t="shared" si="10"/>
        <v>0</v>
      </c>
      <c r="X42" s="48">
        <f t="shared" si="11"/>
        <v>0</v>
      </c>
      <c r="Y42" s="49" t="e">
        <f t="shared" si="3"/>
        <v>#DIV/0!</v>
      </c>
      <c r="Z42" s="36" t="s">
        <v>26</v>
      </c>
      <c r="AA42" s="145"/>
      <c r="AB42" s="42"/>
      <c r="AC42" s="146"/>
      <c r="AD42" s="46"/>
      <c r="AE42" s="48">
        <f t="shared" si="12"/>
        <v>0</v>
      </c>
      <c r="AF42" s="48">
        <f t="shared" si="13"/>
        <v>0</v>
      </c>
      <c r="AG42" s="49" t="e">
        <f t="shared" si="4"/>
        <v>#DIV/0!</v>
      </c>
      <c r="AH42" s="36" t="s">
        <v>26</v>
      </c>
      <c r="AI42" s="145"/>
      <c r="AJ42" s="42"/>
      <c r="AK42" s="146"/>
      <c r="AL42" s="46"/>
      <c r="AM42" s="48">
        <f t="shared" si="14"/>
        <v>0</v>
      </c>
      <c r="AN42" s="48">
        <f t="shared" si="15"/>
        <v>0</v>
      </c>
      <c r="AO42" s="49" t="e">
        <f t="shared" si="5"/>
        <v>#DIV/0!</v>
      </c>
    </row>
    <row r="43" spans="1:41" x14ac:dyDescent="0.2">
      <c r="A43" s="36" t="s">
        <v>27</v>
      </c>
      <c r="B43" s="11">
        <f t="shared" si="6"/>
        <v>9</v>
      </c>
      <c r="C43" s="145"/>
      <c r="D43" s="42"/>
      <c r="E43" s="146"/>
      <c r="F43" s="43"/>
      <c r="G43" s="38">
        <f t="shared" si="0"/>
        <v>0</v>
      </c>
      <c r="H43" s="38">
        <f t="shared" si="7"/>
        <v>0</v>
      </c>
      <c r="I43" s="39" t="e">
        <f t="shared" si="1"/>
        <v>#DIV/0!</v>
      </c>
      <c r="J43" s="36" t="s">
        <v>27</v>
      </c>
      <c r="K43" s="145"/>
      <c r="L43" s="42"/>
      <c r="M43" s="146"/>
      <c r="N43" s="46"/>
      <c r="O43" s="48">
        <f t="shared" si="8"/>
        <v>0</v>
      </c>
      <c r="P43" s="48">
        <f t="shared" si="9"/>
        <v>0</v>
      </c>
      <c r="Q43" s="49" t="e">
        <f t="shared" si="2"/>
        <v>#DIV/0!</v>
      </c>
      <c r="R43" s="36" t="s">
        <v>27</v>
      </c>
      <c r="S43" s="145"/>
      <c r="T43" s="42"/>
      <c r="U43" s="146"/>
      <c r="V43" s="46"/>
      <c r="W43" s="48">
        <f t="shared" si="10"/>
        <v>0</v>
      </c>
      <c r="X43" s="48">
        <f t="shared" si="11"/>
        <v>0</v>
      </c>
      <c r="Y43" s="49" t="e">
        <f t="shared" si="3"/>
        <v>#DIV/0!</v>
      </c>
      <c r="Z43" s="36" t="s">
        <v>27</v>
      </c>
      <c r="AA43" s="145"/>
      <c r="AB43" s="42"/>
      <c r="AC43" s="146"/>
      <c r="AD43" s="46"/>
      <c r="AE43" s="48">
        <f t="shared" si="12"/>
        <v>0</v>
      </c>
      <c r="AF43" s="48">
        <f t="shared" si="13"/>
        <v>0</v>
      </c>
      <c r="AG43" s="49" t="e">
        <f t="shared" si="4"/>
        <v>#DIV/0!</v>
      </c>
      <c r="AH43" s="36" t="s">
        <v>27</v>
      </c>
      <c r="AI43" s="145"/>
      <c r="AJ43" s="42"/>
      <c r="AK43" s="146"/>
      <c r="AL43" s="46"/>
      <c r="AM43" s="48">
        <f t="shared" si="14"/>
        <v>0</v>
      </c>
      <c r="AN43" s="48">
        <f t="shared" si="15"/>
        <v>0</v>
      </c>
      <c r="AO43" s="49" t="e">
        <f t="shared" si="5"/>
        <v>#DIV/0!</v>
      </c>
    </row>
    <row r="44" spans="1:41" x14ac:dyDescent="0.2">
      <c r="A44" s="36" t="s">
        <v>28</v>
      </c>
      <c r="B44" s="11">
        <f t="shared" si="6"/>
        <v>10</v>
      </c>
      <c r="C44" s="145"/>
      <c r="D44" s="42"/>
      <c r="E44" s="146"/>
      <c r="F44" s="43"/>
      <c r="G44" s="38">
        <f t="shared" si="0"/>
        <v>0</v>
      </c>
      <c r="H44" s="38">
        <f t="shared" si="7"/>
        <v>0</v>
      </c>
      <c r="I44" s="39" t="e">
        <f t="shared" si="1"/>
        <v>#DIV/0!</v>
      </c>
      <c r="J44" s="36" t="s">
        <v>28</v>
      </c>
      <c r="K44" s="145"/>
      <c r="L44" s="42"/>
      <c r="M44" s="146"/>
      <c r="N44" s="46"/>
      <c r="O44" s="48">
        <f t="shared" si="8"/>
        <v>0</v>
      </c>
      <c r="P44" s="48">
        <f t="shared" si="9"/>
        <v>0</v>
      </c>
      <c r="Q44" s="49" t="e">
        <f t="shared" si="2"/>
        <v>#DIV/0!</v>
      </c>
      <c r="R44" s="36" t="s">
        <v>28</v>
      </c>
      <c r="S44" s="145"/>
      <c r="T44" s="42"/>
      <c r="U44" s="146"/>
      <c r="V44" s="46"/>
      <c r="W44" s="48">
        <f t="shared" si="10"/>
        <v>0</v>
      </c>
      <c r="X44" s="48">
        <f t="shared" si="11"/>
        <v>0</v>
      </c>
      <c r="Y44" s="49" t="e">
        <f t="shared" si="3"/>
        <v>#DIV/0!</v>
      </c>
      <c r="Z44" s="36" t="s">
        <v>28</v>
      </c>
      <c r="AA44" s="145"/>
      <c r="AB44" s="42"/>
      <c r="AC44" s="146"/>
      <c r="AD44" s="46"/>
      <c r="AE44" s="48">
        <f t="shared" si="12"/>
        <v>0</v>
      </c>
      <c r="AF44" s="48">
        <f t="shared" si="13"/>
        <v>0</v>
      </c>
      <c r="AG44" s="49" t="e">
        <f t="shared" si="4"/>
        <v>#DIV/0!</v>
      </c>
      <c r="AH44" s="36" t="s">
        <v>28</v>
      </c>
      <c r="AI44" s="145"/>
      <c r="AJ44" s="42"/>
      <c r="AK44" s="146"/>
      <c r="AL44" s="46"/>
      <c r="AM44" s="48">
        <f t="shared" si="14"/>
        <v>0</v>
      </c>
      <c r="AN44" s="48">
        <f t="shared" si="15"/>
        <v>0</v>
      </c>
      <c r="AO44" s="49" t="e">
        <f t="shared" si="5"/>
        <v>#DIV/0!</v>
      </c>
    </row>
    <row r="45" spans="1:41" x14ac:dyDescent="0.2">
      <c r="A45" s="36" t="s">
        <v>29</v>
      </c>
      <c r="B45" s="11">
        <f t="shared" si="6"/>
        <v>11</v>
      </c>
      <c r="C45" s="145"/>
      <c r="D45" s="42"/>
      <c r="E45" s="146"/>
      <c r="F45" s="43"/>
      <c r="G45" s="38">
        <f t="shared" si="0"/>
        <v>0</v>
      </c>
      <c r="H45" s="38">
        <f t="shared" si="7"/>
        <v>0</v>
      </c>
      <c r="I45" s="39" t="e">
        <f t="shared" si="1"/>
        <v>#DIV/0!</v>
      </c>
      <c r="J45" s="36" t="s">
        <v>29</v>
      </c>
      <c r="K45" s="145"/>
      <c r="L45" s="42"/>
      <c r="M45" s="146"/>
      <c r="N45" s="46"/>
      <c r="O45" s="48">
        <f t="shared" si="8"/>
        <v>0</v>
      </c>
      <c r="P45" s="48">
        <f t="shared" si="9"/>
        <v>0</v>
      </c>
      <c r="Q45" s="49" t="e">
        <f t="shared" si="2"/>
        <v>#DIV/0!</v>
      </c>
      <c r="R45" s="36" t="s">
        <v>29</v>
      </c>
      <c r="S45" s="145"/>
      <c r="T45" s="42"/>
      <c r="U45" s="146"/>
      <c r="V45" s="46"/>
      <c r="W45" s="48">
        <f t="shared" si="10"/>
        <v>0</v>
      </c>
      <c r="X45" s="48">
        <f t="shared" si="11"/>
        <v>0</v>
      </c>
      <c r="Y45" s="49" t="e">
        <f t="shared" si="3"/>
        <v>#DIV/0!</v>
      </c>
      <c r="Z45" s="36" t="s">
        <v>29</v>
      </c>
      <c r="AA45" s="145"/>
      <c r="AB45" s="42"/>
      <c r="AC45" s="146"/>
      <c r="AD45" s="46"/>
      <c r="AE45" s="48">
        <f t="shared" si="12"/>
        <v>0</v>
      </c>
      <c r="AF45" s="48">
        <f t="shared" si="13"/>
        <v>0</v>
      </c>
      <c r="AG45" s="49" t="e">
        <f t="shared" si="4"/>
        <v>#DIV/0!</v>
      </c>
      <c r="AH45" s="36" t="s">
        <v>29</v>
      </c>
      <c r="AI45" s="145"/>
      <c r="AJ45" s="42"/>
      <c r="AK45" s="146"/>
      <c r="AL45" s="46"/>
      <c r="AM45" s="48">
        <f t="shared" si="14"/>
        <v>0</v>
      </c>
      <c r="AN45" s="48">
        <f t="shared" si="15"/>
        <v>0</v>
      </c>
      <c r="AO45" s="49" t="e">
        <f t="shared" si="5"/>
        <v>#DIV/0!</v>
      </c>
    </row>
    <row r="46" spans="1:41" x14ac:dyDescent="0.2">
      <c r="A46" s="36" t="s">
        <v>30</v>
      </c>
      <c r="B46" s="11">
        <f t="shared" si="6"/>
        <v>12</v>
      </c>
      <c r="C46" s="145"/>
      <c r="D46" s="42"/>
      <c r="E46" s="146"/>
      <c r="F46" s="43"/>
      <c r="G46" s="38">
        <f t="shared" si="0"/>
        <v>0</v>
      </c>
      <c r="H46" s="38">
        <f t="shared" si="7"/>
        <v>0</v>
      </c>
      <c r="I46" s="39" t="e">
        <f t="shared" si="1"/>
        <v>#DIV/0!</v>
      </c>
      <c r="J46" s="36" t="s">
        <v>30</v>
      </c>
      <c r="K46" s="145"/>
      <c r="L46" s="42"/>
      <c r="M46" s="146"/>
      <c r="N46" s="46"/>
      <c r="O46" s="48">
        <f t="shared" si="8"/>
        <v>0</v>
      </c>
      <c r="P46" s="48">
        <f t="shared" si="9"/>
        <v>0</v>
      </c>
      <c r="Q46" s="49" t="e">
        <f t="shared" si="2"/>
        <v>#DIV/0!</v>
      </c>
      <c r="R46" s="36" t="s">
        <v>30</v>
      </c>
      <c r="S46" s="145"/>
      <c r="T46" s="42"/>
      <c r="U46" s="146"/>
      <c r="V46" s="46"/>
      <c r="W46" s="48">
        <f t="shared" si="10"/>
        <v>0</v>
      </c>
      <c r="X46" s="48">
        <f t="shared" si="11"/>
        <v>0</v>
      </c>
      <c r="Y46" s="49" t="e">
        <f t="shared" si="3"/>
        <v>#DIV/0!</v>
      </c>
      <c r="Z46" s="36" t="s">
        <v>30</v>
      </c>
      <c r="AA46" s="145"/>
      <c r="AB46" s="42"/>
      <c r="AC46" s="146"/>
      <c r="AD46" s="46"/>
      <c r="AE46" s="48">
        <f t="shared" si="12"/>
        <v>0</v>
      </c>
      <c r="AF46" s="48">
        <f t="shared" si="13"/>
        <v>0</v>
      </c>
      <c r="AG46" s="49" t="e">
        <f t="shared" si="4"/>
        <v>#DIV/0!</v>
      </c>
      <c r="AH46" s="36" t="s">
        <v>30</v>
      </c>
      <c r="AI46" s="145"/>
      <c r="AJ46" s="42"/>
      <c r="AK46" s="146"/>
      <c r="AL46" s="46"/>
      <c r="AM46" s="48">
        <f t="shared" si="14"/>
        <v>0</v>
      </c>
      <c r="AN46" s="48">
        <f t="shared" si="15"/>
        <v>0</v>
      </c>
      <c r="AO46" s="49" t="e">
        <f t="shared" si="5"/>
        <v>#DIV/0!</v>
      </c>
    </row>
    <row r="47" spans="1:41" x14ac:dyDescent="0.2">
      <c r="A47" s="36" t="s">
        <v>31</v>
      </c>
      <c r="B47" s="11">
        <f t="shared" si="6"/>
        <v>13</v>
      </c>
      <c r="C47" s="145"/>
      <c r="D47" s="42"/>
      <c r="E47" s="146"/>
      <c r="F47" s="43"/>
      <c r="G47" s="38">
        <f t="shared" si="0"/>
        <v>0</v>
      </c>
      <c r="H47" s="38">
        <f t="shared" si="7"/>
        <v>0</v>
      </c>
      <c r="I47" s="39" t="e">
        <f t="shared" si="1"/>
        <v>#DIV/0!</v>
      </c>
      <c r="J47" s="36" t="s">
        <v>31</v>
      </c>
      <c r="K47" s="145"/>
      <c r="L47" s="42"/>
      <c r="M47" s="146"/>
      <c r="N47" s="46"/>
      <c r="O47" s="48">
        <f t="shared" si="8"/>
        <v>0</v>
      </c>
      <c r="P47" s="48">
        <f t="shared" si="9"/>
        <v>0</v>
      </c>
      <c r="Q47" s="49" t="e">
        <f t="shared" si="2"/>
        <v>#DIV/0!</v>
      </c>
      <c r="R47" s="36" t="s">
        <v>31</v>
      </c>
      <c r="S47" s="145"/>
      <c r="T47" s="42"/>
      <c r="U47" s="146"/>
      <c r="V47" s="46"/>
      <c r="W47" s="48">
        <f t="shared" si="10"/>
        <v>0</v>
      </c>
      <c r="X47" s="48">
        <f t="shared" si="11"/>
        <v>0</v>
      </c>
      <c r="Y47" s="49" t="e">
        <f t="shared" si="3"/>
        <v>#DIV/0!</v>
      </c>
      <c r="Z47" s="36" t="s">
        <v>31</v>
      </c>
      <c r="AA47" s="145"/>
      <c r="AB47" s="42"/>
      <c r="AC47" s="146"/>
      <c r="AD47" s="46"/>
      <c r="AE47" s="48">
        <f t="shared" si="12"/>
        <v>0</v>
      </c>
      <c r="AF47" s="48">
        <f t="shared" si="13"/>
        <v>0</v>
      </c>
      <c r="AG47" s="49" t="e">
        <f t="shared" si="4"/>
        <v>#DIV/0!</v>
      </c>
      <c r="AH47" s="36" t="s">
        <v>31</v>
      </c>
      <c r="AI47" s="145"/>
      <c r="AJ47" s="42"/>
      <c r="AK47" s="146"/>
      <c r="AL47" s="46"/>
      <c r="AM47" s="48">
        <f t="shared" si="14"/>
        <v>0</v>
      </c>
      <c r="AN47" s="48">
        <f t="shared" si="15"/>
        <v>0</v>
      </c>
      <c r="AO47" s="49" t="e">
        <f t="shared" si="5"/>
        <v>#DIV/0!</v>
      </c>
    </row>
    <row r="48" spans="1:41" x14ac:dyDescent="0.2">
      <c r="A48" s="36" t="s">
        <v>32</v>
      </c>
      <c r="B48" s="11">
        <f t="shared" si="6"/>
        <v>14</v>
      </c>
      <c r="C48" s="145"/>
      <c r="D48" s="42"/>
      <c r="E48" s="146"/>
      <c r="F48" s="43"/>
      <c r="G48" s="38">
        <f t="shared" si="0"/>
        <v>0</v>
      </c>
      <c r="H48" s="38">
        <f t="shared" si="7"/>
        <v>0</v>
      </c>
      <c r="I48" s="39" t="e">
        <f t="shared" si="1"/>
        <v>#DIV/0!</v>
      </c>
      <c r="J48" s="36" t="s">
        <v>32</v>
      </c>
      <c r="K48" s="145"/>
      <c r="L48" s="42"/>
      <c r="M48" s="146"/>
      <c r="N48" s="46"/>
      <c r="O48" s="48">
        <f t="shared" si="8"/>
        <v>0</v>
      </c>
      <c r="P48" s="48">
        <f t="shared" si="9"/>
        <v>0</v>
      </c>
      <c r="Q48" s="49" t="e">
        <f t="shared" si="2"/>
        <v>#DIV/0!</v>
      </c>
      <c r="R48" s="36" t="s">
        <v>32</v>
      </c>
      <c r="S48" s="145"/>
      <c r="T48" s="42"/>
      <c r="U48" s="146"/>
      <c r="V48" s="46"/>
      <c r="W48" s="48">
        <f t="shared" si="10"/>
        <v>0</v>
      </c>
      <c r="X48" s="48">
        <f t="shared" si="11"/>
        <v>0</v>
      </c>
      <c r="Y48" s="49" t="e">
        <f t="shared" si="3"/>
        <v>#DIV/0!</v>
      </c>
      <c r="Z48" s="36" t="s">
        <v>32</v>
      </c>
      <c r="AA48" s="145"/>
      <c r="AB48" s="42"/>
      <c r="AC48" s="146"/>
      <c r="AD48" s="46"/>
      <c r="AE48" s="48">
        <f t="shared" si="12"/>
        <v>0</v>
      </c>
      <c r="AF48" s="48">
        <f t="shared" si="13"/>
        <v>0</v>
      </c>
      <c r="AG48" s="49" t="e">
        <f t="shared" si="4"/>
        <v>#DIV/0!</v>
      </c>
      <c r="AH48" s="36" t="s">
        <v>32</v>
      </c>
      <c r="AI48" s="145"/>
      <c r="AJ48" s="42"/>
      <c r="AK48" s="146"/>
      <c r="AL48" s="46"/>
      <c r="AM48" s="48">
        <f t="shared" si="14"/>
        <v>0</v>
      </c>
      <c r="AN48" s="48">
        <f t="shared" si="15"/>
        <v>0</v>
      </c>
      <c r="AO48" s="49" t="e">
        <f t="shared" si="5"/>
        <v>#DIV/0!</v>
      </c>
    </row>
    <row r="49" spans="1:41" x14ac:dyDescent="0.2">
      <c r="A49" s="36" t="s">
        <v>33</v>
      </c>
      <c r="B49" s="11">
        <f t="shared" si="6"/>
        <v>15</v>
      </c>
      <c r="C49" s="145"/>
      <c r="D49" s="42"/>
      <c r="E49" s="146"/>
      <c r="F49" s="43"/>
      <c r="G49" s="38">
        <f t="shared" si="0"/>
        <v>0</v>
      </c>
      <c r="H49" s="38">
        <f t="shared" si="7"/>
        <v>0</v>
      </c>
      <c r="I49" s="39" t="e">
        <f t="shared" si="1"/>
        <v>#DIV/0!</v>
      </c>
      <c r="J49" s="36" t="s">
        <v>33</v>
      </c>
      <c r="K49" s="145"/>
      <c r="L49" s="42"/>
      <c r="M49" s="146"/>
      <c r="N49" s="46"/>
      <c r="O49" s="48">
        <f t="shared" si="8"/>
        <v>0</v>
      </c>
      <c r="P49" s="48">
        <f t="shared" si="9"/>
        <v>0</v>
      </c>
      <c r="Q49" s="49" t="e">
        <f t="shared" si="2"/>
        <v>#DIV/0!</v>
      </c>
      <c r="R49" s="36" t="s">
        <v>33</v>
      </c>
      <c r="S49" s="145"/>
      <c r="T49" s="42"/>
      <c r="U49" s="146"/>
      <c r="V49" s="46"/>
      <c r="W49" s="48">
        <f t="shared" si="10"/>
        <v>0</v>
      </c>
      <c r="X49" s="48">
        <f t="shared" si="11"/>
        <v>0</v>
      </c>
      <c r="Y49" s="49" t="e">
        <f t="shared" si="3"/>
        <v>#DIV/0!</v>
      </c>
      <c r="Z49" s="36" t="s">
        <v>33</v>
      </c>
      <c r="AA49" s="145"/>
      <c r="AB49" s="42"/>
      <c r="AC49" s="146"/>
      <c r="AD49" s="46"/>
      <c r="AE49" s="48">
        <f t="shared" si="12"/>
        <v>0</v>
      </c>
      <c r="AF49" s="48">
        <f t="shared" si="13"/>
        <v>0</v>
      </c>
      <c r="AG49" s="49" t="e">
        <f t="shared" si="4"/>
        <v>#DIV/0!</v>
      </c>
      <c r="AH49" s="36" t="s">
        <v>33</v>
      </c>
      <c r="AI49" s="145"/>
      <c r="AJ49" s="42"/>
      <c r="AK49" s="146"/>
      <c r="AL49" s="46"/>
      <c r="AM49" s="48">
        <f t="shared" si="14"/>
        <v>0</v>
      </c>
      <c r="AN49" s="48">
        <f t="shared" si="15"/>
        <v>0</v>
      </c>
      <c r="AO49" s="49" t="e">
        <f t="shared" si="5"/>
        <v>#DIV/0!</v>
      </c>
    </row>
    <row r="50" spans="1:41" x14ac:dyDescent="0.2">
      <c r="A50" s="36" t="s">
        <v>34</v>
      </c>
      <c r="B50" s="11">
        <f t="shared" si="6"/>
        <v>16</v>
      </c>
      <c r="C50" s="145"/>
      <c r="D50" s="42"/>
      <c r="E50" s="146"/>
      <c r="F50" s="43"/>
      <c r="G50" s="38">
        <f t="shared" si="0"/>
        <v>0</v>
      </c>
      <c r="H50" s="38">
        <f t="shared" si="7"/>
        <v>0</v>
      </c>
      <c r="I50" s="39" t="e">
        <f t="shared" si="1"/>
        <v>#DIV/0!</v>
      </c>
      <c r="J50" s="36" t="s">
        <v>34</v>
      </c>
      <c r="K50" s="145"/>
      <c r="L50" s="42"/>
      <c r="M50" s="146"/>
      <c r="N50" s="46"/>
      <c r="O50" s="48">
        <f t="shared" si="8"/>
        <v>0</v>
      </c>
      <c r="P50" s="48">
        <f t="shared" si="9"/>
        <v>0</v>
      </c>
      <c r="Q50" s="49" t="e">
        <f t="shared" si="2"/>
        <v>#DIV/0!</v>
      </c>
      <c r="R50" s="36" t="s">
        <v>34</v>
      </c>
      <c r="S50" s="145"/>
      <c r="T50" s="42"/>
      <c r="U50" s="146"/>
      <c r="V50" s="46"/>
      <c r="W50" s="48">
        <f t="shared" si="10"/>
        <v>0</v>
      </c>
      <c r="X50" s="48">
        <f t="shared" si="11"/>
        <v>0</v>
      </c>
      <c r="Y50" s="49" t="e">
        <f t="shared" si="3"/>
        <v>#DIV/0!</v>
      </c>
      <c r="Z50" s="36" t="s">
        <v>34</v>
      </c>
      <c r="AA50" s="145"/>
      <c r="AB50" s="42"/>
      <c r="AC50" s="146"/>
      <c r="AD50" s="46"/>
      <c r="AE50" s="48">
        <f t="shared" si="12"/>
        <v>0</v>
      </c>
      <c r="AF50" s="48">
        <f t="shared" si="13"/>
        <v>0</v>
      </c>
      <c r="AG50" s="49" t="e">
        <f t="shared" si="4"/>
        <v>#DIV/0!</v>
      </c>
      <c r="AH50" s="36" t="s">
        <v>34</v>
      </c>
      <c r="AI50" s="145"/>
      <c r="AJ50" s="42"/>
      <c r="AK50" s="146"/>
      <c r="AL50" s="46"/>
      <c r="AM50" s="48">
        <f t="shared" si="14"/>
        <v>0</v>
      </c>
      <c r="AN50" s="48">
        <f t="shared" si="15"/>
        <v>0</v>
      </c>
      <c r="AO50" s="49" t="e">
        <f t="shared" si="5"/>
        <v>#DIV/0!</v>
      </c>
    </row>
    <row r="51" spans="1:41" x14ac:dyDescent="0.2">
      <c r="A51" s="36" t="s">
        <v>35</v>
      </c>
      <c r="B51" s="11">
        <f t="shared" si="6"/>
        <v>17</v>
      </c>
      <c r="C51" s="145"/>
      <c r="D51" s="42"/>
      <c r="E51" s="146"/>
      <c r="F51" s="43"/>
      <c r="G51" s="38">
        <f t="shared" si="0"/>
        <v>0</v>
      </c>
      <c r="H51" s="38">
        <f t="shared" si="7"/>
        <v>0</v>
      </c>
      <c r="I51" s="39" t="e">
        <f t="shared" si="1"/>
        <v>#DIV/0!</v>
      </c>
      <c r="J51" s="36" t="s">
        <v>35</v>
      </c>
      <c r="K51" s="145"/>
      <c r="L51" s="42"/>
      <c r="M51" s="146"/>
      <c r="N51" s="46"/>
      <c r="O51" s="48">
        <f t="shared" si="8"/>
        <v>0</v>
      </c>
      <c r="P51" s="48">
        <f t="shared" si="9"/>
        <v>0</v>
      </c>
      <c r="Q51" s="49" t="e">
        <f t="shared" si="2"/>
        <v>#DIV/0!</v>
      </c>
      <c r="R51" s="36" t="s">
        <v>35</v>
      </c>
      <c r="S51" s="145"/>
      <c r="T51" s="42"/>
      <c r="U51" s="146"/>
      <c r="V51" s="46"/>
      <c r="W51" s="48">
        <f t="shared" si="10"/>
        <v>0</v>
      </c>
      <c r="X51" s="48">
        <f t="shared" si="11"/>
        <v>0</v>
      </c>
      <c r="Y51" s="49" t="e">
        <f t="shared" si="3"/>
        <v>#DIV/0!</v>
      </c>
      <c r="Z51" s="36" t="s">
        <v>35</v>
      </c>
      <c r="AA51" s="145"/>
      <c r="AB51" s="42"/>
      <c r="AC51" s="146"/>
      <c r="AD51" s="46"/>
      <c r="AE51" s="48">
        <f t="shared" si="12"/>
        <v>0</v>
      </c>
      <c r="AF51" s="48">
        <f t="shared" si="13"/>
        <v>0</v>
      </c>
      <c r="AG51" s="49" t="e">
        <f t="shared" si="4"/>
        <v>#DIV/0!</v>
      </c>
      <c r="AH51" s="36" t="s">
        <v>35</v>
      </c>
      <c r="AI51" s="145"/>
      <c r="AJ51" s="42"/>
      <c r="AK51" s="146"/>
      <c r="AL51" s="46"/>
      <c r="AM51" s="48">
        <f t="shared" si="14"/>
        <v>0</v>
      </c>
      <c r="AN51" s="48">
        <f t="shared" si="15"/>
        <v>0</v>
      </c>
      <c r="AO51" s="49" t="e">
        <f t="shared" si="5"/>
        <v>#DIV/0!</v>
      </c>
    </row>
    <row r="52" spans="1:41" x14ac:dyDescent="0.2">
      <c r="A52" s="36" t="s">
        <v>36</v>
      </c>
      <c r="B52" s="11">
        <f t="shared" si="6"/>
        <v>18</v>
      </c>
      <c r="C52" s="145"/>
      <c r="D52" s="42"/>
      <c r="E52" s="146"/>
      <c r="F52" s="43"/>
      <c r="G52" s="38">
        <f t="shared" si="0"/>
        <v>0</v>
      </c>
      <c r="H52" s="38">
        <f t="shared" si="7"/>
        <v>0</v>
      </c>
      <c r="I52" s="39" t="e">
        <f t="shared" si="1"/>
        <v>#DIV/0!</v>
      </c>
      <c r="J52" s="36" t="s">
        <v>36</v>
      </c>
      <c r="K52" s="145"/>
      <c r="L52" s="42"/>
      <c r="M52" s="146"/>
      <c r="N52" s="46"/>
      <c r="O52" s="48">
        <f t="shared" si="8"/>
        <v>0</v>
      </c>
      <c r="P52" s="48">
        <f t="shared" si="9"/>
        <v>0</v>
      </c>
      <c r="Q52" s="49" t="e">
        <f t="shared" si="2"/>
        <v>#DIV/0!</v>
      </c>
      <c r="R52" s="36" t="s">
        <v>36</v>
      </c>
      <c r="S52" s="145"/>
      <c r="T52" s="42"/>
      <c r="U52" s="146"/>
      <c r="V52" s="46"/>
      <c r="W52" s="48">
        <f t="shared" si="10"/>
        <v>0</v>
      </c>
      <c r="X52" s="48">
        <f t="shared" si="11"/>
        <v>0</v>
      </c>
      <c r="Y52" s="49" t="e">
        <f t="shared" si="3"/>
        <v>#DIV/0!</v>
      </c>
      <c r="Z52" s="36" t="s">
        <v>36</v>
      </c>
      <c r="AA52" s="145"/>
      <c r="AB52" s="42"/>
      <c r="AC52" s="146"/>
      <c r="AD52" s="46"/>
      <c r="AE52" s="48">
        <f t="shared" si="12"/>
        <v>0</v>
      </c>
      <c r="AF52" s="48">
        <f t="shared" si="13"/>
        <v>0</v>
      </c>
      <c r="AG52" s="49" t="e">
        <f t="shared" si="4"/>
        <v>#DIV/0!</v>
      </c>
      <c r="AH52" s="36" t="s">
        <v>36</v>
      </c>
      <c r="AI52" s="145"/>
      <c r="AJ52" s="42"/>
      <c r="AK52" s="146"/>
      <c r="AL52" s="46"/>
      <c r="AM52" s="48">
        <f t="shared" si="14"/>
        <v>0</v>
      </c>
      <c r="AN52" s="48">
        <f t="shared" si="15"/>
        <v>0</v>
      </c>
      <c r="AO52" s="49" t="e">
        <f t="shared" si="5"/>
        <v>#DIV/0!</v>
      </c>
    </row>
    <row r="53" spans="1:41" x14ac:dyDescent="0.2">
      <c r="A53" s="36" t="s">
        <v>37</v>
      </c>
      <c r="B53" s="11">
        <f t="shared" si="6"/>
        <v>19</v>
      </c>
      <c r="C53" s="145"/>
      <c r="D53" s="42"/>
      <c r="E53" s="146"/>
      <c r="F53" s="43"/>
      <c r="G53" s="38">
        <f t="shared" si="0"/>
        <v>0</v>
      </c>
      <c r="H53" s="38">
        <f t="shared" si="7"/>
        <v>0</v>
      </c>
      <c r="I53" s="39" t="e">
        <f t="shared" si="1"/>
        <v>#DIV/0!</v>
      </c>
      <c r="J53" s="36" t="s">
        <v>37</v>
      </c>
      <c r="K53" s="145"/>
      <c r="L53" s="42"/>
      <c r="M53" s="146"/>
      <c r="N53" s="46"/>
      <c r="O53" s="48">
        <f t="shared" si="8"/>
        <v>0</v>
      </c>
      <c r="P53" s="48">
        <f t="shared" si="9"/>
        <v>0</v>
      </c>
      <c r="Q53" s="49" t="e">
        <f t="shared" si="2"/>
        <v>#DIV/0!</v>
      </c>
      <c r="R53" s="36" t="s">
        <v>37</v>
      </c>
      <c r="S53" s="145"/>
      <c r="T53" s="42"/>
      <c r="U53" s="146"/>
      <c r="V53" s="46"/>
      <c r="W53" s="48">
        <f t="shared" si="10"/>
        <v>0</v>
      </c>
      <c r="X53" s="48">
        <f t="shared" si="11"/>
        <v>0</v>
      </c>
      <c r="Y53" s="49" t="e">
        <f t="shared" si="3"/>
        <v>#DIV/0!</v>
      </c>
      <c r="Z53" s="36" t="s">
        <v>37</v>
      </c>
      <c r="AA53" s="145"/>
      <c r="AB53" s="42"/>
      <c r="AC53" s="146"/>
      <c r="AD53" s="46"/>
      <c r="AE53" s="48">
        <f t="shared" si="12"/>
        <v>0</v>
      </c>
      <c r="AF53" s="48">
        <f t="shared" si="13"/>
        <v>0</v>
      </c>
      <c r="AG53" s="49" t="e">
        <f t="shared" si="4"/>
        <v>#DIV/0!</v>
      </c>
      <c r="AH53" s="36" t="s">
        <v>37</v>
      </c>
      <c r="AI53" s="145"/>
      <c r="AJ53" s="42"/>
      <c r="AK53" s="146"/>
      <c r="AL53" s="46"/>
      <c r="AM53" s="48">
        <f t="shared" si="14"/>
        <v>0</v>
      </c>
      <c r="AN53" s="48">
        <f t="shared" si="15"/>
        <v>0</v>
      </c>
      <c r="AO53" s="49" t="e">
        <f t="shared" si="5"/>
        <v>#DIV/0!</v>
      </c>
    </row>
    <row r="54" spans="1:41" x14ac:dyDescent="0.2">
      <c r="A54" s="36" t="s">
        <v>187</v>
      </c>
      <c r="B54" s="11">
        <f t="shared" si="6"/>
        <v>20</v>
      </c>
      <c r="C54" s="145"/>
      <c r="D54" s="42"/>
      <c r="E54" s="146"/>
      <c r="F54" s="43"/>
      <c r="G54" s="38">
        <f t="shared" si="0"/>
        <v>0</v>
      </c>
      <c r="H54" s="38">
        <f t="shared" si="7"/>
        <v>0</v>
      </c>
      <c r="I54" s="39" t="e">
        <f t="shared" si="1"/>
        <v>#DIV/0!</v>
      </c>
      <c r="J54" s="36" t="s">
        <v>187</v>
      </c>
      <c r="K54" s="145"/>
      <c r="L54" s="42"/>
      <c r="M54" s="146"/>
      <c r="N54" s="46"/>
      <c r="O54" s="48">
        <f t="shared" si="8"/>
        <v>0</v>
      </c>
      <c r="P54" s="48">
        <f t="shared" si="9"/>
        <v>0</v>
      </c>
      <c r="Q54" s="49" t="e">
        <f t="shared" si="2"/>
        <v>#DIV/0!</v>
      </c>
      <c r="R54" s="36" t="s">
        <v>187</v>
      </c>
      <c r="S54" s="145"/>
      <c r="T54" s="42"/>
      <c r="U54" s="146"/>
      <c r="V54" s="46"/>
      <c r="W54" s="48">
        <f t="shared" si="10"/>
        <v>0</v>
      </c>
      <c r="X54" s="48">
        <f t="shared" si="11"/>
        <v>0</v>
      </c>
      <c r="Y54" s="49" t="e">
        <f t="shared" si="3"/>
        <v>#DIV/0!</v>
      </c>
      <c r="Z54" s="36" t="s">
        <v>187</v>
      </c>
      <c r="AA54" s="145"/>
      <c r="AB54" s="42"/>
      <c r="AC54" s="146"/>
      <c r="AD54" s="46"/>
      <c r="AE54" s="48">
        <f t="shared" si="12"/>
        <v>0</v>
      </c>
      <c r="AF54" s="48">
        <f t="shared" si="13"/>
        <v>0</v>
      </c>
      <c r="AG54" s="49" t="e">
        <f t="shared" si="4"/>
        <v>#DIV/0!</v>
      </c>
      <c r="AH54" s="36" t="s">
        <v>187</v>
      </c>
      <c r="AI54" s="145"/>
      <c r="AJ54" s="42"/>
      <c r="AK54" s="146"/>
      <c r="AL54" s="46"/>
      <c r="AM54" s="48">
        <f t="shared" si="14"/>
        <v>0</v>
      </c>
      <c r="AN54" s="48">
        <f t="shared" si="15"/>
        <v>0</v>
      </c>
      <c r="AO54" s="49" t="e">
        <f t="shared" si="5"/>
        <v>#DIV/0!</v>
      </c>
    </row>
    <row r="55" spans="1:41" x14ac:dyDescent="0.2">
      <c r="A55" s="36" t="s">
        <v>38</v>
      </c>
      <c r="B55" s="11">
        <f t="shared" si="6"/>
        <v>21</v>
      </c>
      <c r="C55" s="145"/>
      <c r="D55" s="42"/>
      <c r="E55" s="146"/>
      <c r="F55" s="43"/>
      <c r="G55" s="38">
        <f t="shared" si="0"/>
        <v>0</v>
      </c>
      <c r="H55" s="38">
        <f t="shared" si="7"/>
        <v>0</v>
      </c>
      <c r="I55" s="39" t="e">
        <f t="shared" si="1"/>
        <v>#DIV/0!</v>
      </c>
      <c r="J55" s="36" t="s">
        <v>38</v>
      </c>
      <c r="K55" s="145"/>
      <c r="L55" s="42"/>
      <c r="M55" s="146"/>
      <c r="N55" s="46"/>
      <c r="O55" s="48">
        <f t="shared" si="8"/>
        <v>0</v>
      </c>
      <c r="P55" s="48">
        <f t="shared" si="9"/>
        <v>0</v>
      </c>
      <c r="Q55" s="49" t="e">
        <f t="shared" si="2"/>
        <v>#DIV/0!</v>
      </c>
      <c r="R55" s="36" t="s">
        <v>38</v>
      </c>
      <c r="S55" s="145"/>
      <c r="T55" s="42"/>
      <c r="U55" s="146"/>
      <c r="V55" s="46"/>
      <c r="W55" s="48">
        <f t="shared" si="10"/>
        <v>0</v>
      </c>
      <c r="X55" s="48">
        <f t="shared" si="11"/>
        <v>0</v>
      </c>
      <c r="Y55" s="49" t="e">
        <f t="shared" si="3"/>
        <v>#DIV/0!</v>
      </c>
      <c r="Z55" s="36" t="s">
        <v>38</v>
      </c>
      <c r="AA55" s="145"/>
      <c r="AB55" s="42"/>
      <c r="AC55" s="146"/>
      <c r="AD55" s="46"/>
      <c r="AE55" s="48">
        <f t="shared" si="12"/>
        <v>0</v>
      </c>
      <c r="AF55" s="48">
        <f t="shared" si="13"/>
        <v>0</v>
      </c>
      <c r="AG55" s="49" t="e">
        <f t="shared" si="4"/>
        <v>#DIV/0!</v>
      </c>
      <c r="AH55" s="36" t="s">
        <v>38</v>
      </c>
      <c r="AI55" s="145"/>
      <c r="AJ55" s="42"/>
      <c r="AK55" s="146"/>
      <c r="AL55" s="46"/>
      <c r="AM55" s="48">
        <f t="shared" si="14"/>
        <v>0</v>
      </c>
      <c r="AN55" s="48">
        <f t="shared" si="15"/>
        <v>0</v>
      </c>
      <c r="AO55" s="49" t="e">
        <f t="shared" si="5"/>
        <v>#DIV/0!</v>
      </c>
    </row>
    <row r="56" spans="1:41" x14ac:dyDescent="0.2">
      <c r="A56" s="36" t="s">
        <v>39</v>
      </c>
      <c r="B56" s="11">
        <f t="shared" si="6"/>
        <v>22</v>
      </c>
      <c r="C56" s="145"/>
      <c r="D56" s="42"/>
      <c r="E56" s="146"/>
      <c r="F56" s="43"/>
      <c r="G56" s="38">
        <f t="shared" si="0"/>
        <v>0</v>
      </c>
      <c r="H56" s="38">
        <f t="shared" si="7"/>
        <v>0</v>
      </c>
      <c r="I56" s="39" t="e">
        <f t="shared" si="1"/>
        <v>#DIV/0!</v>
      </c>
      <c r="J56" s="36" t="s">
        <v>39</v>
      </c>
      <c r="K56" s="145"/>
      <c r="L56" s="42"/>
      <c r="M56" s="146"/>
      <c r="N56" s="46"/>
      <c r="O56" s="48">
        <f t="shared" si="8"/>
        <v>0</v>
      </c>
      <c r="P56" s="48">
        <f t="shared" si="9"/>
        <v>0</v>
      </c>
      <c r="Q56" s="49" t="e">
        <f t="shared" si="2"/>
        <v>#DIV/0!</v>
      </c>
      <c r="R56" s="36" t="s">
        <v>39</v>
      </c>
      <c r="S56" s="145"/>
      <c r="T56" s="42"/>
      <c r="U56" s="146"/>
      <c r="V56" s="46"/>
      <c r="W56" s="48">
        <f t="shared" si="10"/>
        <v>0</v>
      </c>
      <c r="X56" s="48">
        <f t="shared" si="11"/>
        <v>0</v>
      </c>
      <c r="Y56" s="49" t="e">
        <f t="shared" si="3"/>
        <v>#DIV/0!</v>
      </c>
      <c r="Z56" s="36" t="s">
        <v>39</v>
      </c>
      <c r="AA56" s="145"/>
      <c r="AB56" s="42"/>
      <c r="AC56" s="146"/>
      <c r="AD56" s="46"/>
      <c r="AE56" s="48">
        <f t="shared" si="12"/>
        <v>0</v>
      </c>
      <c r="AF56" s="48">
        <f t="shared" si="13"/>
        <v>0</v>
      </c>
      <c r="AG56" s="49" t="e">
        <f t="shared" si="4"/>
        <v>#DIV/0!</v>
      </c>
      <c r="AH56" s="36" t="s">
        <v>39</v>
      </c>
      <c r="AI56" s="145"/>
      <c r="AJ56" s="42"/>
      <c r="AK56" s="146"/>
      <c r="AL56" s="46"/>
      <c r="AM56" s="48">
        <f t="shared" si="14"/>
        <v>0</v>
      </c>
      <c r="AN56" s="48">
        <f t="shared" si="15"/>
        <v>0</v>
      </c>
      <c r="AO56" s="49" t="e">
        <f t="shared" si="5"/>
        <v>#DIV/0!</v>
      </c>
    </row>
    <row r="57" spans="1:41" x14ac:dyDescent="0.2">
      <c r="A57" s="36" t="s">
        <v>40</v>
      </c>
      <c r="B57" s="11">
        <f t="shared" si="6"/>
        <v>23</v>
      </c>
      <c r="C57" s="145"/>
      <c r="D57" s="42"/>
      <c r="E57" s="146"/>
      <c r="F57" s="43"/>
      <c r="G57" s="38">
        <f t="shared" si="0"/>
        <v>0</v>
      </c>
      <c r="H57" s="38">
        <f t="shared" si="7"/>
        <v>0</v>
      </c>
      <c r="I57" s="39" t="e">
        <f t="shared" si="1"/>
        <v>#DIV/0!</v>
      </c>
      <c r="J57" s="36" t="s">
        <v>40</v>
      </c>
      <c r="K57" s="145"/>
      <c r="L57" s="42"/>
      <c r="M57" s="146"/>
      <c r="N57" s="46"/>
      <c r="O57" s="48">
        <f t="shared" si="8"/>
        <v>0</v>
      </c>
      <c r="P57" s="48">
        <f t="shared" si="9"/>
        <v>0</v>
      </c>
      <c r="Q57" s="49" t="e">
        <f t="shared" si="2"/>
        <v>#DIV/0!</v>
      </c>
      <c r="R57" s="36" t="s">
        <v>40</v>
      </c>
      <c r="S57" s="145"/>
      <c r="T57" s="42"/>
      <c r="U57" s="146"/>
      <c r="V57" s="46"/>
      <c r="W57" s="48">
        <f t="shared" si="10"/>
        <v>0</v>
      </c>
      <c r="X57" s="48">
        <f t="shared" si="11"/>
        <v>0</v>
      </c>
      <c r="Y57" s="49" t="e">
        <f t="shared" si="3"/>
        <v>#DIV/0!</v>
      </c>
      <c r="Z57" s="36" t="s">
        <v>40</v>
      </c>
      <c r="AA57" s="145"/>
      <c r="AB57" s="42"/>
      <c r="AC57" s="146"/>
      <c r="AD57" s="46"/>
      <c r="AE57" s="48">
        <f t="shared" si="12"/>
        <v>0</v>
      </c>
      <c r="AF57" s="48">
        <f t="shared" si="13"/>
        <v>0</v>
      </c>
      <c r="AG57" s="49" t="e">
        <f t="shared" si="4"/>
        <v>#DIV/0!</v>
      </c>
      <c r="AH57" s="36" t="s">
        <v>40</v>
      </c>
      <c r="AI57" s="145"/>
      <c r="AJ57" s="42"/>
      <c r="AK57" s="146"/>
      <c r="AL57" s="46"/>
      <c r="AM57" s="48">
        <f t="shared" si="14"/>
        <v>0</v>
      </c>
      <c r="AN57" s="48">
        <f t="shared" si="15"/>
        <v>0</v>
      </c>
      <c r="AO57" s="49" t="e">
        <f t="shared" si="5"/>
        <v>#DIV/0!</v>
      </c>
    </row>
    <row r="58" spans="1:41" x14ac:dyDescent="0.2">
      <c r="A58" s="36" t="s">
        <v>41</v>
      </c>
      <c r="B58" s="11">
        <f t="shared" si="6"/>
        <v>24</v>
      </c>
      <c r="C58" s="145"/>
      <c r="D58" s="42"/>
      <c r="E58" s="146"/>
      <c r="F58" s="43"/>
      <c r="G58" s="38">
        <f t="shared" si="0"/>
        <v>0</v>
      </c>
      <c r="H58" s="38">
        <f t="shared" si="7"/>
        <v>0</v>
      </c>
      <c r="I58" s="39" t="e">
        <f t="shared" si="1"/>
        <v>#DIV/0!</v>
      </c>
      <c r="J58" s="36" t="s">
        <v>41</v>
      </c>
      <c r="K58" s="145"/>
      <c r="L58" s="42"/>
      <c r="M58" s="146"/>
      <c r="N58" s="46"/>
      <c r="O58" s="48">
        <f t="shared" si="8"/>
        <v>0</v>
      </c>
      <c r="P58" s="48">
        <f t="shared" si="9"/>
        <v>0</v>
      </c>
      <c r="Q58" s="49" t="e">
        <f t="shared" si="2"/>
        <v>#DIV/0!</v>
      </c>
      <c r="R58" s="36" t="s">
        <v>41</v>
      </c>
      <c r="S58" s="145"/>
      <c r="T58" s="42"/>
      <c r="U58" s="146"/>
      <c r="V58" s="46"/>
      <c r="W58" s="48">
        <f t="shared" si="10"/>
        <v>0</v>
      </c>
      <c r="X58" s="48">
        <f t="shared" si="11"/>
        <v>0</v>
      </c>
      <c r="Y58" s="49" t="e">
        <f t="shared" si="3"/>
        <v>#DIV/0!</v>
      </c>
      <c r="Z58" s="36" t="s">
        <v>41</v>
      </c>
      <c r="AA58" s="145"/>
      <c r="AB58" s="42"/>
      <c r="AC58" s="146"/>
      <c r="AD58" s="46"/>
      <c r="AE58" s="48">
        <f t="shared" si="12"/>
        <v>0</v>
      </c>
      <c r="AF58" s="48">
        <f t="shared" si="13"/>
        <v>0</v>
      </c>
      <c r="AG58" s="49" t="e">
        <f t="shared" si="4"/>
        <v>#DIV/0!</v>
      </c>
      <c r="AH58" s="36" t="s">
        <v>41</v>
      </c>
      <c r="AI58" s="145"/>
      <c r="AJ58" s="42"/>
      <c r="AK58" s="146"/>
      <c r="AL58" s="46"/>
      <c r="AM58" s="48">
        <f t="shared" si="14"/>
        <v>0</v>
      </c>
      <c r="AN58" s="48">
        <f t="shared" si="15"/>
        <v>0</v>
      </c>
      <c r="AO58" s="49" t="e">
        <f t="shared" si="5"/>
        <v>#DIV/0!</v>
      </c>
    </row>
    <row r="59" spans="1:41" x14ac:dyDescent="0.2">
      <c r="A59" s="36" t="s">
        <v>42</v>
      </c>
      <c r="B59" s="11">
        <f t="shared" si="6"/>
        <v>25</v>
      </c>
      <c r="C59" s="145"/>
      <c r="D59" s="42"/>
      <c r="E59" s="146"/>
      <c r="F59" s="43"/>
      <c r="G59" s="38">
        <f t="shared" si="0"/>
        <v>0</v>
      </c>
      <c r="H59" s="38">
        <f t="shared" si="7"/>
        <v>0</v>
      </c>
      <c r="I59" s="39" t="e">
        <f t="shared" si="1"/>
        <v>#DIV/0!</v>
      </c>
      <c r="J59" s="36" t="s">
        <v>42</v>
      </c>
      <c r="K59" s="145"/>
      <c r="L59" s="42"/>
      <c r="M59" s="146"/>
      <c r="N59" s="46"/>
      <c r="O59" s="48">
        <f t="shared" si="8"/>
        <v>0</v>
      </c>
      <c r="P59" s="48">
        <f t="shared" si="9"/>
        <v>0</v>
      </c>
      <c r="Q59" s="49" t="e">
        <f t="shared" si="2"/>
        <v>#DIV/0!</v>
      </c>
      <c r="R59" s="36" t="s">
        <v>42</v>
      </c>
      <c r="S59" s="145"/>
      <c r="T59" s="42"/>
      <c r="U59" s="146"/>
      <c r="V59" s="46"/>
      <c r="W59" s="48">
        <f t="shared" si="10"/>
        <v>0</v>
      </c>
      <c r="X59" s="48">
        <f t="shared" si="11"/>
        <v>0</v>
      </c>
      <c r="Y59" s="49" t="e">
        <f t="shared" si="3"/>
        <v>#DIV/0!</v>
      </c>
      <c r="Z59" s="36" t="s">
        <v>42</v>
      </c>
      <c r="AA59" s="145"/>
      <c r="AB59" s="42"/>
      <c r="AC59" s="146"/>
      <c r="AD59" s="46"/>
      <c r="AE59" s="48">
        <f t="shared" si="12"/>
        <v>0</v>
      </c>
      <c r="AF59" s="48">
        <f t="shared" si="13"/>
        <v>0</v>
      </c>
      <c r="AG59" s="49" t="e">
        <f t="shared" si="4"/>
        <v>#DIV/0!</v>
      </c>
      <c r="AH59" s="36" t="s">
        <v>42</v>
      </c>
      <c r="AI59" s="145"/>
      <c r="AJ59" s="42"/>
      <c r="AK59" s="146"/>
      <c r="AL59" s="46"/>
      <c r="AM59" s="48">
        <f t="shared" si="14"/>
        <v>0</v>
      </c>
      <c r="AN59" s="48">
        <f t="shared" si="15"/>
        <v>0</v>
      </c>
      <c r="AO59" s="49" t="e">
        <f t="shared" si="5"/>
        <v>#DIV/0!</v>
      </c>
    </row>
    <row r="60" spans="1:41" x14ac:dyDescent="0.2">
      <c r="A60" s="36" t="s">
        <v>43</v>
      </c>
      <c r="B60" s="11">
        <f t="shared" si="6"/>
        <v>26</v>
      </c>
      <c r="C60" s="145"/>
      <c r="D60" s="42"/>
      <c r="E60" s="146"/>
      <c r="F60" s="43"/>
      <c r="G60" s="38">
        <f t="shared" si="0"/>
        <v>0</v>
      </c>
      <c r="H60" s="38">
        <f t="shared" si="7"/>
        <v>0</v>
      </c>
      <c r="I60" s="39" t="e">
        <f t="shared" si="1"/>
        <v>#DIV/0!</v>
      </c>
      <c r="J60" s="36" t="s">
        <v>43</v>
      </c>
      <c r="K60" s="145"/>
      <c r="L60" s="42"/>
      <c r="M60" s="146"/>
      <c r="N60" s="46"/>
      <c r="O60" s="48">
        <f t="shared" si="8"/>
        <v>0</v>
      </c>
      <c r="P60" s="48">
        <f t="shared" si="9"/>
        <v>0</v>
      </c>
      <c r="Q60" s="49" t="e">
        <f t="shared" si="2"/>
        <v>#DIV/0!</v>
      </c>
      <c r="R60" s="36" t="s">
        <v>43</v>
      </c>
      <c r="S60" s="145"/>
      <c r="T60" s="42"/>
      <c r="U60" s="146"/>
      <c r="V60" s="46"/>
      <c r="W60" s="48">
        <f t="shared" si="10"/>
        <v>0</v>
      </c>
      <c r="X60" s="48">
        <f t="shared" si="11"/>
        <v>0</v>
      </c>
      <c r="Y60" s="49" t="e">
        <f t="shared" si="3"/>
        <v>#DIV/0!</v>
      </c>
      <c r="Z60" s="36" t="s">
        <v>43</v>
      </c>
      <c r="AA60" s="145"/>
      <c r="AB60" s="42"/>
      <c r="AC60" s="146"/>
      <c r="AD60" s="46"/>
      <c r="AE60" s="48">
        <f t="shared" si="12"/>
        <v>0</v>
      </c>
      <c r="AF60" s="48">
        <f t="shared" si="13"/>
        <v>0</v>
      </c>
      <c r="AG60" s="49" t="e">
        <f t="shared" si="4"/>
        <v>#DIV/0!</v>
      </c>
      <c r="AH60" s="36" t="s">
        <v>43</v>
      </c>
      <c r="AI60" s="145"/>
      <c r="AJ60" s="42"/>
      <c r="AK60" s="146"/>
      <c r="AL60" s="46"/>
      <c r="AM60" s="48">
        <f t="shared" si="14"/>
        <v>0</v>
      </c>
      <c r="AN60" s="48">
        <f t="shared" si="15"/>
        <v>0</v>
      </c>
      <c r="AO60" s="49" t="e">
        <f t="shared" si="5"/>
        <v>#DIV/0!</v>
      </c>
    </row>
    <row r="61" spans="1:41" x14ac:dyDescent="0.2">
      <c r="A61" s="36" t="s">
        <v>45</v>
      </c>
      <c r="B61" s="11">
        <f t="shared" si="6"/>
        <v>27</v>
      </c>
      <c r="C61" s="145"/>
      <c r="D61" s="42"/>
      <c r="E61" s="146"/>
      <c r="F61" s="43"/>
      <c r="G61" s="38">
        <f t="shared" si="0"/>
        <v>0</v>
      </c>
      <c r="H61" s="38">
        <f t="shared" si="7"/>
        <v>0</v>
      </c>
      <c r="I61" s="39" t="e">
        <f t="shared" si="1"/>
        <v>#DIV/0!</v>
      </c>
      <c r="J61" s="36" t="s">
        <v>45</v>
      </c>
      <c r="K61" s="145"/>
      <c r="L61" s="42"/>
      <c r="M61" s="146"/>
      <c r="N61" s="46"/>
      <c r="O61" s="48">
        <f t="shared" si="8"/>
        <v>0</v>
      </c>
      <c r="P61" s="48">
        <f t="shared" si="9"/>
        <v>0</v>
      </c>
      <c r="Q61" s="49" t="e">
        <f t="shared" si="2"/>
        <v>#DIV/0!</v>
      </c>
      <c r="R61" s="36" t="s">
        <v>45</v>
      </c>
      <c r="S61" s="145"/>
      <c r="T61" s="42"/>
      <c r="U61" s="146"/>
      <c r="V61" s="46"/>
      <c r="W61" s="48">
        <f t="shared" si="10"/>
        <v>0</v>
      </c>
      <c r="X61" s="48">
        <f t="shared" si="11"/>
        <v>0</v>
      </c>
      <c r="Y61" s="49" t="e">
        <f t="shared" si="3"/>
        <v>#DIV/0!</v>
      </c>
      <c r="Z61" s="36" t="s">
        <v>45</v>
      </c>
      <c r="AA61" s="145"/>
      <c r="AB61" s="42"/>
      <c r="AC61" s="146"/>
      <c r="AD61" s="46"/>
      <c r="AE61" s="48">
        <f t="shared" si="12"/>
        <v>0</v>
      </c>
      <c r="AF61" s="48">
        <f t="shared" si="13"/>
        <v>0</v>
      </c>
      <c r="AG61" s="49" t="e">
        <f t="shared" si="4"/>
        <v>#DIV/0!</v>
      </c>
      <c r="AH61" s="36" t="s">
        <v>45</v>
      </c>
      <c r="AI61" s="145"/>
      <c r="AJ61" s="42"/>
      <c r="AK61" s="146"/>
      <c r="AL61" s="46"/>
      <c r="AM61" s="48">
        <f t="shared" si="14"/>
        <v>0</v>
      </c>
      <c r="AN61" s="48">
        <f t="shared" si="15"/>
        <v>0</v>
      </c>
      <c r="AO61" s="49" t="e">
        <f t="shared" si="5"/>
        <v>#DIV/0!</v>
      </c>
    </row>
    <row r="62" spans="1:41" x14ac:dyDescent="0.2">
      <c r="A62" s="36" t="s">
        <v>46</v>
      </c>
      <c r="B62" s="11">
        <f t="shared" si="6"/>
        <v>28</v>
      </c>
      <c r="C62" s="145"/>
      <c r="D62" s="42"/>
      <c r="E62" s="146"/>
      <c r="F62" s="43"/>
      <c r="G62" s="38">
        <f t="shared" si="0"/>
        <v>0</v>
      </c>
      <c r="H62" s="38">
        <f t="shared" si="7"/>
        <v>0</v>
      </c>
      <c r="I62" s="39" t="e">
        <f t="shared" si="1"/>
        <v>#DIV/0!</v>
      </c>
      <c r="J62" s="36" t="s">
        <v>46</v>
      </c>
      <c r="K62" s="145"/>
      <c r="L62" s="42"/>
      <c r="M62" s="146"/>
      <c r="N62" s="46"/>
      <c r="O62" s="48">
        <f t="shared" si="8"/>
        <v>0</v>
      </c>
      <c r="P62" s="48">
        <f t="shared" si="9"/>
        <v>0</v>
      </c>
      <c r="Q62" s="49" t="e">
        <f t="shared" si="2"/>
        <v>#DIV/0!</v>
      </c>
      <c r="R62" s="36" t="s">
        <v>46</v>
      </c>
      <c r="S62" s="145"/>
      <c r="T62" s="42"/>
      <c r="U62" s="146"/>
      <c r="V62" s="46"/>
      <c r="W62" s="48">
        <f t="shared" si="10"/>
        <v>0</v>
      </c>
      <c r="X62" s="48">
        <f t="shared" si="11"/>
        <v>0</v>
      </c>
      <c r="Y62" s="49" t="e">
        <f t="shared" si="3"/>
        <v>#DIV/0!</v>
      </c>
      <c r="Z62" s="36" t="s">
        <v>46</v>
      </c>
      <c r="AA62" s="145"/>
      <c r="AB62" s="42"/>
      <c r="AC62" s="146"/>
      <c r="AD62" s="46"/>
      <c r="AE62" s="48">
        <f t="shared" si="12"/>
        <v>0</v>
      </c>
      <c r="AF62" s="48">
        <f t="shared" si="13"/>
        <v>0</v>
      </c>
      <c r="AG62" s="49" t="e">
        <f t="shared" si="4"/>
        <v>#DIV/0!</v>
      </c>
      <c r="AH62" s="36" t="s">
        <v>46</v>
      </c>
      <c r="AI62" s="145"/>
      <c r="AJ62" s="42"/>
      <c r="AK62" s="146"/>
      <c r="AL62" s="46"/>
      <c r="AM62" s="48">
        <f t="shared" si="14"/>
        <v>0</v>
      </c>
      <c r="AN62" s="48">
        <f t="shared" si="15"/>
        <v>0</v>
      </c>
      <c r="AO62" s="49" t="e">
        <f t="shared" si="5"/>
        <v>#DIV/0!</v>
      </c>
    </row>
    <row r="63" spans="1:41" x14ac:dyDescent="0.2">
      <c r="A63" s="36" t="s">
        <v>47</v>
      </c>
      <c r="B63" s="11">
        <f t="shared" si="6"/>
        <v>29</v>
      </c>
      <c r="C63" s="145"/>
      <c r="D63" s="42"/>
      <c r="E63" s="146"/>
      <c r="F63" s="43"/>
      <c r="G63" s="38">
        <f t="shared" si="0"/>
        <v>0</v>
      </c>
      <c r="H63" s="38">
        <f t="shared" si="7"/>
        <v>0</v>
      </c>
      <c r="I63" s="39" t="e">
        <f t="shared" si="1"/>
        <v>#DIV/0!</v>
      </c>
      <c r="J63" s="36" t="s">
        <v>47</v>
      </c>
      <c r="K63" s="145"/>
      <c r="L63" s="42"/>
      <c r="M63" s="146"/>
      <c r="N63" s="46"/>
      <c r="O63" s="48">
        <f t="shared" si="8"/>
        <v>0</v>
      </c>
      <c r="P63" s="48">
        <f t="shared" si="9"/>
        <v>0</v>
      </c>
      <c r="Q63" s="49" t="e">
        <f t="shared" si="2"/>
        <v>#DIV/0!</v>
      </c>
      <c r="R63" s="36" t="s">
        <v>47</v>
      </c>
      <c r="S63" s="145"/>
      <c r="T63" s="42"/>
      <c r="U63" s="146"/>
      <c r="V63" s="46"/>
      <c r="W63" s="48">
        <f t="shared" si="10"/>
        <v>0</v>
      </c>
      <c r="X63" s="48">
        <f t="shared" si="11"/>
        <v>0</v>
      </c>
      <c r="Y63" s="49" t="e">
        <f t="shared" si="3"/>
        <v>#DIV/0!</v>
      </c>
      <c r="Z63" s="36" t="s">
        <v>47</v>
      </c>
      <c r="AA63" s="145"/>
      <c r="AB63" s="42"/>
      <c r="AC63" s="146"/>
      <c r="AD63" s="46"/>
      <c r="AE63" s="48">
        <f t="shared" si="12"/>
        <v>0</v>
      </c>
      <c r="AF63" s="48">
        <f t="shared" si="13"/>
        <v>0</v>
      </c>
      <c r="AG63" s="49" t="e">
        <f t="shared" si="4"/>
        <v>#DIV/0!</v>
      </c>
      <c r="AH63" s="36" t="s">
        <v>47</v>
      </c>
      <c r="AI63" s="145"/>
      <c r="AJ63" s="42"/>
      <c r="AK63" s="146"/>
      <c r="AL63" s="46"/>
      <c r="AM63" s="48">
        <f t="shared" si="14"/>
        <v>0</v>
      </c>
      <c r="AN63" s="48">
        <f t="shared" si="15"/>
        <v>0</v>
      </c>
      <c r="AO63" s="49" t="e">
        <f t="shared" si="5"/>
        <v>#DIV/0!</v>
      </c>
    </row>
    <row r="64" spans="1:41" x14ac:dyDescent="0.2">
      <c r="A64" s="36" t="s">
        <v>48</v>
      </c>
      <c r="B64" s="11">
        <f t="shared" si="6"/>
        <v>30</v>
      </c>
      <c r="C64" s="145"/>
      <c r="D64" s="42"/>
      <c r="E64" s="146"/>
      <c r="F64" s="43"/>
      <c r="G64" s="38">
        <f t="shared" si="0"/>
        <v>0</v>
      </c>
      <c r="H64" s="38">
        <f t="shared" si="7"/>
        <v>0</v>
      </c>
      <c r="I64" s="39" t="e">
        <f t="shared" si="1"/>
        <v>#DIV/0!</v>
      </c>
      <c r="J64" s="36" t="s">
        <v>48</v>
      </c>
      <c r="K64" s="145"/>
      <c r="L64" s="42"/>
      <c r="M64" s="146"/>
      <c r="N64" s="46"/>
      <c r="O64" s="48">
        <f t="shared" si="8"/>
        <v>0</v>
      </c>
      <c r="P64" s="48">
        <f t="shared" si="9"/>
        <v>0</v>
      </c>
      <c r="Q64" s="49" t="e">
        <f t="shared" si="2"/>
        <v>#DIV/0!</v>
      </c>
      <c r="R64" s="36" t="s">
        <v>48</v>
      </c>
      <c r="S64" s="145"/>
      <c r="T64" s="42"/>
      <c r="U64" s="146"/>
      <c r="V64" s="46"/>
      <c r="W64" s="48">
        <f t="shared" si="10"/>
        <v>0</v>
      </c>
      <c r="X64" s="48">
        <f t="shared" si="11"/>
        <v>0</v>
      </c>
      <c r="Y64" s="49" t="e">
        <f t="shared" si="3"/>
        <v>#DIV/0!</v>
      </c>
      <c r="Z64" s="36" t="s">
        <v>48</v>
      </c>
      <c r="AA64" s="145"/>
      <c r="AB64" s="42"/>
      <c r="AC64" s="146"/>
      <c r="AD64" s="46"/>
      <c r="AE64" s="48">
        <f t="shared" si="12"/>
        <v>0</v>
      </c>
      <c r="AF64" s="48">
        <f t="shared" si="13"/>
        <v>0</v>
      </c>
      <c r="AG64" s="49" t="e">
        <f t="shared" si="4"/>
        <v>#DIV/0!</v>
      </c>
      <c r="AH64" s="36" t="s">
        <v>48</v>
      </c>
      <c r="AI64" s="145"/>
      <c r="AJ64" s="42"/>
      <c r="AK64" s="146"/>
      <c r="AL64" s="46"/>
      <c r="AM64" s="48">
        <f t="shared" si="14"/>
        <v>0</v>
      </c>
      <c r="AN64" s="48">
        <f t="shared" si="15"/>
        <v>0</v>
      </c>
      <c r="AO64" s="49" t="e">
        <f t="shared" si="5"/>
        <v>#DIV/0!</v>
      </c>
    </row>
    <row r="65" spans="1:41" x14ac:dyDescent="0.2">
      <c r="A65" s="36" t="s">
        <v>49</v>
      </c>
      <c r="B65" s="11">
        <f t="shared" si="6"/>
        <v>31</v>
      </c>
      <c r="C65" s="145"/>
      <c r="D65" s="42"/>
      <c r="E65" s="146"/>
      <c r="F65" s="43"/>
      <c r="G65" s="38">
        <f t="shared" si="0"/>
        <v>0</v>
      </c>
      <c r="H65" s="38">
        <f t="shared" si="7"/>
        <v>0</v>
      </c>
      <c r="I65" s="39" t="e">
        <f t="shared" si="1"/>
        <v>#DIV/0!</v>
      </c>
      <c r="J65" s="36" t="s">
        <v>49</v>
      </c>
      <c r="K65" s="145"/>
      <c r="L65" s="42"/>
      <c r="M65" s="146"/>
      <c r="N65" s="46"/>
      <c r="O65" s="48">
        <f t="shared" si="8"/>
        <v>0</v>
      </c>
      <c r="P65" s="48">
        <f t="shared" si="9"/>
        <v>0</v>
      </c>
      <c r="Q65" s="49" t="e">
        <f t="shared" si="2"/>
        <v>#DIV/0!</v>
      </c>
      <c r="R65" s="36" t="s">
        <v>49</v>
      </c>
      <c r="S65" s="145"/>
      <c r="T65" s="42"/>
      <c r="U65" s="146"/>
      <c r="V65" s="46"/>
      <c r="W65" s="48">
        <f t="shared" si="10"/>
        <v>0</v>
      </c>
      <c r="X65" s="48">
        <f t="shared" si="11"/>
        <v>0</v>
      </c>
      <c r="Y65" s="49" t="e">
        <f t="shared" si="3"/>
        <v>#DIV/0!</v>
      </c>
      <c r="Z65" s="36" t="s">
        <v>49</v>
      </c>
      <c r="AA65" s="145"/>
      <c r="AB65" s="42"/>
      <c r="AC65" s="146"/>
      <c r="AD65" s="46"/>
      <c r="AE65" s="48">
        <f t="shared" si="12"/>
        <v>0</v>
      </c>
      <c r="AF65" s="48">
        <f t="shared" si="13"/>
        <v>0</v>
      </c>
      <c r="AG65" s="49" t="e">
        <f t="shared" si="4"/>
        <v>#DIV/0!</v>
      </c>
      <c r="AH65" s="36" t="s">
        <v>49</v>
      </c>
      <c r="AI65" s="145"/>
      <c r="AJ65" s="42"/>
      <c r="AK65" s="146"/>
      <c r="AL65" s="46"/>
      <c r="AM65" s="48">
        <f t="shared" si="14"/>
        <v>0</v>
      </c>
      <c r="AN65" s="48">
        <f t="shared" si="15"/>
        <v>0</v>
      </c>
      <c r="AO65" s="49" t="e">
        <f t="shared" si="5"/>
        <v>#DIV/0!</v>
      </c>
    </row>
    <row r="66" spans="1:41" x14ac:dyDescent="0.2">
      <c r="A66" s="36" t="s">
        <v>50</v>
      </c>
      <c r="B66" s="11">
        <f t="shared" si="6"/>
        <v>32</v>
      </c>
      <c r="C66" s="145"/>
      <c r="D66" s="42"/>
      <c r="E66" s="146"/>
      <c r="F66" s="43"/>
      <c r="G66" s="38">
        <f t="shared" si="0"/>
        <v>0</v>
      </c>
      <c r="H66" s="38">
        <f t="shared" si="7"/>
        <v>0</v>
      </c>
      <c r="I66" s="39" t="e">
        <f t="shared" si="1"/>
        <v>#DIV/0!</v>
      </c>
      <c r="J66" s="36" t="s">
        <v>50</v>
      </c>
      <c r="K66" s="145"/>
      <c r="L66" s="42"/>
      <c r="M66" s="146"/>
      <c r="N66" s="46"/>
      <c r="O66" s="48">
        <f t="shared" si="8"/>
        <v>0</v>
      </c>
      <c r="P66" s="48">
        <f t="shared" si="9"/>
        <v>0</v>
      </c>
      <c r="Q66" s="49" t="e">
        <f t="shared" si="2"/>
        <v>#DIV/0!</v>
      </c>
      <c r="R66" s="36" t="s">
        <v>50</v>
      </c>
      <c r="S66" s="145"/>
      <c r="T66" s="42"/>
      <c r="U66" s="146"/>
      <c r="V66" s="46"/>
      <c r="W66" s="48">
        <f t="shared" si="10"/>
        <v>0</v>
      </c>
      <c r="X66" s="48">
        <f t="shared" si="11"/>
        <v>0</v>
      </c>
      <c r="Y66" s="49" t="e">
        <f t="shared" si="3"/>
        <v>#DIV/0!</v>
      </c>
      <c r="Z66" s="36" t="s">
        <v>50</v>
      </c>
      <c r="AA66" s="145"/>
      <c r="AB66" s="42"/>
      <c r="AC66" s="146"/>
      <c r="AD66" s="46"/>
      <c r="AE66" s="48">
        <f t="shared" si="12"/>
        <v>0</v>
      </c>
      <c r="AF66" s="48">
        <f t="shared" si="13"/>
        <v>0</v>
      </c>
      <c r="AG66" s="49" t="e">
        <f t="shared" si="4"/>
        <v>#DIV/0!</v>
      </c>
      <c r="AH66" s="36" t="s">
        <v>50</v>
      </c>
      <c r="AI66" s="145"/>
      <c r="AJ66" s="42"/>
      <c r="AK66" s="146"/>
      <c r="AL66" s="46"/>
      <c r="AM66" s="48">
        <f t="shared" si="14"/>
        <v>0</v>
      </c>
      <c r="AN66" s="48">
        <f t="shared" si="15"/>
        <v>0</v>
      </c>
      <c r="AO66" s="49" t="e">
        <f t="shared" si="5"/>
        <v>#DIV/0!</v>
      </c>
    </row>
    <row r="67" spans="1:41" x14ac:dyDescent="0.2">
      <c r="A67" s="36" t="s">
        <v>51</v>
      </c>
      <c r="B67" s="11">
        <f t="shared" si="6"/>
        <v>33</v>
      </c>
      <c r="C67" s="145"/>
      <c r="D67" s="42"/>
      <c r="E67" s="146"/>
      <c r="F67" s="43"/>
      <c r="G67" s="38">
        <f t="shared" si="0"/>
        <v>0</v>
      </c>
      <c r="H67" s="38">
        <f t="shared" si="7"/>
        <v>0</v>
      </c>
      <c r="I67" s="39" t="e">
        <f t="shared" si="1"/>
        <v>#DIV/0!</v>
      </c>
      <c r="J67" s="36" t="s">
        <v>51</v>
      </c>
      <c r="K67" s="145"/>
      <c r="L67" s="42"/>
      <c r="M67" s="146"/>
      <c r="N67" s="46"/>
      <c r="O67" s="48">
        <f t="shared" si="8"/>
        <v>0</v>
      </c>
      <c r="P67" s="48">
        <f t="shared" si="9"/>
        <v>0</v>
      </c>
      <c r="Q67" s="49" t="e">
        <f t="shared" si="2"/>
        <v>#DIV/0!</v>
      </c>
      <c r="R67" s="36" t="s">
        <v>51</v>
      </c>
      <c r="S67" s="145"/>
      <c r="T67" s="42"/>
      <c r="U67" s="146"/>
      <c r="V67" s="46"/>
      <c r="W67" s="48">
        <f t="shared" si="10"/>
        <v>0</v>
      </c>
      <c r="X67" s="48">
        <f t="shared" si="11"/>
        <v>0</v>
      </c>
      <c r="Y67" s="49" t="e">
        <f t="shared" si="3"/>
        <v>#DIV/0!</v>
      </c>
      <c r="Z67" s="36" t="s">
        <v>51</v>
      </c>
      <c r="AA67" s="145"/>
      <c r="AB67" s="42"/>
      <c r="AC67" s="146"/>
      <c r="AD67" s="46"/>
      <c r="AE67" s="48">
        <f t="shared" si="12"/>
        <v>0</v>
      </c>
      <c r="AF67" s="48">
        <f t="shared" si="13"/>
        <v>0</v>
      </c>
      <c r="AG67" s="49" t="e">
        <f t="shared" si="4"/>
        <v>#DIV/0!</v>
      </c>
      <c r="AH67" s="36" t="s">
        <v>51</v>
      </c>
      <c r="AI67" s="145"/>
      <c r="AJ67" s="42"/>
      <c r="AK67" s="146"/>
      <c r="AL67" s="46"/>
      <c r="AM67" s="48">
        <f t="shared" si="14"/>
        <v>0</v>
      </c>
      <c r="AN67" s="48">
        <f t="shared" si="15"/>
        <v>0</v>
      </c>
      <c r="AO67" s="49" t="e">
        <f t="shared" si="5"/>
        <v>#DIV/0!</v>
      </c>
    </row>
    <row r="68" spans="1:41" x14ac:dyDescent="0.2">
      <c r="A68" s="36" t="s">
        <v>52</v>
      </c>
      <c r="B68" s="11">
        <f t="shared" si="6"/>
        <v>34</v>
      </c>
      <c r="C68" s="145"/>
      <c r="D68" s="42"/>
      <c r="E68" s="146"/>
      <c r="F68" s="43"/>
      <c r="G68" s="38">
        <f t="shared" si="0"/>
        <v>0</v>
      </c>
      <c r="H68" s="38">
        <f t="shared" si="7"/>
        <v>0</v>
      </c>
      <c r="I68" s="39" t="e">
        <f t="shared" si="1"/>
        <v>#DIV/0!</v>
      </c>
      <c r="J68" s="36" t="s">
        <v>52</v>
      </c>
      <c r="K68" s="145"/>
      <c r="L68" s="42"/>
      <c r="M68" s="146"/>
      <c r="N68" s="46"/>
      <c r="O68" s="48">
        <f t="shared" si="8"/>
        <v>0</v>
      </c>
      <c r="P68" s="48">
        <f t="shared" si="9"/>
        <v>0</v>
      </c>
      <c r="Q68" s="49" t="e">
        <f t="shared" si="2"/>
        <v>#DIV/0!</v>
      </c>
      <c r="R68" s="36" t="s">
        <v>52</v>
      </c>
      <c r="S68" s="145"/>
      <c r="T68" s="42"/>
      <c r="U68" s="146"/>
      <c r="V68" s="46"/>
      <c r="W68" s="48">
        <f t="shared" si="10"/>
        <v>0</v>
      </c>
      <c r="X68" s="48">
        <f t="shared" si="11"/>
        <v>0</v>
      </c>
      <c r="Y68" s="49" t="e">
        <f t="shared" si="3"/>
        <v>#DIV/0!</v>
      </c>
      <c r="Z68" s="36" t="s">
        <v>52</v>
      </c>
      <c r="AA68" s="145"/>
      <c r="AB68" s="42"/>
      <c r="AC68" s="146"/>
      <c r="AD68" s="46"/>
      <c r="AE68" s="48">
        <f t="shared" si="12"/>
        <v>0</v>
      </c>
      <c r="AF68" s="48">
        <f t="shared" si="13"/>
        <v>0</v>
      </c>
      <c r="AG68" s="49" t="e">
        <f t="shared" si="4"/>
        <v>#DIV/0!</v>
      </c>
      <c r="AH68" s="36" t="s">
        <v>52</v>
      </c>
      <c r="AI68" s="145"/>
      <c r="AJ68" s="42"/>
      <c r="AK68" s="146"/>
      <c r="AL68" s="46"/>
      <c r="AM68" s="48">
        <f t="shared" si="14"/>
        <v>0</v>
      </c>
      <c r="AN68" s="48">
        <f t="shared" si="15"/>
        <v>0</v>
      </c>
      <c r="AO68" s="49" t="e">
        <f t="shared" si="5"/>
        <v>#DIV/0!</v>
      </c>
    </row>
    <row r="69" spans="1:41" x14ac:dyDescent="0.2">
      <c r="A69" s="36" t="s">
        <v>53</v>
      </c>
      <c r="B69" s="11">
        <f t="shared" si="6"/>
        <v>35</v>
      </c>
      <c r="C69" s="145"/>
      <c r="D69" s="42"/>
      <c r="E69" s="146"/>
      <c r="F69" s="43"/>
      <c r="G69" s="38">
        <f t="shared" si="0"/>
        <v>0</v>
      </c>
      <c r="H69" s="38">
        <f t="shared" si="7"/>
        <v>0</v>
      </c>
      <c r="I69" s="39" t="e">
        <f t="shared" si="1"/>
        <v>#DIV/0!</v>
      </c>
      <c r="J69" s="36" t="s">
        <v>53</v>
      </c>
      <c r="K69" s="145"/>
      <c r="L69" s="42"/>
      <c r="M69" s="146"/>
      <c r="N69" s="46"/>
      <c r="O69" s="48">
        <f t="shared" si="8"/>
        <v>0</v>
      </c>
      <c r="P69" s="48">
        <f t="shared" si="9"/>
        <v>0</v>
      </c>
      <c r="Q69" s="49" t="e">
        <f t="shared" si="2"/>
        <v>#DIV/0!</v>
      </c>
      <c r="R69" s="36" t="s">
        <v>53</v>
      </c>
      <c r="S69" s="145"/>
      <c r="T69" s="42"/>
      <c r="U69" s="146"/>
      <c r="V69" s="46"/>
      <c r="W69" s="48">
        <f t="shared" si="10"/>
        <v>0</v>
      </c>
      <c r="X69" s="48">
        <f t="shared" si="11"/>
        <v>0</v>
      </c>
      <c r="Y69" s="49" t="e">
        <f t="shared" si="3"/>
        <v>#DIV/0!</v>
      </c>
      <c r="Z69" s="36" t="s">
        <v>53</v>
      </c>
      <c r="AA69" s="145"/>
      <c r="AB69" s="42"/>
      <c r="AC69" s="146"/>
      <c r="AD69" s="46"/>
      <c r="AE69" s="48">
        <f t="shared" si="12"/>
        <v>0</v>
      </c>
      <c r="AF69" s="48">
        <f t="shared" si="13"/>
        <v>0</v>
      </c>
      <c r="AG69" s="49" t="e">
        <f t="shared" si="4"/>
        <v>#DIV/0!</v>
      </c>
      <c r="AH69" s="36" t="s">
        <v>53</v>
      </c>
      <c r="AI69" s="145"/>
      <c r="AJ69" s="42"/>
      <c r="AK69" s="146"/>
      <c r="AL69" s="46"/>
      <c r="AM69" s="48">
        <f t="shared" si="14"/>
        <v>0</v>
      </c>
      <c r="AN69" s="48">
        <f t="shared" si="15"/>
        <v>0</v>
      </c>
      <c r="AO69" s="49" t="e">
        <f t="shared" si="5"/>
        <v>#DIV/0!</v>
      </c>
    </row>
    <row r="70" spans="1:41" x14ac:dyDescent="0.2">
      <c r="A70" s="36" t="s">
        <v>54</v>
      </c>
      <c r="B70" s="11">
        <f t="shared" si="6"/>
        <v>36</v>
      </c>
      <c r="C70" s="145"/>
      <c r="D70" s="42"/>
      <c r="E70" s="146"/>
      <c r="F70" s="43"/>
      <c r="G70" s="38">
        <f t="shared" si="0"/>
        <v>0</v>
      </c>
      <c r="H70" s="38">
        <f t="shared" si="7"/>
        <v>0</v>
      </c>
      <c r="I70" s="39" t="e">
        <f t="shared" si="1"/>
        <v>#DIV/0!</v>
      </c>
      <c r="J70" s="36" t="s">
        <v>54</v>
      </c>
      <c r="K70" s="145"/>
      <c r="L70" s="42"/>
      <c r="M70" s="146"/>
      <c r="N70" s="46"/>
      <c r="O70" s="48">
        <f t="shared" si="8"/>
        <v>0</v>
      </c>
      <c r="P70" s="48">
        <f t="shared" si="9"/>
        <v>0</v>
      </c>
      <c r="Q70" s="49" t="e">
        <f t="shared" si="2"/>
        <v>#DIV/0!</v>
      </c>
      <c r="R70" s="36" t="s">
        <v>54</v>
      </c>
      <c r="S70" s="145"/>
      <c r="T70" s="42"/>
      <c r="U70" s="146"/>
      <c r="V70" s="46"/>
      <c r="W70" s="48">
        <f t="shared" si="10"/>
        <v>0</v>
      </c>
      <c r="X70" s="48">
        <f t="shared" si="11"/>
        <v>0</v>
      </c>
      <c r="Y70" s="49" t="e">
        <f t="shared" si="3"/>
        <v>#DIV/0!</v>
      </c>
      <c r="Z70" s="36" t="s">
        <v>54</v>
      </c>
      <c r="AA70" s="145"/>
      <c r="AB70" s="42"/>
      <c r="AC70" s="146"/>
      <c r="AD70" s="46"/>
      <c r="AE70" s="48">
        <f t="shared" si="12"/>
        <v>0</v>
      </c>
      <c r="AF70" s="48">
        <f t="shared" si="13"/>
        <v>0</v>
      </c>
      <c r="AG70" s="49" t="e">
        <f t="shared" si="4"/>
        <v>#DIV/0!</v>
      </c>
      <c r="AH70" s="36" t="s">
        <v>54</v>
      </c>
      <c r="AI70" s="145"/>
      <c r="AJ70" s="42"/>
      <c r="AK70" s="146"/>
      <c r="AL70" s="46"/>
      <c r="AM70" s="48">
        <f t="shared" si="14"/>
        <v>0</v>
      </c>
      <c r="AN70" s="48">
        <f t="shared" si="15"/>
        <v>0</v>
      </c>
      <c r="AO70" s="49" t="e">
        <f t="shared" si="5"/>
        <v>#DIV/0!</v>
      </c>
    </row>
    <row r="71" spans="1:41" x14ac:dyDescent="0.2">
      <c r="A71" s="36" t="s">
        <v>55</v>
      </c>
      <c r="B71" s="11">
        <f t="shared" si="6"/>
        <v>37</v>
      </c>
      <c r="C71" s="145"/>
      <c r="D71" s="42"/>
      <c r="E71" s="146"/>
      <c r="F71" s="43"/>
      <c r="G71" s="38">
        <f t="shared" si="0"/>
        <v>0</v>
      </c>
      <c r="H71" s="38">
        <f t="shared" si="7"/>
        <v>0</v>
      </c>
      <c r="I71" s="39" t="e">
        <f t="shared" si="1"/>
        <v>#DIV/0!</v>
      </c>
      <c r="J71" s="36" t="s">
        <v>55</v>
      </c>
      <c r="K71" s="145"/>
      <c r="L71" s="42"/>
      <c r="M71" s="146"/>
      <c r="N71" s="46"/>
      <c r="O71" s="48">
        <f t="shared" si="8"/>
        <v>0</v>
      </c>
      <c r="P71" s="48">
        <f t="shared" si="9"/>
        <v>0</v>
      </c>
      <c r="Q71" s="49" t="e">
        <f t="shared" si="2"/>
        <v>#DIV/0!</v>
      </c>
      <c r="R71" s="36" t="s">
        <v>55</v>
      </c>
      <c r="S71" s="145"/>
      <c r="T71" s="42"/>
      <c r="U71" s="146"/>
      <c r="V71" s="46"/>
      <c r="W71" s="48">
        <f t="shared" si="10"/>
        <v>0</v>
      </c>
      <c r="X71" s="48">
        <f t="shared" si="11"/>
        <v>0</v>
      </c>
      <c r="Y71" s="49" t="e">
        <f t="shared" si="3"/>
        <v>#DIV/0!</v>
      </c>
      <c r="Z71" s="36" t="s">
        <v>55</v>
      </c>
      <c r="AA71" s="145"/>
      <c r="AB71" s="42"/>
      <c r="AC71" s="146"/>
      <c r="AD71" s="46"/>
      <c r="AE71" s="48">
        <f t="shared" si="12"/>
        <v>0</v>
      </c>
      <c r="AF71" s="48">
        <f t="shared" si="13"/>
        <v>0</v>
      </c>
      <c r="AG71" s="49" t="e">
        <f t="shared" si="4"/>
        <v>#DIV/0!</v>
      </c>
      <c r="AH71" s="36" t="s">
        <v>55</v>
      </c>
      <c r="AI71" s="145"/>
      <c r="AJ71" s="42"/>
      <c r="AK71" s="146"/>
      <c r="AL71" s="46"/>
      <c r="AM71" s="48">
        <f t="shared" si="14"/>
        <v>0</v>
      </c>
      <c r="AN71" s="48">
        <f t="shared" si="15"/>
        <v>0</v>
      </c>
      <c r="AO71" s="49" t="e">
        <f t="shared" si="5"/>
        <v>#DIV/0!</v>
      </c>
    </row>
    <row r="72" spans="1:41" x14ac:dyDescent="0.2">
      <c r="A72" s="36" t="s">
        <v>56</v>
      </c>
      <c r="B72" s="11">
        <f t="shared" si="6"/>
        <v>38</v>
      </c>
      <c r="C72" s="145"/>
      <c r="D72" s="42"/>
      <c r="E72" s="146"/>
      <c r="F72" s="43"/>
      <c r="G72" s="38">
        <f t="shared" si="0"/>
        <v>0</v>
      </c>
      <c r="H72" s="38">
        <f t="shared" si="7"/>
        <v>0</v>
      </c>
      <c r="I72" s="39" t="e">
        <f t="shared" si="1"/>
        <v>#DIV/0!</v>
      </c>
      <c r="J72" s="36" t="s">
        <v>56</v>
      </c>
      <c r="K72" s="145"/>
      <c r="L72" s="42"/>
      <c r="M72" s="146"/>
      <c r="N72" s="46"/>
      <c r="O72" s="48">
        <f t="shared" si="8"/>
        <v>0</v>
      </c>
      <c r="P72" s="48">
        <f t="shared" si="9"/>
        <v>0</v>
      </c>
      <c r="Q72" s="49" t="e">
        <f t="shared" si="2"/>
        <v>#DIV/0!</v>
      </c>
      <c r="R72" s="36" t="s">
        <v>56</v>
      </c>
      <c r="S72" s="145"/>
      <c r="T72" s="42"/>
      <c r="U72" s="146"/>
      <c r="V72" s="46"/>
      <c r="W72" s="48">
        <f t="shared" si="10"/>
        <v>0</v>
      </c>
      <c r="X72" s="48">
        <f t="shared" si="11"/>
        <v>0</v>
      </c>
      <c r="Y72" s="49" t="e">
        <f t="shared" si="3"/>
        <v>#DIV/0!</v>
      </c>
      <c r="Z72" s="36" t="s">
        <v>56</v>
      </c>
      <c r="AA72" s="145"/>
      <c r="AB72" s="42"/>
      <c r="AC72" s="146"/>
      <c r="AD72" s="46"/>
      <c r="AE72" s="48">
        <f t="shared" si="12"/>
        <v>0</v>
      </c>
      <c r="AF72" s="48">
        <f t="shared" si="13"/>
        <v>0</v>
      </c>
      <c r="AG72" s="49" t="e">
        <f t="shared" si="4"/>
        <v>#DIV/0!</v>
      </c>
      <c r="AH72" s="36" t="s">
        <v>56</v>
      </c>
      <c r="AI72" s="145"/>
      <c r="AJ72" s="42"/>
      <c r="AK72" s="146"/>
      <c r="AL72" s="46"/>
      <c r="AM72" s="48">
        <f t="shared" si="14"/>
        <v>0</v>
      </c>
      <c r="AN72" s="48">
        <f t="shared" si="15"/>
        <v>0</v>
      </c>
      <c r="AO72" s="49" t="e">
        <f t="shared" si="5"/>
        <v>#DIV/0!</v>
      </c>
    </row>
    <row r="73" spans="1:41" x14ac:dyDescent="0.2">
      <c r="A73" s="36" t="s">
        <v>57</v>
      </c>
      <c r="B73" s="11">
        <f t="shared" si="6"/>
        <v>39</v>
      </c>
      <c r="C73" s="145"/>
      <c r="D73" s="42"/>
      <c r="E73" s="146"/>
      <c r="F73" s="43"/>
      <c r="G73" s="38">
        <f t="shared" si="0"/>
        <v>0</v>
      </c>
      <c r="H73" s="38">
        <f t="shared" si="7"/>
        <v>0</v>
      </c>
      <c r="I73" s="39" t="e">
        <f t="shared" si="1"/>
        <v>#DIV/0!</v>
      </c>
      <c r="J73" s="36" t="s">
        <v>57</v>
      </c>
      <c r="K73" s="145"/>
      <c r="L73" s="42"/>
      <c r="M73" s="146"/>
      <c r="N73" s="46"/>
      <c r="O73" s="48">
        <f t="shared" si="8"/>
        <v>0</v>
      </c>
      <c r="P73" s="48">
        <f t="shared" si="9"/>
        <v>0</v>
      </c>
      <c r="Q73" s="49" t="e">
        <f t="shared" si="2"/>
        <v>#DIV/0!</v>
      </c>
      <c r="R73" s="36" t="s">
        <v>57</v>
      </c>
      <c r="S73" s="145"/>
      <c r="T73" s="42"/>
      <c r="U73" s="146"/>
      <c r="V73" s="46"/>
      <c r="W73" s="48">
        <f t="shared" si="10"/>
        <v>0</v>
      </c>
      <c r="X73" s="48">
        <f t="shared" si="11"/>
        <v>0</v>
      </c>
      <c r="Y73" s="49" t="e">
        <f t="shared" si="3"/>
        <v>#DIV/0!</v>
      </c>
      <c r="Z73" s="36" t="s">
        <v>57</v>
      </c>
      <c r="AA73" s="145"/>
      <c r="AB73" s="42"/>
      <c r="AC73" s="146"/>
      <c r="AD73" s="46"/>
      <c r="AE73" s="48">
        <f t="shared" si="12"/>
        <v>0</v>
      </c>
      <c r="AF73" s="48">
        <f t="shared" si="13"/>
        <v>0</v>
      </c>
      <c r="AG73" s="49" t="e">
        <f t="shared" si="4"/>
        <v>#DIV/0!</v>
      </c>
      <c r="AH73" s="36" t="s">
        <v>57</v>
      </c>
      <c r="AI73" s="145"/>
      <c r="AJ73" s="42"/>
      <c r="AK73" s="146"/>
      <c r="AL73" s="46"/>
      <c r="AM73" s="48">
        <f t="shared" si="14"/>
        <v>0</v>
      </c>
      <c r="AN73" s="48">
        <f t="shared" si="15"/>
        <v>0</v>
      </c>
      <c r="AO73" s="49" t="e">
        <f t="shared" si="5"/>
        <v>#DIV/0!</v>
      </c>
    </row>
    <row r="74" spans="1:41" x14ac:dyDescent="0.2">
      <c r="A74" s="36" t="s">
        <v>58</v>
      </c>
      <c r="B74" s="11">
        <f t="shared" si="6"/>
        <v>40</v>
      </c>
      <c r="C74" s="145"/>
      <c r="D74" s="42"/>
      <c r="E74" s="146"/>
      <c r="F74" s="43"/>
      <c r="G74" s="38">
        <f t="shared" si="0"/>
        <v>0</v>
      </c>
      <c r="H74" s="38">
        <f t="shared" si="7"/>
        <v>0</v>
      </c>
      <c r="I74" s="39" t="e">
        <f t="shared" si="1"/>
        <v>#DIV/0!</v>
      </c>
      <c r="J74" s="36" t="s">
        <v>58</v>
      </c>
      <c r="K74" s="145"/>
      <c r="L74" s="42"/>
      <c r="M74" s="146"/>
      <c r="N74" s="46"/>
      <c r="O74" s="48">
        <f t="shared" si="8"/>
        <v>0</v>
      </c>
      <c r="P74" s="48">
        <f t="shared" si="9"/>
        <v>0</v>
      </c>
      <c r="Q74" s="49" t="e">
        <f t="shared" si="2"/>
        <v>#DIV/0!</v>
      </c>
      <c r="R74" s="36" t="s">
        <v>58</v>
      </c>
      <c r="S74" s="145"/>
      <c r="T74" s="42"/>
      <c r="U74" s="146"/>
      <c r="V74" s="46"/>
      <c r="W74" s="48">
        <f t="shared" si="10"/>
        <v>0</v>
      </c>
      <c r="X74" s="48">
        <f t="shared" si="11"/>
        <v>0</v>
      </c>
      <c r="Y74" s="49" t="e">
        <f t="shared" si="3"/>
        <v>#DIV/0!</v>
      </c>
      <c r="Z74" s="36" t="s">
        <v>58</v>
      </c>
      <c r="AA74" s="145"/>
      <c r="AB74" s="42"/>
      <c r="AC74" s="146"/>
      <c r="AD74" s="46"/>
      <c r="AE74" s="48">
        <f t="shared" si="12"/>
        <v>0</v>
      </c>
      <c r="AF74" s="48">
        <f t="shared" si="13"/>
        <v>0</v>
      </c>
      <c r="AG74" s="49" t="e">
        <f t="shared" si="4"/>
        <v>#DIV/0!</v>
      </c>
      <c r="AH74" s="36" t="s">
        <v>58</v>
      </c>
      <c r="AI74" s="145"/>
      <c r="AJ74" s="42"/>
      <c r="AK74" s="146"/>
      <c r="AL74" s="46"/>
      <c r="AM74" s="48">
        <f t="shared" si="14"/>
        <v>0</v>
      </c>
      <c r="AN74" s="48">
        <f t="shared" si="15"/>
        <v>0</v>
      </c>
      <c r="AO74" s="49" t="e">
        <f t="shared" si="5"/>
        <v>#DIV/0!</v>
      </c>
    </row>
    <row r="75" spans="1:41" x14ac:dyDescent="0.2">
      <c r="A75" s="36" t="s">
        <v>59</v>
      </c>
      <c r="B75" s="11">
        <f t="shared" si="6"/>
        <v>41</v>
      </c>
      <c r="C75" s="145"/>
      <c r="D75" s="42"/>
      <c r="E75" s="146"/>
      <c r="F75" s="43"/>
      <c r="G75" s="38">
        <f t="shared" si="0"/>
        <v>0</v>
      </c>
      <c r="H75" s="38">
        <f t="shared" si="7"/>
        <v>0</v>
      </c>
      <c r="I75" s="39" t="e">
        <f t="shared" si="1"/>
        <v>#DIV/0!</v>
      </c>
      <c r="J75" s="36" t="s">
        <v>59</v>
      </c>
      <c r="K75" s="145"/>
      <c r="L75" s="42"/>
      <c r="M75" s="146"/>
      <c r="N75" s="46"/>
      <c r="O75" s="48">
        <f t="shared" si="8"/>
        <v>0</v>
      </c>
      <c r="P75" s="48">
        <f t="shared" si="9"/>
        <v>0</v>
      </c>
      <c r="Q75" s="49" t="e">
        <f t="shared" si="2"/>
        <v>#DIV/0!</v>
      </c>
      <c r="R75" s="36" t="s">
        <v>59</v>
      </c>
      <c r="S75" s="145"/>
      <c r="T75" s="42"/>
      <c r="U75" s="146"/>
      <c r="V75" s="46"/>
      <c r="W75" s="48">
        <f t="shared" si="10"/>
        <v>0</v>
      </c>
      <c r="X75" s="48">
        <f t="shared" si="11"/>
        <v>0</v>
      </c>
      <c r="Y75" s="49" t="e">
        <f t="shared" si="3"/>
        <v>#DIV/0!</v>
      </c>
      <c r="Z75" s="36" t="s">
        <v>59</v>
      </c>
      <c r="AA75" s="145"/>
      <c r="AB75" s="42"/>
      <c r="AC75" s="146"/>
      <c r="AD75" s="46"/>
      <c r="AE75" s="48">
        <f t="shared" si="12"/>
        <v>0</v>
      </c>
      <c r="AF75" s="48">
        <f t="shared" si="13"/>
        <v>0</v>
      </c>
      <c r="AG75" s="49" t="e">
        <f t="shared" si="4"/>
        <v>#DIV/0!</v>
      </c>
      <c r="AH75" s="36" t="s">
        <v>59</v>
      </c>
      <c r="AI75" s="145"/>
      <c r="AJ75" s="42"/>
      <c r="AK75" s="146"/>
      <c r="AL75" s="46"/>
      <c r="AM75" s="48">
        <f t="shared" si="14"/>
        <v>0</v>
      </c>
      <c r="AN75" s="48">
        <f t="shared" si="15"/>
        <v>0</v>
      </c>
      <c r="AO75" s="49" t="e">
        <f t="shared" si="5"/>
        <v>#DIV/0!</v>
      </c>
    </row>
    <row r="76" spans="1:41" x14ac:dyDescent="0.2">
      <c r="A76" s="36" t="s">
        <v>60</v>
      </c>
      <c r="B76" s="11">
        <f t="shared" si="6"/>
        <v>42</v>
      </c>
      <c r="C76" s="145"/>
      <c r="D76" s="42"/>
      <c r="E76" s="146"/>
      <c r="F76" s="43"/>
      <c r="G76" s="38">
        <f t="shared" si="0"/>
        <v>0</v>
      </c>
      <c r="H76" s="38">
        <f t="shared" si="7"/>
        <v>0</v>
      </c>
      <c r="I76" s="39" t="e">
        <f t="shared" si="1"/>
        <v>#DIV/0!</v>
      </c>
      <c r="J76" s="36" t="s">
        <v>60</v>
      </c>
      <c r="K76" s="145"/>
      <c r="L76" s="42"/>
      <c r="M76" s="146"/>
      <c r="N76" s="46"/>
      <c r="O76" s="48">
        <f t="shared" si="8"/>
        <v>0</v>
      </c>
      <c r="P76" s="48">
        <f t="shared" si="9"/>
        <v>0</v>
      </c>
      <c r="Q76" s="49" t="e">
        <f t="shared" si="2"/>
        <v>#DIV/0!</v>
      </c>
      <c r="R76" s="36" t="s">
        <v>60</v>
      </c>
      <c r="S76" s="145"/>
      <c r="T76" s="42"/>
      <c r="U76" s="146"/>
      <c r="V76" s="46"/>
      <c r="W76" s="48">
        <f t="shared" si="10"/>
        <v>0</v>
      </c>
      <c r="X76" s="48">
        <f t="shared" si="11"/>
        <v>0</v>
      </c>
      <c r="Y76" s="49" t="e">
        <f t="shared" si="3"/>
        <v>#DIV/0!</v>
      </c>
      <c r="Z76" s="36" t="s">
        <v>60</v>
      </c>
      <c r="AA76" s="145"/>
      <c r="AB76" s="42"/>
      <c r="AC76" s="146"/>
      <c r="AD76" s="46"/>
      <c r="AE76" s="48">
        <f t="shared" si="12"/>
        <v>0</v>
      </c>
      <c r="AF76" s="48">
        <f t="shared" si="13"/>
        <v>0</v>
      </c>
      <c r="AG76" s="49" t="e">
        <f t="shared" si="4"/>
        <v>#DIV/0!</v>
      </c>
      <c r="AH76" s="36" t="s">
        <v>60</v>
      </c>
      <c r="AI76" s="145"/>
      <c r="AJ76" s="42"/>
      <c r="AK76" s="146"/>
      <c r="AL76" s="46"/>
      <c r="AM76" s="48">
        <f t="shared" si="14"/>
        <v>0</v>
      </c>
      <c r="AN76" s="48">
        <f t="shared" si="15"/>
        <v>0</v>
      </c>
      <c r="AO76" s="49" t="e">
        <f t="shared" si="5"/>
        <v>#DIV/0!</v>
      </c>
    </row>
    <row r="77" spans="1:41" x14ac:dyDescent="0.2">
      <c r="A77" s="36" t="s">
        <v>61</v>
      </c>
      <c r="B77" s="11">
        <f t="shared" si="6"/>
        <v>43</v>
      </c>
      <c r="C77" s="145"/>
      <c r="D77" s="42"/>
      <c r="E77" s="146"/>
      <c r="F77" s="43"/>
      <c r="G77" s="38">
        <f t="shared" si="0"/>
        <v>0</v>
      </c>
      <c r="H77" s="38">
        <f t="shared" si="7"/>
        <v>0</v>
      </c>
      <c r="I77" s="39" t="e">
        <f t="shared" si="1"/>
        <v>#DIV/0!</v>
      </c>
      <c r="J77" s="36" t="s">
        <v>61</v>
      </c>
      <c r="K77" s="145"/>
      <c r="L77" s="42"/>
      <c r="M77" s="146"/>
      <c r="N77" s="46"/>
      <c r="O77" s="48">
        <f t="shared" si="8"/>
        <v>0</v>
      </c>
      <c r="P77" s="48">
        <f t="shared" si="9"/>
        <v>0</v>
      </c>
      <c r="Q77" s="49" t="e">
        <f t="shared" si="2"/>
        <v>#DIV/0!</v>
      </c>
      <c r="R77" s="36" t="s">
        <v>61</v>
      </c>
      <c r="S77" s="145"/>
      <c r="T77" s="42"/>
      <c r="U77" s="146"/>
      <c r="V77" s="46"/>
      <c r="W77" s="48">
        <f t="shared" si="10"/>
        <v>0</v>
      </c>
      <c r="X77" s="48">
        <f t="shared" si="11"/>
        <v>0</v>
      </c>
      <c r="Y77" s="49" t="e">
        <f t="shared" si="3"/>
        <v>#DIV/0!</v>
      </c>
      <c r="Z77" s="36" t="s">
        <v>61</v>
      </c>
      <c r="AA77" s="145"/>
      <c r="AB77" s="42"/>
      <c r="AC77" s="146"/>
      <c r="AD77" s="46"/>
      <c r="AE77" s="48">
        <f t="shared" si="12"/>
        <v>0</v>
      </c>
      <c r="AF77" s="48">
        <f t="shared" si="13"/>
        <v>0</v>
      </c>
      <c r="AG77" s="49" t="e">
        <f t="shared" si="4"/>
        <v>#DIV/0!</v>
      </c>
      <c r="AH77" s="36" t="s">
        <v>61</v>
      </c>
      <c r="AI77" s="145"/>
      <c r="AJ77" s="42"/>
      <c r="AK77" s="146"/>
      <c r="AL77" s="46"/>
      <c r="AM77" s="48">
        <f t="shared" si="14"/>
        <v>0</v>
      </c>
      <c r="AN77" s="48">
        <f t="shared" si="15"/>
        <v>0</v>
      </c>
      <c r="AO77" s="49" t="e">
        <f t="shared" si="5"/>
        <v>#DIV/0!</v>
      </c>
    </row>
    <row r="78" spans="1:41" x14ac:dyDescent="0.2">
      <c r="A78" s="36" t="s">
        <v>62</v>
      </c>
      <c r="B78" s="11">
        <f t="shared" si="6"/>
        <v>44</v>
      </c>
      <c r="C78" s="145"/>
      <c r="D78" s="42"/>
      <c r="E78" s="146"/>
      <c r="F78" s="43"/>
      <c r="G78" s="38">
        <f t="shared" si="0"/>
        <v>0</v>
      </c>
      <c r="H78" s="38">
        <f t="shared" si="7"/>
        <v>0</v>
      </c>
      <c r="I78" s="39" t="e">
        <f t="shared" si="1"/>
        <v>#DIV/0!</v>
      </c>
      <c r="J78" s="36" t="s">
        <v>62</v>
      </c>
      <c r="K78" s="145"/>
      <c r="L78" s="42"/>
      <c r="M78" s="146"/>
      <c r="N78" s="46"/>
      <c r="O78" s="48">
        <f t="shared" si="8"/>
        <v>0</v>
      </c>
      <c r="P78" s="48">
        <f t="shared" si="9"/>
        <v>0</v>
      </c>
      <c r="Q78" s="49" t="e">
        <f t="shared" si="2"/>
        <v>#DIV/0!</v>
      </c>
      <c r="R78" s="36" t="s">
        <v>62</v>
      </c>
      <c r="S78" s="145"/>
      <c r="T78" s="42"/>
      <c r="U78" s="146"/>
      <c r="V78" s="46"/>
      <c r="W78" s="48">
        <f t="shared" si="10"/>
        <v>0</v>
      </c>
      <c r="X78" s="48">
        <f t="shared" si="11"/>
        <v>0</v>
      </c>
      <c r="Y78" s="49" t="e">
        <f t="shared" si="3"/>
        <v>#DIV/0!</v>
      </c>
      <c r="Z78" s="36" t="s">
        <v>62</v>
      </c>
      <c r="AA78" s="145"/>
      <c r="AB78" s="42"/>
      <c r="AC78" s="146"/>
      <c r="AD78" s="46"/>
      <c r="AE78" s="48">
        <f t="shared" si="12"/>
        <v>0</v>
      </c>
      <c r="AF78" s="48">
        <f t="shared" si="13"/>
        <v>0</v>
      </c>
      <c r="AG78" s="49" t="e">
        <f t="shared" si="4"/>
        <v>#DIV/0!</v>
      </c>
      <c r="AH78" s="36" t="s">
        <v>62</v>
      </c>
      <c r="AI78" s="145"/>
      <c r="AJ78" s="42"/>
      <c r="AK78" s="146"/>
      <c r="AL78" s="46"/>
      <c r="AM78" s="48">
        <f t="shared" si="14"/>
        <v>0</v>
      </c>
      <c r="AN78" s="48">
        <f t="shared" si="15"/>
        <v>0</v>
      </c>
      <c r="AO78" s="49" t="e">
        <f t="shared" si="5"/>
        <v>#DIV/0!</v>
      </c>
    </row>
    <row r="79" spans="1:41" x14ac:dyDescent="0.2">
      <c r="A79" s="36" t="s">
        <v>63</v>
      </c>
      <c r="B79" s="11">
        <f t="shared" si="6"/>
        <v>45</v>
      </c>
      <c r="C79" s="145"/>
      <c r="D79" s="42"/>
      <c r="E79" s="146"/>
      <c r="F79" s="43"/>
      <c r="G79" s="38">
        <f t="shared" si="0"/>
        <v>0</v>
      </c>
      <c r="H79" s="38">
        <f t="shared" si="7"/>
        <v>0</v>
      </c>
      <c r="I79" s="39" t="e">
        <f t="shared" si="1"/>
        <v>#DIV/0!</v>
      </c>
      <c r="J79" s="36" t="s">
        <v>63</v>
      </c>
      <c r="K79" s="145"/>
      <c r="L79" s="42"/>
      <c r="M79" s="146"/>
      <c r="N79" s="46"/>
      <c r="O79" s="48">
        <f t="shared" si="8"/>
        <v>0</v>
      </c>
      <c r="P79" s="48">
        <f t="shared" si="9"/>
        <v>0</v>
      </c>
      <c r="Q79" s="49" t="e">
        <f t="shared" si="2"/>
        <v>#DIV/0!</v>
      </c>
      <c r="R79" s="36" t="s">
        <v>63</v>
      </c>
      <c r="S79" s="145"/>
      <c r="T79" s="42"/>
      <c r="U79" s="146"/>
      <c r="V79" s="46"/>
      <c r="W79" s="48">
        <f t="shared" si="10"/>
        <v>0</v>
      </c>
      <c r="X79" s="48">
        <f t="shared" si="11"/>
        <v>0</v>
      </c>
      <c r="Y79" s="49" t="e">
        <f t="shared" si="3"/>
        <v>#DIV/0!</v>
      </c>
      <c r="Z79" s="36" t="s">
        <v>63</v>
      </c>
      <c r="AA79" s="145"/>
      <c r="AB79" s="42"/>
      <c r="AC79" s="146"/>
      <c r="AD79" s="46"/>
      <c r="AE79" s="48">
        <f t="shared" si="12"/>
        <v>0</v>
      </c>
      <c r="AF79" s="48">
        <f t="shared" si="13"/>
        <v>0</v>
      </c>
      <c r="AG79" s="49" t="e">
        <f t="shared" si="4"/>
        <v>#DIV/0!</v>
      </c>
      <c r="AH79" s="36" t="s">
        <v>63</v>
      </c>
      <c r="AI79" s="145"/>
      <c r="AJ79" s="42"/>
      <c r="AK79" s="146"/>
      <c r="AL79" s="46"/>
      <c r="AM79" s="48">
        <f t="shared" si="14"/>
        <v>0</v>
      </c>
      <c r="AN79" s="48">
        <f t="shared" si="15"/>
        <v>0</v>
      </c>
      <c r="AO79" s="49" t="e">
        <f t="shared" si="5"/>
        <v>#DIV/0!</v>
      </c>
    </row>
    <row r="80" spans="1:41" x14ac:dyDescent="0.2">
      <c r="A80" s="36" t="s">
        <v>64</v>
      </c>
      <c r="B80" s="11">
        <f t="shared" si="6"/>
        <v>46</v>
      </c>
      <c r="C80" s="145"/>
      <c r="D80" s="42"/>
      <c r="E80" s="146"/>
      <c r="F80" s="43"/>
      <c r="G80" s="38">
        <f t="shared" si="0"/>
        <v>0</v>
      </c>
      <c r="H80" s="38">
        <f t="shared" si="7"/>
        <v>0</v>
      </c>
      <c r="I80" s="39" t="e">
        <f t="shared" si="1"/>
        <v>#DIV/0!</v>
      </c>
      <c r="J80" s="36" t="s">
        <v>64</v>
      </c>
      <c r="K80" s="145"/>
      <c r="L80" s="42"/>
      <c r="M80" s="146"/>
      <c r="N80" s="46"/>
      <c r="O80" s="48">
        <f t="shared" si="8"/>
        <v>0</v>
      </c>
      <c r="P80" s="48">
        <f t="shared" si="9"/>
        <v>0</v>
      </c>
      <c r="Q80" s="49" t="e">
        <f t="shared" si="2"/>
        <v>#DIV/0!</v>
      </c>
      <c r="R80" s="36" t="s">
        <v>64</v>
      </c>
      <c r="S80" s="145"/>
      <c r="T80" s="42"/>
      <c r="U80" s="146"/>
      <c r="V80" s="46"/>
      <c r="W80" s="48">
        <f t="shared" si="10"/>
        <v>0</v>
      </c>
      <c r="X80" s="48">
        <f t="shared" si="11"/>
        <v>0</v>
      </c>
      <c r="Y80" s="49" t="e">
        <f t="shared" si="3"/>
        <v>#DIV/0!</v>
      </c>
      <c r="Z80" s="36" t="s">
        <v>64</v>
      </c>
      <c r="AA80" s="145"/>
      <c r="AB80" s="42"/>
      <c r="AC80" s="146"/>
      <c r="AD80" s="46"/>
      <c r="AE80" s="48">
        <f t="shared" si="12"/>
        <v>0</v>
      </c>
      <c r="AF80" s="48">
        <f t="shared" si="13"/>
        <v>0</v>
      </c>
      <c r="AG80" s="49" t="e">
        <f t="shared" si="4"/>
        <v>#DIV/0!</v>
      </c>
      <c r="AH80" s="36" t="s">
        <v>64</v>
      </c>
      <c r="AI80" s="145"/>
      <c r="AJ80" s="42"/>
      <c r="AK80" s="146"/>
      <c r="AL80" s="46"/>
      <c r="AM80" s="48">
        <f t="shared" si="14"/>
        <v>0</v>
      </c>
      <c r="AN80" s="48">
        <f t="shared" si="15"/>
        <v>0</v>
      </c>
      <c r="AO80" s="49" t="e">
        <f t="shared" si="5"/>
        <v>#DIV/0!</v>
      </c>
    </row>
    <row r="81" spans="1:41" x14ac:dyDescent="0.2">
      <c r="A81" s="36" t="s">
        <v>65</v>
      </c>
      <c r="B81" s="11">
        <f t="shared" si="6"/>
        <v>47</v>
      </c>
      <c r="C81" s="145"/>
      <c r="D81" s="42"/>
      <c r="E81" s="146"/>
      <c r="F81" s="43"/>
      <c r="G81" s="38">
        <f t="shared" si="0"/>
        <v>0</v>
      </c>
      <c r="H81" s="38">
        <f t="shared" si="7"/>
        <v>0</v>
      </c>
      <c r="I81" s="39" t="e">
        <f t="shared" si="1"/>
        <v>#DIV/0!</v>
      </c>
      <c r="J81" s="36" t="s">
        <v>65</v>
      </c>
      <c r="K81" s="145"/>
      <c r="L81" s="42"/>
      <c r="M81" s="146"/>
      <c r="N81" s="46"/>
      <c r="O81" s="48">
        <f t="shared" si="8"/>
        <v>0</v>
      </c>
      <c r="P81" s="48">
        <f t="shared" si="9"/>
        <v>0</v>
      </c>
      <c r="Q81" s="49" t="e">
        <f t="shared" si="2"/>
        <v>#DIV/0!</v>
      </c>
      <c r="R81" s="36" t="s">
        <v>65</v>
      </c>
      <c r="S81" s="145"/>
      <c r="T81" s="42"/>
      <c r="U81" s="146"/>
      <c r="V81" s="46"/>
      <c r="W81" s="48">
        <f t="shared" si="10"/>
        <v>0</v>
      </c>
      <c r="X81" s="48">
        <f t="shared" si="11"/>
        <v>0</v>
      </c>
      <c r="Y81" s="49" t="e">
        <f t="shared" si="3"/>
        <v>#DIV/0!</v>
      </c>
      <c r="Z81" s="36" t="s">
        <v>65</v>
      </c>
      <c r="AA81" s="145"/>
      <c r="AB81" s="42"/>
      <c r="AC81" s="146"/>
      <c r="AD81" s="46"/>
      <c r="AE81" s="48">
        <f t="shared" si="12"/>
        <v>0</v>
      </c>
      <c r="AF81" s="48">
        <f t="shared" si="13"/>
        <v>0</v>
      </c>
      <c r="AG81" s="49" t="e">
        <f t="shared" si="4"/>
        <v>#DIV/0!</v>
      </c>
      <c r="AH81" s="36" t="s">
        <v>65</v>
      </c>
      <c r="AI81" s="145"/>
      <c r="AJ81" s="42"/>
      <c r="AK81" s="146"/>
      <c r="AL81" s="46"/>
      <c r="AM81" s="48">
        <f t="shared" si="14"/>
        <v>0</v>
      </c>
      <c r="AN81" s="48">
        <f t="shared" si="15"/>
        <v>0</v>
      </c>
      <c r="AO81" s="49" t="e">
        <f t="shared" si="5"/>
        <v>#DIV/0!</v>
      </c>
    </row>
    <row r="82" spans="1:41" x14ac:dyDescent="0.2">
      <c r="A82" s="36" t="s">
        <v>66</v>
      </c>
      <c r="B82" s="11">
        <f t="shared" si="6"/>
        <v>48</v>
      </c>
      <c r="C82" s="145"/>
      <c r="D82" s="42"/>
      <c r="E82" s="146"/>
      <c r="F82" s="43"/>
      <c r="G82" s="38">
        <f t="shared" si="0"/>
        <v>0</v>
      </c>
      <c r="H82" s="38">
        <f t="shared" si="7"/>
        <v>0</v>
      </c>
      <c r="I82" s="39" t="e">
        <f t="shared" si="1"/>
        <v>#DIV/0!</v>
      </c>
      <c r="J82" s="36" t="s">
        <v>66</v>
      </c>
      <c r="K82" s="145"/>
      <c r="L82" s="42"/>
      <c r="M82" s="146"/>
      <c r="N82" s="46"/>
      <c r="O82" s="48">
        <f t="shared" si="8"/>
        <v>0</v>
      </c>
      <c r="P82" s="48">
        <f t="shared" si="9"/>
        <v>0</v>
      </c>
      <c r="Q82" s="49" t="e">
        <f t="shared" si="2"/>
        <v>#DIV/0!</v>
      </c>
      <c r="R82" s="36" t="s">
        <v>66</v>
      </c>
      <c r="S82" s="145"/>
      <c r="T82" s="42"/>
      <c r="U82" s="146"/>
      <c r="V82" s="46"/>
      <c r="W82" s="48">
        <f t="shared" si="10"/>
        <v>0</v>
      </c>
      <c r="X82" s="48">
        <f t="shared" si="11"/>
        <v>0</v>
      </c>
      <c r="Y82" s="49" t="e">
        <f t="shared" si="3"/>
        <v>#DIV/0!</v>
      </c>
      <c r="Z82" s="36" t="s">
        <v>66</v>
      </c>
      <c r="AA82" s="145"/>
      <c r="AB82" s="42"/>
      <c r="AC82" s="146"/>
      <c r="AD82" s="46"/>
      <c r="AE82" s="48">
        <f t="shared" si="12"/>
        <v>0</v>
      </c>
      <c r="AF82" s="48">
        <f t="shared" si="13"/>
        <v>0</v>
      </c>
      <c r="AG82" s="49" t="e">
        <f t="shared" si="4"/>
        <v>#DIV/0!</v>
      </c>
      <c r="AH82" s="36" t="s">
        <v>66</v>
      </c>
      <c r="AI82" s="145"/>
      <c r="AJ82" s="42"/>
      <c r="AK82" s="146"/>
      <c r="AL82" s="46"/>
      <c r="AM82" s="48">
        <f t="shared" si="14"/>
        <v>0</v>
      </c>
      <c r="AN82" s="48">
        <f t="shared" si="15"/>
        <v>0</v>
      </c>
      <c r="AO82" s="49" t="e">
        <f t="shared" si="5"/>
        <v>#DIV/0!</v>
      </c>
    </row>
    <row r="83" spans="1:41" x14ac:dyDescent="0.2">
      <c r="A83" s="36" t="s">
        <v>67</v>
      </c>
      <c r="B83" s="11">
        <f t="shared" si="6"/>
        <v>49</v>
      </c>
      <c r="C83" s="145"/>
      <c r="D83" s="42"/>
      <c r="E83" s="146"/>
      <c r="F83" s="43"/>
      <c r="G83" s="38">
        <f t="shared" si="0"/>
        <v>0</v>
      </c>
      <c r="H83" s="38">
        <f t="shared" si="7"/>
        <v>0</v>
      </c>
      <c r="I83" s="39" t="e">
        <f t="shared" si="1"/>
        <v>#DIV/0!</v>
      </c>
      <c r="J83" s="36" t="s">
        <v>67</v>
      </c>
      <c r="K83" s="145"/>
      <c r="L83" s="42"/>
      <c r="M83" s="146"/>
      <c r="N83" s="46"/>
      <c r="O83" s="48">
        <f t="shared" si="8"/>
        <v>0</v>
      </c>
      <c r="P83" s="48">
        <f t="shared" si="9"/>
        <v>0</v>
      </c>
      <c r="Q83" s="49" t="e">
        <f t="shared" si="2"/>
        <v>#DIV/0!</v>
      </c>
      <c r="R83" s="36" t="s">
        <v>67</v>
      </c>
      <c r="S83" s="145"/>
      <c r="T83" s="42"/>
      <c r="U83" s="146"/>
      <c r="V83" s="46"/>
      <c r="W83" s="48">
        <f t="shared" si="10"/>
        <v>0</v>
      </c>
      <c r="X83" s="48">
        <f t="shared" si="11"/>
        <v>0</v>
      </c>
      <c r="Y83" s="49" t="e">
        <f t="shared" si="3"/>
        <v>#DIV/0!</v>
      </c>
      <c r="Z83" s="36" t="s">
        <v>67</v>
      </c>
      <c r="AA83" s="145"/>
      <c r="AB83" s="42"/>
      <c r="AC83" s="146"/>
      <c r="AD83" s="46"/>
      <c r="AE83" s="48">
        <f t="shared" si="12"/>
        <v>0</v>
      </c>
      <c r="AF83" s="48">
        <f t="shared" si="13"/>
        <v>0</v>
      </c>
      <c r="AG83" s="49" t="e">
        <f t="shared" si="4"/>
        <v>#DIV/0!</v>
      </c>
      <c r="AH83" s="36" t="s">
        <v>67</v>
      </c>
      <c r="AI83" s="145"/>
      <c r="AJ83" s="42"/>
      <c r="AK83" s="146"/>
      <c r="AL83" s="46"/>
      <c r="AM83" s="48">
        <f t="shared" si="14"/>
        <v>0</v>
      </c>
      <c r="AN83" s="48">
        <f t="shared" si="15"/>
        <v>0</v>
      </c>
      <c r="AO83" s="49" t="e">
        <f t="shared" si="5"/>
        <v>#DIV/0!</v>
      </c>
    </row>
    <row r="84" spans="1:41" x14ac:dyDescent="0.2">
      <c r="A84" s="36" t="s">
        <v>68</v>
      </c>
      <c r="B84" s="11">
        <f t="shared" si="6"/>
        <v>50</v>
      </c>
      <c r="C84" s="145"/>
      <c r="D84" s="42"/>
      <c r="E84" s="146"/>
      <c r="F84" s="43"/>
      <c r="G84" s="38">
        <f t="shared" si="0"/>
        <v>0</v>
      </c>
      <c r="H84" s="38">
        <f t="shared" si="7"/>
        <v>0</v>
      </c>
      <c r="I84" s="39" t="e">
        <f t="shared" si="1"/>
        <v>#DIV/0!</v>
      </c>
      <c r="J84" s="36" t="s">
        <v>68</v>
      </c>
      <c r="K84" s="145"/>
      <c r="L84" s="42"/>
      <c r="M84" s="146"/>
      <c r="N84" s="46"/>
      <c r="O84" s="48">
        <f t="shared" si="8"/>
        <v>0</v>
      </c>
      <c r="P84" s="48">
        <f t="shared" si="9"/>
        <v>0</v>
      </c>
      <c r="Q84" s="49" t="e">
        <f t="shared" si="2"/>
        <v>#DIV/0!</v>
      </c>
      <c r="R84" s="36" t="s">
        <v>68</v>
      </c>
      <c r="S84" s="145"/>
      <c r="T84" s="42"/>
      <c r="U84" s="146"/>
      <c r="V84" s="46"/>
      <c r="W84" s="48">
        <f t="shared" si="10"/>
        <v>0</v>
      </c>
      <c r="X84" s="48">
        <f t="shared" si="11"/>
        <v>0</v>
      </c>
      <c r="Y84" s="49" t="e">
        <f t="shared" si="3"/>
        <v>#DIV/0!</v>
      </c>
      <c r="Z84" s="36" t="s">
        <v>68</v>
      </c>
      <c r="AA84" s="145"/>
      <c r="AB84" s="42"/>
      <c r="AC84" s="146"/>
      <c r="AD84" s="46"/>
      <c r="AE84" s="48">
        <f t="shared" si="12"/>
        <v>0</v>
      </c>
      <c r="AF84" s="48">
        <f t="shared" si="13"/>
        <v>0</v>
      </c>
      <c r="AG84" s="49" t="e">
        <f t="shared" si="4"/>
        <v>#DIV/0!</v>
      </c>
      <c r="AH84" s="36" t="s">
        <v>68</v>
      </c>
      <c r="AI84" s="145"/>
      <c r="AJ84" s="42"/>
      <c r="AK84" s="146"/>
      <c r="AL84" s="46"/>
      <c r="AM84" s="48">
        <f t="shared" si="14"/>
        <v>0</v>
      </c>
      <c r="AN84" s="48">
        <f t="shared" si="15"/>
        <v>0</v>
      </c>
      <c r="AO84" s="49" t="e">
        <f t="shared" si="5"/>
        <v>#DIV/0!</v>
      </c>
    </row>
    <row r="85" spans="1:41" x14ac:dyDescent="0.2">
      <c r="A85" s="36" t="s">
        <v>69</v>
      </c>
      <c r="B85" s="11">
        <f t="shared" si="6"/>
        <v>51</v>
      </c>
      <c r="C85" s="145"/>
      <c r="D85" s="42"/>
      <c r="E85" s="146"/>
      <c r="F85" s="43"/>
      <c r="G85" s="38">
        <f t="shared" si="0"/>
        <v>0</v>
      </c>
      <c r="H85" s="38">
        <f t="shared" si="7"/>
        <v>0</v>
      </c>
      <c r="I85" s="39" t="e">
        <f t="shared" si="1"/>
        <v>#DIV/0!</v>
      </c>
      <c r="J85" s="36" t="s">
        <v>69</v>
      </c>
      <c r="K85" s="145"/>
      <c r="L85" s="42"/>
      <c r="M85" s="146"/>
      <c r="N85" s="46"/>
      <c r="O85" s="48">
        <f t="shared" si="8"/>
        <v>0</v>
      </c>
      <c r="P85" s="48">
        <f t="shared" si="9"/>
        <v>0</v>
      </c>
      <c r="Q85" s="49" t="e">
        <f t="shared" si="2"/>
        <v>#DIV/0!</v>
      </c>
      <c r="R85" s="36" t="s">
        <v>69</v>
      </c>
      <c r="S85" s="145"/>
      <c r="T85" s="42"/>
      <c r="U85" s="146"/>
      <c r="V85" s="46"/>
      <c r="W85" s="48">
        <f t="shared" si="10"/>
        <v>0</v>
      </c>
      <c r="X85" s="48">
        <f t="shared" si="11"/>
        <v>0</v>
      </c>
      <c r="Y85" s="49" t="e">
        <f t="shared" si="3"/>
        <v>#DIV/0!</v>
      </c>
      <c r="Z85" s="36" t="s">
        <v>69</v>
      </c>
      <c r="AA85" s="145"/>
      <c r="AB85" s="42"/>
      <c r="AC85" s="146"/>
      <c r="AD85" s="46"/>
      <c r="AE85" s="48">
        <f t="shared" si="12"/>
        <v>0</v>
      </c>
      <c r="AF85" s="48">
        <f t="shared" si="13"/>
        <v>0</v>
      </c>
      <c r="AG85" s="49" t="e">
        <f t="shared" si="4"/>
        <v>#DIV/0!</v>
      </c>
      <c r="AH85" s="36" t="s">
        <v>69</v>
      </c>
      <c r="AI85" s="145"/>
      <c r="AJ85" s="42"/>
      <c r="AK85" s="146"/>
      <c r="AL85" s="46"/>
      <c r="AM85" s="48">
        <f t="shared" si="14"/>
        <v>0</v>
      </c>
      <c r="AN85" s="48">
        <f t="shared" si="15"/>
        <v>0</v>
      </c>
      <c r="AO85" s="49" t="e">
        <f t="shared" si="5"/>
        <v>#DIV/0!</v>
      </c>
    </row>
    <row r="86" spans="1:41" x14ac:dyDescent="0.2">
      <c r="A86" s="36" t="s">
        <v>70</v>
      </c>
      <c r="B86" s="11">
        <f t="shared" si="6"/>
        <v>52</v>
      </c>
      <c r="C86" s="145"/>
      <c r="D86" s="42"/>
      <c r="E86" s="146"/>
      <c r="F86" s="43"/>
      <c r="G86" s="38">
        <f t="shared" si="0"/>
        <v>0</v>
      </c>
      <c r="H86" s="38">
        <f t="shared" si="7"/>
        <v>0</v>
      </c>
      <c r="I86" s="39" t="e">
        <f t="shared" si="1"/>
        <v>#DIV/0!</v>
      </c>
      <c r="J86" s="36" t="s">
        <v>70</v>
      </c>
      <c r="K86" s="145"/>
      <c r="L86" s="42"/>
      <c r="M86" s="146"/>
      <c r="N86" s="46"/>
      <c r="O86" s="48">
        <f t="shared" si="8"/>
        <v>0</v>
      </c>
      <c r="P86" s="48">
        <f t="shared" si="9"/>
        <v>0</v>
      </c>
      <c r="Q86" s="49" t="e">
        <f t="shared" si="2"/>
        <v>#DIV/0!</v>
      </c>
      <c r="R86" s="36" t="s">
        <v>70</v>
      </c>
      <c r="S86" s="145"/>
      <c r="T86" s="42"/>
      <c r="U86" s="146"/>
      <c r="V86" s="46"/>
      <c r="W86" s="48">
        <f t="shared" si="10"/>
        <v>0</v>
      </c>
      <c r="X86" s="48">
        <f t="shared" si="11"/>
        <v>0</v>
      </c>
      <c r="Y86" s="49" t="e">
        <f t="shared" si="3"/>
        <v>#DIV/0!</v>
      </c>
      <c r="Z86" s="36" t="s">
        <v>70</v>
      </c>
      <c r="AA86" s="145"/>
      <c r="AB86" s="42"/>
      <c r="AC86" s="146"/>
      <c r="AD86" s="46"/>
      <c r="AE86" s="48">
        <f t="shared" si="12"/>
        <v>0</v>
      </c>
      <c r="AF86" s="48">
        <f t="shared" si="13"/>
        <v>0</v>
      </c>
      <c r="AG86" s="49" t="e">
        <f t="shared" si="4"/>
        <v>#DIV/0!</v>
      </c>
      <c r="AH86" s="36" t="s">
        <v>70</v>
      </c>
      <c r="AI86" s="145"/>
      <c r="AJ86" s="42"/>
      <c r="AK86" s="146"/>
      <c r="AL86" s="46"/>
      <c r="AM86" s="48">
        <f t="shared" si="14"/>
        <v>0</v>
      </c>
      <c r="AN86" s="48">
        <f t="shared" si="15"/>
        <v>0</v>
      </c>
      <c r="AO86" s="49" t="e">
        <f t="shared" si="5"/>
        <v>#DIV/0!</v>
      </c>
    </row>
    <row r="87" spans="1:41" x14ac:dyDescent="0.2">
      <c r="A87" s="36" t="s">
        <v>71</v>
      </c>
      <c r="B87" s="11">
        <f t="shared" si="6"/>
        <v>53</v>
      </c>
      <c r="C87" s="145"/>
      <c r="D87" s="42"/>
      <c r="E87" s="146"/>
      <c r="F87" s="43"/>
      <c r="G87" s="38">
        <f t="shared" si="0"/>
        <v>0</v>
      </c>
      <c r="H87" s="38">
        <f t="shared" si="7"/>
        <v>0</v>
      </c>
      <c r="I87" s="39" t="e">
        <f t="shared" si="1"/>
        <v>#DIV/0!</v>
      </c>
      <c r="J87" s="36" t="s">
        <v>71</v>
      </c>
      <c r="K87" s="145"/>
      <c r="L87" s="42"/>
      <c r="M87" s="146"/>
      <c r="N87" s="46"/>
      <c r="O87" s="48">
        <f t="shared" si="8"/>
        <v>0</v>
      </c>
      <c r="P87" s="48">
        <f t="shared" si="9"/>
        <v>0</v>
      </c>
      <c r="Q87" s="49" t="e">
        <f t="shared" si="2"/>
        <v>#DIV/0!</v>
      </c>
      <c r="R87" s="36" t="s">
        <v>71</v>
      </c>
      <c r="S87" s="145"/>
      <c r="T87" s="42"/>
      <c r="U87" s="146"/>
      <c r="V87" s="46"/>
      <c r="W87" s="48">
        <f t="shared" si="10"/>
        <v>0</v>
      </c>
      <c r="X87" s="48">
        <f t="shared" si="11"/>
        <v>0</v>
      </c>
      <c r="Y87" s="49" t="e">
        <f t="shared" si="3"/>
        <v>#DIV/0!</v>
      </c>
      <c r="Z87" s="36" t="s">
        <v>71</v>
      </c>
      <c r="AA87" s="145"/>
      <c r="AB87" s="42"/>
      <c r="AC87" s="146"/>
      <c r="AD87" s="46"/>
      <c r="AE87" s="48">
        <f t="shared" si="12"/>
        <v>0</v>
      </c>
      <c r="AF87" s="48">
        <f t="shared" si="13"/>
        <v>0</v>
      </c>
      <c r="AG87" s="49" t="e">
        <f t="shared" si="4"/>
        <v>#DIV/0!</v>
      </c>
      <c r="AH87" s="36" t="s">
        <v>71</v>
      </c>
      <c r="AI87" s="145"/>
      <c r="AJ87" s="42"/>
      <c r="AK87" s="146"/>
      <c r="AL87" s="46"/>
      <c r="AM87" s="48">
        <f t="shared" si="14"/>
        <v>0</v>
      </c>
      <c r="AN87" s="48">
        <f t="shared" si="15"/>
        <v>0</v>
      </c>
      <c r="AO87" s="49" t="e">
        <f t="shared" si="5"/>
        <v>#DIV/0!</v>
      </c>
    </row>
    <row r="88" spans="1:41" x14ac:dyDescent="0.2">
      <c r="A88" s="36" t="s">
        <v>72</v>
      </c>
      <c r="B88" s="11">
        <f t="shared" si="6"/>
        <v>54</v>
      </c>
      <c r="C88" s="145"/>
      <c r="D88" s="42"/>
      <c r="E88" s="146"/>
      <c r="F88" s="43"/>
      <c r="G88" s="38">
        <f t="shared" si="0"/>
        <v>0</v>
      </c>
      <c r="H88" s="38">
        <f t="shared" si="7"/>
        <v>0</v>
      </c>
      <c r="I88" s="39" t="e">
        <f t="shared" si="1"/>
        <v>#DIV/0!</v>
      </c>
      <c r="J88" s="36" t="s">
        <v>72</v>
      </c>
      <c r="K88" s="145"/>
      <c r="L88" s="42"/>
      <c r="M88" s="146"/>
      <c r="N88" s="46"/>
      <c r="O88" s="48">
        <f t="shared" si="8"/>
        <v>0</v>
      </c>
      <c r="P88" s="48">
        <f t="shared" si="9"/>
        <v>0</v>
      </c>
      <c r="Q88" s="49" t="e">
        <f t="shared" si="2"/>
        <v>#DIV/0!</v>
      </c>
      <c r="R88" s="36" t="s">
        <v>72</v>
      </c>
      <c r="S88" s="145"/>
      <c r="T88" s="42"/>
      <c r="U88" s="146"/>
      <c r="V88" s="46"/>
      <c r="W88" s="48">
        <f t="shared" si="10"/>
        <v>0</v>
      </c>
      <c r="X88" s="48">
        <f t="shared" si="11"/>
        <v>0</v>
      </c>
      <c r="Y88" s="49" t="e">
        <f t="shared" si="3"/>
        <v>#DIV/0!</v>
      </c>
      <c r="Z88" s="36" t="s">
        <v>72</v>
      </c>
      <c r="AA88" s="145"/>
      <c r="AB88" s="42"/>
      <c r="AC88" s="146"/>
      <c r="AD88" s="46"/>
      <c r="AE88" s="48">
        <f t="shared" si="12"/>
        <v>0</v>
      </c>
      <c r="AF88" s="48">
        <f t="shared" si="13"/>
        <v>0</v>
      </c>
      <c r="AG88" s="49" t="e">
        <f t="shared" si="4"/>
        <v>#DIV/0!</v>
      </c>
      <c r="AH88" s="36" t="s">
        <v>72</v>
      </c>
      <c r="AI88" s="145"/>
      <c r="AJ88" s="42"/>
      <c r="AK88" s="146"/>
      <c r="AL88" s="46"/>
      <c r="AM88" s="48">
        <f t="shared" si="14"/>
        <v>0</v>
      </c>
      <c r="AN88" s="48">
        <f t="shared" si="15"/>
        <v>0</v>
      </c>
      <c r="AO88" s="49" t="e">
        <f t="shared" si="5"/>
        <v>#DIV/0!</v>
      </c>
    </row>
    <row r="89" spans="1:41" x14ac:dyDescent="0.2">
      <c r="A89" s="36" t="s">
        <v>73</v>
      </c>
      <c r="B89" s="11">
        <f t="shared" si="6"/>
        <v>55</v>
      </c>
      <c r="C89" s="145"/>
      <c r="D89" s="42"/>
      <c r="E89" s="146"/>
      <c r="F89" s="43"/>
      <c r="G89" s="38">
        <f t="shared" si="0"/>
        <v>0</v>
      </c>
      <c r="H89" s="38">
        <f t="shared" si="7"/>
        <v>0</v>
      </c>
      <c r="I89" s="39" t="e">
        <f t="shared" si="1"/>
        <v>#DIV/0!</v>
      </c>
      <c r="J89" s="36" t="s">
        <v>73</v>
      </c>
      <c r="K89" s="145"/>
      <c r="L89" s="42"/>
      <c r="M89" s="146"/>
      <c r="N89" s="46"/>
      <c r="O89" s="48">
        <f t="shared" si="8"/>
        <v>0</v>
      </c>
      <c r="P89" s="48">
        <f t="shared" si="9"/>
        <v>0</v>
      </c>
      <c r="Q89" s="49" t="e">
        <f t="shared" si="2"/>
        <v>#DIV/0!</v>
      </c>
      <c r="R89" s="36" t="s">
        <v>73</v>
      </c>
      <c r="S89" s="145"/>
      <c r="T89" s="42"/>
      <c r="U89" s="146"/>
      <c r="V89" s="46"/>
      <c r="W89" s="48">
        <f t="shared" si="10"/>
        <v>0</v>
      </c>
      <c r="X89" s="48">
        <f t="shared" si="11"/>
        <v>0</v>
      </c>
      <c r="Y89" s="49" t="e">
        <f t="shared" si="3"/>
        <v>#DIV/0!</v>
      </c>
      <c r="Z89" s="36" t="s">
        <v>73</v>
      </c>
      <c r="AA89" s="145"/>
      <c r="AB89" s="42"/>
      <c r="AC89" s="146"/>
      <c r="AD89" s="46"/>
      <c r="AE89" s="48">
        <f t="shared" si="12"/>
        <v>0</v>
      </c>
      <c r="AF89" s="48">
        <f t="shared" si="13"/>
        <v>0</v>
      </c>
      <c r="AG89" s="49" t="e">
        <f t="shared" si="4"/>
        <v>#DIV/0!</v>
      </c>
      <c r="AH89" s="36" t="s">
        <v>73</v>
      </c>
      <c r="AI89" s="145"/>
      <c r="AJ89" s="42"/>
      <c r="AK89" s="146"/>
      <c r="AL89" s="46"/>
      <c r="AM89" s="48">
        <f t="shared" si="14"/>
        <v>0</v>
      </c>
      <c r="AN89" s="48">
        <f t="shared" si="15"/>
        <v>0</v>
      </c>
      <c r="AO89" s="49" t="e">
        <f t="shared" si="5"/>
        <v>#DIV/0!</v>
      </c>
    </row>
    <row r="90" spans="1:41" x14ac:dyDescent="0.2">
      <c r="A90" s="36" t="s">
        <v>74</v>
      </c>
      <c r="B90" s="11">
        <f t="shared" si="6"/>
        <v>56</v>
      </c>
      <c r="C90" s="145"/>
      <c r="D90" s="42"/>
      <c r="E90" s="146"/>
      <c r="F90" s="43"/>
      <c r="G90" s="38">
        <f t="shared" si="0"/>
        <v>0</v>
      </c>
      <c r="H90" s="38">
        <f t="shared" si="7"/>
        <v>0</v>
      </c>
      <c r="I90" s="39" t="e">
        <f t="shared" si="1"/>
        <v>#DIV/0!</v>
      </c>
      <c r="J90" s="36" t="s">
        <v>74</v>
      </c>
      <c r="K90" s="145"/>
      <c r="L90" s="42"/>
      <c r="M90" s="146"/>
      <c r="N90" s="46"/>
      <c r="O90" s="48">
        <f t="shared" si="8"/>
        <v>0</v>
      </c>
      <c r="P90" s="48">
        <f t="shared" si="9"/>
        <v>0</v>
      </c>
      <c r="Q90" s="49" t="e">
        <f t="shared" si="2"/>
        <v>#DIV/0!</v>
      </c>
      <c r="R90" s="36" t="s">
        <v>74</v>
      </c>
      <c r="S90" s="145"/>
      <c r="T90" s="42"/>
      <c r="U90" s="146"/>
      <c r="V90" s="46"/>
      <c r="W90" s="48">
        <f t="shared" si="10"/>
        <v>0</v>
      </c>
      <c r="X90" s="48">
        <f t="shared" si="11"/>
        <v>0</v>
      </c>
      <c r="Y90" s="49" t="e">
        <f t="shared" si="3"/>
        <v>#DIV/0!</v>
      </c>
      <c r="Z90" s="36" t="s">
        <v>74</v>
      </c>
      <c r="AA90" s="145"/>
      <c r="AB90" s="42"/>
      <c r="AC90" s="146"/>
      <c r="AD90" s="46"/>
      <c r="AE90" s="48">
        <f t="shared" si="12"/>
        <v>0</v>
      </c>
      <c r="AF90" s="48">
        <f t="shared" si="13"/>
        <v>0</v>
      </c>
      <c r="AG90" s="49" t="e">
        <f t="shared" si="4"/>
        <v>#DIV/0!</v>
      </c>
      <c r="AH90" s="36" t="s">
        <v>74</v>
      </c>
      <c r="AI90" s="145"/>
      <c r="AJ90" s="42"/>
      <c r="AK90" s="146"/>
      <c r="AL90" s="46"/>
      <c r="AM90" s="48">
        <f t="shared" si="14"/>
        <v>0</v>
      </c>
      <c r="AN90" s="48">
        <f t="shared" si="15"/>
        <v>0</v>
      </c>
      <c r="AO90" s="49" t="e">
        <f t="shared" si="5"/>
        <v>#DIV/0!</v>
      </c>
    </row>
    <row r="91" spans="1:41" x14ac:dyDescent="0.2">
      <c r="A91" s="36" t="s">
        <v>75</v>
      </c>
      <c r="B91" s="11">
        <f t="shared" si="6"/>
        <v>57</v>
      </c>
      <c r="C91" s="145"/>
      <c r="D91" s="42"/>
      <c r="E91" s="146"/>
      <c r="F91" s="43"/>
      <c r="G91" s="38">
        <f t="shared" si="0"/>
        <v>0</v>
      </c>
      <c r="H91" s="38">
        <f t="shared" si="7"/>
        <v>0</v>
      </c>
      <c r="I91" s="39" t="e">
        <f t="shared" si="1"/>
        <v>#DIV/0!</v>
      </c>
      <c r="J91" s="36" t="s">
        <v>75</v>
      </c>
      <c r="K91" s="145"/>
      <c r="L91" s="42"/>
      <c r="M91" s="146"/>
      <c r="N91" s="46"/>
      <c r="O91" s="48">
        <f t="shared" si="8"/>
        <v>0</v>
      </c>
      <c r="P91" s="48">
        <f t="shared" si="9"/>
        <v>0</v>
      </c>
      <c r="Q91" s="49" t="e">
        <f t="shared" si="2"/>
        <v>#DIV/0!</v>
      </c>
      <c r="R91" s="36" t="s">
        <v>75</v>
      </c>
      <c r="S91" s="145"/>
      <c r="T91" s="42"/>
      <c r="U91" s="146"/>
      <c r="V91" s="46"/>
      <c r="W91" s="48">
        <f t="shared" si="10"/>
        <v>0</v>
      </c>
      <c r="X91" s="48">
        <f t="shared" si="11"/>
        <v>0</v>
      </c>
      <c r="Y91" s="49" t="e">
        <f t="shared" si="3"/>
        <v>#DIV/0!</v>
      </c>
      <c r="Z91" s="36" t="s">
        <v>75</v>
      </c>
      <c r="AA91" s="145"/>
      <c r="AB91" s="42"/>
      <c r="AC91" s="146"/>
      <c r="AD91" s="46"/>
      <c r="AE91" s="48">
        <f t="shared" si="12"/>
        <v>0</v>
      </c>
      <c r="AF91" s="48">
        <f t="shared" si="13"/>
        <v>0</v>
      </c>
      <c r="AG91" s="49" t="e">
        <f t="shared" si="4"/>
        <v>#DIV/0!</v>
      </c>
      <c r="AH91" s="36" t="s">
        <v>75</v>
      </c>
      <c r="AI91" s="145"/>
      <c r="AJ91" s="42"/>
      <c r="AK91" s="146"/>
      <c r="AL91" s="46"/>
      <c r="AM91" s="48">
        <f t="shared" si="14"/>
        <v>0</v>
      </c>
      <c r="AN91" s="48">
        <f t="shared" si="15"/>
        <v>0</v>
      </c>
      <c r="AO91" s="49" t="e">
        <f t="shared" si="5"/>
        <v>#DIV/0!</v>
      </c>
    </row>
    <row r="92" spans="1:41" x14ac:dyDescent="0.2">
      <c r="A92" s="36" t="s">
        <v>76</v>
      </c>
      <c r="B92" s="11">
        <f t="shared" si="6"/>
        <v>58</v>
      </c>
      <c r="C92" s="145"/>
      <c r="D92" s="42"/>
      <c r="E92" s="146"/>
      <c r="F92" s="43"/>
      <c r="G92" s="38">
        <f t="shared" si="0"/>
        <v>0</v>
      </c>
      <c r="H92" s="38">
        <f t="shared" si="7"/>
        <v>0</v>
      </c>
      <c r="I92" s="39" t="e">
        <f t="shared" si="1"/>
        <v>#DIV/0!</v>
      </c>
      <c r="J92" s="36" t="s">
        <v>76</v>
      </c>
      <c r="K92" s="145"/>
      <c r="L92" s="42"/>
      <c r="M92" s="146"/>
      <c r="N92" s="46"/>
      <c r="O92" s="48">
        <f t="shared" si="8"/>
        <v>0</v>
      </c>
      <c r="P92" s="48">
        <f t="shared" si="9"/>
        <v>0</v>
      </c>
      <c r="Q92" s="49" t="e">
        <f t="shared" si="2"/>
        <v>#DIV/0!</v>
      </c>
      <c r="R92" s="36" t="s">
        <v>76</v>
      </c>
      <c r="S92" s="145"/>
      <c r="T92" s="42"/>
      <c r="U92" s="146"/>
      <c r="V92" s="46"/>
      <c r="W92" s="48">
        <f t="shared" si="10"/>
        <v>0</v>
      </c>
      <c r="X92" s="48">
        <f t="shared" si="11"/>
        <v>0</v>
      </c>
      <c r="Y92" s="49" t="e">
        <f t="shared" si="3"/>
        <v>#DIV/0!</v>
      </c>
      <c r="Z92" s="36" t="s">
        <v>76</v>
      </c>
      <c r="AA92" s="145"/>
      <c r="AB92" s="42"/>
      <c r="AC92" s="146"/>
      <c r="AD92" s="46"/>
      <c r="AE92" s="48">
        <f t="shared" si="12"/>
        <v>0</v>
      </c>
      <c r="AF92" s="48">
        <f t="shared" si="13"/>
        <v>0</v>
      </c>
      <c r="AG92" s="49" t="e">
        <f t="shared" si="4"/>
        <v>#DIV/0!</v>
      </c>
      <c r="AH92" s="36" t="s">
        <v>76</v>
      </c>
      <c r="AI92" s="145"/>
      <c r="AJ92" s="42"/>
      <c r="AK92" s="146"/>
      <c r="AL92" s="46"/>
      <c r="AM92" s="48">
        <f t="shared" si="14"/>
        <v>0</v>
      </c>
      <c r="AN92" s="48">
        <f t="shared" si="15"/>
        <v>0</v>
      </c>
      <c r="AO92" s="49" t="e">
        <f t="shared" si="5"/>
        <v>#DIV/0!</v>
      </c>
    </row>
    <row r="93" spans="1:41" x14ac:dyDescent="0.2">
      <c r="A93" s="36" t="s">
        <v>77</v>
      </c>
      <c r="B93" s="11">
        <f t="shared" si="6"/>
        <v>59</v>
      </c>
      <c r="C93" s="145"/>
      <c r="D93" s="42"/>
      <c r="E93" s="146"/>
      <c r="F93" s="43"/>
      <c r="G93" s="38">
        <f t="shared" si="0"/>
        <v>0</v>
      </c>
      <c r="H93" s="38">
        <f t="shared" si="7"/>
        <v>0</v>
      </c>
      <c r="I93" s="39" t="e">
        <f t="shared" si="1"/>
        <v>#DIV/0!</v>
      </c>
      <c r="J93" s="36" t="s">
        <v>77</v>
      </c>
      <c r="K93" s="145"/>
      <c r="L93" s="42"/>
      <c r="M93" s="146"/>
      <c r="N93" s="46"/>
      <c r="O93" s="48">
        <f t="shared" si="8"/>
        <v>0</v>
      </c>
      <c r="P93" s="48">
        <f t="shared" si="9"/>
        <v>0</v>
      </c>
      <c r="Q93" s="49" t="e">
        <f t="shared" si="2"/>
        <v>#DIV/0!</v>
      </c>
      <c r="R93" s="36" t="s">
        <v>77</v>
      </c>
      <c r="S93" s="145"/>
      <c r="T93" s="42"/>
      <c r="U93" s="146"/>
      <c r="V93" s="46"/>
      <c r="W93" s="48">
        <f t="shared" si="10"/>
        <v>0</v>
      </c>
      <c r="X93" s="48">
        <f t="shared" si="11"/>
        <v>0</v>
      </c>
      <c r="Y93" s="49" t="e">
        <f t="shared" si="3"/>
        <v>#DIV/0!</v>
      </c>
      <c r="Z93" s="36" t="s">
        <v>77</v>
      </c>
      <c r="AA93" s="145"/>
      <c r="AB93" s="42"/>
      <c r="AC93" s="146"/>
      <c r="AD93" s="46"/>
      <c r="AE93" s="48">
        <f t="shared" si="12"/>
        <v>0</v>
      </c>
      <c r="AF93" s="48">
        <f t="shared" si="13"/>
        <v>0</v>
      </c>
      <c r="AG93" s="49" t="e">
        <f t="shared" si="4"/>
        <v>#DIV/0!</v>
      </c>
      <c r="AH93" s="36" t="s">
        <v>77</v>
      </c>
      <c r="AI93" s="145"/>
      <c r="AJ93" s="42"/>
      <c r="AK93" s="146"/>
      <c r="AL93" s="46"/>
      <c r="AM93" s="48">
        <f t="shared" si="14"/>
        <v>0</v>
      </c>
      <c r="AN93" s="48">
        <f t="shared" si="15"/>
        <v>0</v>
      </c>
      <c r="AO93" s="49" t="e">
        <f t="shared" si="5"/>
        <v>#DIV/0!</v>
      </c>
    </row>
    <row r="94" spans="1:41" x14ac:dyDescent="0.2">
      <c r="A94" s="36" t="s">
        <v>78</v>
      </c>
      <c r="B94" s="11">
        <f t="shared" si="6"/>
        <v>60</v>
      </c>
      <c r="C94" s="145"/>
      <c r="D94" s="42"/>
      <c r="E94" s="146"/>
      <c r="F94" s="43"/>
      <c r="G94" s="38">
        <f t="shared" si="0"/>
        <v>0</v>
      </c>
      <c r="H94" s="38">
        <f t="shared" si="7"/>
        <v>0</v>
      </c>
      <c r="I94" s="39" t="e">
        <f t="shared" si="1"/>
        <v>#DIV/0!</v>
      </c>
      <c r="J94" s="36" t="s">
        <v>78</v>
      </c>
      <c r="K94" s="145"/>
      <c r="L94" s="42"/>
      <c r="M94" s="146"/>
      <c r="N94" s="46"/>
      <c r="O94" s="48">
        <f t="shared" si="8"/>
        <v>0</v>
      </c>
      <c r="P94" s="48">
        <f t="shared" si="9"/>
        <v>0</v>
      </c>
      <c r="Q94" s="49" t="e">
        <f t="shared" si="2"/>
        <v>#DIV/0!</v>
      </c>
      <c r="R94" s="36" t="s">
        <v>78</v>
      </c>
      <c r="S94" s="145"/>
      <c r="T94" s="42"/>
      <c r="U94" s="146"/>
      <c r="V94" s="46"/>
      <c r="W94" s="48">
        <f t="shared" si="10"/>
        <v>0</v>
      </c>
      <c r="X94" s="48">
        <f t="shared" si="11"/>
        <v>0</v>
      </c>
      <c r="Y94" s="49" t="e">
        <f t="shared" si="3"/>
        <v>#DIV/0!</v>
      </c>
      <c r="Z94" s="36" t="s">
        <v>78</v>
      </c>
      <c r="AA94" s="145"/>
      <c r="AB94" s="42"/>
      <c r="AC94" s="146"/>
      <c r="AD94" s="46"/>
      <c r="AE94" s="48">
        <f t="shared" si="12"/>
        <v>0</v>
      </c>
      <c r="AF94" s="48">
        <f t="shared" si="13"/>
        <v>0</v>
      </c>
      <c r="AG94" s="49" t="e">
        <f t="shared" si="4"/>
        <v>#DIV/0!</v>
      </c>
      <c r="AH94" s="36" t="s">
        <v>78</v>
      </c>
      <c r="AI94" s="145"/>
      <c r="AJ94" s="42"/>
      <c r="AK94" s="146"/>
      <c r="AL94" s="46"/>
      <c r="AM94" s="48">
        <f t="shared" si="14"/>
        <v>0</v>
      </c>
      <c r="AN94" s="48">
        <f t="shared" si="15"/>
        <v>0</v>
      </c>
      <c r="AO94" s="49" t="e">
        <f t="shared" si="5"/>
        <v>#DIV/0!</v>
      </c>
    </row>
    <row r="95" spans="1:41" x14ac:dyDescent="0.2">
      <c r="A95" s="36" t="s">
        <v>79</v>
      </c>
      <c r="B95" s="11">
        <f t="shared" si="6"/>
        <v>61</v>
      </c>
      <c r="C95" s="145"/>
      <c r="D95" s="42"/>
      <c r="E95" s="146"/>
      <c r="F95" s="43"/>
      <c r="G95" s="38">
        <f t="shared" si="0"/>
        <v>0</v>
      </c>
      <c r="H95" s="38">
        <f t="shared" si="7"/>
        <v>0</v>
      </c>
      <c r="I95" s="39" t="e">
        <f t="shared" si="1"/>
        <v>#DIV/0!</v>
      </c>
      <c r="J95" s="36" t="s">
        <v>79</v>
      </c>
      <c r="K95" s="145"/>
      <c r="L95" s="42"/>
      <c r="M95" s="146"/>
      <c r="N95" s="46"/>
      <c r="O95" s="48">
        <f t="shared" si="8"/>
        <v>0</v>
      </c>
      <c r="P95" s="48">
        <f t="shared" si="9"/>
        <v>0</v>
      </c>
      <c r="Q95" s="49" t="e">
        <f t="shared" si="2"/>
        <v>#DIV/0!</v>
      </c>
      <c r="R95" s="36" t="s">
        <v>79</v>
      </c>
      <c r="S95" s="145"/>
      <c r="T95" s="42"/>
      <c r="U95" s="146"/>
      <c r="V95" s="46"/>
      <c r="W95" s="48">
        <f t="shared" si="10"/>
        <v>0</v>
      </c>
      <c r="X95" s="48">
        <f t="shared" si="11"/>
        <v>0</v>
      </c>
      <c r="Y95" s="49" t="e">
        <f t="shared" si="3"/>
        <v>#DIV/0!</v>
      </c>
      <c r="Z95" s="36" t="s">
        <v>79</v>
      </c>
      <c r="AA95" s="145"/>
      <c r="AB95" s="42"/>
      <c r="AC95" s="146"/>
      <c r="AD95" s="46"/>
      <c r="AE95" s="48">
        <f t="shared" si="12"/>
        <v>0</v>
      </c>
      <c r="AF95" s="48">
        <f t="shared" si="13"/>
        <v>0</v>
      </c>
      <c r="AG95" s="49" t="e">
        <f t="shared" si="4"/>
        <v>#DIV/0!</v>
      </c>
      <c r="AH95" s="36" t="s">
        <v>79</v>
      </c>
      <c r="AI95" s="145"/>
      <c r="AJ95" s="42"/>
      <c r="AK95" s="146"/>
      <c r="AL95" s="46"/>
      <c r="AM95" s="48">
        <f t="shared" si="14"/>
        <v>0</v>
      </c>
      <c r="AN95" s="48">
        <f t="shared" si="15"/>
        <v>0</v>
      </c>
      <c r="AO95" s="49" t="e">
        <f t="shared" si="5"/>
        <v>#DIV/0!</v>
      </c>
    </row>
    <row r="96" spans="1:41" x14ac:dyDescent="0.2">
      <c r="A96" s="36" t="s">
        <v>80</v>
      </c>
      <c r="B96" s="11">
        <f t="shared" si="6"/>
        <v>62</v>
      </c>
      <c r="C96" s="145"/>
      <c r="D96" s="42"/>
      <c r="E96" s="146"/>
      <c r="F96" s="43"/>
      <c r="G96" s="38">
        <f t="shared" si="0"/>
        <v>0</v>
      </c>
      <c r="H96" s="38">
        <f t="shared" si="7"/>
        <v>0</v>
      </c>
      <c r="I96" s="39" t="e">
        <f t="shared" si="1"/>
        <v>#DIV/0!</v>
      </c>
      <c r="J96" s="36" t="s">
        <v>80</v>
      </c>
      <c r="K96" s="145"/>
      <c r="L96" s="42"/>
      <c r="M96" s="146"/>
      <c r="N96" s="46"/>
      <c r="O96" s="48">
        <f t="shared" si="8"/>
        <v>0</v>
      </c>
      <c r="P96" s="48">
        <f t="shared" si="9"/>
        <v>0</v>
      </c>
      <c r="Q96" s="49" t="e">
        <f t="shared" si="2"/>
        <v>#DIV/0!</v>
      </c>
      <c r="R96" s="36" t="s">
        <v>80</v>
      </c>
      <c r="S96" s="145"/>
      <c r="T96" s="42"/>
      <c r="U96" s="146"/>
      <c r="V96" s="46"/>
      <c r="W96" s="48">
        <f t="shared" si="10"/>
        <v>0</v>
      </c>
      <c r="X96" s="48">
        <f t="shared" si="11"/>
        <v>0</v>
      </c>
      <c r="Y96" s="49" t="e">
        <f t="shared" si="3"/>
        <v>#DIV/0!</v>
      </c>
      <c r="Z96" s="36" t="s">
        <v>80</v>
      </c>
      <c r="AA96" s="145"/>
      <c r="AB96" s="42"/>
      <c r="AC96" s="146"/>
      <c r="AD96" s="46"/>
      <c r="AE96" s="48">
        <f t="shared" si="12"/>
        <v>0</v>
      </c>
      <c r="AF96" s="48">
        <f t="shared" si="13"/>
        <v>0</v>
      </c>
      <c r="AG96" s="49" t="e">
        <f t="shared" si="4"/>
        <v>#DIV/0!</v>
      </c>
      <c r="AH96" s="36" t="s">
        <v>80</v>
      </c>
      <c r="AI96" s="145"/>
      <c r="AJ96" s="42"/>
      <c r="AK96" s="146"/>
      <c r="AL96" s="46"/>
      <c r="AM96" s="48">
        <f t="shared" si="14"/>
        <v>0</v>
      </c>
      <c r="AN96" s="48">
        <f t="shared" si="15"/>
        <v>0</v>
      </c>
      <c r="AO96" s="49" t="e">
        <f t="shared" si="5"/>
        <v>#DIV/0!</v>
      </c>
    </row>
    <row r="97" spans="1:41" x14ac:dyDescent="0.2">
      <c r="A97" s="36" t="s">
        <v>81</v>
      </c>
      <c r="B97" s="11">
        <f t="shared" si="6"/>
        <v>63</v>
      </c>
      <c r="C97" s="145"/>
      <c r="D97" s="42"/>
      <c r="E97" s="146"/>
      <c r="F97" s="43"/>
      <c r="G97" s="38">
        <f t="shared" si="0"/>
        <v>0</v>
      </c>
      <c r="H97" s="38">
        <f t="shared" si="7"/>
        <v>0</v>
      </c>
      <c r="I97" s="39" t="e">
        <f t="shared" si="1"/>
        <v>#DIV/0!</v>
      </c>
      <c r="J97" s="36" t="s">
        <v>81</v>
      </c>
      <c r="K97" s="145"/>
      <c r="L97" s="42"/>
      <c r="M97" s="146"/>
      <c r="N97" s="46"/>
      <c r="O97" s="48">
        <f t="shared" si="8"/>
        <v>0</v>
      </c>
      <c r="P97" s="48">
        <f t="shared" si="9"/>
        <v>0</v>
      </c>
      <c r="Q97" s="49" t="e">
        <f t="shared" si="2"/>
        <v>#DIV/0!</v>
      </c>
      <c r="R97" s="36" t="s">
        <v>81</v>
      </c>
      <c r="S97" s="145"/>
      <c r="T97" s="42"/>
      <c r="U97" s="146"/>
      <c r="V97" s="46"/>
      <c r="W97" s="48">
        <f t="shared" si="10"/>
        <v>0</v>
      </c>
      <c r="X97" s="48">
        <f t="shared" si="11"/>
        <v>0</v>
      </c>
      <c r="Y97" s="49" t="e">
        <f t="shared" si="3"/>
        <v>#DIV/0!</v>
      </c>
      <c r="Z97" s="36" t="s">
        <v>81</v>
      </c>
      <c r="AA97" s="145"/>
      <c r="AB97" s="42"/>
      <c r="AC97" s="146"/>
      <c r="AD97" s="46"/>
      <c r="AE97" s="48">
        <f t="shared" si="12"/>
        <v>0</v>
      </c>
      <c r="AF97" s="48">
        <f t="shared" si="13"/>
        <v>0</v>
      </c>
      <c r="AG97" s="49" t="e">
        <f t="shared" si="4"/>
        <v>#DIV/0!</v>
      </c>
      <c r="AH97" s="36" t="s">
        <v>81</v>
      </c>
      <c r="AI97" s="145"/>
      <c r="AJ97" s="42"/>
      <c r="AK97" s="146"/>
      <c r="AL97" s="46"/>
      <c r="AM97" s="48">
        <f t="shared" si="14"/>
        <v>0</v>
      </c>
      <c r="AN97" s="48">
        <f t="shared" si="15"/>
        <v>0</v>
      </c>
      <c r="AO97" s="49" t="e">
        <f t="shared" si="5"/>
        <v>#DIV/0!</v>
      </c>
    </row>
    <row r="98" spans="1:41" x14ac:dyDescent="0.2">
      <c r="A98" s="36" t="s">
        <v>82</v>
      </c>
      <c r="B98" s="11">
        <f t="shared" si="6"/>
        <v>64</v>
      </c>
      <c r="C98" s="145"/>
      <c r="D98" s="42"/>
      <c r="E98" s="146"/>
      <c r="F98" s="43"/>
      <c r="G98" s="38">
        <f t="shared" si="0"/>
        <v>0</v>
      </c>
      <c r="H98" s="38">
        <f t="shared" si="7"/>
        <v>0</v>
      </c>
      <c r="I98" s="39" t="e">
        <f t="shared" si="1"/>
        <v>#DIV/0!</v>
      </c>
      <c r="J98" s="36" t="s">
        <v>82</v>
      </c>
      <c r="K98" s="145"/>
      <c r="L98" s="42"/>
      <c r="M98" s="146"/>
      <c r="N98" s="46"/>
      <c r="O98" s="48">
        <f t="shared" si="8"/>
        <v>0</v>
      </c>
      <c r="P98" s="48">
        <f t="shared" si="9"/>
        <v>0</v>
      </c>
      <c r="Q98" s="49" t="e">
        <f t="shared" si="2"/>
        <v>#DIV/0!</v>
      </c>
      <c r="R98" s="36" t="s">
        <v>82</v>
      </c>
      <c r="S98" s="145"/>
      <c r="T98" s="42"/>
      <c r="U98" s="146"/>
      <c r="V98" s="46"/>
      <c r="W98" s="48">
        <f t="shared" si="10"/>
        <v>0</v>
      </c>
      <c r="X98" s="48">
        <f t="shared" si="11"/>
        <v>0</v>
      </c>
      <c r="Y98" s="49" t="e">
        <f t="shared" si="3"/>
        <v>#DIV/0!</v>
      </c>
      <c r="Z98" s="36" t="s">
        <v>82</v>
      </c>
      <c r="AA98" s="145"/>
      <c r="AB98" s="42"/>
      <c r="AC98" s="146"/>
      <c r="AD98" s="46"/>
      <c r="AE98" s="48">
        <f t="shared" si="12"/>
        <v>0</v>
      </c>
      <c r="AF98" s="48">
        <f t="shared" si="13"/>
        <v>0</v>
      </c>
      <c r="AG98" s="49" t="e">
        <f t="shared" si="4"/>
        <v>#DIV/0!</v>
      </c>
      <c r="AH98" s="36" t="s">
        <v>82</v>
      </c>
      <c r="AI98" s="145"/>
      <c r="AJ98" s="42"/>
      <c r="AK98" s="146"/>
      <c r="AL98" s="46"/>
      <c r="AM98" s="48">
        <f t="shared" si="14"/>
        <v>0</v>
      </c>
      <c r="AN98" s="48">
        <f t="shared" si="15"/>
        <v>0</v>
      </c>
      <c r="AO98" s="49" t="e">
        <f t="shared" si="5"/>
        <v>#DIV/0!</v>
      </c>
    </row>
    <row r="99" spans="1:41" x14ac:dyDescent="0.2">
      <c r="A99" s="36" t="s">
        <v>83</v>
      </c>
      <c r="B99" s="11">
        <f t="shared" si="6"/>
        <v>65</v>
      </c>
      <c r="C99" s="145"/>
      <c r="D99" s="42"/>
      <c r="E99" s="146"/>
      <c r="F99" s="43"/>
      <c r="G99" s="38">
        <f t="shared" si="0"/>
        <v>0</v>
      </c>
      <c r="H99" s="38">
        <f t="shared" si="7"/>
        <v>0</v>
      </c>
      <c r="I99" s="39" t="e">
        <f t="shared" ref="I99:I162" si="16">+H99/$H$26</f>
        <v>#DIV/0!</v>
      </c>
      <c r="J99" s="36" t="s">
        <v>83</v>
      </c>
      <c r="K99" s="145"/>
      <c r="L99" s="42"/>
      <c r="M99" s="146"/>
      <c r="N99" s="46"/>
      <c r="O99" s="48">
        <f t="shared" si="8"/>
        <v>0</v>
      </c>
      <c r="P99" s="48">
        <f t="shared" si="9"/>
        <v>0</v>
      </c>
      <c r="Q99" s="49" t="e">
        <f t="shared" ref="Q99:Q162" si="17">+P99/$M$3</f>
        <v>#DIV/0!</v>
      </c>
      <c r="R99" s="36" t="s">
        <v>83</v>
      </c>
      <c r="S99" s="145"/>
      <c r="T99" s="42"/>
      <c r="U99" s="146"/>
      <c r="V99" s="46"/>
      <c r="W99" s="48">
        <f t="shared" si="10"/>
        <v>0</v>
      </c>
      <c r="X99" s="48">
        <f t="shared" si="11"/>
        <v>0</v>
      </c>
      <c r="Y99" s="49" t="e">
        <f t="shared" ref="Y99:Y162" si="18">+X99/$M$9</f>
        <v>#DIV/0!</v>
      </c>
      <c r="Z99" s="36" t="s">
        <v>83</v>
      </c>
      <c r="AA99" s="145"/>
      <c r="AB99" s="42"/>
      <c r="AC99" s="146"/>
      <c r="AD99" s="46"/>
      <c r="AE99" s="48">
        <f t="shared" si="12"/>
        <v>0</v>
      </c>
      <c r="AF99" s="48">
        <f t="shared" si="13"/>
        <v>0</v>
      </c>
      <c r="AG99" s="49" t="e">
        <f t="shared" ref="AG99:AG162" si="19">+AF99/$M$15</f>
        <v>#DIV/0!</v>
      </c>
      <c r="AH99" s="36" t="s">
        <v>83</v>
      </c>
      <c r="AI99" s="145"/>
      <c r="AJ99" s="42"/>
      <c r="AK99" s="146"/>
      <c r="AL99" s="46"/>
      <c r="AM99" s="48">
        <f t="shared" si="14"/>
        <v>0</v>
      </c>
      <c r="AN99" s="48">
        <f t="shared" si="15"/>
        <v>0</v>
      </c>
      <c r="AO99" s="49" t="e">
        <f t="shared" ref="AO99:AO162" si="20">+AN99/$M$21</f>
        <v>#DIV/0!</v>
      </c>
    </row>
    <row r="100" spans="1:41" x14ac:dyDescent="0.2">
      <c r="A100" s="36" t="s">
        <v>84</v>
      </c>
      <c r="B100" s="11">
        <f t="shared" ref="B100:B163" si="21">+B99+1</f>
        <v>66</v>
      </c>
      <c r="C100" s="145"/>
      <c r="D100" s="42"/>
      <c r="E100" s="146"/>
      <c r="F100" s="43"/>
      <c r="G100" s="38">
        <f t="shared" ref="G100:G163" si="22">+F100-F99</f>
        <v>0</v>
      </c>
      <c r="H100" s="38">
        <f t="shared" ref="H100:H163" si="23">+G100+H99</f>
        <v>0</v>
      </c>
      <c r="I100" s="39" t="e">
        <f t="shared" si="16"/>
        <v>#DIV/0!</v>
      </c>
      <c r="J100" s="36" t="s">
        <v>84</v>
      </c>
      <c r="K100" s="145"/>
      <c r="L100" s="42"/>
      <c r="M100" s="146"/>
      <c r="N100" s="46"/>
      <c r="O100" s="48">
        <f t="shared" ref="O100:O163" si="24">+N100-N99</f>
        <v>0</v>
      </c>
      <c r="P100" s="48">
        <f t="shared" ref="P100:P163" si="25">+O100+P99</f>
        <v>0</v>
      </c>
      <c r="Q100" s="49" t="e">
        <f t="shared" si="17"/>
        <v>#DIV/0!</v>
      </c>
      <c r="R100" s="36" t="s">
        <v>84</v>
      </c>
      <c r="S100" s="145"/>
      <c r="T100" s="42"/>
      <c r="U100" s="146"/>
      <c r="V100" s="46"/>
      <c r="W100" s="48">
        <f t="shared" ref="W100:W163" si="26">+V100-V99</f>
        <v>0</v>
      </c>
      <c r="X100" s="48">
        <f t="shared" ref="X100:X163" si="27">+W100+X99</f>
        <v>0</v>
      </c>
      <c r="Y100" s="49" t="e">
        <f t="shared" si="18"/>
        <v>#DIV/0!</v>
      </c>
      <c r="Z100" s="36" t="s">
        <v>84</v>
      </c>
      <c r="AA100" s="145"/>
      <c r="AB100" s="42"/>
      <c r="AC100" s="146"/>
      <c r="AD100" s="46"/>
      <c r="AE100" s="48">
        <f t="shared" ref="AE100:AE163" si="28">+AD100-AD99</f>
        <v>0</v>
      </c>
      <c r="AF100" s="48">
        <f t="shared" ref="AF100:AF163" si="29">+AE100+AF99</f>
        <v>0</v>
      </c>
      <c r="AG100" s="49" t="e">
        <f t="shared" si="19"/>
        <v>#DIV/0!</v>
      </c>
      <c r="AH100" s="36" t="s">
        <v>84</v>
      </c>
      <c r="AI100" s="145"/>
      <c r="AJ100" s="42"/>
      <c r="AK100" s="146"/>
      <c r="AL100" s="46"/>
      <c r="AM100" s="48">
        <f t="shared" ref="AM100:AM163" si="30">+AL100-AL99</f>
        <v>0</v>
      </c>
      <c r="AN100" s="48">
        <f t="shared" ref="AN100:AN163" si="31">+AM100+AN99</f>
        <v>0</v>
      </c>
      <c r="AO100" s="49" t="e">
        <f t="shared" si="20"/>
        <v>#DIV/0!</v>
      </c>
    </row>
    <row r="101" spans="1:41" x14ac:dyDescent="0.2">
      <c r="A101" s="36" t="s">
        <v>85</v>
      </c>
      <c r="B101" s="11">
        <f t="shared" si="21"/>
        <v>67</v>
      </c>
      <c r="C101" s="145"/>
      <c r="D101" s="42"/>
      <c r="E101" s="146"/>
      <c r="F101" s="43"/>
      <c r="G101" s="38">
        <f t="shared" si="22"/>
        <v>0</v>
      </c>
      <c r="H101" s="38">
        <f t="shared" si="23"/>
        <v>0</v>
      </c>
      <c r="I101" s="39" t="e">
        <f t="shared" si="16"/>
        <v>#DIV/0!</v>
      </c>
      <c r="J101" s="36" t="s">
        <v>85</v>
      </c>
      <c r="K101" s="145"/>
      <c r="L101" s="42"/>
      <c r="M101" s="146"/>
      <c r="N101" s="46"/>
      <c r="O101" s="48">
        <f t="shared" si="24"/>
        <v>0</v>
      </c>
      <c r="P101" s="48">
        <f t="shared" si="25"/>
        <v>0</v>
      </c>
      <c r="Q101" s="49" t="e">
        <f t="shared" si="17"/>
        <v>#DIV/0!</v>
      </c>
      <c r="R101" s="36" t="s">
        <v>85</v>
      </c>
      <c r="S101" s="145"/>
      <c r="T101" s="42"/>
      <c r="U101" s="146"/>
      <c r="V101" s="46"/>
      <c r="W101" s="48">
        <f t="shared" si="26"/>
        <v>0</v>
      </c>
      <c r="X101" s="48">
        <f t="shared" si="27"/>
        <v>0</v>
      </c>
      <c r="Y101" s="49" t="e">
        <f t="shared" si="18"/>
        <v>#DIV/0!</v>
      </c>
      <c r="Z101" s="36" t="s">
        <v>85</v>
      </c>
      <c r="AA101" s="145"/>
      <c r="AB101" s="42"/>
      <c r="AC101" s="146"/>
      <c r="AD101" s="46"/>
      <c r="AE101" s="48">
        <f t="shared" si="28"/>
        <v>0</v>
      </c>
      <c r="AF101" s="48">
        <f t="shared" si="29"/>
        <v>0</v>
      </c>
      <c r="AG101" s="49" t="e">
        <f t="shared" si="19"/>
        <v>#DIV/0!</v>
      </c>
      <c r="AH101" s="36" t="s">
        <v>85</v>
      </c>
      <c r="AI101" s="145"/>
      <c r="AJ101" s="42"/>
      <c r="AK101" s="146"/>
      <c r="AL101" s="46"/>
      <c r="AM101" s="48">
        <f t="shared" si="30"/>
        <v>0</v>
      </c>
      <c r="AN101" s="48">
        <f t="shared" si="31"/>
        <v>0</v>
      </c>
      <c r="AO101" s="49" t="e">
        <f t="shared" si="20"/>
        <v>#DIV/0!</v>
      </c>
    </row>
    <row r="102" spans="1:41" x14ac:dyDescent="0.2">
      <c r="A102" s="36" t="s">
        <v>86</v>
      </c>
      <c r="B102" s="11">
        <f t="shared" si="21"/>
        <v>68</v>
      </c>
      <c r="C102" s="145"/>
      <c r="D102" s="42"/>
      <c r="E102" s="146"/>
      <c r="F102" s="43"/>
      <c r="G102" s="38">
        <f t="shared" si="22"/>
        <v>0</v>
      </c>
      <c r="H102" s="38">
        <f t="shared" si="23"/>
        <v>0</v>
      </c>
      <c r="I102" s="39" t="e">
        <f t="shared" si="16"/>
        <v>#DIV/0!</v>
      </c>
      <c r="J102" s="36" t="s">
        <v>86</v>
      </c>
      <c r="K102" s="145"/>
      <c r="L102" s="42"/>
      <c r="M102" s="146"/>
      <c r="N102" s="46"/>
      <c r="O102" s="48">
        <f t="shared" si="24"/>
        <v>0</v>
      </c>
      <c r="P102" s="48">
        <f t="shared" si="25"/>
        <v>0</v>
      </c>
      <c r="Q102" s="49" t="e">
        <f t="shared" si="17"/>
        <v>#DIV/0!</v>
      </c>
      <c r="R102" s="36" t="s">
        <v>86</v>
      </c>
      <c r="S102" s="145"/>
      <c r="T102" s="42"/>
      <c r="U102" s="146"/>
      <c r="V102" s="46"/>
      <c r="W102" s="48">
        <f t="shared" si="26"/>
        <v>0</v>
      </c>
      <c r="X102" s="48">
        <f t="shared" si="27"/>
        <v>0</v>
      </c>
      <c r="Y102" s="49" t="e">
        <f t="shared" si="18"/>
        <v>#DIV/0!</v>
      </c>
      <c r="Z102" s="36" t="s">
        <v>86</v>
      </c>
      <c r="AA102" s="145"/>
      <c r="AB102" s="42"/>
      <c r="AC102" s="146"/>
      <c r="AD102" s="46"/>
      <c r="AE102" s="48">
        <f t="shared" si="28"/>
        <v>0</v>
      </c>
      <c r="AF102" s="48">
        <f t="shared" si="29"/>
        <v>0</v>
      </c>
      <c r="AG102" s="49" t="e">
        <f t="shared" si="19"/>
        <v>#DIV/0!</v>
      </c>
      <c r="AH102" s="36" t="s">
        <v>86</v>
      </c>
      <c r="AI102" s="145"/>
      <c r="AJ102" s="42"/>
      <c r="AK102" s="146"/>
      <c r="AL102" s="46"/>
      <c r="AM102" s="48">
        <f t="shared" si="30"/>
        <v>0</v>
      </c>
      <c r="AN102" s="48">
        <f t="shared" si="31"/>
        <v>0</v>
      </c>
      <c r="AO102" s="49" t="e">
        <f t="shared" si="20"/>
        <v>#DIV/0!</v>
      </c>
    </row>
    <row r="103" spans="1:41" x14ac:dyDescent="0.2">
      <c r="A103" s="36" t="s">
        <v>87</v>
      </c>
      <c r="B103" s="11">
        <f t="shared" si="21"/>
        <v>69</v>
      </c>
      <c r="C103" s="145"/>
      <c r="D103" s="42"/>
      <c r="E103" s="146"/>
      <c r="F103" s="43"/>
      <c r="G103" s="38">
        <f t="shared" si="22"/>
        <v>0</v>
      </c>
      <c r="H103" s="38">
        <f t="shared" si="23"/>
        <v>0</v>
      </c>
      <c r="I103" s="39" t="e">
        <f t="shared" si="16"/>
        <v>#DIV/0!</v>
      </c>
      <c r="J103" s="36" t="s">
        <v>87</v>
      </c>
      <c r="K103" s="145"/>
      <c r="L103" s="42"/>
      <c r="M103" s="146"/>
      <c r="N103" s="46"/>
      <c r="O103" s="48">
        <f t="shared" si="24"/>
        <v>0</v>
      </c>
      <c r="P103" s="48">
        <f t="shared" si="25"/>
        <v>0</v>
      </c>
      <c r="Q103" s="49" t="e">
        <f t="shared" si="17"/>
        <v>#DIV/0!</v>
      </c>
      <c r="R103" s="36" t="s">
        <v>87</v>
      </c>
      <c r="S103" s="145"/>
      <c r="T103" s="42"/>
      <c r="U103" s="146"/>
      <c r="V103" s="46"/>
      <c r="W103" s="48">
        <f t="shared" si="26"/>
        <v>0</v>
      </c>
      <c r="X103" s="48">
        <f t="shared" si="27"/>
        <v>0</v>
      </c>
      <c r="Y103" s="49" t="e">
        <f t="shared" si="18"/>
        <v>#DIV/0!</v>
      </c>
      <c r="Z103" s="36" t="s">
        <v>87</v>
      </c>
      <c r="AA103" s="145"/>
      <c r="AB103" s="42"/>
      <c r="AC103" s="146"/>
      <c r="AD103" s="46"/>
      <c r="AE103" s="48">
        <f t="shared" si="28"/>
        <v>0</v>
      </c>
      <c r="AF103" s="48">
        <f t="shared" si="29"/>
        <v>0</v>
      </c>
      <c r="AG103" s="49" t="e">
        <f t="shared" si="19"/>
        <v>#DIV/0!</v>
      </c>
      <c r="AH103" s="36" t="s">
        <v>87</v>
      </c>
      <c r="AI103" s="145"/>
      <c r="AJ103" s="42"/>
      <c r="AK103" s="146"/>
      <c r="AL103" s="46"/>
      <c r="AM103" s="48">
        <f t="shared" si="30"/>
        <v>0</v>
      </c>
      <c r="AN103" s="48">
        <f t="shared" si="31"/>
        <v>0</v>
      </c>
      <c r="AO103" s="49" t="e">
        <f t="shared" si="20"/>
        <v>#DIV/0!</v>
      </c>
    </row>
    <row r="104" spans="1:41" x14ac:dyDescent="0.2">
      <c r="A104" s="36" t="s">
        <v>88</v>
      </c>
      <c r="B104" s="11">
        <f t="shared" si="21"/>
        <v>70</v>
      </c>
      <c r="C104" s="145"/>
      <c r="D104" s="42"/>
      <c r="E104" s="146"/>
      <c r="F104" s="43"/>
      <c r="G104" s="38">
        <f t="shared" si="22"/>
        <v>0</v>
      </c>
      <c r="H104" s="38">
        <f t="shared" si="23"/>
        <v>0</v>
      </c>
      <c r="I104" s="39" t="e">
        <f t="shared" si="16"/>
        <v>#DIV/0!</v>
      </c>
      <c r="J104" s="36" t="s">
        <v>88</v>
      </c>
      <c r="K104" s="145"/>
      <c r="L104" s="42"/>
      <c r="M104" s="146"/>
      <c r="N104" s="46"/>
      <c r="O104" s="48">
        <f t="shared" si="24"/>
        <v>0</v>
      </c>
      <c r="P104" s="48">
        <f t="shared" si="25"/>
        <v>0</v>
      </c>
      <c r="Q104" s="49" t="e">
        <f t="shared" si="17"/>
        <v>#DIV/0!</v>
      </c>
      <c r="R104" s="36" t="s">
        <v>88</v>
      </c>
      <c r="S104" s="145"/>
      <c r="T104" s="42"/>
      <c r="U104" s="146"/>
      <c r="V104" s="46"/>
      <c r="W104" s="48">
        <f t="shared" si="26"/>
        <v>0</v>
      </c>
      <c r="X104" s="48">
        <f t="shared" si="27"/>
        <v>0</v>
      </c>
      <c r="Y104" s="49" t="e">
        <f t="shared" si="18"/>
        <v>#DIV/0!</v>
      </c>
      <c r="Z104" s="36" t="s">
        <v>88</v>
      </c>
      <c r="AA104" s="145"/>
      <c r="AB104" s="42"/>
      <c r="AC104" s="146"/>
      <c r="AD104" s="46"/>
      <c r="AE104" s="48">
        <f t="shared" si="28"/>
        <v>0</v>
      </c>
      <c r="AF104" s="48">
        <f t="shared" si="29"/>
        <v>0</v>
      </c>
      <c r="AG104" s="49" t="e">
        <f t="shared" si="19"/>
        <v>#DIV/0!</v>
      </c>
      <c r="AH104" s="36" t="s">
        <v>88</v>
      </c>
      <c r="AI104" s="145"/>
      <c r="AJ104" s="42"/>
      <c r="AK104" s="146"/>
      <c r="AL104" s="46"/>
      <c r="AM104" s="48">
        <f t="shared" si="30"/>
        <v>0</v>
      </c>
      <c r="AN104" s="48">
        <f t="shared" si="31"/>
        <v>0</v>
      </c>
      <c r="AO104" s="49" t="e">
        <f t="shared" si="20"/>
        <v>#DIV/0!</v>
      </c>
    </row>
    <row r="105" spans="1:41" x14ac:dyDescent="0.2">
      <c r="A105" s="36" t="s">
        <v>89</v>
      </c>
      <c r="B105" s="11">
        <f t="shared" si="21"/>
        <v>71</v>
      </c>
      <c r="C105" s="145"/>
      <c r="D105" s="42"/>
      <c r="E105" s="146"/>
      <c r="F105" s="43"/>
      <c r="G105" s="38">
        <f t="shared" si="22"/>
        <v>0</v>
      </c>
      <c r="H105" s="38">
        <f t="shared" si="23"/>
        <v>0</v>
      </c>
      <c r="I105" s="39" t="e">
        <f t="shared" si="16"/>
        <v>#DIV/0!</v>
      </c>
      <c r="J105" s="36" t="s">
        <v>89</v>
      </c>
      <c r="K105" s="145"/>
      <c r="L105" s="42"/>
      <c r="M105" s="146"/>
      <c r="N105" s="46"/>
      <c r="O105" s="48">
        <f t="shared" si="24"/>
        <v>0</v>
      </c>
      <c r="P105" s="48">
        <f t="shared" si="25"/>
        <v>0</v>
      </c>
      <c r="Q105" s="49" t="e">
        <f t="shared" si="17"/>
        <v>#DIV/0!</v>
      </c>
      <c r="R105" s="36" t="s">
        <v>89</v>
      </c>
      <c r="S105" s="145"/>
      <c r="T105" s="42"/>
      <c r="U105" s="146"/>
      <c r="V105" s="46"/>
      <c r="W105" s="48">
        <f t="shared" si="26"/>
        <v>0</v>
      </c>
      <c r="X105" s="48">
        <f t="shared" si="27"/>
        <v>0</v>
      </c>
      <c r="Y105" s="49" t="e">
        <f t="shared" si="18"/>
        <v>#DIV/0!</v>
      </c>
      <c r="Z105" s="36" t="s">
        <v>89</v>
      </c>
      <c r="AA105" s="145"/>
      <c r="AB105" s="42"/>
      <c r="AC105" s="146"/>
      <c r="AD105" s="46"/>
      <c r="AE105" s="48">
        <f t="shared" si="28"/>
        <v>0</v>
      </c>
      <c r="AF105" s="48">
        <f t="shared" si="29"/>
        <v>0</v>
      </c>
      <c r="AG105" s="49" t="e">
        <f t="shared" si="19"/>
        <v>#DIV/0!</v>
      </c>
      <c r="AH105" s="36" t="s">
        <v>89</v>
      </c>
      <c r="AI105" s="145"/>
      <c r="AJ105" s="42"/>
      <c r="AK105" s="146"/>
      <c r="AL105" s="46"/>
      <c r="AM105" s="48">
        <f t="shared" si="30"/>
        <v>0</v>
      </c>
      <c r="AN105" s="48">
        <f t="shared" si="31"/>
        <v>0</v>
      </c>
      <c r="AO105" s="49" t="e">
        <f t="shared" si="20"/>
        <v>#DIV/0!</v>
      </c>
    </row>
    <row r="106" spans="1:41" x14ac:dyDescent="0.2">
      <c r="A106" s="36" t="s">
        <v>90</v>
      </c>
      <c r="B106" s="11">
        <f t="shared" si="21"/>
        <v>72</v>
      </c>
      <c r="C106" s="145"/>
      <c r="D106" s="42"/>
      <c r="E106" s="146"/>
      <c r="F106" s="43"/>
      <c r="G106" s="38">
        <f t="shared" si="22"/>
        <v>0</v>
      </c>
      <c r="H106" s="38">
        <f t="shared" si="23"/>
        <v>0</v>
      </c>
      <c r="I106" s="39" t="e">
        <f t="shared" si="16"/>
        <v>#DIV/0!</v>
      </c>
      <c r="J106" s="36" t="s">
        <v>90</v>
      </c>
      <c r="K106" s="145"/>
      <c r="L106" s="42"/>
      <c r="M106" s="146"/>
      <c r="N106" s="46"/>
      <c r="O106" s="48">
        <f t="shared" si="24"/>
        <v>0</v>
      </c>
      <c r="P106" s="48">
        <f t="shared" si="25"/>
        <v>0</v>
      </c>
      <c r="Q106" s="49" t="e">
        <f t="shared" si="17"/>
        <v>#DIV/0!</v>
      </c>
      <c r="R106" s="36" t="s">
        <v>90</v>
      </c>
      <c r="S106" s="145"/>
      <c r="T106" s="42"/>
      <c r="U106" s="146"/>
      <c r="V106" s="46"/>
      <c r="W106" s="48">
        <f t="shared" si="26"/>
        <v>0</v>
      </c>
      <c r="X106" s="48">
        <f t="shared" si="27"/>
        <v>0</v>
      </c>
      <c r="Y106" s="49" t="e">
        <f t="shared" si="18"/>
        <v>#DIV/0!</v>
      </c>
      <c r="Z106" s="36" t="s">
        <v>90</v>
      </c>
      <c r="AA106" s="145"/>
      <c r="AB106" s="42"/>
      <c r="AC106" s="146"/>
      <c r="AD106" s="46"/>
      <c r="AE106" s="48">
        <f t="shared" si="28"/>
        <v>0</v>
      </c>
      <c r="AF106" s="48">
        <f t="shared" si="29"/>
        <v>0</v>
      </c>
      <c r="AG106" s="49" t="e">
        <f t="shared" si="19"/>
        <v>#DIV/0!</v>
      </c>
      <c r="AH106" s="36" t="s">
        <v>90</v>
      </c>
      <c r="AI106" s="145"/>
      <c r="AJ106" s="42"/>
      <c r="AK106" s="146"/>
      <c r="AL106" s="46"/>
      <c r="AM106" s="48">
        <f t="shared" si="30"/>
        <v>0</v>
      </c>
      <c r="AN106" s="48">
        <f t="shared" si="31"/>
        <v>0</v>
      </c>
      <c r="AO106" s="49" t="e">
        <f t="shared" si="20"/>
        <v>#DIV/0!</v>
      </c>
    </row>
    <row r="107" spans="1:41" x14ac:dyDescent="0.2">
      <c r="A107" s="36" t="s">
        <v>91</v>
      </c>
      <c r="B107" s="11">
        <f t="shared" si="21"/>
        <v>73</v>
      </c>
      <c r="C107" s="147"/>
      <c r="D107" s="42"/>
      <c r="E107" s="126"/>
      <c r="F107" s="43"/>
      <c r="G107" s="38">
        <f t="shared" si="22"/>
        <v>0</v>
      </c>
      <c r="H107" s="38">
        <f t="shared" si="23"/>
        <v>0</v>
      </c>
      <c r="I107" s="39" t="e">
        <f t="shared" si="16"/>
        <v>#DIV/0!</v>
      </c>
      <c r="J107" s="36" t="s">
        <v>91</v>
      </c>
      <c r="K107" s="147"/>
      <c r="L107" s="127"/>
      <c r="M107" s="126"/>
      <c r="N107" s="46"/>
      <c r="O107" s="48">
        <f t="shared" si="24"/>
        <v>0</v>
      </c>
      <c r="P107" s="48">
        <f t="shared" si="25"/>
        <v>0</v>
      </c>
      <c r="Q107" s="49" t="e">
        <f t="shared" si="17"/>
        <v>#DIV/0!</v>
      </c>
      <c r="R107" s="36" t="s">
        <v>91</v>
      </c>
      <c r="S107" s="147"/>
      <c r="T107" s="127"/>
      <c r="U107" s="126"/>
      <c r="V107" s="46"/>
      <c r="W107" s="48">
        <f t="shared" si="26"/>
        <v>0</v>
      </c>
      <c r="X107" s="48">
        <f t="shared" si="27"/>
        <v>0</v>
      </c>
      <c r="Y107" s="49" t="e">
        <f t="shared" si="18"/>
        <v>#DIV/0!</v>
      </c>
      <c r="Z107" s="36" t="s">
        <v>91</v>
      </c>
      <c r="AA107" s="147"/>
      <c r="AB107" s="127"/>
      <c r="AC107" s="126"/>
      <c r="AD107" s="46"/>
      <c r="AE107" s="48">
        <f t="shared" si="28"/>
        <v>0</v>
      </c>
      <c r="AF107" s="48">
        <f t="shared" si="29"/>
        <v>0</v>
      </c>
      <c r="AG107" s="49" t="e">
        <f t="shared" si="19"/>
        <v>#DIV/0!</v>
      </c>
      <c r="AH107" s="36" t="s">
        <v>91</v>
      </c>
      <c r="AI107" s="147"/>
      <c r="AJ107" s="127"/>
      <c r="AK107" s="126"/>
      <c r="AL107" s="46"/>
      <c r="AM107" s="48">
        <f t="shared" si="30"/>
        <v>0</v>
      </c>
      <c r="AN107" s="48">
        <f t="shared" si="31"/>
        <v>0</v>
      </c>
      <c r="AO107" s="49" t="e">
        <f t="shared" si="20"/>
        <v>#DIV/0!</v>
      </c>
    </row>
    <row r="108" spans="1:41" x14ac:dyDescent="0.2">
      <c r="A108" s="36" t="s">
        <v>92</v>
      </c>
      <c r="B108" s="11">
        <f t="shared" si="21"/>
        <v>74</v>
      </c>
      <c r="C108" s="147"/>
      <c r="D108" s="42"/>
      <c r="E108" s="126"/>
      <c r="F108" s="43"/>
      <c r="G108" s="38">
        <f t="shared" si="22"/>
        <v>0</v>
      </c>
      <c r="H108" s="38">
        <f t="shared" si="23"/>
        <v>0</v>
      </c>
      <c r="I108" s="39" t="e">
        <f t="shared" si="16"/>
        <v>#DIV/0!</v>
      </c>
      <c r="J108" s="36" t="s">
        <v>92</v>
      </c>
      <c r="K108" s="147"/>
      <c r="L108" s="127"/>
      <c r="M108" s="126"/>
      <c r="N108" s="46"/>
      <c r="O108" s="48">
        <f t="shared" si="24"/>
        <v>0</v>
      </c>
      <c r="P108" s="48">
        <f t="shared" si="25"/>
        <v>0</v>
      </c>
      <c r="Q108" s="49" t="e">
        <f t="shared" si="17"/>
        <v>#DIV/0!</v>
      </c>
      <c r="R108" s="36" t="s">
        <v>92</v>
      </c>
      <c r="S108" s="147"/>
      <c r="T108" s="127"/>
      <c r="U108" s="126"/>
      <c r="V108" s="46"/>
      <c r="W108" s="48">
        <f t="shared" si="26"/>
        <v>0</v>
      </c>
      <c r="X108" s="48">
        <f t="shared" si="27"/>
        <v>0</v>
      </c>
      <c r="Y108" s="49" t="e">
        <f t="shared" si="18"/>
        <v>#DIV/0!</v>
      </c>
      <c r="Z108" s="36" t="s">
        <v>92</v>
      </c>
      <c r="AA108" s="147"/>
      <c r="AB108" s="127"/>
      <c r="AC108" s="126"/>
      <c r="AD108" s="46"/>
      <c r="AE108" s="48">
        <f t="shared" si="28"/>
        <v>0</v>
      </c>
      <c r="AF108" s="48">
        <f t="shared" si="29"/>
        <v>0</v>
      </c>
      <c r="AG108" s="49" t="e">
        <f t="shared" si="19"/>
        <v>#DIV/0!</v>
      </c>
      <c r="AH108" s="36" t="s">
        <v>92</v>
      </c>
      <c r="AI108" s="147"/>
      <c r="AJ108" s="127"/>
      <c r="AK108" s="126"/>
      <c r="AL108" s="46"/>
      <c r="AM108" s="48">
        <f t="shared" si="30"/>
        <v>0</v>
      </c>
      <c r="AN108" s="48">
        <f t="shared" si="31"/>
        <v>0</v>
      </c>
      <c r="AO108" s="49" t="e">
        <f t="shared" si="20"/>
        <v>#DIV/0!</v>
      </c>
    </row>
    <row r="109" spans="1:41" x14ac:dyDescent="0.2">
      <c r="A109" s="36" t="s">
        <v>93</v>
      </c>
      <c r="B109" s="11">
        <f t="shared" si="21"/>
        <v>75</v>
      </c>
      <c r="C109" s="147"/>
      <c r="D109" s="42"/>
      <c r="E109" s="126"/>
      <c r="F109" s="43"/>
      <c r="G109" s="38">
        <f t="shared" si="22"/>
        <v>0</v>
      </c>
      <c r="H109" s="38">
        <f t="shared" si="23"/>
        <v>0</v>
      </c>
      <c r="I109" s="39" t="e">
        <f t="shared" si="16"/>
        <v>#DIV/0!</v>
      </c>
      <c r="J109" s="36" t="s">
        <v>93</v>
      </c>
      <c r="K109" s="147"/>
      <c r="L109" s="127"/>
      <c r="M109" s="126"/>
      <c r="N109" s="46"/>
      <c r="O109" s="48">
        <f t="shared" si="24"/>
        <v>0</v>
      </c>
      <c r="P109" s="48">
        <f t="shared" si="25"/>
        <v>0</v>
      </c>
      <c r="Q109" s="49" t="e">
        <f t="shared" si="17"/>
        <v>#DIV/0!</v>
      </c>
      <c r="R109" s="36" t="s">
        <v>93</v>
      </c>
      <c r="S109" s="147"/>
      <c r="T109" s="127"/>
      <c r="U109" s="126"/>
      <c r="V109" s="46"/>
      <c r="W109" s="48">
        <f t="shared" si="26"/>
        <v>0</v>
      </c>
      <c r="X109" s="48">
        <f t="shared" si="27"/>
        <v>0</v>
      </c>
      <c r="Y109" s="49" t="e">
        <f t="shared" si="18"/>
        <v>#DIV/0!</v>
      </c>
      <c r="Z109" s="36" t="s">
        <v>93</v>
      </c>
      <c r="AA109" s="147"/>
      <c r="AB109" s="127"/>
      <c r="AC109" s="126"/>
      <c r="AD109" s="46"/>
      <c r="AE109" s="48">
        <f t="shared" si="28"/>
        <v>0</v>
      </c>
      <c r="AF109" s="48">
        <f t="shared" si="29"/>
        <v>0</v>
      </c>
      <c r="AG109" s="49" t="e">
        <f t="shared" si="19"/>
        <v>#DIV/0!</v>
      </c>
      <c r="AH109" s="36" t="s">
        <v>93</v>
      </c>
      <c r="AI109" s="147"/>
      <c r="AJ109" s="127"/>
      <c r="AK109" s="126"/>
      <c r="AL109" s="46"/>
      <c r="AM109" s="48">
        <f t="shared" si="30"/>
        <v>0</v>
      </c>
      <c r="AN109" s="48">
        <f t="shared" si="31"/>
        <v>0</v>
      </c>
      <c r="AO109" s="49" t="e">
        <f t="shared" si="20"/>
        <v>#DIV/0!</v>
      </c>
    </row>
    <row r="110" spans="1:41" x14ac:dyDescent="0.2">
      <c r="A110" s="36" t="s">
        <v>94</v>
      </c>
      <c r="B110" s="11">
        <f t="shared" si="21"/>
        <v>76</v>
      </c>
      <c r="C110" s="147"/>
      <c r="D110" s="42"/>
      <c r="E110" s="126"/>
      <c r="F110" s="43"/>
      <c r="G110" s="38">
        <f t="shared" si="22"/>
        <v>0</v>
      </c>
      <c r="H110" s="38">
        <f t="shared" si="23"/>
        <v>0</v>
      </c>
      <c r="I110" s="39" t="e">
        <f t="shared" si="16"/>
        <v>#DIV/0!</v>
      </c>
      <c r="J110" s="36" t="s">
        <v>94</v>
      </c>
      <c r="K110" s="147"/>
      <c r="L110" s="127"/>
      <c r="M110" s="126"/>
      <c r="N110" s="46"/>
      <c r="O110" s="48">
        <f t="shared" si="24"/>
        <v>0</v>
      </c>
      <c r="P110" s="48">
        <f t="shared" si="25"/>
        <v>0</v>
      </c>
      <c r="Q110" s="49" t="e">
        <f t="shared" si="17"/>
        <v>#DIV/0!</v>
      </c>
      <c r="R110" s="36" t="s">
        <v>94</v>
      </c>
      <c r="S110" s="147"/>
      <c r="T110" s="127"/>
      <c r="U110" s="126"/>
      <c r="V110" s="46"/>
      <c r="W110" s="48">
        <f t="shared" si="26"/>
        <v>0</v>
      </c>
      <c r="X110" s="48">
        <f t="shared" si="27"/>
        <v>0</v>
      </c>
      <c r="Y110" s="49" t="e">
        <f t="shared" si="18"/>
        <v>#DIV/0!</v>
      </c>
      <c r="Z110" s="36" t="s">
        <v>94</v>
      </c>
      <c r="AA110" s="147"/>
      <c r="AB110" s="127"/>
      <c r="AC110" s="126"/>
      <c r="AD110" s="46"/>
      <c r="AE110" s="48">
        <f t="shared" si="28"/>
        <v>0</v>
      </c>
      <c r="AF110" s="48">
        <f t="shared" si="29"/>
        <v>0</v>
      </c>
      <c r="AG110" s="49" t="e">
        <f t="shared" si="19"/>
        <v>#DIV/0!</v>
      </c>
      <c r="AH110" s="36" t="s">
        <v>94</v>
      </c>
      <c r="AI110" s="147"/>
      <c r="AJ110" s="127"/>
      <c r="AK110" s="126"/>
      <c r="AL110" s="46"/>
      <c r="AM110" s="48">
        <f t="shared" si="30"/>
        <v>0</v>
      </c>
      <c r="AN110" s="48">
        <f t="shared" si="31"/>
        <v>0</v>
      </c>
      <c r="AO110" s="49" t="e">
        <f t="shared" si="20"/>
        <v>#DIV/0!</v>
      </c>
    </row>
    <row r="111" spans="1:41" x14ac:dyDescent="0.2">
      <c r="A111" s="36" t="s">
        <v>95</v>
      </c>
      <c r="B111" s="11">
        <f t="shared" si="21"/>
        <v>77</v>
      </c>
      <c r="C111" s="147"/>
      <c r="D111" s="42"/>
      <c r="E111" s="126"/>
      <c r="F111" s="43"/>
      <c r="G111" s="38">
        <f t="shared" si="22"/>
        <v>0</v>
      </c>
      <c r="H111" s="38">
        <f t="shared" si="23"/>
        <v>0</v>
      </c>
      <c r="I111" s="39" t="e">
        <f t="shared" si="16"/>
        <v>#DIV/0!</v>
      </c>
      <c r="J111" s="36" t="s">
        <v>95</v>
      </c>
      <c r="K111" s="147"/>
      <c r="L111" s="127"/>
      <c r="M111" s="126"/>
      <c r="N111" s="46"/>
      <c r="O111" s="48">
        <f t="shared" si="24"/>
        <v>0</v>
      </c>
      <c r="P111" s="48">
        <f t="shared" si="25"/>
        <v>0</v>
      </c>
      <c r="Q111" s="49" t="e">
        <f t="shared" si="17"/>
        <v>#DIV/0!</v>
      </c>
      <c r="R111" s="36" t="s">
        <v>95</v>
      </c>
      <c r="S111" s="147"/>
      <c r="T111" s="127"/>
      <c r="U111" s="126"/>
      <c r="V111" s="46"/>
      <c r="W111" s="48">
        <f t="shared" si="26"/>
        <v>0</v>
      </c>
      <c r="X111" s="48">
        <f t="shared" si="27"/>
        <v>0</v>
      </c>
      <c r="Y111" s="49" t="e">
        <f t="shared" si="18"/>
        <v>#DIV/0!</v>
      </c>
      <c r="Z111" s="36" t="s">
        <v>95</v>
      </c>
      <c r="AA111" s="147"/>
      <c r="AB111" s="127"/>
      <c r="AC111" s="126"/>
      <c r="AD111" s="46"/>
      <c r="AE111" s="48">
        <f t="shared" si="28"/>
        <v>0</v>
      </c>
      <c r="AF111" s="48">
        <f t="shared" si="29"/>
        <v>0</v>
      </c>
      <c r="AG111" s="49" t="e">
        <f t="shared" si="19"/>
        <v>#DIV/0!</v>
      </c>
      <c r="AH111" s="36" t="s">
        <v>95</v>
      </c>
      <c r="AI111" s="147"/>
      <c r="AJ111" s="127"/>
      <c r="AK111" s="126"/>
      <c r="AL111" s="46"/>
      <c r="AM111" s="48">
        <f t="shared" si="30"/>
        <v>0</v>
      </c>
      <c r="AN111" s="48">
        <f t="shared" si="31"/>
        <v>0</v>
      </c>
      <c r="AO111" s="49" t="e">
        <f t="shared" si="20"/>
        <v>#DIV/0!</v>
      </c>
    </row>
    <row r="112" spans="1:41" x14ac:dyDescent="0.2">
      <c r="A112" s="36" t="s">
        <v>96</v>
      </c>
      <c r="B112" s="11">
        <f t="shared" si="21"/>
        <v>78</v>
      </c>
      <c r="C112" s="147"/>
      <c r="D112" s="42"/>
      <c r="E112" s="126"/>
      <c r="F112" s="43"/>
      <c r="G112" s="38">
        <f t="shared" si="22"/>
        <v>0</v>
      </c>
      <c r="H112" s="38">
        <f t="shared" si="23"/>
        <v>0</v>
      </c>
      <c r="I112" s="39" t="e">
        <f t="shared" si="16"/>
        <v>#DIV/0!</v>
      </c>
      <c r="J112" s="36" t="s">
        <v>96</v>
      </c>
      <c r="K112" s="147"/>
      <c r="L112" s="127"/>
      <c r="M112" s="126"/>
      <c r="N112" s="46"/>
      <c r="O112" s="48">
        <f t="shared" si="24"/>
        <v>0</v>
      </c>
      <c r="P112" s="48">
        <f t="shared" si="25"/>
        <v>0</v>
      </c>
      <c r="Q112" s="49" t="e">
        <f t="shared" si="17"/>
        <v>#DIV/0!</v>
      </c>
      <c r="R112" s="36" t="s">
        <v>96</v>
      </c>
      <c r="S112" s="147"/>
      <c r="T112" s="127"/>
      <c r="U112" s="126"/>
      <c r="V112" s="46"/>
      <c r="W112" s="48">
        <f t="shared" si="26"/>
        <v>0</v>
      </c>
      <c r="X112" s="48">
        <f t="shared" si="27"/>
        <v>0</v>
      </c>
      <c r="Y112" s="49" t="e">
        <f t="shared" si="18"/>
        <v>#DIV/0!</v>
      </c>
      <c r="Z112" s="36" t="s">
        <v>96</v>
      </c>
      <c r="AA112" s="147"/>
      <c r="AB112" s="127"/>
      <c r="AC112" s="126"/>
      <c r="AD112" s="46"/>
      <c r="AE112" s="48">
        <f t="shared" si="28"/>
        <v>0</v>
      </c>
      <c r="AF112" s="48">
        <f t="shared" si="29"/>
        <v>0</v>
      </c>
      <c r="AG112" s="49" t="e">
        <f t="shared" si="19"/>
        <v>#DIV/0!</v>
      </c>
      <c r="AH112" s="36" t="s">
        <v>96</v>
      </c>
      <c r="AI112" s="147"/>
      <c r="AJ112" s="127"/>
      <c r="AK112" s="126"/>
      <c r="AL112" s="46"/>
      <c r="AM112" s="48">
        <f t="shared" si="30"/>
        <v>0</v>
      </c>
      <c r="AN112" s="48">
        <f t="shared" si="31"/>
        <v>0</v>
      </c>
      <c r="AO112" s="49" t="e">
        <f t="shared" si="20"/>
        <v>#DIV/0!</v>
      </c>
    </row>
    <row r="113" spans="1:41" x14ac:dyDescent="0.2">
      <c r="A113" s="36" t="s">
        <v>97</v>
      </c>
      <c r="B113" s="11">
        <f t="shared" si="21"/>
        <v>79</v>
      </c>
      <c r="C113" s="147"/>
      <c r="D113" s="42"/>
      <c r="E113" s="126"/>
      <c r="F113" s="43"/>
      <c r="G113" s="38">
        <f t="shared" si="22"/>
        <v>0</v>
      </c>
      <c r="H113" s="38">
        <f t="shared" si="23"/>
        <v>0</v>
      </c>
      <c r="I113" s="39" t="e">
        <f t="shared" si="16"/>
        <v>#DIV/0!</v>
      </c>
      <c r="J113" s="36" t="s">
        <v>97</v>
      </c>
      <c r="K113" s="147"/>
      <c r="L113" s="127"/>
      <c r="M113" s="126"/>
      <c r="N113" s="46"/>
      <c r="O113" s="48">
        <f t="shared" si="24"/>
        <v>0</v>
      </c>
      <c r="P113" s="48">
        <f t="shared" si="25"/>
        <v>0</v>
      </c>
      <c r="Q113" s="49" t="e">
        <f t="shared" si="17"/>
        <v>#DIV/0!</v>
      </c>
      <c r="R113" s="36" t="s">
        <v>97</v>
      </c>
      <c r="S113" s="147"/>
      <c r="T113" s="127"/>
      <c r="U113" s="126"/>
      <c r="V113" s="46"/>
      <c r="W113" s="48">
        <f t="shared" si="26"/>
        <v>0</v>
      </c>
      <c r="X113" s="48">
        <f t="shared" si="27"/>
        <v>0</v>
      </c>
      <c r="Y113" s="49" t="e">
        <f t="shared" si="18"/>
        <v>#DIV/0!</v>
      </c>
      <c r="Z113" s="36" t="s">
        <v>97</v>
      </c>
      <c r="AA113" s="147"/>
      <c r="AB113" s="127"/>
      <c r="AC113" s="126"/>
      <c r="AD113" s="46"/>
      <c r="AE113" s="48">
        <f t="shared" si="28"/>
        <v>0</v>
      </c>
      <c r="AF113" s="48">
        <f t="shared" si="29"/>
        <v>0</v>
      </c>
      <c r="AG113" s="49" t="e">
        <f t="shared" si="19"/>
        <v>#DIV/0!</v>
      </c>
      <c r="AH113" s="36" t="s">
        <v>97</v>
      </c>
      <c r="AI113" s="147"/>
      <c r="AJ113" s="127"/>
      <c r="AK113" s="126"/>
      <c r="AL113" s="46"/>
      <c r="AM113" s="48">
        <f t="shared" si="30"/>
        <v>0</v>
      </c>
      <c r="AN113" s="48">
        <f t="shared" si="31"/>
        <v>0</v>
      </c>
      <c r="AO113" s="49" t="e">
        <f t="shared" si="20"/>
        <v>#DIV/0!</v>
      </c>
    </row>
    <row r="114" spans="1:41" x14ac:dyDescent="0.2">
      <c r="A114" s="36" t="s">
        <v>98</v>
      </c>
      <c r="B114" s="11">
        <f t="shared" si="21"/>
        <v>80</v>
      </c>
      <c r="C114" s="147"/>
      <c r="D114" s="42"/>
      <c r="E114" s="126"/>
      <c r="F114" s="43"/>
      <c r="G114" s="38">
        <f t="shared" si="22"/>
        <v>0</v>
      </c>
      <c r="H114" s="38">
        <f t="shared" si="23"/>
        <v>0</v>
      </c>
      <c r="I114" s="39" t="e">
        <f t="shared" si="16"/>
        <v>#DIV/0!</v>
      </c>
      <c r="J114" s="36" t="s">
        <v>98</v>
      </c>
      <c r="K114" s="147"/>
      <c r="L114" s="127"/>
      <c r="M114" s="126"/>
      <c r="N114" s="46"/>
      <c r="O114" s="48">
        <f t="shared" si="24"/>
        <v>0</v>
      </c>
      <c r="P114" s="48">
        <f t="shared" si="25"/>
        <v>0</v>
      </c>
      <c r="Q114" s="49" t="e">
        <f t="shared" si="17"/>
        <v>#DIV/0!</v>
      </c>
      <c r="R114" s="36" t="s">
        <v>98</v>
      </c>
      <c r="S114" s="147"/>
      <c r="T114" s="127"/>
      <c r="U114" s="126"/>
      <c r="V114" s="46"/>
      <c r="W114" s="48">
        <f t="shared" si="26"/>
        <v>0</v>
      </c>
      <c r="X114" s="48">
        <f t="shared" si="27"/>
        <v>0</v>
      </c>
      <c r="Y114" s="49" t="e">
        <f t="shared" si="18"/>
        <v>#DIV/0!</v>
      </c>
      <c r="Z114" s="36" t="s">
        <v>98</v>
      </c>
      <c r="AA114" s="147"/>
      <c r="AB114" s="127"/>
      <c r="AC114" s="126"/>
      <c r="AD114" s="46"/>
      <c r="AE114" s="48">
        <f t="shared" si="28"/>
        <v>0</v>
      </c>
      <c r="AF114" s="48">
        <f t="shared" si="29"/>
        <v>0</v>
      </c>
      <c r="AG114" s="49" t="e">
        <f t="shared" si="19"/>
        <v>#DIV/0!</v>
      </c>
      <c r="AH114" s="36" t="s">
        <v>98</v>
      </c>
      <c r="AI114" s="147"/>
      <c r="AJ114" s="127"/>
      <c r="AK114" s="126"/>
      <c r="AL114" s="46"/>
      <c r="AM114" s="48">
        <f t="shared" si="30"/>
        <v>0</v>
      </c>
      <c r="AN114" s="48">
        <f t="shared" si="31"/>
        <v>0</v>
      </c>
      <c r="AO114" s="49" t="e">
        <f t="shared" si="20"/>
        <v>#DIV/0!</v>
      </c>
    </row>
    <row r="115" spans="1:41" x14ac:dyDescent="0.2">
      <c r="A115" s="36" t="s">
        <v>99</v>
      </c>
      <c r="B115" s="11">
        <f t="shared" si="21"/>
        <v>81</v>
      </c>
      <c r="C115" s="41"/>
      <c r="D115" s="42"/>
      <c r="E115" s="126"/>
      <c r="F115" s="43"/>
      <c r="G115" s="38">
        <f t="shared" si="22"/>
        <v>0</v>
      </c>
      <c r="H115" s="38">
        <f t="shared" si="23"/>
        <v>0</v>
      </c>
      <c r="I115" s="39" t="e">
        <f t="shared" si="16"/>
        <v>#DIV/0!</v>
      </c>
      <c r="J115" s="36" t="s">
        <v>99</v>
      </c>
      <c r="K115" s="147"/>
      <c r="L115" s="127"/>
      <c r="M115" s="126"/>
      <c r="N115" s="46"/>
      <c r="O115" s="48">
        <f t="shared" si="24"/>
        <v>0</v>
      </c>
      <c r="P115" s="48">
        <f t="shared" si="25"/>
        <v>0</v>
      </c>
      <c r="Q115" s="49" t="e">
        <f t="shared" si="17"/>
        <v>#DIV/0!</v>
      </c>
      <c r="R115" s="36" t="s">
        <v>99</v>
      </c>
      <c r="S115" s="147"/>
      <c r="T115" s="127"/>
      <c r="U115" s="126"/>
      <c r="V115" s="46"/>
      <c r="W115" s="48">
        <f t="shared" si="26"/>
        <v>0</v>
      </c>
      <c r="X115" s="48">
        <f t="shared" si="27"/>
        <v>0</v>
      </c>
      <c r="Y115" s="49" t="e">
        <f t="shared" si="18"/>
        <v>#DIV/0!</v>
      </c>
      <c r="Z115" s="36" t="s">
        <v>99</v>
      </c>
      <c r="AA115" s="147"/>
      <c r="AB115" s="127"/>
      <c r="AC115" s="126"/>
      <c r="AD115" s="46"/>
      <c r="AE115" s="48">
        <f t="shared" si="28"/>
        <v>0</v>
      </c>
      <c r="AF115" s="48">
        <f t="shared" si="29"/>
        <v>0</v>
      </c>
      <c r="AG115" s="49" t="e">
        <f t="shared" si="19"/>
        <v>#DIV/0!</v>
      </c>
      <c r="AH115" s="36" t="s">
        <v>99</v>
      </c>
      <c r="AI115" s="147"/>
      <c r="AJ115" s="127"/>
      <c r="AK115" s="126"/>
      <c r="AL115" s="46"/>
      <c r="AM115" s="48">
        <f t="shared" si="30"/>
        <v>0</v>
      </c>
      <c r="AN115" s="48">
        <f t="shared" si="31"/>
        <v>0</v>
      </c>
      <c r="AO115" s="49" t="e">
        <f t="shared" si="20"/>
        <v>#DIV/0!</v>
      </c>
    </row>
    <row r="116" spans="1:41" x14ac:dyDescent="0.2">
      <c r="A116" s="36" t="s">
        <v>100</v>
      </c>
      <c r="B116" s="11">
        <f t="shared" si="21"/>
        <v>82</v>
      </c>
      <c r="C116" s="41"/>
      <c r="D116" s="42"/>
      <c r="E116" s="126"/>
      <c r="F116" s="43"/>
      <c r="G116" s="38">
        <f t="shared" si="22"/>
        <v>0</v>
      </c>
      <c r="H116" s="38">
        <f t="shared" si="23"/>
        <v>0</v>
      </c>
      <c r="I116" s="39" t="e">
        <f t="shared" si="16"/>
        <v>#DIV/0!</v>
      </c>
      <c r="J116" s="36" t="s">
        <v>100</v>
      </c>
      <c r="K116" s="147"/>
      <c r="L116" s="127"/>
      <c r="M116" s="126"/>
      <c r="N116" s="46"/>
      <c r="O116" s="48">
        <f t="shared" si="24"/>
        <v>0</v>
      </c>
      <c r="P116" s="48">
        <f t="shared" si="25"/>
        <v>0</v>
      </c>
      <c r="Q116" s="49" t="e">
        <f t="shared" si="17"/>
        <v>#DIV/0!</v>
      </c>
      <c r="R116" s="36" t="s">
        <v>100</v>
      </c>
      <c r="S116" s="147"/>
      <c r="T116" s="127"/>
      <c r="U116" s="126"/>
      <c r="V116" s="46"/>
      <c r="W116" s="48">
        <f t="shared" si="26"/>
        <v>0</v>
      </c>
      <c r="X116" s="48">
        <f t="shared" si="27"/>
        <v>0</v>
      </c>
      <c r="Y116" s="49" t="e">
        <f t="shared" si="18"/>
        <v>#DIV/0!</v>
      </c>
      <c r="Z116" s="36" t="s">
        <v>100</v>
      </c>
      <c r="AA116" s="147"/>
      <c r="AB116" s="127"/>
      <c r="AC116" s="126"/>
      <c r="AD116" s="46"/>
      <c r="AE116" s="48">
        <f t="shared" si="28"/>
        <v>0</v>
      </c>
      <c r="AF116" s="48">
        <f t="shared" si="29"/>
        <v>0</v>
      </c>
      <c r="AG116" s="49" t="e">
        <f t="shared" si="19"/>
        <v>#DIV/0!</v>
      </c>
      <c r="AH116" s="36" t="s">
        <v>100</v>
      </c>
      <c r="AI116" s="147"/>
      <c r="AJ116" s="127"/>
      <c r="AK116" s="126"/>
      <c r="AL116" s="46"/>
      <c r="AM116" s="48">
        <f t="shared" si="30"/>
        <v>0</v>
      </c>
      <c r="AN116" s="48">
        <f t="shared" si="31"/>
        <v>0</v>
      </c>
      <c r="AO116" s="49" t="e">
        <f t="shared" si="20"/>
        <v>#DIV/0!</v>
      </c>
    </row>
    <row r="117" spans="1:41" x14ac:dyDescent="0.2">
      <c r="A117" s="36" t="s">
        <v>101</v>
      </c>
      <c r="B117" s="11">
        <f t="shared" si="21"/>
        <v>83</v>
      </c>
      <c r="C117" s="41"/>
      <c r="D117" s="42"/>
      <c r="E117" s="126"/>
      <c r="F117" s="43"/>
      <c r="G117" s="38">
        <f t="shared" si="22"/>
        <v>0</v>
      </c>
      <c r="H117" s="38">
        <f t="shared" si="23"/>
        <v>0</v>
      </c>
      <c r="I117" s="39" t="e">
        <f t="shared" si="16"/>
        <v>#DIV/0!</v>
      </c>
      <c r="J117" s="36" t="s">
        <v>101</v>
      </c>
      <c r="K117" s="147"/>
      <c r="L117" s="127"/>
      <c r="M117" s="126"/>
      <c r="N117" s="46"/>
      <c r="O117" s="48">
        <f t="shared" si="24"/>
        <v>0</v>
      </c>
      <c r="P117" s="48">
        <f t="shared" si="25"/>
        <v>0</v>
      </c>
      <c r="Q117" s="49" t="e">
        <f t="shared" si="17"/>
        <v>#DIV/0!</v>
      </c>
      <c r="R117" s="36" t="s">
        <v>101</v>
      </c>
      <c r="S117" s="147"/>
      <c r="T117" s="127"/>
      <c r="U117" s="126"/>
      <c r="V117" s="46"/>
      <c r="W117" s="48">
        <f t="shared" si="26"/>
        <v>0</v>
      </c>
      <c r="X117" s="48">
        <f t="shared" si="27"/>
        <v>0</v>
      </c>
      <c r="Y117" s="49" t="e">
        <f t="shared" si="18"/>
        <v>#DIV/0!</v>
      </c>
      <c r="Z117" s="36" t="s">
        <v>101</v>
      </c>
      <c r="AA117" s="147"/>
      <c r="AB117" s="127"/>
      <c r="AC117" s="126"/>
      <c r="AD117" s="46"/>
      <c r="AE117" s="48">
        <f t="shared" si="28"/>
        <v>0</v>
      </c>
      <c r="AF117" s="48">
        <f t="shared" si="29"/>
        <v>0</v>
      </c>
      <c r="AG117" s="49" t="e">
        <f t="shared" si="19"/>
        <v>#DIV/0!</v>
      </c>
      <c r="AH117" s="36" t="s">
        <v>101</v>
      </c>
      <c r="AI117" s="147"/>
      <c r="AJ117" s="127"/>
      <c r="AK117" s="126"/>
      <c r="AL117" s="46"/>
      <c r="AM117" s="48">
        <f t="shared" si="30"/>
        <v>0</v>
      </c>
      <c r="AN117" s="48">
        <f t="shared" si="31"/>
        <v>0</v>
      </c>
      <c r="AO117" s="49" t="e">
        <f t="shared" si="20"/>
        <v>#DIV/0!</v>
      </c>
    </row>
    <row r="118" spans="1:41" x14ac:dyDescent="0.2">
      <c r="A118" s="36" t="s">
        <v>102</v>
      </c>
      <c r="B118" s="11">
        <f t="shared" si="21"/>
        <v>84</v>
      </c>
      <c r="C118" s="41"/>
      <c r="D118" s="42"/>
      <c r="E118" s="126"/>
      <c r="F118" s="43"/>
      <c r="G118" s="38">
        <f t="shared" si="22"/>
        <v>0</v>
      </c>
      <c r="H118" s="38">
        <f t="shared" si="23"/>
        <v>0</v>
      </c>
      <c r="I118" s="39" t="e">
        <f t="shared" si="16"/>
        <v>#DIV/0!</v>
      </c>
      <c r="J118" s="36" t="s">
        <v>102</v>
      </c>
      <c r="K118" s="147"/>
      <c r="L118" s="127"/>
      <c r="M118" s="126"/>
      <c r="N118" s="46"/>
      <c r="O118" s="48">
        <f t="shared" si="24"/>
        <v>0</v>
      </c>
      <c r="P118" s="48">
        <f t="shared" si="25"/>
        <v>0</v>
      </c>
      <c r="Q118" s="49" t="e">
        <f t="shared" si="17"/>
        <v>#DIV/0!</v>
      </c>
      <c r="R118" s="36" t="s">
        <v>102</v>
      </c>
      <c r="S118" s="147"/>
      <c r="T118" s="127"/>
      <c r="U118" s="126"/>
      <c r="V118" s="46"/>
      <c r="W118" s="48">
        <f t="shared" si="26"/>
        <v>0</v>
      </c>
      <c r="X118" s="48">
        <f t="shared" si="27"/>
        <v>0</v>
      </c>
      <c r="Y118" s="49" t="e">
        <f t="shared" si="18"/>
        <v>#DIV/0!</v>
      </c>
      <c r="Z118" s="36" t="s">
        <v>102</v>
      </c>
      <c r="AA118" s="147"/>
      <c r="AB118" s="127"/>
      <c r="AC118" s="126"/>
      <c r="AD118" s="46"/>
      <c r="AE118" s="48">
        <f t="shared" si="28"/>
        <v>0</v>
      </c>
      <c r="AF118" s="48">
        <f t="shared" si="29"/>
        <v>0</v>
      </c>
      <c r="AG118" s="49" t="e">
        <f t="shared" si="19"/>
        <v>#DIV/0!</v>
      </c>
      <c r="AH118" s="36" t="s">
        <v>102</v>
      </c>
      <c r="AI118" s="147"/>
      <c r="AJ118" s="127"/>
      <c r="AK118" s="126"/>
      <c r="AL118" s="46"/>
      <c r="AM118" s="48">
        <f t="shared" si="30"/>
        <v>0</v>
      </c>
      <c r="AN118" s="48">
        <f t="shared" si="31"/>
        <v>0</v>
      </c>
      <c r="AO118" s="49" t="e">
        <f t="shared" si="20"/>
        <v>#DIV/0!</v>
      </c>
    </row>
    <row r="119" spans="1:41" x14ac:dyDescent="0.2">
      <c r="A119" s="36" t="s">
        <v>103</v>
      </c>
      <c r="B119" s="11">
        <f t="shared" si="21"/>
        <v>85</v>
      </c>
      <c r="C119" s="41"/>
      <c r="D119" s="42"/>
      <c r="E119" s="126"/>
      <c r="F119" s="43"/>
      <c r="G119" s="38">
        <f t="shared" si="22"/>
        <v>0</v>
      </c>
      <c r="H119" s="38">
        <f t="shared" si="23"/>
        <v>0</v>
      </c>
      <c r="I119" s="39" t="e">
        <f t="shared" si="16"/>
        <v>#DIV/0!</v>
      </c>
      <c r="J119" s="36" t="s">
        <v>103</v>
      </c>
      <c r="K119" s="147"/>
      <c r="L119" s="127"/>
      <c r="M119" s="126"/>
      <c r="N119" s="46"/>
      <c r="O119" s="48">
        <f t="shared" si="24"/>
        <v>0</v>
      </c>
      <c r="P119" s="48">
        <f t="shared" si="25"/>
        <v>0</v>
      </c>
      <c r="Q119" s="49" t="e">
        <f t="shared" si="17"/>
        <v>#DIV/0!</v>
      </c>
      <c r="R119" s="36" t="s">
        <v>103</v>
      </c>
      <c r="S119" s="147"/>
      <c r="T119" s="127"/>
      <c r="U119" s="126"/>
      <c r="V119" s="46"/>
      <c r="W119" s="48">
        <f t="shared" si="26"/>
        <v>0</v>
      </c>
      <c r="X119" s="48">
        <f t="shared" si="27"/>
        <v>0</v>
      </c>
      <c r="Y119" s="49" t="e">
        <f t="shared" si="18"/>
        <v>#DIV/0!</v>
      </c>
      <c r="Z119" s="36" t="s">
        <v>103</v>
      </c>
      <c r="AA119" s="147"/>
      <c r="AB119" s="127"/>
      <c r="AC119" s="126"/>
      <c r="AD119" s="46"/>
      <c r="AE119" s="48">
        <f t="shared" si="28"/>
        <v>0</v>
      </c>
      <c r="AF119" s="48">
        <f t="shared" si="29"/>
        <v>0</v>
      </c>
      <c r="AG119" s="49" t="e">
        <f t="shared" si="19"/>
        <v>#DIV/0!</v>
      </c>
      <c r="AH119" s="36" t="s">
        <v>103</v>
      </c>
      <c r="AI119" s="147"/>
      <c r="AJ119" s="127"/>
      <c r="AK119" s="126"/>
      <c r="AL119" s="46"/>
      <c r="AM119" s="48">
        <f t="shared" si="30"/>
        <v>0</v>
      </c>
      <c r="AN119" s="48">
        <f t="shared" si="31"/>
        <v>0</v>
      </c>
      <c r="AO119" s="49" t="e">
        <f t="shared" si="20"/>
        <v>#DIV/0!</v>
      </c>
    </row>
    <row r="120" spans="1:41" x14ac:dyDescent="0.2">
      <c r="A120" s="36" t="s">
        <v>104</v>
      </c>
      <c r="B120" s="11">
        <f t="shared" si="21"/>
        <v>86</v>
      </c>
      <c r="C120" s="41"/>
      <c r="D120" s="42"/>
      <c r="E120" s="126"/>
      <c r="F120" s="43"/>
      <c r="G120" s="38">
        <f t="shared" si="22"/>
        <v>0</v>
      </c>
      <c r="H120" s="38">
        <f t="shared" si="23"/>
        <v>0</v>
      </c>
      <c r="I120" s="39" t="e">
        <f t="shared" si="16"/>
        <v>#DIV/0!</v>
      </c>
      <c r="J120" s="36" t="s">
        <v>104</v>
      </c>
      <c r="K120" s="147"/>
      <c r="L120" s="127"/>
      <c r="M120" s="126"/>
      <c r="N120" s="46"/>
      <c r="O120" s="48">
        <f t="shared" si="24"/>
        <v>0</v>
      </c>
      <c r="P120" s="48">
        <f t="shared" si="25"/>
        <v>0</v>
      </c>
      <c r="Q120" s="49" t="e">
        <f t="shared" si="17"/>
        <v>#DIV/0!</v>
      </c>
      <c r="R120" s="36" t="s">
        <v>104</v>
      </c>
      <c r="S120" s="147"/>
      <c r="T120" s="127"/>
      <c r="U120" s="126"/>
      <c r="V120" s="46"/>
      <c r="W120" s="48">
        <f t="shared" si="26"/>
        <v>0</v>
      </c>
      <c r="X120" s="48">
        <f t="shared" si="27"/>
        <v>0</v>
      </c>
      <c r="Y120" s="49" t="e">
        <f t="shared" si="18"/>
        <v>#DIV/0!</v>
      </c>
      <c r="Z120" s="36" t="s">
        <v>104</v>
      </c>
      <c r="AA120" s="147"/>
      <c r="AB120" s="127"/>
      <c r="AC120" s="126"/>
      <c r="AD120" s="46"/>
      <c r="AE120" s="48">
        <f t="shared" si="28"/>
        <v>0</v>
      </c>
      <c r="AF120" s="48">
        <f t="shared" si="29"/>
        <v>0</v>
      </c>
      <c r="AG120" s="49" t="e">
        <f t="shared" si="19"/>
        <v>#DIV/0!</v>
      </c>
      <c r="AH120" s="36" t="s">
        <v>104</v>
      </c>
      <c r="AI120" s="147"/>
      <c r="AJ120" s="127"/>
      <c r="AK120" s="126"/>
      <c r="AL120" s="46"/>
      <c r="AM120" s="48">
        <f t="shared" si="30"/>
        <v>0</v>
      </c>
      <c r="AN120" s="48">
        <f t="shared" si="31"/>
        <v>0</v>
      </c>
      <c r="AO120" s="49" t="e">
        <f t="shared" si="20"/>
        <v>#DIV/0!</v>
      </c>
    </row>
    <row r="121" spans="1:41" x14ac:dyDescent="0.2">
      <c r="A121" s="36" t="s">
        <v>105</v>
      </c>
      <c r="B121" s="11">
        <f t="shared" si="21"/>
        <v>87</v>
      </c>
      <c r="C121" s="41"/>
      <c r="D121" s="42"/>
      <c r="E121" s="126"/>
      <c r="F121" s="43"/>
      <c r="G121" s="38">
        <f t="shared" si="22"/>
        <v>0</v>
      </c>
      <c r="H121" s="38">
        <f t="shared" si="23"/>
        <v>0</v>
      </c>
      <c r="I121" s="39" t="e">
        <f t="shared" si="16"/>
        <v>#DIV/0!</v>
      </c>
      <c r="J121" s="36" t="s">
        <v>105</v>
      </c>
      <c r="K121" s="147"/>
      <c r="L121" s="127"/>
      <c r="M121" s="126"/>
      <c r="N121" s="46"/>
      <c r="O121" s="48">
        <f t="shared" si="24"/>
        <v>0</v>
      </c>
      <c r="P121" s="48">
        <f t="shared" si="25"/>
        <v>0</v>
      </c>
      <c r="Q121" s="49" t="e">
        <f t="shared" si="17"/>
        <v>#DIV/0!</v>
      </c>
      <c r="R121" s="36" t="s">
        <v>105</v>
      </c>
      <c r="S121" s="147"/>
      <c r="T121" s="127"/>
      <c r="U121" s="126"/>
      <c r="V121" s="46"/>
      <c r="W121" s="48">
        <f t="shared" si="26"/>
        <v>0</v>
      </c>
      <c r="X121" s="48">
        <f t="shared" si="27"/>
        <v>0</v>
      </c>
      <c r="Y121" s="49" t="e">
        <f t="shared" si="18"/>
        <v>#DIV/0!</v>
      </c>
      <c r="Z121" s="36" t="s">
        <v>105</v>
      </c>
      <c r="AA121" s="147"/>
      <c r="AB121" s="127"/>
      <c r="AC121" s="126"/>
      <c r="AD121" s="46"/>
      <c r="AE121" s="48">
        <f t="shared" si="28"/>
        <v>0</v>
      </c>
      <c r="AF121" s="48">
        <f t="shared" si="29"/>
        <v>0</v>
      </c>
      <c r="AG121" s="49" t="e">
        <f t="shared" si="19"/>
        <v>#DIV/0!</v>
      </c>
      <c r="AH121" s="36" t="s">
        <v>105</v>
      </c>
      <c r="AI121" s="147"/>
      <c r="AJ121" s="127"/>
      <c r="AK121" s="126"/>
      <c r="AL121" s="46"/>
      <c r="AM121" s="48">
        <f t="shared" si="30"/>
        <v>0</v>
      </c>
      <c r="AN121" s="48">
        <f t="shared" si="31"/>
        <v>0</v>
      </c>
      <c r="AO121" s="49" t="e">
        <f t="shared" si="20"/>
        <v>#DIV/0!</v>
      </c>
    </row>
    <row r="122" spans="1:41" x14ac:dyDescent="0.2">
      <c r="A122" s="36" t="s">
        <v>106</v>
      </c>
      <c r="B122" s="11">
        <f t="shared" si="21"/>
        <v>88</v>
      </c>
      <c r="C122" s="41"/>
      <c r="D122" s="42"/>
      <c r="E122" s="126"/>
      <c r="F122" s="43"/>
      <c r="G122" s="38">
        <f t="shared" si="22"/>
        <v>0</v>
      </c>
      <c r="H122" s="38">
        <f t="shared" si="23"/>
        <v>0</v>
      </c>
      <c r="I122" s="39" t="e">
        <f t="shared" si="16"/>
        <v>#DIV/0!</v>
      </c>
      <c r="J122" s="36" t="s">
        <v>106</v>
      </c>
      <c r="K122" s="147"/>
      <c r="L122" s="127"/>
      <c r="M122" s="126"/>
      <c r="N122" s="46"/>
      <c r="O122" s="48">
        <f t="shared" si="24"/>
        <v>0</v>
      </c>
      <c r="P122" s="48">
        <f t="shared" si="25"/>
        <v>0</v>
      </c>
      <c r="Q122" s="49" t="e">
        <f t="shared" si="17"/>
        <v>#DIV/0!</v>
      </c>
      <c r="R122" s="36" t="s">
        <v>106</v>
      </c>
      <c r="S122" s="147"/>
      <c r="T122" s="127"/>
      <c r="U122" s="126"/>
      <c r="V122" s="46"/>
      <c r="W122" s="48">
        <f t="shared" si="26"/>
        <v>0</v>
      </c>
      <c r="X122" s="48">
        <f t="shared" si="27"/>
        <v>0</v>
      </c>
      <c r="Y122" s="49" t="e">
        <f t="shared" si="18"/>
        <v>#DIV/0!</v>
      </c>
      <c r="Z122" s="36" t="s">
        <v>106</v>
      </c>
      <c r="AA122" s="147"/>
      <c r="AB122" s="127"/>
      <c r="AC122" s="126"/>
      <c r="AD122" s="46"/>
      <c r="AE122" s="48">
        <f t="shared" si="28"/>
        <v>0</v>
      </c>
      <c r="AF122" s="48">
        <f t="shared" si="29"/>
        <v>0</v>
      </c>
      <c r="AG122" s="49" t="e">
        <f t="shared" si="19"/>
        <v>#DIV/0!</v>
      </c>
      <c r="AH122" s="36" t="s">
        <v>106</v>
      </c>
      <c r="AI122" s="147"/>
      <c r="AJ122" s="127"/>
      <c r="AK122" s="126"/>
      <c r="AL122" s="46"/>
      <c r="AM122" s="48">
        <f t="shared" si="30"/>
        <v>0</v>
      </c>
      <c r="AN122" s="48">
        <f t="shared" si="31"/>
        <v>0</v>
      </c>
      <c r="AO122" s="49" t="e">
        <f t="shared" si="20"/>
        <v>#DIV/0!</v>
      </c>
    </row>
    <row r="123" spans="1:41" x14ac:dyDescent="0.2">
      <c r="A123" s="36" t="s">
        <v>107</v>
      </c>
      <c r="B123" s="11">
        <f t="shared" si="21"/>
        <v>89</v>
      </c>
      <c r="C123" s="41"/>
      <c r="D123" s="42"/>
      <c r="E123" s="126"/>
      <c r="F123" s="43"/>
      <c r="G123" s="38">
        <f t="shared" si="22"/>
        <v>0</v>
      </c>
      <c r="H123" s="38">
        <f t="shared" si="23"/>
        <v>0</v>
      </c>
      <c r="I123" s="39" t="e">
        <f t="shared" si="16"/>
        <v>#DIV/0!</v>
      </c>
      <c r="J123" s="36" t="s">
        <v>107</v>
      </c>
      <c r="K123" s="147"/>
      <c r="L123" s="127"/>
      <c r="M123" s="126"/>
      <c r="N123" s="46"/>
      <c r="O123" s="48">
        <f t="shared" si="24"/>
        <v>0</v>
      </c>
      <c r="P123" s="48">
        <f t="shared" si="25"/>
        <v>0</v>
      </c>
      <c r="Q123" s="49" t="e">
        <f t="shared" si="17"/>
        <v>#DIV/0!</v>
      </c>
      <c r="R123" s="36" t="s">
        <v>107</v>
      </c>
      <c r="S123" s="147"/>
      <c r="T123" s="127"/>
      <c r="U123" s="126"/>
      <c r="V123" s="46"/>
      <c r="W123" s="48">
        <f t="shared" si="26"/>
        <v>0</v>
      </c>
      <c r="X123" s="48">
        <f t="shared" si="27"/>
        <v>0</v>
      </c>
      <c r="Y123" s="49" t="e">
        <f t="shared" si="18"/>
        <v>#DIV/0!</v>
      </c>
      <c r="Z123" s="36" t="s">
        <v>107</v>
      </c>
      <c r="AA123" s="147"/>
      <c r="AB123" s="127"/>
      <c r="AC123" s="126"/>
      <c r="AD123" s="46"/>
      <c r="AE123" s="48">
        <f t="shared" si="28"/>
        <v>0</v>
      </c>
      <c r="AF123" s="48">
        <f t="shared" si="29"/>
        <v>0</v>
      </c>
      <c r="AG123" s="49" t="e">
        <f t="shared" si="19"/>
        <v>#DIV/0!</v>
      </c>
      <c r="AH123" s="36" t="s">
        <v>107</v>
      </c>
      <c r="AI123" s="147"/>
      <c r="AJ123" s="127"/>
      <c r="AK123" s="126"/>
      <c r="AL123" s="46"/>
      <c r="AM123" s="48">
        <f t="shared" si="30"/>
        <v>0</v>
      </c>
      <c r="AN123" s="48">
        <f t="shared" si="31"/>
        <v>0</v>
      </c>
      <c r="AO123" s="49" t="e">
        <f t="shared" si="20"/>
        <v>#DIV/0!</v>
      </c>
    </row>
    <row r="124" spans="1:41" x14ac:dyDescent="0.2">
      <c r="A124" s="36" t="s">
        <v>108</v>
      </c>
      <c r="B124" s="11">
        <f t="shared" si="21"/>
        <v>90</v>
      </c>
      <c r="C124" s="41"/>
      <c r="D124" s="42"/>
      <c r="E124" s="126"/>
      <c r="F124" s="43"/>
      <c r="G124" s="38">
        <f t="shared" si="22"/>
        <v>0</v>
      </c>
      <c r="H124" s="38">
        <f t="shared" si="23"/>
        <v>0</v>
      </c>
      <c r="I124" s="39" t="e">
        <f t="shared" si="16"/>
        <v>#DIV/0!</v>
      </c>
      <c r="J124" s="36" t="s">
        <v>108</v>
      </c>
      <c r="K124" s="147"/>
      <c r="L124" s="127"/>
      <c r="M124" s="126"/>
      <c r="N124" s="46"/>
      <c r="O124" s="48">
        <f t="shared" si="24"/>
        <v>0</v>
      </c>
      <c r="P124" s="48">
        <f t="shared" si="25"/>
        <v>0</v>
      </c>
      <c r="Q124" s="49" t="e">
        <f t="shared" si="17"/>
        <v>#DIV/0!</v>
      </c>
      <c r="R124" s="36" t="s">
        <v>108</v>
      </c>
      <c r="S124" s="147"/>
      <c r="T124" s="127"/>
      <c r="U124" s="126"/>
      <c r="V124" s="46"/>
      <c r="W124" s="48">
        <f t="shared" si="26"/>
        <v>0</v>
      </c>
      <c r="X124" s="48">
        <f t="shared" si="27"/>
        <v>0</v>
      </c>
      <c r="Y124" s="49" t="e">
        <f t="shared" si="18"/>
        <v>#DIV/0!</v>
      </c>
      <c r="Z124" s="36" t="s">
        <v>108</v>
      </c>
      <c r="AA124" s="147"/>
      <c r="AB124" s="127"/>
      <c r="AC124" s="126"/>
      <c r="AD124" s="46"/>
      <c r="AE124" s="48">
        <f t="shared" si="28"/>
        <v>0</v>
      </c>
      <c r="AF124" s="48">
        <f t="shared" si="29"/>
        <v>0</v>
      </c>
      <c r="AG124" s="49" t="e">
        <f t="shared" si="19"/>
        <v>#DIV/0!</v>
      </c>
      <c r="AH124" s="36" t="s">
        <v>108</v>
      </c>
      <c r="AI124" s="147"/>
      <c r="AJ124" s="127"/>
      <c r="AK124" s="126"/>
      <c r="AL124" s="46"/>
      <c r="AM124" s="48">
        <f t="shared" si="30"/>
        <v>0</v>
      </c>
      <c r="AN124" s="48">
        <f t="shared" si="31"/>
        <v>0</v>
      </c>
      <c r="AO124" s="49" t="e">
        <f t="shared" si="20"/>
        <v>#DIV/0!</v>
      </c>
    </row>
    <row r="125" spans="1:41" x14ac:dyDescent="0.2">
      <c r="A125" s="36" t="s">
        <v>109</v>
      </c>
      <c r="B125" s="11">
        <f t="shared" si="21"/>
        <v>91</v>
      </c>
      <c r="C125" s="41"/>
      <c r="D125" s="42"/>
      <c r="E125" s="126"/>
      <c r="F125" s="43"/>
      <c r="G125" s="38">
        <f t="shared" si="22"/>
        <v>0</v>
      </c>
      <c r="H125" s="38">
        <f t="shared" si="23"/>
        <v>0</v>
      </c>
      <c r="I125" s="39" t="e">
        <f t="shared" si="16"/>
        <v>#DIV/0!</v>
      </c>
      <c r="J125" s="36" t="s">
        <v>109</v>
      </c>
      <c r="K125" s="147"/>
      <c r="L125" s="127"/>
      <c r="M125" s="126"/>
      <c r="N125" s="46"/>
      <c r="O125" s="48">
        <f t="shared" si="24"/>
        <v>0</v>
      </c>
      <c r="P125" s="48">
        <f t="shared" si="25"/>
        <v>0</v>
      </c>
      <c r="Q125" s="49" t="e">
        <f t="shared" si="17"/>
        <v>#DIV/0!</v>
      </c>
      <c r="R125" s="36" t="s">
        <v>109</v>
      </c>
      <c r="S125" s="147"/>
      <c r="T125" s="127"/>
      <c r="U125" s="126"/>
      <c r="V125" s="46"/>
      <c r="W125" s="48">
        <f t="shared" si="26"/>
        <v>0</v>
      </c>
      <c r="X125" s="48">
        <f t="shared" si="27"/>
        <v>0</v>
      </c>
      <c r="Y125" s="49" t="e">
        <f t="shared" si="18"/>
        <v>#DIV/0!</v>
      </c>
      <c r="Z125" s="36" t="s">
        <v>109</v>
      </c>
      <c r="AA125" s="147"/>
      <c r="AB125" s="127"/>
      <c r="AC125" s="126"/>
      <c r="AD125" s="46"/>
      <c r="AE125" s="48">
        <f t="shared" si="28"/>
        <v>0</v>
      </c>
      <c r="AF125" s="48">
        <f t="shared" si="29"/>
        <v>0</v>
      </c>
      <c r="AG125" s="49" t="e">
        <f t="shared" si="19"/>
        <v>#DIV/0!</v>
      </c>
      <c r="AH125" s="36" t="s">
        <v>109</v>
      </c>
      <c r="AI125" s="147"/>
      <c r="AJ125" s="127"/>
      <c r="AK125" s="126"/>
      <c r="AL125" s="46"/>
      <c r="AM125" s="48">
        <f t="shared" si="30"/>
        <v>0</v>
      </c>
      <c r="AN125" s="48">
        <f t="shared" si="31"/>
        <v>0</v>
      </c>
      <c r="AO125" s="49" t="e">
        <f t="shared" si="20"/>
        <v>#DIV/0!</v>
      </c>
    </row>
    <row r="126" spans="1:41" x14ac:dyDescent="0.2">
      <c r="A126" s="36" t="s">
        <v>110</v>
      </c>
      <c r="B126" s="11">
        <f t="shared" si="21"/>
        <v>92</v>
      </c>
      <c r="C126" s="41"/>
      <c r="D126" s="42"/>
      <c r="E126" s="126"/>
      <c r="F126" s="43"/>
      <c r="G126" s="38">
        <f t="shared" si="22"/>
        <v>0</v>
      </c>
      <c r="H126" s="38">
        <f t="shared" si="23"/>
        <v>0</v>
      </c>
      <c r="I126" s="39" t="e">
        <f t="shared" si="16"/>
        <v>#DIV/0!</v>
      </c>
      <c r="J126" s="36" t="s">
        <v>110</v>
      </c>
      <c r="K126" s="147"/>
      <c r="L126" s="127"/>
      <c r="M126" s="126"/>
      <c r="N126" s="46"/>
      <c r="O126" s="48">
        <f t="shared" si="24"/>
        <v>0</v>
      </c>
      <c r="P126" s="48">
        <f t="shared" si="25"/>
        <v>0</v>
      </c>
      <c r="Q126" s="49" t="e">
        <f t="shared" si="17"/>
        <v>#DIV/0!</v>
      </c>
      <c r="R126" s="36" t="s">
        <v>110</v>
      </c>
      <c r="S126" s="147"/>
      <c r="T126" s="127"/>
      <c r="U126" s="126"/>
      <c r="V126" s="46"/>
      <c r="W126" s="48">
        <f t="shared" si="26"/>
        <v>0</v>
      </c>
      <c r="X126" s="48">
        <f t="shared" si="27"/>
        <v>0</v>
      </c>
      <c r="Y126" s="49" t="e">
        <f t="shared" si="18"/>
        <v>#DIV/0!</v>
      </c>
      <c r="Z126" s="36" t="s">
        <v>110</v>
      </c>
      <c r="AA126" s="147"/>
      <c r="AB126" s="127"/>
      <c r="AC126" s="126"/>
      <c r="AD126" s="46"/>
      <c r="AE126" s="48">
        <f t="shared" si="28"/>
        <v>0</v>
      </c>
      <c r="AF126" s="48">
        <f t="shared" si="29"/>
        <v>0</v>
      </c>
      <c r="AG126" s="49" t="e">
        <f t="shared" si="19"/>
        <v>#DIV/0!</v>
      </c>
      <c r="AH126" s="36" t="s">
        <v>110</v>
      </c>
      <c r="AI126" s="41"/>
      <c r="AJ126" s="42"/>
      <c r="AK126" s="126"/>
      <c r="AL126" s="46"/>
      <c r="AM126" s="48">
        <f t="shared" si="30"/>
        <v>0</v>
      </c>
      <c r="AN126" s="48">
        <f t="shared" si="31"/>
        <v>0</v>
      </c>
      <c r="AO126" s="49" t="e">
        <f t="shared" si="20"/>
        <v>#DIV/0!</v>
      </c>
    </row>
    <row r="127" spans="1:41" x14ac:dyDescent="0.2">
      <c r="A127" s="36" t="s">
        <v>111</v>
      </c>
      <c r="B127" s="11">
        <f t="shared" si="21"/>
        <v>93</v>
      </c>
      <c r="C127" s="41"/>
      <c r="D127" s="42"/>
      <c r="E127" s="126"/>
      <c r="F127" s="43"/>
      <c r="G127" s="38">
        <f t="shared" si="22"/>
        <v>0</v>
      </c>
      <c r="H127" s="38">
        <f t="shared" si="23"/>
        <v>0</v>
      </c>
      <c r="I127" s="39" t="e">
        <f t="shared" si="16"/>
        <v>#DIV/0!</v>
      </c>
      <c r="J127" s="36" t="s">
        <v>111</v>
      </c>
      <c r="K127" s="147"/>
      <c r="L127" s="127"/>
      <c r="M127" s="126"/>
      <c r="N127" s="46"/>
      <c r="O127" s="48">
        <f t="shared" si="24"/>
        <v>0</v>
      </c>
      <c r="P127" s="48">
        <f t="shared" si="25"/>
        <v>0</v>
      </c>
      <c r="Q127" s="49" t="e">
        <f t="shared" si="17"/>
        <v>#DIV/0!</v>
      </c>
      <c r="R127" s="36" t="s">
        <v>111</v>
      </c>
      <c r="S127" s="147"/>
      <c r="T127" s="127"/>
      <c r="U127" s="126"/>
      <c r="V127" s="46"/>
      <c r="W127" s="48">
        <f t="shared" si="26"/>
        <v>0</v>
      </c>
      <c r="X127" s="48">
        <f t="shared" si="27"/>
        <v>0</v>
      </c>
      <c r="Y127" s="49" t="e">
        <f t="shared" si="18"/>
        <v>#DIV/0!</v>
      </c>
      <c r="Z127" s="36" t="s">
        <v>111</v>
      </c>
      <c r="AA127" s="147"/>
      <c r="AB127" s="127"/>
      <c r="AC127" s="126"/>
      <c r="AD127" s="46"/>
      <c r="AE127" s="48">
        <f t="shared" si="28"/>
        <v>0</v>
      </c>
      <c r="AF127" s="48">
        <f t="shared" si="29"/>
        <v>0</v>
      </c>
      <c r="AG127" s="49" t="e">
        <f t="shared" si="19"/>
        <v>#DIV/0!</v>
      </c>
      <c r="AH127" s="36" t="s">
        <v>111</v>
      </c>
      <c r="AI127" s="41"/>
      <c r="AJ127" s="42"/>
      <c r="AK127" s="126"/>
      <c r="AL127" s="46"/>
      <c r="AM127" s="48">
        <f t="shared" si="30"/>
        <v>0</v>
      </c>
      <c r="AN127" s="48">
        <f t="shared" si="31"/>
        <v>0</v>
      </c>
      <c r="AO127" s="49" t="e">
        <f t="shared" si="20"/>
        <v>#DIV/0!</v>
      </c>
    </row>
    <row r="128" spans="1:41" x14ac:dyDescent="0.2">
      <c r="A128" s="36" t="s">
        <v>112</v>
      </c>
      <c r="B128" s="11">
        <f t="shared" si="21"/>
        <v>94</v>
      </c>
      <c r="C128" s="41"/>
      <c r="D128" s="42"/>
      <c r="E128" s="126"/>
      <c r="F128" s="43"/>
      <c r="G128" s="38">
        <f t="shared" si="22"/>
        <v>0</v>
      </c>
      <c r="H128" s="38">
        <f t="shared" si="23"/>
        <v>0</v>
      </c>
      <c r="I128" s="39" t="e">
        <f t="shared" si="16"/>
        <v>#DIV/0!</v>
      </c>
      <c r="J128" s="36" t="s">
        <v>112</v>
      </c>
      <c r="K128" s="147"/>
      <c r="L128" s="127"/>
      <c r="M128" s="126"/>
      <c r="N128" s="46"/>
      <c r="O128" s="48">
        <f t="shared" si="24"/>
        <v>0</v>
      </c>
      <c r="P128" s="48">
        <f t="shared" si="25"/>
        <v>0</v>
      </c>
      <c r="Q128" s="49" t="e">
        <f t="shared" si="17"/>
        <v>#DIV/0!</v>
      </c>
      <c r="R128" s="36" t="s">
        <v>112</v>
      </c>
      <c r="S128" s="147"/>
      <c r="T128" s="127"/>
      <c r="U128" s="126"/>
      <c r="V128" s="46"/>
      <c r="W128" s="48">
        <f t="shared" si="26"/>
        <v>0</v>
      </c>
      <c r="X128" s="48">
        <f t="shared" si="27"/>
        <v>0</v>
      </c>
      <c r="Y128" s="49" t="e">
        <f t="shared" si="18"/>
        <v>#DIV/0!</v>
      </c>
      <c r="Z128" s="36" t="s">
        <v>112</v>
      </c>
      <c r="AA128" s="147"/>
      <c r="AB128" s="127"/>
      <c r="AC128" s="126"/>
      <c r="AD128" s="46"/>
      <c r="AE128" s="48">
        <f t="shared" si="28"/>
        <v>0</v>
      </c>
      <c r="AF128" s="48">
        <f t="shared" si="29"/>
        <v>0</v>
      </c>
      <c r="AG128" s="49" t="e">
        <f t="shared" si="19"/>
        <v>#DIV/0!</v>
      </c>
      <c r="AH128" s="36" t="s">
        <v>112</v>
      </c>
      <c r="AI128" s="41"/>
      <c r="AJ128" s="127"/>
      <c r="AK128" s="126"/>
      <c r="AL128" s="46"/>
      <c r="AM128" s="48">
        <f t="shared" si="30"/>
        <v>0</v>
      </c>
      <c r="AN128" s="48">
        <f t="shared" si="31"/>
        <v>0</v>
      </c>
      <c r="AO128" s="49" t="e">
        <f t="shared" si="20"/>
        <v>#DIV/0!</v>
      </c>
    </row>
    <row r="129" spans="1:41" x14ac:dyDescent="0.2">
      <c r="A129" s="36" t="s">
        <v>113</v>
      </c>
      <c r="B129" s="11">
        <f t="shared" si="21"/>
        <v>95</v>
      </c>
      <c r="C129" s="41"/>
      <c r="D129" s="42"/>
      <c r="E129" s="126"/>
      <c r="F129" s="43"/>
      <c r="G129" s="38">
        <f t="shared" si="22"/>
        <v>0</v>
      </c>
      <c r="H129" s="38">
        <f t="shared" si="23"/>
        <v>0</v>
      </c>
      <c r="I129" s="39" t="e">
        <f t="shared" si="16"/>
        <v>#DIV/0!</v>
      </c>
      <c r="J129" s="36" t="s">
        <v>113</v>
      </c>
      <c r="K129" s="147"/>
      <c r="L129" s="127"/>
      <c r="M129" s="126"/>
      <c r="N129" s="46"/>
      <c r="O129" s="48">
        <f t="shared" si="24"/>
        <v>0</v>
      </c>
      <c r="P129" s="48">
        <f t="shared" si="25"/>
        <v>0</v>
      </c>
      <c r="Q129" s="49" t="e">
        <f t="shared" si="17"/>
        <v>#DIV/0!</v>
      </c>
      <c r="R129" s="36" t="s">
        <v>113</v>
      </c>
      <c r="S129" s="147"/>
      <c r="T129" s="127"/>
      <c r="U129" s="126"/>
      <c r="V129" s="46"/>
      <c r="W129" s="48">
        <f t="shared" si="26"/>
        <v>0</v>
      </c>
      <c r="X129" s="48">
        <f t="shared" si="27"/>
        <v>0</v>
      </c>
      <c r="Y129" s="49" t="e">
        <f t="shared" si="18"/>
        <v>#DIV/0!</v>
      </c>
      <c r="Z129" s="36" t="s">
        <v>113</v>
      </c>
      <c r="AA129" s="147"/>
      <c r="AB129" s="127"/>
      <c r="AC129" s="126"/>
      <c r="AD129" s="46"/>
      <c r="AE129" s="48">
        <f t="shared" si="28"/>
        <v>0</v>
      </c>
      <c r="AF129" s="48">
        <f t="shared" si="29"/>
        <v>0</v>
      </c>
      <c r="AG129" s="49" t="e">
        <f t="shared" si="19"/>
        <v>#DIV/0!</v>
      </c>
      <c r="AH129" s="36" t="s">
        <v>113</v>
      </c>
      <c r="AI129" s="41"/>
      <c r="AJ129" s="127"/>
      <c r="AK129" s="126"/>
      <c r="AL129" s="46"/>
      <c r="AM129" s="48">
        <f t="shared" si="30"/>
        <v>0</v>
      </c>
      <c r="AN129" s="48">
        <f t="shared" si="31"/>
        <v>0</v>
      </c>
      <c r="AO129" s="49" t="e">
        <f t="shared" si="20"/>
        <v>#DIV/0!</v>
      </c>
    </row>
    <row r="130" spans="1:41" x14ac:dyDescent="0.2">
      <c r="A130" s="36" t="s">
        <v>114</v>
      </c>
      <c r="B130" s="11">
        <f t="shared" si="21"/>
        <v>96</v>
      </c>
      <c r="C130" s="41"/>
      <c r="D130" s="42"/>
      <c r="E130" s="126"/>
      <c r="F130" s="43"/>
      <c r="G130" s="38">
        <f t="shared" si="22"/>
        <v>0</v>
      </c>
      <c r="H130" s="38">
        <f t="shared" si="23"/>
        <v>0</v>
      </c>
      <c r="I130" s="39" t="e">
        <f t="shared" si="16"/>
        <v>#DIV/0!</v>
      </c>
      <c r="J130" s="36" t="s">
        <v>114</v>
      </c>
      <c r="K130" s="147"/>
      <c r="L130" s="127"/>
      <c r="M130" s="126"/>
      <c r="N130" s="46"/>
      <c r="O130" s="48">
        <f t="shared" si="24"/>
        <v>0</v>
      </c>
      <c r="P130" s="48">
        <f t="shared" si="25"/>
        <v>0</v>
      </c>
      <c r="Q130" s="49" t="e">
        <f t="shared" si="17"/>
        <v>#DIV/0!</v>
      </c>
      <c r="R130" s="36" t="s">
        <v>114</v>
      </c>
      <c r="S130" s="147"/>
      <c r="T130" s="127"/>
      <c r="U130" s="126"/>
      <c r="V130" s="46"/>
      <c r="W130" s="48">
        <f t="shared" si="26"/>
        <v>0</v>
      </c>
      <c r="X130" s="48">
        <f t="shared" si="27"/>
        <v>0</v>
      </c>
      <c r="Y130" s="49" t="e">
        <f t="shared" si="18"/>
        <v>#DIV/0!</v>
      </c>
      <c r="Z130" s="36" t="s">
        <v>114</v>
      </c>
      <c r="AA130" s="147"/>
      <c r="AB130" s="127"/>
      <c r="AC130" s="126"/>
      <c r="AD130" s="46"/>
      <c r="AE130" s="48">
        <f t="shared" si="28"/>
        <v>0</v>
      </c>
      <c r="AF130" s="48">
        <f t="shared" si="29"/>
        <v>0</v>
      </c>
      <c r="AG130" s="49" t="e">
        <f t="shared" si="19"/>
        <v>#DIV/0!</v>
      </c>
      <c r="AH130" s="36" t="s">
        <v>114</v>
      </c>
      <c r="AI130" s="41"/>
      <c r="AJ130" s="127"/>
      <c r="AK130" s="126"/>
      <c r="AL130" s="46"/>
      <c r="AM130" s="48">
        <f t="shared" si="30"/>
        <v>0</v>
      </c>
      <c r="AN130" s="48">
        <f t="shared" si="31"/>
        <v>0</v>
      </c>
      <c r="AO130" s="49" t="e">
        <f t="shared" si="20"/>
        <v>#DIV/0!</v>
      </c>
    </row>
    <row r="131" spans="1:41" x14ac:dyDescent="0.2">
      <c r="A131" s="36" t="s">
        <v>115</v>
      </c>
      <c r="B131" s="11">
        <f t="shared" si="21"/>
        <v>97</v>
      </c>
      <c r="C131" s="41"/>
      <c r="D131" s="42"/>
      <c r="E131" s="126"/>
      <c r="F131" s="43"/>
      <c r="G131" s="38">
        <f t="shared" si="22"/>
        <v>0</v>
      </c>
      <c r="H131" s="38">
        <f t="shared" si="23"/>
        <v>0</v>
      </c>
      <c r="I131" s="39" t="e">
        <f t="shared" si="16"/>
        <v>#DIV/0!</v>
      </c>
      <c r="J131" s="36" t="s">
        <v>115</v>
      </c>
      <c r="K131" s="147"/>
      <c r="L131" s="127"/>
      <c r="M131" s="126"/>
      <c r="N131" s="46"/>
      <c r="O131" s="48">
        <f t="shared" si="24"/>
        <v>0</v>
      </c>
      <c r="P131" s="48">
        <f t="shared" si="25"/>
        <v>0</v>
      </c>
      <c r="Q131" s="49" t="e">
        <f t="shared" si="17"/>
        <v>#DIV/0!</v>
      </c>
      <c r="R131" s="36" t="s">
        <v>115</v>
      </c>
      <c r="S131" s="147"/>
      <c r="T131" s="127"/>
      <c r="U131" s="126"/>
      <c r="V131" s="46"/>
      <c r="W131" s="48">
        <f t="shared" si="26"/>
        <v>0</v>
      </c>
      <c r="X131" s="48">
        <f t="shared" si="27"/>
        <v>0</v>
      </c>
      <c r="Y131" s="49" t="e">
        <f t="shared" si="18"/>
        <v>#DIV/0!</v>
      </c>
      <c r="Z131" s="36" t="s">
        <v>115</v>
      </c>
      <c r="AA131" s="147"/>
      <c r="AB131" s="127"/>
      <c r="AC131" s="126"/>
      <c r="AD131" s="46"/>
      <c r="AE131" s="48">
        <f t="shared" si="28"/>
        <v>0</v>
      </c>
      <c r="AF131" s="48">
        <f t="shared" si="29"/>
        <v>0</v>
      </c>
      <c r="AG131" s="49" t="e">
        <f t="shared" si="19"/>
        <v>#DIV/0!</v>
      </c>
      <c r="AH131" s="36" t="s">
        <v>115</v>
      </c>
      <c r="AI131" s="41"/>
      <c r="AJ131" s="127"/>
      <c r="AK131" s="126"/>
      <c r="AL131" s="46"/>
      <c r="AM131" s="48">
        <f t="shared" si="30"/>
        <v>0</v>
      </c>
      <c r="AN131" s="48">
        <f t="shared" si="31"/>
        <v>0</v>
      </c>
      <c r="AO131" s="49" t="e">
        <f t="shared" si="20"/>
        <v>#DIV/0!</v>
      </c>
    </row>
    <row r="132" spans="1:41" x14ac:dyDescent="0.2">
      <c r="A132" s="36" t="s">
        <v>116</v>
      </c>
      <c r="B132" s="11">
        <f t="shared" si="21"/>
        <v>98</v>
      </c>
      <c r="C132" s="41"/>
      <c r="D132" s="42"/>
      <c r="E132" s="126"/>
      <c r="F132" s="43"/>
      <c r="G132" s="38">
        <f t="shared" si="22"/>
        <v>0</v>
      </c>
      <c r="H132" s="38">
        <f t="shared" si="23"/>
        <v>0</v>
      </c>
      <c r="I132" s="39" t="e">
        <f t="shared" si="16"/>
        <v>#DIV/0!</v>
      </c>
      <c r="J132" s="36" t="s">
        <v>116</v>
      </c>
      <c r="K132" s="147"/>
      <c r="L132" s="127"/>
      <c r="M132" s="126"/>
      <c r="N132" s="46"/>
      <c r="O132" s="48">
        <f t="shared" si="24"/>
        <v>0</v>
      </c>
      <c r="P132" s="48">
        <f t="shared" si="25"/>
        <v>0</v>
      </c>
      <c r="Q132" s="49" t="e">
        <f t="shared" si="17"/>
        <v>#DIV/0!</v>
      </c>
      <c r="R132" s="36" t="s">
        <v>116</v>
      </c>
      <c r="S132" s="147"/>
      <c r="T132" s="127"/>
      <c r="U132" s="126"/>
      <c r="V132" s="46"/>
      <c r="W132" s="48">
        <f t="shared" si="26"/>
        <v>0</v>
      </c>
      <c r="X132" s="48">
        <f t="shared" si="27"/>
        <v>0</v>
      </c>
      <c r="Y132" s="49" t="e">
        <f t="shared" si="18"/>
        <v>#DIV/0!</v>
      </c>
      <c r="Z132" s="36" t="s">
        <v>116</v>
      </c>
      <c r="AA132" s="147"/>
      <c r="AB132" s="127"/>
      <c r="AC132" s="126"/>
      <c r="AD132" s="46"/>
      <c r="AE132" s="48">
        <f t="shared" si="28"/>
        <v>0</v>
      </c>
      <c r="AF132" s="48">
        <f t="shared" si="29"/>
        <v>0</v>
      </c>
      <c r="AG132" s="49" t="e">
        <f t="shared" si="19"/>
        <v>#DIV/0!</v>
      </c>
      <c r="AH132" s="36" t="s">
        <v>116</v>
      </c>
      <c r="AI132" s="41"/>
      <c r="AJ132" s="127"/>
      <c r="AK132" s="126"/>
      <c r="AL132" s="46"/>
      <c r="AM132" s="48">
        <f t="shared" si="30"/>
        <v>0</v>
      </c>
      <c r="AN132" s="48">
        <f t="shared" si="31"/>
        <v>0</v>
      </c>
      <c r="AO132" s="49" t="e">
        <f t="shared" si="20"/>
        <v>#DIV/0!</v>
      </c>
    </row>
    <row r="133" spans="1:41" x14ac:dyDescent="0.2">
      <c r="A133" s="36" t="s">
        <v>117</v>
      </c>
      <c r="B133" s="11">
        <f t="shared" si="21"/>
        <v>99</v>
      </c>
      <c r="C133" s="41"/>
      <c r="D133" s="42"/>
      <c r="E133" s="126"/>
      <c r="F133" s="43"/>
      <c r="G133" s="38">
        <f t="shared" si="22"/>
        <v>0</v>
      </c>
      <c r="H133" s="38">
        <f t="shared" si="23"/>
        <v>0</v>
      </c>
      <c r="I133" s="39" t="e">
        <f t="shared" si="16"/>
        <v>#DIV/0!</v>
      </c>
      <c r="J133" s="36" t="s">
        <v>117</v>
      </c>
      <c r="K133" s="147"/>
      <c r="L133" s="127"/>
      <c r="M133" s="126"/>
      <c r="N133" s="46"/>
      <c r="O133" s="48">
        <f t="shared" si="24"/>
        <v>0</v>
      </c>
      <c r="P133" s="48">
        <f t="shared" si="25"/>
        <v>0</v>
      </c>
      <c r="Q133" s="49" t="e">
        <f t="shared" si="17"/>
        <v>#DIV/0!</v>
      </c>
      <c r="R133" s="36" t="s">
        <v>117</v>
      </c>
      <c r="S133" s="147"/>
      <c r="T133" s="127"/>
      <c r="U133" s="126"/>
      <c r="V133" s="46"/>
      <c r="W133" s="48">
        <f t="shared" si="26"/>
        <v>0</v>
      </c>
      <c r="X133" s="48">
        <f t="shared" si="27"/>
        <v>0</v>
      </c>
      <c r="Y133" s="49" t="e">
        <f t="shared" si="18"/>
        <v>#DIV/0!</v>
      </c>
      <c r="Z133" s="36" t="s">
        <v>117</v>
      </c>
      <c r="AA133" s="147"/>
      <c r="AB133" s="127"/>
      <c r="AC133" s="126"/>
      <c r="AD133" s="46"/>
      <c r="AE133" s="48">
        <f t="shared" si="28"/>
        <v>0</v>
      </c>
      <c r="AF133" s="48">
        <f t="shared" si="29"/>
        <v>0</v>
      </c>
      <c r="AG133" s="49" t="e">
        <f t="shared" si="19"/>
        <v>#DIV/0!</v>
      </c>
      <c r="AH133" s="36" t="s">
        <v>117</v>
      </c>
      <c r="AI133" s="41"/>
      <c r="AJ133" s="127"/>
      <c r="AK133" s="126"/>
      <c r="AL133" s="46"/>
      <c r="AM133" s="48">
        <f t="shared" si="30"/>
        <v>0</v>
      </c>
      <c r="AN133" s="48">
        <f t="shared" si="31"/>
        <v>0</v>
      </c>
      <c r="AO133" s="49" t="e">
        <f t="shared" si="20"/>
        <v>#DIV/0!</v>
      </c>
    </row>
    <row r="134" spans="1:41" x14ac:dyDescent="0.2">
      <c r="A134" s="36" t="s">
        <v>118</v>
      </c>
      <c r="B134" s="11">
        <f t="shared" si="21"/>
        <v>100</v>
      </c>
      <c r="C134" s="41"/>
      <c r="D134" s="42"/>
      <c r="E134" s="126"/>
      <c r="F134" s="43"/>
      <c r="G134" s="38">
        <f t="shared" si="22"/>
        <v>0</v>
      </c>
      <c r="H134" s="38">
        <f t="shared" si="23"/>
        <v>0</v>
      </c>
      <c r="I134" s="39" t="e">
        <f t="shared" si="16"/>
        <v>#DIV/0!</v>
      </c>
      <c r="J134" s="36" t="s">
        <v>118</v>
      </c>
      <c r="K134" s="147"/>
      <c r="L134" s="127"/>
      <c r="M134" s="126"/>
      <c r="N134" s="46"/>
      <c r="O134" s="48">
        <f t="shared" si="24"/>
        <v>0</v>
      </c>
      <c r="P134" s="48">
        <f t="shared" si="25"/>
        <v>0</v>
      </c>
      <c r="Q134" s="49" t="e">
        <f t="shared" si="17"/>
        <v>#DIV/0!</v>
      </c>
      <c r="R134" s="36" t="s">
        <v>118</v>
      </c>
      <c r="S134" s="147"/>
      <c r="T134" s="127"/>
      <c r="U134" s="126"/>
      <c r="V134" s="46"/>
      <c r="W134" s="48">
        <f t="shared" si="26"/>
        <v>0</v>
      </c>
      <c r="X134" s="48">
        <f t="shared" si="27"/>
        <v>0</v>
      </c>
      <c r="Y134" s="49" t="e">
        <f t="shared" si="18"/>
        <v>#DIV/0!</v>
      </c>
      <c r="Z134" s="36" t="s">
        <v>118</v>
      </c>
      <c r="AA134" s="147"/>
      <c r="AB134" s="127"/>
      <c r="AC134" s="126"/>
      <c r="AD134" s="46"/>
      <c r="AE134" s="48">
        <f t="shared" si="28"/>
        <v>0</v>
      </c>
      <c r="AF134" s="48">
        <f t="shared" si="29"/>
        <v>0</v>
      </c>
      <c r="AG134" s="49" t="e">
        <f t="shared" si="19"/>
        <v>#DIV/0!</v>
      </c>
      <c r="AH134" s="36" t="s">
        <v>118</v>
      </c>
      <c r="AI134" s="41"/>
      <c r="AJ134" s="127"/>
      <c r="AK134" s="126"/>
      <c r="AL134" s="46"/>
      <c r="AM134" s="48">
        <f t="shared" si="30"/>
        <v>0</v>
      </c>
      <c r="AN134" s="48">
        <f t="shared" si="31"/>
        <v>0</v>
      </c>
      <c r="AO134" s="49" t="e">
        <f t="shared" si="20"/>
        <v>#DIV/0!</v>
      </c>
    </row>
    <row r="135" spans="1:41" x14ac:dyDescent="0.2">
      <c r="A135" s="36" t="s">
        <v>119</v>
      </c>
      <c r="B135" s="11">
        <f t="shared" si="21"/>
        <v>101</v>
      </c>
      <c r="C135" s="41"/>
      <c r="D135" s="42"/>
      <c r="E135" s="126"/>
      <c r="F135" s="43"/>
      <c r="G135" s="38">
        <f t="shared" si="22"/>
        <v>0</v>
      </c>
      <c r="H135" s="38">
        <f t="shared" si="23"/>
        <v>0</v>
      </c>
      <c r="I135" s="39" t="e">
        <f t="shared" si="16"/>
        <v>#DIV/0!</v>
      </c>
      <c r="J135" s="36" t="s">
        <v>119</v>
      </c>
      <c r="K135" s="147"/>
      <c r="L135" s="127"/>
      <c r="M135" s="126"/>
      <c r="N135" s="46"/>
      <c r="O135" s="48">
        <f t="shared" si="24"/>
        <v>0</v>
      </c>
      <c r="P135" s="48">
        <f t="shared" si="25"/>
        <v>0</v>
      </c>
      <c r="Q135" s="49" t="e">
        <f t="shared" si="17"/>
        <v>#DIV/0!</v>
      </c>
      <c r="R135" s="36" t="s">
        <v>119</v>
      </c>
      <c r="S135" s="147"/>
      <c r="T135" s="127"/>
      <c r="U135" s="126"/>
      <c r="V135" s="46"/>
      <c r="W135" s="48">
        <f t="shared" si="26"/>
        <v>0</v>
      </c>
      <c r="X135" s="48">
        <f t="shared" si="27"/>
        <v>0</v>
      </c>
      <c r="Y135" s="49" t="e">
        <f t="shared" si="18"/>
        <v>#DIV/0!</v>
      </c>
      <c r="Z135" s="36" t="s">
        <v>119</v>
      </c>
      <c r="AA135" s="147"/>
      <c r="AB135" s="127"/>
      <c r="AC135" s="126"/>
      <c r="AD135" s="46"/>
      <c r="AE135" s="48">
        <f t="shared" si="28"/>
        <v>0</v>
      </c>
      <c r="AF135" s="48">
        <f t="shared" si="29"/>
        <v>0</v>
      </c>
      <c r="AG135" s="49" t="e">
        <f t="shared" si="19"/>
        <v>#DIV/0!</v>
      </c>
      <c r="AH135" s="36" t="s">
        <v>119</v>
      </c>
      <c r="AI135" s="41"/>
      <c r="AJ135" s="127"/>
      <c r="AK135" s="126"/>
      <c r="AL135" s="46"/>
      <c r="AM135" s="48">
        <f t="shared" si="30"/>
        <v>0</v>
      </c>
      <c r="AN135" s="48">
        <f t="shared" si="31"/>
        <v>0</v>
      </c>
      <c r="AO135" s="49" t="e">
        <f t="shared" si="20"/>
        <v>#DIV/0!</v>
      </c>
    </row>
    <row r="136" spans="1:41" x14ac:dyDescent="0.2">
      <c r="A136" s="36" t="s">
        <v>120</v>
      </c>
      <c r="B136" s="11">
        <f t="shared" si="21"/>
        <v>102</v>
      </c>
      <c r="C136" s="41"/>
      <c r="D136" s="42"/>
      <c r="E136" s="126"/>
      <c r="F136" s="43"/>
      <c r="G136" s="38">
        <f t="shared" si="22"/>
        <v>0</v>
      </c>
      <c r="H136" s="38">
        <f t="shared" si="23"/>
        <v>0</v>
      </c>
      <c r="I136" s="39" t="e">
        <f t="shared" si="16"/>
        <v>#DIV/0!</v>
      </c>
      <c r="J136" s="36" t="s">
        <v>120</v>
      </c>
      <c r="K136" s="147"/>
      <c r="L136" s="127"/>
      <c r="M136" s="126"/>
      <c r="N136" s="46"/>
      <c r="O136" s="48">
        <f t="shared" si="24"/>
        <v>0</v>
      </c>
      <c r="P136" s="48">
        <f t="shared" si="25"/>
        <v>0</v>
      </c>
      <c r="Q136" s="49" t="e">
        <f t="shared" si="17"/>
        <v>#DIV/0!</v>
      </c>
      <c r="R136" s="36" t="s">
        <v>120</v>
      </c>
      <c r="S136" s="147"/>
      <c r="T136" s="127"/>
      <c r="U136" s="126"/>
      <c r="V136" s="46"/>
      <c r="W136" s="48">
        <f t="shared" si="26"/>
        <v>0</v>
      </c>
      <c r="X136" s="48">
        <f t="shared" si="27"/>
        <v>0</v>
      </c>
      <c r="Y136" s="49" t="e">
        <f t="shared" si="18"/>
        <v>#DIV/0!</v>
      </c>
      <c r="Z136" s="36" t="s">
        <v>120</v>
      </c>
      <c r="AA136" s="147"/>
      <c r="AB136" s="127"/>
      <c r="AC136" s="126"/>
      <c r="AD136" s="46"/>
      <c r="AE136" s="48">
        <f t="shared" si="28"/>
        <v>0</v>
      </c>
      <c r="AF136" s="48">
        <f t="shared" si="29"/>
        <v>0</v>
      </c>
      <c r="AG136" s="49" t="e">
        <f t="shared" si="19"/>
        <v>#DIV/0!</v>
      </c>
      <c r="AH136" s="36" t="s">
        <v>120</v>
      </c>
      <c r="AI136" s="41"/>
      <c r="AJ136" s="127"/>
      <c r="AK136" s="126"/>
      <c r="AL136" s="46"/>
      <c r="AM136" s="48">
        <f t="shared" si="30"/>
        <v>0</v>
      </c>
      <c r="AN136" s="48">
        <f t="shared" si="31"/>
        <v>0</v>
      </c>
      <c r="AO136" s="49" t="e">
        <f t="shared" si="20"/>
        <v>#DIV/0!</v>
      </c>
    </row>
    <row r="137" spans="1:41" x14ac:dyDescent="0.2">
      <c r="A137" s="36" t="s">
        <v>121</v>
      </c>
      <c r="B137" s="11">
        <f t="shared" si="21"/>
        <v>103</v>
      </c>
      <c r="C137" s="41"/>
      <c r="D137" s="42"/>
      <c r="E137" s="126"/>
      <c r="F137" s="43"/>
      <c r="G137" s="38">
        <f t="shared" si="22"/>
        <v>0</v>
      </c>
      <c r="H137" s="38">
        <f t="shared" si="23"/>
        <v>0</v>
      </c>
      <c r="I137" s="39" t="e">
        <f t="shared" si="16"/>
        <v>#DIV/0!</v>
      </c>
      <c r="J137" s="36" t="s">
        <v>121</v>
      </c>
      <c r="K137" s="147"/>
      <c r="L137" s="127"/>
      <c r="M137" s="126"/>
      <c r="N137" s="46"/>
      <c r="O137" s="48">
        <f t="shared" si="24"/>
        <v>0</v>
      </c>
      <c r="P137" s="48">
        <f t="shared" si="25"/>
        <v>0</v>
      </c>
      <c r="Q137" s="49" t="e">
        <f t="shared" si="17"/>
        <v>#DIV/0!</v>
      </c>
      <c r="R137" s="36" t="s">
        <v>121</v>
      </c>
      <c r="S137" s="147"/>
      <c r="T137" s="127"/>
      <c r="U137" s="126"/>
      <c r="V137" s="46"/>
      <c r="W137" s="48">
        <f t="shared" si="26"/>
        <v>0</v>
      </c>
      <c r="X137" s="48">
        <f t="shared" si="27"/>
        <v>0</v>
      </c>
      <c r="Y137" s="49" t="e">
        <f t="shared" si="18"/>
        <v>#DIV/0!</v>
      </c>
      <c r="Z137" s="36" t="s">
        <v>121</v>
      </c>
      <c r="AA137" s="147"/>
      <c r="AB137" s="127"/>
      <c r="AC137" s="126"/>
      <c r="AD137" s="46"/>
      <c r="AE137" s="48">
        <f t="shared" si="28"/>
        <v>0</v>
      </c>
      <c r="AF137" s="48">
        <f t="shared" si="29"/>
        <v>0</v>
      </c>
      <c r="AG137" s="49" t="e">
        <f t="shared" si="19"/>
        <v>#DIV/0!</v>
      </c>
      <c r="AH137" s="36" t="s">
        <v>121</v>
      </c>
      <c r="AI137" s="41"/>
      <c r="AJ137" s="127"/>
      <c r="AK137" s="126"/>
      <c r="AL137" s="46"/>
      <c r="AM137" s="48">
        <f t="shared" si="30"/>
        <v>0</v>
      </c>
      <c r="AN137" s="48">
        <f t="shared" si="31"/>
        <v>0</v>
      </c>
      <c r="AO137" s="49" t="e">
        <f t="shared" si="20"/>
        <v>#DIV/0!</v>
      </c>
    </row>
    <row r="138" spans="1:41" x14ac:dyDescent="0.2">
      <c r="A138" s="36" t="s">
        <v>122</v>
      </c>
      <c r="B138" s="11">
        <f t="shared" si="21"/>
        <v>104</v>
      </c>
      <c r="C138" s="41"/>
      <c r="D138" s="42"/>
      <c r="E138" s="126"/>
      <c r="F138" s="43"/>
      <c r="G138" s="38">
        <f t="shared" si="22"/>
        <v>0</v>
      </c>
      <c r="H138" s="38">
        <f t="shared" si="23"/>
        <v>0</v>
      </c>
      <c r="I138" s="39" t="e">
        <f t="shared" si="16"/>
        <v>#DIV/0!</v>
      </c>
      <c r="J138" s="36" t="s">
        <v>122</v>
      </c>
      <c r="K138" s="147"/>
      <c r="L138" s="127"/>
      <c r="M138" s="126"/>
      <c r="N138" s="46"/>
      <c r="O138" s="48">
        <f t="shared" si="24"/>
        <v>0</v>
      </c>
      <c r="P138" s="48">
        <f t="shared" si="25"/>
        <v>0</v>
      </c>
      <c r="Q138" s="49" t="e">
        <f t="shared" si="17"/>
        <v>#DIV/0!</v>
      </c>
      <c r="R138" s="36" t="s">
        <v>122</v>
      </c>
      <c r="S138" s="147"/>
      <c r="T138" s="127"/>
      <c r="U138" s="126"/>
      <c r="V138" s="46"/>
      <c r="W138" s="48">
        <f t="shared" si="26"/>
        <v>0</v>
      </c>
      <c r="X138" s="48">
        <f t="shared" si="27"/>
        <v>0</v>
      </c>
      <c r="Y138" s="49" t="e">
        <f t="shared" si="18"/>
        <v>#DIV/0!</v>
      </c>
      <c r="Z138" s="36" t="s">
        <v>122</v>
      </c>
      <c r="AA138" s="147"/>
      <c r="AB138" s="127"/>
      <c r="AC138" s="126"/>
      <c r="AD138" s="46"/>
      <c r="AE138" s="48">
        <f t="shared" si="28"/>
        <v>0</v>
      </c>
      <c r="AF138" s="48">
        <f t="shared" si="29"/>
        <v>0</v>
      </c>
      <c r="AG138" s="49" t="e">
        <f t="shared" si="19"/>
        <v>#DIV/0!</v>
      </c>
      <c r="AH138" s="36" t="s">
        <v>122</v>
      </c>
      <c r="AI138" s="41"/>
      <c r="AJ138" s="127"/>
      <c r="AK138" s="126"/>
      <c r="AL138" s="46"/>
      <c r="AM138" s="48">
        <f t="shared" si="30"/>
        <v>0</v>
      </c>
      <c r="AN138" s="48">
        <f t="shared" si="31"/>
        <v>0</v>
      </c>
      <c r="AO138" s="49" t="e">
        <f t="shared" si="20"/>
        <v>#DIV/0!</v>
      </c>
    </row>
    <row r="139" spans="1:41" x14ac:dyDescent="0.2">
      <c r="A139" s="36" t="s">
        <v>123</v>
      </c>
      <c r="B139" s="11">
        <f t="shared" si="21"/>
        <v>105</v>
      </c>
      <c r="C139" s="41"/>
      <c r="D139" s="42"/>
      <c r="E139" s="126"/>
      <c r="F139" s="43"/>
      <c r="G139" s="38">
        <f t="shared" si="22"/>
        <v>0</v>
      </c>
      <c r="H139" s="38">
        <f t="shared" si="23"/>
        <v>0</v>
      </c>
      <c r="I139" s="39" t="e">
        <f t="shared" si="16"/>
        <v>#DIV/0!</v>
      </c>
      <c r="J139" s="36" t="s">
        <v>123</v>
      </c>
      <c r="K139" s="147"/>
      <c r="L139" s="127"/>
      <c r="M139" s="126"/>
      <c r="N139" s="46"/>
      <c r="O139" s="48">
        <f t="shared" si="24"/>
        <v>0</v>
      </c>
      <c r="P139" s="48">
        <f t="shared" si="25"/>
        <v>0</v>
      </c>
      <c r="Q139" s="49" t="e">
        <f t="shared" si="17"/>
        <v>#DIV/0!</v>
      </c>
      <c r="R139" s="36" t="s">
        <v>123</v>
      </c>
      <c r="S139" s="147"/>
      <c r="T139" s="127"/>
      <c r="U139" s="126"/>
      <c r="V139" s="46"/>
      <c r="W139" s="48">
        <f t="shared" si="26"/>
        <v>0</v>
      </c>
      <c r="X139" s="48">
        <f t="shared" si="27"/>
        <v>0</v>
      </c>
      <c r="Y139" s="49" t="e">
        <f t="shared" si="18"/>
        <v>#DIV/0!</v>
      </c>
      <c r="Z139" s="36" t="s">
        <v>123</v>
      </c>
      <c r="AA139" s="147"/>
      <c r="AB139" s="127"/>
      <c r="AC139" s="126"/>
      <c r="AD139" s="46"/>
      <c r="AE139" s="48">
        <f t="shared" si="28"/>
        <v>0</v>
      </c>
      <c r="AF139" s="48">
        <f t="shared" si="29"/>
        <v>0</v>
      </c>
      <c r="AG139" s="49" t="e">
        <f t="shared" si="19"/>
        <v>#DIV/0!</v>
      </c>
      <c r="AH139" s="36" t="s">
        <v>123</v>
      </c>
      <c r="AI139" s="41"/>
      <c r="AJ139" s="127"/>
      <c r="AK139" s="126"/>
      <c r="AL139" s="46"/>
      <c r="AM139" s="48">
        <f t="shared" si="30"/>
        <v>0</v>
      </c>
      <c r="AN139" s="48">
        <f t="shared" si="31"/>
        <v>0</v>
      </c>
      <c r="AO139" s="49" t="e">
        <f t="shared" si="20"/>
        <v>#DIV/0!</v>
      </c>
    </row>
    <row r="140" spans="1:41" x14ac:dyDescent="0.2">
      <c r="A140" s="36" t="s">
        <v>124</v>
      </c>
      <c r="B140" s="11">
        <f t="shared" si="21"/>
        <v>106</v>
      </c>
      <c r="C140" s="41"/>
      <c r="D140" s="42"/>
      <c r="E140" s="126"/>
      <c r="F140" s="43"/>
      <c r="G140" s="38">
        <f t="shared" si="22"/>
        <v>0</v>
      </c>
      <c r="H140" s="38">
        <f t="shared" si="23"/>
        <v>0</v>
      </c>
      <c r="I140" s="39" t="e">
        <f t="shared" si="16"/>
        <v>#DIV/0!</v>
      </c>
      <c r="J140" s="36" t="s">
        <v>124</v>
      </c>
      <c r="K140" s="147"/>
      <c r="L140" s="127"/>
      <c r="M140" s="126"/>
      <c r="N140" s="46"/>
      <c r="O140" s="48">
        <f t="shared" si="24"/>
        <v>0</v>
      </c>
      <c r="P140" s="48">
        <f t="shared" si="25"/>
        <v>0</v>
      </c>
      <c r="Q140" s="49" t="e">
        <f t="shared" si="17"/>
        <v>#DIV/0!</v>
      </c>
      <c r="R140" s="36" t="s">
        <v>124</v>
      </c>
      <c r="S140" s="147"/>
      <c r="T140" s="127"/>
      <c r="U140" s="126"/>
      <c r="V140" s="46"/>
      <c r="W140" s="48">
        <f t="shared" si="26"/>
        <v>0</v>
      </c>
      <c r="X140" s="48">
        <f t="shared" si="27"/>
        <v>0</v>
      </c>
      <c r="Y140" s="49" t="e">
        <f t="shared" si="18"/>
        <v>#DIV/0!</v>
      </c>
      <c r="Z140" s="36" t="s">
        <v>124</v>
      </c>
      <c r="AA140" s="147"/>
      <c r="AB140" s="127"/>
      <c r="AC140" s="126"/>
      <c r="AD140" s="46"/>
      <c r="AE140" s="48">
        <f t="shared" si="28"/>
        <v>0</v>
      </c>
      <c r="AF140" s="48">
        <f t="shared" si="29"/>
        <v>0</v>
      </c>
      <c r="AG140" s="49" t="e">
        <f t="shared" si="19"/>
        <v>#DIV/0!</v>
      </c>
      <c r="AH140" s="36" t="s">
        <v>124</v>
      </c>
      <c r="AI140" s="41"/>
      <c r="AJ140" s="127"/>
      <c r="AK140" s="126"/>
      <c r="AL140" s="46"/>
      <c r="AM140" s="48">
        <f t="shared" si="30"/>
        <v>0</v>
      </c>
      <c r="AN140" s="48">
        <f t="shared" si="31"/>
        <v>0</v>
      </c>
      <c r="AO140" s="49" t="e">
        <f t="shared" si="20"/>
        <v>#DIV/0!</v>
      </c>
    </row>
    <row r="141" spans="1:41" x14ac:dyDescent="0.2">
      <c r="A141" s="36" t="s">
        <v>125</v>
      </c>
      <c r="B141" s="11">
        <f t="shared" si="21"/>
        <v>107</v>
      </c>
      <c r="C141" s="41"/>
      <c r="D141" s="42"/>
      <c r="E141" s="126"/>
      <c r="F141" s="43"/>
      <c r="G141" s="38">
        <f t="shared" si="22"/>
        <v>0</v>
      </c>
      <c r="H141" s="38">
        <f t="shared" si="23"/>
        <v>0</v>
      </c>
      <c r="I141" s="39" t="e">
        <f t="shared" si="16"/>
        <v>#DIV/0!</v>
      </c>
      <c r="J141" s="36" t="s">
        <v>125</v>
      </c>
      <c r="K141" s="147"/>
      <c r="L141" s="127"/>
      <c r="M141" s="126"/>
      <c r="N141" s="46"/>
      <c r="O141" s="48">
        <f t="shared" si="24"/>
        <v>0</v>
      </c>
      <c r="P141" s="48">
        <f t="shared" si="25"/>
        <v>0</v>
      </c>
      <c r="Q141" s="49" t="e">
        <f t="shared" si="17"/>
        <v>#DIV/0!</v>
      </c>
      <c r="R141" s="36" t="s">
        <v>125</v>
      </c>
      <c r="S141" s="147"/>
      <c r="T141" s="127"/>
      <c r="U141" s="126"/>
      <c r="V141" s="46"/>
      <c r="W141" s="48">
        <f t="shared" si="26"/>
        <v>0</v>
      </c>
      <c r="X141" s="48">
        <f t="shared" si="27"/>
        <v>0</v>
      </c>
      <c r="Y141" s="49" t="e">
        <f t="shared" si="18"/>
        <v>#DIV/0!</v>
      </c>
      <c r="Z141" s="36" t="s">
        <v>125</v>
      </c>
      <c r="AA141" s="147"/>
      <c r="AB141" s="127"/>
      <c r="AC141" s="126"/>
      <c r="AD141" s="46"/>
      <c r="AE141" s="48">
        <f t="shared" si="28"/>
        <v>0</v>
      </c>
      <c r="AF141" s="48">
        <f t="shared" si="29"/>
        <v>0</v>
      </c>
      <c r="AG141" s="49" t="e">
        <f t="shared" si="19"/>
        <v>#DIV/0!</v>
      </c>
      <c r="AH141" s="36" t="s">
        <v>125</v>
      </c>
      <c r="AI141" s="41"/>
      <c r="AJ141" s="127"/>
      <c r="AK141" s="126"/>
      <c r="AL141" s="46"/>
      <c r="AM141" s="48">
        <f t="shared" si="30"/>
        <v>0</v>
      </c>
      <c r="AN141" s="48">
        <f t="shared" si="31"/>
        <v>0</v>
      </c>
      <c r="AO141" s="49" t="e">
        <f t="shared" si="20"/>
        <v>#DIV/0!</v>
      </c>
    </row>
    <row r="142" spans="1:41" x14ac:dyDescent="0.2">
      <c r="A142" s="36" t="s">
        <v>126</v>
      </c>
      <c r="B142" s="11">
        <f t="shared" si="21"/>
        <v>108</v>
      </c>
      <c r="C142" s="41"/>
      <c r="D142" s="42"/>
      <c r="E142" s="126"/>
      <c r="F142" s="43"/>
      <c r="G142" s="38">
        <f t="shared" si="22"/>
        <v>0</v>
      </c>
      <c r="H142" s="38">
        <f t="shared" si="23"/>
        <v>0</v>
      </c>
      <c r="I142" s="39" t="e">
        <f t="shared" si="16"/>
        <v>#DIV/0!</v>
      </c>
      <c r="J142" s="36" t="s">
        <v>126</v>
      </c>
      <c r="K142" s="147"/>
      <c r="L142" s="127"/>
      <c r="M142" s="126"/>
      <c r="N142" s="46"/>
      <c r="O142" s="48">
        <f t="shared" si="24"/>
        <v>0</v>
      </c>
      <c r="P142" s="48">
        <f t="shared" si="25"/>
        <v>0</v>
      </c>
      <c r="Q142" s="49" t="e">
        <f t="shared" si="17"/>
        <v>#DIV/0!</v>
      </c>
      <c r="R142" s="36" t="s">
        <v>126</v>
      </c>
      <c r="S142" s="147"/>
      <c r="T142" s="127"/>
      <c r="U142" s="126"/>
      <c r="V142" s="46"/>
      <c r="W142" s="48">
        <f t="shared" si="26"/>
        <v>0</v>
      </c>
      <c r="X142" s="48">
        <f t="shared" si="27"/>
        <v>0</v>
      </c>
      <c r="Y142" s="49" t="e">
        <f t="shared" si="18"/>
        <v>#DIV/0!</v>
      </c>
      <c r="Z142" s="36" t="s">
        <v>126</v>
      </c>
      <c r="AA142" s="147"/>
      <c r="AB142" s="127"/>
      <c r="AC142" s="126"/>
      <c r="AD142" s="46"/>
      <c r="AE142" s="48">
        <f t="shared" si="28"/>
        <v>0</v>
      </c>
      <c r="AF142" s="48">
        <f t="shared" si="29"/>
        <v>0</v>
      </c>
      <c r="AG142" s="49" t="e">
        <f t="shared" si="19"/>
        <v>#DIV/0!</v>
      </c>
      <c r="AH142" s="36" t="s">
        <v>126</v>
      </c>
      <c r="AI142" s="41"/>
      <c r="AJ142" s="127"/>
      <c r="AK142" s="126"/>
      <c r="AL142" s="46"/>
      <c r="AM142" s="48">
        <f t="shared" si="30"/>
        <v>0</v>
      </c>
      <c r="AN142" s="48">
        <f t="shared" si="31"/>
        <v>0</v>
      </c>
      <c r="AO142" s="49" t="e">
        <f t="shared" si="20"/>
        <v>#DIV/0!</v>
      </c>
    </row>
    <row r="143" spans="1:41" x14ac:dyDescent="0.2">
      <c r="A143" s="36" t="s">
        <v>127</v>
      </c>
      <c r="B143" s="11">
        <f t="shared" si="21"/>
        <v>109</v>
      </c>
      <c r="C143" s="41"/>
      <c r="D143" s="42"/>
      <c r="E143" s="126"/>
      <c r="F143" s="43"/>
      <c r="G143" s="38">
        <f t="shared" si="22"/>
        <v>0</v>
      </c>
      <c r="H143" s="38">
        <f t="shared" si="23"/>
        <v>0</v>
      </c>
      <c r="I143" s="39" t="e">
        <f t="shared" si="16"/>
        <v>#DIV/0!</v>
      </c>
      <c r="J143" s="36" t="s">
        <v>127</v>
      </c>
      <c r="K143" s="147"/>
      <c r="L143" s="127"/>
      <c r="M143" s="126"/>
      <c r="N143" s="46"/>
      <c r="O143" s="48">
        <f t="shared" si="24"/>
        <v>0</v>
      </c>
      <c r="P143" s="48">
        <f t="shared" si="25"/>
        <v>0</v>
      </c>
      <c r="Q143" s="49" t="e">
        <f t="shared" si="17"/>
        <v>#DIV/0!</v>
      </c>
      <c r="R143" s="36" t="s">
        <v>127</v>
      </c>
      <c r="S143" s="41"/>
      <c r="T143" s="42"/>
      <c r="U143" s="126"/>
      <c r="V143" s="43"/>
      <c r="W143" s="48">
        <f t="shared" si="26"/>
        <v>0</v>
      </c>
      <c r="X143" s="48">
        <f t="shared" si="27"/>
        <v>0</v>
      </c>
      <c r="Y143" s="49" t="e">
        <f t="shared" si="18"/>
        <v>#DIV/0!</v>
      </c>
      <c r="Z143" s="36" t="s">
        <v>127</v>
      </c>
      <c r="AA143" s="147"/>
      <c r="AB143" s="127"/>
      <c r="AC143" s="126"/>
      <c r="AD143" s="46"/>
      <c r="AE143" s="48">
        <f t="shared" si="28"/>
        <v>0</v>
      </c>
      <c r="AF143" s="48">
        <f t="shared" si="29"/>
        <v>0</v>
      </c>
      <c r="AG143" s="49" t="e">
        <f t="shared" si="19"/>
        <v>#DIV/0!</v>
      </c>
      <c r="AH143" s="36" t="s">
        <v>127</v>
      </c>
      <c r="AI143" s="41"/>
      <c r="AJ143" s="127"/>
      <c r="AK143" s="126"/>
      <c r="AL143" s="46"/>
      <c r="AM143" s="48">
        <f t="shared" si="30"/>
        <v>0</v>
      </c>
      <c r="AN143" s="48">
        <f t="shared" si="31"/>
        <v>0</v>
      </c>
      <c r="AO143" s="49" t="e">
        <f t="shared" si="20"/>
        <v>#DIV/0!</v>
      </c>
    </row>
    <row r="144" spans="1:41" x14ac:dyDescent="0.2">
      <c r="A144" s="36" t="s">
        <v>128</v>
      </c>
      <c r="B144" s="11">
        <f t="shared" si="21"/>
        <v>110</v>
      </c>
      <c r="C144" s="41"/>
      <c r="D144" s="42"/>
      <c r="E144" s="126"/>
      <c r="F144" s="43"/>
      <c r="G144" s="38">
        <f t="shared" si="22"/>
        <v>0</v>
      </c>
      <c r="H144" s="38">
        <f t="shared" si="23"/>
        <v>0</v>
      </c>
      <c r="I144" s="39" t="e">
        <f t="shared" si="16"/>
        <v>#DIV/0!</v>
      </c>
      <c r="J144" s="36" t="s">
        <v>128</v>
      </c>
      <c r="K144" s="41"/>
      <c r="L144" s="127"/>
      <c r="M144" s="126"/>
      <c r="N144" s="46"/>
      <c r="O144" s="48">
        <f t="shared" si="24"/>
        <v>0</v>
      </c>
      <c r="P144" s="48">
        <f t="shared" si="25"/>
        <v>0</v>
      </c>
      <c r="Q144" s="49" t="e">
        <f t="shared" si="17"/>
        <v>#DIV/0!</v>
      </c>
      <c r="R144" s="36" t="s">
        <v>128</v>
      </c>
      <c r="S144" s="41"/>
      <c r="T144" s="42"/>
      <c r="U144" s="126"/>
      <c r="V144" s="43"/>
      <c r="W144" s="48">
        <f t="shared" si="26"/>
        <v>0</v>
      </c>
      <c r="X144" s="48">
        <f t="shared" si="27"/>
        <v>0</v>
      </c>
      <c r="Y144" s="49" t="e">
        <f t="shared" si="18"/>
        <v>#DIV/0!</v>
      </c>
      <c r="Z144" s="36" t="s">
        <v>128</v>
      </c>
      <c r="AA144" s="147"/>
      <c r="AB144" s="127"/>
      <c r="AC144" s="126"/>
      <c r="AD144" s="46"/>
      <c r="AE144" s="48">
        <f t="shared" si="28"/>
        <v>0</v>
      </c>
      <c r="AF144" s="48">
        <f t="shared" si="29"/>
        <v>0</v>
      </c>
      <c r="AG144" s="49" t="e">
        <f t="shared" si="19"/>
        <v>#DIV/0!</v>
      </c>
      <c r="AH144" s="36" t="s">
        <v>128</v>
      </c>
      <c r="AI144" s="41"/>
      <c r="AJ144" s="127"/>
      <c r="AK144" s="126"/>
      <c r="AL144" s="46"/>
      <c r="AM144" s="48">
        <f t="shared" si="30"/>
        <v>0</v>
      </c>
      <c r="AN144" s="48">
        <f t="shared" si="31"/>
        <v>0</v>
      </c>
      <c r="AO144" s="49" t="e">
        <f t="shared" si="20"/>
        <v>#DIV/0!</v>
      </c>
    </row>
    <row r="145" spans="1:41" x14ac:dyDescent="0.2">
      <c r="A145" s="36" t="s">
        <v>129</v>
      </c>
      <c r="B145" s="11">
        <f t="shared" si="21"/>
        <v>111</v>
      </c>
      <c r="C145" s="41"/>
      <c r="D145" s="42"/>
      <c r="E145" s="126"/>
      <c r="F145" s="43"/>
      <c r="G145" s="38">
        <f t="shared" si="22"/>
        <v>0</v>
      </c>
      <c r="H145" s="38">
        <f t="shared" si="23"/>
        <v>0</v>
      </c>
      <c r="I145" s="39" t="e">
        <f t="shared" si="16"/>
        <v>#DIV/0!</v>
      </c>
      <c r="J145" s="36" t="s">
        <v>129</v>
      </c>
      <c r="K145" s="41"/>
      <c r="L145" s="127"/>
      <c r="M145" s="126"/>
      <c r="N145" s="46"/>
      <c r="O145" s="48">
        <f t="shared" si="24"/>
        <v>0</v>
      </c>
      <c r="P145" s="48">
        <f t="shared" si="25"/>
        <v>0</v>
      </c>
      <c r="Q145" s="49" t="e">
        <f t="shared" si="17"/>
        <v>#DIV/0!</v>
      </c>
      <c r="R145" s="36" t="s">
        <v>129</v>
      </c>
      <c r="S145" s="41"/>
      <c r="T145" s="42"/>
      <c r="U145" s="126"/>
      <c r="V145" s="43"/>
      <c r="W145" s="48">
        <f t="shared" si="26"/>
        <v>0</v>
      </c>
      <c r="X145" s="48">
        <f t="shared" si="27"/>
        <v>0</v>
      </c>
      <c r="Y145" s="49" t="e">
        <f t="shared" si="18"/>
        <v>#DIV/0!</v>
      </c>
      <c r="Z145" s="36" t="s">
        <v>129</v>
      </c>
      <c r="AA145" s="147"/>
      <c r="AB145" s="127"/>
      <c r="AC145" s="126"/>
      <c r="AD145" s="46"/>
      <c r="AE145" s="48">
        <f t="shared" si="28"/>
        <v>0</v>
      </c>
      <c r="AF145" s="48">
        <f t="shared" si="29"/>
        <v>0</v>
      </c>
      <c r="AG145" s="49" t="e">
        <f t="shared" si="19"/>
        <v>#DIV/0!</v>
      </c>
      <c r="AH145" s="36" t="s">
        <v>129</v>
      </c>
      <c r="AI145" s="41"/>
      <c r="AJ145" s="127"/>
      <c r="AK145" s="126"/>
      <c r="AL145" s="46"/>
      <c r="AM145" s="48">
        <f t="shared" si="30"/>
        <v>0</v>
      </c>
      <c r="AN145" s="48">
        <f t="shared" si="31"/>
        <v>0</v>
      </c>
      <c r="AO145" s="49" t="e">
        <f t="shared" si="20"/>
        <v>#DIV/0!</v>
      </c>
    </row>
    <row r="146" spans="1:41" x14ac:dyDescent="0.2">
      <c r="A146" s="36" t="s">
        <v>130</v>
      </c>
      <c r="B146" s="11">
        <f t="shared" si="21"/>
        <v>112</v>
      </c>
      <c r="C146" s="41"/>
      <c r="D146" s="42"/>
      <c r="E146" s="126"/>
      <c r="F146" s="43"/>
      <c r="G146" s="38">
        <f t="shared" si="22"/>
        <v>0</v>
      </c>
      <c r="H146" s="38">
        <f t="shared" si="23"/>
        <v>0</v>
      </c>
      <c r="I146" s="39" t="e">
        <f t="shared" si="16"/>
        <v>#DIV/0!</v>
      </c>
      <c r="J146" s="36" t="s">
        <v>130</v>
      </c>
      <c r="K146" s="41"/>
      <c r="L146" s="127"/>
      <c r="M146" s="126"/>
      <c r="N146" s="46"/>
      <c r="O146" s="48">
        <f t="shared" si="24"/>
        <v>0</v>
      </c>
      <c r="P146" s="48">
        <f t="shared" si="25"/>
        <v>0</v>
      </c>
      <c r="Q146" s="49" t="e">
        <f t="shared" si="17"/>
        <v>#DIV/0!</v>
      </c>
      <c r="R146" s="36" t="s">
        <v>130</v>
      </c>
      <c r="S146" s="41"/>
      <c r="T146" s="42"/>
      <c r="U146" s="126"/>
      <c r="V146" s="43"/>
      <c r="W146" s="48">
        <f t="shared" si="26"/>
        <v>0</v>
      </c>
      <c r="X146" s="48">
        <f t="shared" si="27"/>
        <v>0</v>
      </c>
      <c r="Y146" s="49" t="e">
        <f t="shared" si="18"/>
        <v>#DIV/0!</v>
      </c>
      <c r="Z146" s="36" t="s">
        <v>130</v>
      </c>
      <c r="AA146" s="41"/>
      <c r="AB146" s="42"/>
      <c r="AC146" s="126"/>
      <c r="AD146" s="43"/>
      <c r="AE146" s="48">
        <f t="shared" si="28"/>
        <v>0</v>
      </c>
      <c r="AF146" s="48">
        <f t="shared" si="29"/>
        <v>0</v>
      </c>
      <c r="AG146" s="49" t="e">
        <f t="shared" si="19"/>
        <v>#DIV/0!</v>
      </c>
      <c r="AH146" s="36" t="s">
        <v>130</v>
      </c>
      <c r="AI146" s="41"/>
      <c r="AJ146" s="127"/>
      <c r="AK146" s="126"/>
      <c r="AL146" s="46"/>
      <c r="AM146" s="48">
        <f t="shared" si="30"/>
        <v>0</v>
      </c>
      <c r="AN146" s="48">
        <f t="shared" si="31"/>
        <v>0</v>
      </c>
      <c r="AO146" s="49" t="e">
        <f t="shared" si="20"/>
        <v>#DIV/0!</v>
      </c>
    </row>
    <row r="147" spans="1:41" x14ac:dyDescent="0.2">
      <c r="A147" s="36" t="s">
        <v>131</v>
      </c>
      <c r="B147" s="11">
        <f t="shared" si="21"/>
        <v>113</v>
      </c>
      <c r="C147" s="41"/>
      <c r="D147" s="42"/>
      <c r="E147" s="126"/>
      <c r="F147" s="43"/>
      <c r="G147" s="38">
        <f t="shared" si="22"/>
        <v>0</v>
      </c>
      <c r="H147" s="38">
        <f t="shared" si="23"/>
        <v>0</v>
      </c>
      <c r="I147" s="39" t="e">
        <f t="shared" si="16"/>
        <v>#DIV/0!</v>
      </c>
      <c r="J147" s="36" t="s">
        <v>131</v>
      </c>
      <c r="K147" s="41"/>
      <c r="L147" s="127"/>
      <c r="M147" s="126"/>
      <c r="N147" s="46"/>
      <c r="O147" s="48">
        <f t="shared" si="24"/>
        <v>0</v>
      </c>
      <c r="P147" s="48">
        <f t="shared" si="25"/>
        <v>0</v>
      </c>
      <c r="Q147" s="49" t="e">
        <f t="shared" si="17"/>
        <v>#DIV/0!</v>
      </c>
      <c r="R147" s="36" t="s">
        <v>131</v>
      </c>
      <c r="S147" s="41"/>
      <c r="T147" s="42"/>
      <c r="U147" s="126"/>
      <c r="V147" s="43"/>
      <c r="W147" s="48">
        <f t="shared" si="26"/>
        <v>0</v>
      </c>
      <c r="X147" s="48">
        <f t="shared" si="27"/>
        <v>0</v>
      </c>
      <c r="Y147" s="49" t="e">
        <f t="shared" si="18"/>
        <v>#DIV/0!</v>
      </c>
      <c r="Z147" s="36" t="s">
        <v>131</v>
      </c>
      <c r="AA147" s="41"/>
      <c r="AB147" s="42"/>
      <c r="AC147" s="126"/>
      <c r="AD147" s="43"/>
      <c r="AE147" s="48">
        <f t="shared" si="28"/>
        <v>0</v>
      </c>
      <c r="AF147" s="48">
        <f t="shared" si="29"/>
        <v>0</v>
      </c>
      <c r="AG147" s="49" t="e">
        <f t="shared" si="19"/>
        <v>#DIV/0!</v>
      </c>
      <c r="AH147" s="36" t="s">
        <v>131</v>
      </c>
      <c r="AI147" s="41"/>
      <c r="AJ147" s="127"/>
      <c r="AK147" s="126"/>
      <c r="AL147" s="46"/>
      <c r="AM147" s="48">
        <f t="shared" si="30"/>
        <v>0</v>
      </c>
      <c r="AN147" s="48">
        <f t="shared" si="31"/>
        <v>0</v>
      </c>
      <c r="AO147" s="49" t="e">
        <f t="shared" si="20"/>
        <v>#DIV/0!</v>
      </c>
    </row>
    <row r="148" spans="1:41" x14ac:dyDescent="0.2">
      <c r="A148" s="36" t="s">
        <v>132</v>
      </c>
      <c r="B148" s="11">
        <f t="shared" si="21"/>
        <v>114</v>
      </c>
      <c r="C148" s="41"/>
      <c r="D148" s="42"/>
      <c r="E148" s="126"/>
      <c r="F148" s="43"/>
      <c r="G148" s="38">
        <f t="shared" si="22"/>
        <v>0</v>
      </c>
      <c r="H148" s="38">
        <f t="shared" si="23"/>
        <v>0</v>
      </c>
      <c r="I148" s="39" t="e">
        <f t="shared" si="16"/>
        <v>#DIV/0!</v>
      </c>
      <c r="J148" s="36" t="s">
        <v>132</v>
      </c>
      <c r="K148" s="41"/>
      <c r="L148" s="127"/>
      <c r="M148" s="126"/>
      <c r="N148" s="46"/>
      <c r="O148" s="48">
        <f t="shared" si="24"/>
        <v>0</v>
      </c>
      <c r="P148" s="48">
        <f t="shared" si="25"/>
        <v>0</v>
      </c>
      <c r="Q148" s="49" t="e">
        <f t="shared" si="17"/>
        <v>#DIV/0!</v>
      </c>
      <c r="R148" s="36" t="s">
        <v>132</v>
      </c>
      <c r="S148" s="41"/>
      <c r="T148" s="42"/>
      <c r="U148" s="126"/>
      <c r="V148" s="43"/>
      <c r="W148" s="48">
        <f t="shared" si="26"/>
        <v>0</v>
      </c>
      <c r="X148" s="48">
        <f t="shared" si="27"/>
        <v>0</v>
      </c>
      <c r="Y148" s="49" t="e">
        <f t="shared" si="18"/>
        <v>#DIV/0!</v>
      </c>
      <c r="Z148" s="36" t="s">
        <v>132</v>
      </c>
      <c r="AA148" s="41"/>
      <c r="AB148" s="42"/>
      <c r="AC148" s="126"/>
      <c r="AD148" s="43"/>
      <c r="AE148" s="48">
        <f t="shared" si="28"/>
        <v>0</v>
      </c>
      <c r="AF148" s="48">
        <f t="shared" si="29"/>
        <v>0</v>
      </c>
      <c r="AG148" s="49" t="e">
        <f t="shared" si="19"/>
        <v>#DIV/0!</v>
      </c>
      <c r="AH148" s="36" t="s">
        <v>132</v>
      </c>
      <c r="AI148" s="41"/>
      <c r="AJ148" s="127"/>
      <c r="AK148" s="126"/>
      <c r="AL148" s="46"/>
      <c r="AM148" s="48">
        <f t="shared" si="30"/>
        <v>0</v>
      </c>
      <c r="AN148" s="48">
        <f t="shared" si="31"/>
        <v>0</v>
      </c>
      <c r="AO148" s="49" t="e">
        <f t="shared" si="20"/>
        <v>#DIV/0!</v>
      </c>
    </row>
    <row r="149" spans="1:41" x14ac:dyDescent="0.2">
      <c r="A149" s="36" t="s">
        <v>133</v>
      </c>
      <c r="B149" s="11">
        <f t="shared" si="21"/>
        <v>115</v>
      </c>
      <c r="C149" s="41"/>
      <c r="D149" s="42"/>
      <c r="E149" s="126"/>
      <c r="F149" s="43"/>
      <c r="G149" s="38">
        <f t="shared" si="22"/>
        <v>0</v>
      </c>
      <c r="H149" s="38">
        <f t="shared" si="23"/>
        <v>0</v>
      </c>
      <c r="I149" s="39" t="e">
        <f t="shared" si="16"/>
        <v>#DIV/0!</v>
      </c>
      <c r="J149" s="36" t="s">
        <v>133</v>
      </c>
      <c r="K149" s="41"/>
      <c r="L149" s="127"/>
      <c r="M149" s="126"/>
      <c r="N149" s="46"/>
      <c r="O149" s="48">
        <f t="shared" si="24"/>
        <v>0</v>
      </c>
      <c r="P149" s="48">
        <f t="shared" si="25"/>
        <v>0</v>
      </c>
      <c r="Q149" s="49" t="e">
        <f t="shared" si="17"/>
        <v>#DIV/0!</v>
      </c>
      <c r="R149" s="36" t="s">
        <v>133</v>
      </c>
      <c r="S149" s="41"/>
      <c r="T149" s="42"/>
      <c r="U149" s="126"/>
      <c r="V149" s="43"/>
      <c r="W149" s="48">
        <f t="shared" si="26"/>
        <v>0</v>
      </c>
      <c r="X149" s="48">
        <f t="shared" si="27"/>
        <v>0</v>
      </c>
      <c r="Y149" s="49" t="e">
        <f t="shared" si="18"/>
        <v>#DIV/0!</v>
      </c>
      <c r="Z149" s="36" t="s">
        <v>133</v>
      </c>
      <c r="AA149" s="41"/>
      <c r="AB149" s="42"/>
      <c r="AC149" s="126"/>
      <c r="AD149" s="43"/>
      <c r="AE149" s="48">
        <f t="shared" si="28"/>
        <v>0</v>
      </c>
      <c r="AF149" s="48">
        <f t="shared" si="29"/>
        <v>0</v>
      </c>
      <c r="AG149" s="49" t="e">
        <f t="shared" si="19"/>
        <v>#DIV/0!</v>
      </c>
      <c r="AH149" s="36" t="s">
        <v>133</v>
      </c>
      <c r="AI149" s="41"/>
      <c r="AJ149" s="127"/>
      <c r="AK149" s="126"/>
      <c r="AL149" s="46"/>
      <c r="AM149" s="48">
        <f t="shared" si="30"/>
        <v>0</v>
      </c>
      <c r="AN149" s="48">
        <f t="shared" si="31"/>
        <v>0</v>
      </c>
      <c r="AO149" s="49" t="e">
        <f t="shared" si="20"/>
        <v>#DIV/0!</v>
      </c>
    </row>
    <row r="150" spans="1:41" x14ac:dyDescent="0.2">
      <c r="A150" s="36" t="s">
        <v>134</v>
      </c>
      <c r="B150" s="11">
        <f t="shared" si="21"/>
        <v>116</v>
      </c>
      <c r="C150" s="41"/>
      <c r="D150" s="42"/>
      <c r="E150" s="126"/>
      <c r="F150" s="43"/>
      <c r="G150" s="38">
        <f t="shared" si="22"/>
        <v>0</v>
      </c>
      <c r="H150" s="38">
        <f t="shared" si="23"/>
        <v>0</v>
      </c>
      <c r="I150" s="39" t="e">
        <f t="shared" si="16"/>
        <v>#DIV/0!</v>
      </c>
      <c r="J150" s="36" t="s">
        <v>134</v>
      </c>
      <c r="K150" s="41"/>
      <c r="L150" s="127"/>
      <c r="M150" s="126"/>
      <c r="N150" s="46"/>
      <c r="O150" s="48">
        <f t="shared" si="24"/>
        <v>0</v>
      </c>
      <c r="P150" s="48">
        <f t="shared" si="25"/>
        <v>0</v>
      </c>
      <c r="Q150" s="49" t="e">
        <f t="shared" si="17"/>
        <v>#DIV/0!</v>
      </c>
      <c r="R150" s="36" t="s">
        <v>134</v>
      </c>
      <c r="S150" s="41"/>
      <c r="T150" s="42"/>
      <c r="U150" s="126"/>
      <c r="V150" s="43"/>
      <c r="W150" s="48">
        <f t="shared" si="26"/>
        <v>0</v>
      </c>
      <c r="X150" s="48">
        <f t="shared" si="27"/>
        <v>0</v>
      </c>
      <c r="Y150" s="49" t="e">
        <f t="shared" si="18"/>
        <v>#DIV/0!</v>
      </c>
      <c r="Z150" s="36" t="s">
        <v>134</v>
      </c>
      <c r="AA150" s="41"/>
      <c r="AB150" s="42"/>
      <c r="AC150" s="126"/>
      <c r="AD150" s="43"/>
      <c r="AE150" s="48">
        <f t="shared" si="28"/>
        <v>0</v>
      </c>
      <c r="AF150" s="48">
        <f t="shared" si="29"/>
        <v>0</v>
      </c>
      <c r="AG150" s="49" t="e">
        <f t="shared" si="19"/>
        <v>#DIV/0!</v>
      </c>
      <c r="AH150" s="36" t="s">
        <v>134</v>
      </c>
      <c r="AI150" s="41"/>
      <c r="AJ150" s="127"/>
      <c r="AK150" s="126"/>
      <c r="AL150" s="46"/>
      <c r="AM150" s="48">
        <f t="shared" si="30"/>
        <v>0</v>
      </c>
      <c r="AN150" s="48">
        <f t="shared" si="31"/>
        <v>0</v>
      </c>
      <c r="AO150" s="49" t="e">
        <f t="shared" si="20"/>
        <v>#DIV/0!</v>
      </c>
    </row>
    <row r="151" spans="1:41" x14ac:dyDescent="0.2">
      <c r="A151" s="36" t="s">
        <v>135</v>
      </c>
      <c r="B151" s="11">
        <f t="shared" si="21"/>
        <v>117</v>
      </c>
      <c r="C151" s="41"/>
      <c r="D151" s="42"/>
      <c r="E151" s="126"/>
      <c r="F151" s="43"/>
      <c r="G151" s="38">
        <f t="shared" si="22"/>
        <v>0</v>
      </c>
      <c r="H151" s="38">
        <f t="shared" si="23"/>
        <v>0</v>
      </c>
      <c r="I151" s="39" t="e">
        <f t="shared" si="16"/>
        <v>#DIV/0!</v>
      </c>
      <c r="J151" s="36" t="s">
        <v>135</v>
      </c>
      <c r="K151" s="41"/>
      <c r="L151" s="127"/>
      <c r="M151" s="126"/>
      <c r="N151" s="46"/>
      <c r="O151" s="48">
        <f t="shared" si="24"/>
        <v>0</v>
      </c>
      <c r="P151" s="48">
        <f t="shared" si="25"/>
        <v>0</v>
      </c>
      <c r="Q151" s="49" t="e">
        <f t="shared" si="17"/>
        <v>#DIV/0!</v>
      </c>
      <c r="R151" s="36" t="s">
        <v>135</v>
      </c>
      <c r="S151" s="41"/>
      <c r="T151" s="42"/>
      <c r="U151" s="126"/>
      <c r="V151" s="43"/>
      <c r="W151" s="48">
        <f t="shared" si="26"/>
        <v>0</v>
      </c>
      <c r="X151" s="48">
        <f t="shared" si="27"/>
        <v>0</v>
      </c>
      <c r="Y151" s="49" t="e">
        <f t="shared" si="18"/>
        <v>#DIV/0!</v>
      </c>
      <c r="Z151" s="36" t="s">
        <v>135</v>
      </c>
      <c r="AA151" s="41"/>
      <c r="AB151" s="42"/>
      <c r="AC151" s="126"/>
      <c r="AD151" s="43"/>
      <c r="AE151" s="48">
        <f t="shared" si="28"/>
        <v>0</v>
      </c>
      <c r="AF151" s="48">
        <f t="shared" si="29"/>
        <v>0</v>
      </c>
      <c r="AG151" s="49" t="e">
        <f t="shared" si="19"/>
        <v>#DIV/0!</v>
      </c>
      <c r="AH151" s="36" t="s">
        <v>135</v>
      </c>
      <c r="AI151" s="41"/>
      <c r="AJ151" s="127"/>
      <c r="AK151" s="126"/>
      <c r="AL151" s="46"/>
      <c r="AM151" s="48">
        <f t="shared" si="30"/>
        <v>0</v>
      </c>
      <c r="AN151" s="48">
        <f t="shared" si="31"/>
        <v>0</v>
      </c>
      <c r="AO151" s="49" t="e">
        <f t="shared" si="20"/>
        <v>#DIV/0!</v>
      </c>
    </row>
    <row r="152" spans="1:41" x14ac:dyDescent="0.2">
      <c r="A152" s="36" t="s">
        <v>136</v>
      </c>
      <c r="B152" s="11">
        <f t="shared" si="21"/>
        <v>118</v>
      </c>
      <c r="C152" s="41"/>
      <c r="D152" s="42"/>
      <c r="E152" s="126"/>
      <c r="F152" s="43"/>
      <c r="G152" s="38">
        <f t="shared" si="22"/>
        <v>0</v>
      </c>
      <c r="H152" s="38">
        <f t="shared" si="23"/>
        <v>0</v>
      </c>
      <c r="I152" s="39" t="e">
        <f t="shared" si="16"/>
        <v>#DIV/0!</v>
      </c>
      <c r="J152" s="36" t="s">
        <v>136</v>
      </c>
      <c r="K152" s="41"/>
      <c r="L152" s="127"/>
      <c r="M152" s="126"/>
      <c r="N152" s="46"/>
      <c r="O152" s="48">
        <f t="shared" si="24"/>
        <v>0</v>
      </c>
      <c r="P152" s="48">
        <f t="shared" si="25"/>
        <v>0</v>
      </c>
      <c r="Q152" s="49" t="e">
        <f t="shared" si="17"/>
        <v>#DIV/0!</v>
      </c>
      <c r="R152" s="36" t="s">
        <v>136</v>
      </c>
      <c r="S152" s="41"/>
      <c r="T152" s="42"/>
      <c r="U152" s="126"/>
      <c r="V152" s="43"/>
      <c r="W152" s="48">
        <f t="shared" si="26"/>
        <v>0</v>
      </c>
      <c r="X152" s="48">
        <f t="shared" si="27"/>
        <v>0</v>
      </c>
      <c r="Y152" s="49" t="e">
        <f t="shared" si="18"/>
        <v>#DIV/0!</v>
      </c>
      <c r="Z152" s="36" t="s">
        <v>136</v>
      </c>
      <c r="AA152" s="41"/>
      <c r="AB152" s="42"/>
      <c r="AC152" s="126"/>
      <c r="AD152" s="43"/>
      <c r="AE152" s="48">
        <f t="shared" si="28"/>
        <v>0</v>
      </c>
      <c r="AF152" s="48">
        <f t="shared" si="29"/>
        <v>0</v>
      </c>
      <c r="AG152" s="49" t="e">
        <f t="shared" si="19"/>
        <v>#DIV/0!</v>
      </c>
      <c r="AH152" s="36" t="s">
        <v>136</v>
      </c>
      <c r="AI152" s="41"/>
      <c r="AJ152" s="127"/>
      <c r="AK152" s="126"/>
      <c r="AL152" s="46"/>
      <c r="AM152" s="48">
        <f t="shared" si="30"/>
        <v>0</v>
      </c>
      <c r="AN152" s="48">
        <f t="shared" si="31"/>
        <v>0</v>
      </c>
      <c r="AO152" s="49" t="e">
        <f t="shared" si="20"/>
        <v>#DIV/0!</v>
      </c>
    </row>
    <row r="153" spans="1:41" x14ac:dyDescent="0.2">
      <c r="A153" s="36" t="s">
        <v>137</v>
      </c>
      <c r="B153" s="11">
        <f t="shared" si="21"/>
        <v>119</v>
      </c>
      <c r="C153" s="41"/>
      <c r="D153" s="42"/>
      <c r="E153" s="126"/>
      <c r="F153" s="43"/>
      <c r="G153" s="38">
        <f t="shared" si="22"/>
        <v>0</v>
      </c>
      <c r="H153" s="38">
        <f t="shared" si="23"/>
        <v>0</v>
      </c>
      <c r="I153" s="39" t="e">
        <f t="shared" si="16"/>
        <v>#DIV/0!</v>
      </c>
      <c r="J153" s="36" t="s">
        <v>137</v>
      </c>
      <c r="K153" s="41"/>
      <c r="L153" s="127"/>
      <c r="M153" s="126"/>
      <c r="N153" s="46"/>
      <c r="O153" s="48">
        <f t="shared" si="24"/>
        <v>0</v>
      </c>
      <c r="P153" s="48">
        <f t="shared" si="25"/>
        <v>0</v>
      </c>
      <c r="Q153" s="49" t="e">
        <f t="shared" si="17"/>
        <v>#DIV/0!</v>
      </c>
      <c r="R153" s="36" t="s">
        <v>137</v>
      </c>
      <c r="S153" s="41"/>
      <c r="T153" s="42"/>
      <c r="U153" s="126"/>
      <c r="V153" s="43"/>
      <c r="W153" s="48">
        <f t="shared" si="26"/>
        <v>0</v>
      </c>
      <c r="X153" s="48">
        <f t="shared" si="27"/>
        <v>0</v>
      </c>
      <c r="Y153" s="49" t="e">
        <f t="shared" si="18"/>
        <v>#DIV/0!</v>
      </c>
      <c r="Z153" s="36" t="s">
        <v>137</v>
      </c>
      <c r="AA153" s="41"/>
      <c r="AB153" s="42"/>
      <c r="AC153" s="126"/>
      <c r="AD153" s="43"/>
      <c r="AE153" s="48">
        <f t="shared" si="28"/>
        <v>0</v>
      </c>
      <c r="AF153" s="48">
        <f t="shared" si="29"/>
        <v>0</v>
      </c>
      <c r="AG153" s="49" t="e">
        <f t="shared" si="19"/>
        <v>#DIV/0!</v>
      </c>
      <c r="AH153" s="36" t="s">
        <v>137</v>
      </c>
      <c r="AI153" s="41"/>
      <c r="AJ153" s="127"/>
      <c r="AK153" s="126"/>
      <c r="AL153" s="46"/>
      <c r="AM153" s="48">
        <f t="shared" si="30"/>
        <v>0</v>
      </c>
      <c r="AN153" s="48">
        <f t="shared" si="31"/>
        <v>0</v>
      </c>
      <c r="AO153" s="49" t="e">
        <f t="shared" si="20"/>
        <v>#DIV/0!</v>
      </c>
    </row>
    <row r="154" spans="1:41" x14ac:dyDescent="0.2">
      <c r="A154" s="36" t="s">
        <v>138</v>
      </c>
      <c r="B154" s="11">
        <f t="shared" si="21"/>
        <v>120</v>
      </c>
      <c r="C154" s="41"/>
      <c r="D154" s="42"/>
      <c r="E154" s="126"/>
      <c r="F154" s="43"/>
      <c r="G154" s="38">
        <f t="shared" si="22"/>
        <v>0</v>
      </c>
      <c r="H154" s="38">
        <f t="shared" si="23"/>
        <v>0</v>
      </c>
      <c r="I154" s="39" t="e">
        <f t="shared" si="16"/>
        <v>#DIV/0!</v>
      </c>
      <c r="J154" s="36" t="s">
        <v>138</v>
      </c>
      <c r="K154" s="41"/>
      <c r="L154" s="127"/>
      <c r="M154" s="126"/>
      <c r="N154" s="46"/>
      <c r="O154" s="48">
        <f t="shared" si="24"/>
        <v>0</v>
      </c>
      <c r="P154" s="48">
        <f t="shared" si="25"/>
        <v>0</v>
      </c>
      <c r="Q154" s="49" t="e">
        <f t="shared" si="17"/>
        <v>#DIV/0!</v>
      </c>
      <c r="R154" s="36" t="s">
        <v>138</v>
      </c>
      <c r="S154" s="41"/>
      <c r="T154" s="42"/>
      <c r="U154" s="126"/>
      <c r="V154" s="43"/>
      <c r="W154" s="48">
        <f t="shared" si="26"/>
        <v>0</v>
      </c>
      <c r="X154" s="48">
        <f t="shared" si="27"/>
        <v>0</v>
      </c>
      <c r="Y154" s="49" t="e">
        <f t="shared" si="18"/>
        <v>#DIV/0!</v>
      </c>
      <c r="Z154" s="36" t="s">
        <v>138</v>
      </c>
      <c r="AA154" s="41"/>
      <c r="AB154" s="42"/>
      <c r="AC154" s="126"/>
      <c r="AD154" s="43"/>
      <c r="AE154" s="48">
        <f t="shared" si="28"/>
        <v>0</v>
      </c>
      <c r="AF154" s="48">
        <f t="shared" si="29"/>
        <v>0</v>
      </c>
      <c r="AG154" s="49" t="e">
        <f t="shared" si="19"/>
        <v>#DIV/0!</v>
      </c>
      <c r="AH154" s="36" t="s">
        <v>138</v>
      </c>
      <c r="AI154" s="41"/>
      <c r="AJ154" s="127"/>
      <c r="AK154" s="126"/>
      <c r="AL154" s="46"/>
      <c r="AM154" s="48">
        <f t="shared" si="30"/>
        <v>0</v>
      </c>
      <c r="AN154" s="48">
        <f t="shared" si="31"/>
        <v>0</v>
      </c>
      <c r="AO154" s="49" t="e">
        <f t="shared" si="20"/>
        <v>#DIV/0!</v>
      </c>
    </row>
    <row r="155" spans="1:41" x14ac:dyDescent="0.2">
      <c r="A155" s="36" t="s">
        <v>139</v>
      </c>
      <c r="B155" s="11">
        <f t="shared" si="21"/>
        <v>121</v>
      </c>
      <c r="C155" s="41"/>
      <c r="D155" s="42"/>
      <c r="E155" s="126"/>
      <c r="F155" s="43"/>
      <c r="G155" s="38">
        <f t="shared" si="22"/>
        <v>0</v>
      </c>
      <c r="H155" s="38">
        <f t="shared" si="23"/>
        <v>0</v>
      </c>
      <c r="I155" s="39" t="e">
        <f t="shared" si="16"/>
        <v>#DIV/0!</v>
      </c>
      <c r="J155" s="36" t="s">
        <v>139</v>
      </c>
      <c r="K155" s="41"/>
      <c r="L155" s="127"/>
      <c r="M155" s="126"/>
      <c r="N155" s="46"/>
      <c r="O155" s="48">
        <f t="shared" si="24"/>
        <v>0</v>
      </c>
      <c r="P155" s="48">
        <f t="shared" si="25"/>
        <v>0</v>
      </c>
      <c r="Q155" s="49" t="e">
        <f t="shared" si="17"/>
        <v>#DIV/0!</v>
      </c>
      <c r="R155" s="36" t="s">
        <v>139</v>
      </c>
      <c r="S155" s="41"/>
      <c r="T155" s="42"/>
      <c r="U155" s="126"/>
      <c r="V155" s="43"/>
      <c r="W155" s="48">
        <f t="shared" si="26"/>
        <v>0</v>
      </c>
      <c r="X155" s="48">
        <f t="shared" si="27"/>
        <v>0</v>
      </c>
      <c r="Y155" s="49" t="e">
        <f t="shared" si="18"/>
        <v>#DIV/0!</v>
      </c>
      <c r="Z155" s="36" t="s">
        <v>139</v>
      </c>
      <c r="AA155" s="41"/>
      <c r="AB155" s="42"/>
      <c r="AC155" s="126"/>
      <c r="AD155" s="43"/>
      <c r="AE155" s="48">
        <f t="shared" si="28"/>
        <v>0</v>
      </c>
      <c r="AF155" s="48">
        <f t="shared" si="29"/>
        <v>0</v>
      </c>
      <c r="AG155" s="49" t="e">
        <f t="shared" si="19"/>
        <v>#DIV/0!</v>
      </c>
      <c r="AH155" s="36" t="s">
        <v>139</v>
      </c>
      <c r="AI155" s="41"/>
      <c r="AJ155" s="127"/>
      <c r="AK155" s="126"/>
      <c r="AL155" s="46"/>
      <c r="AM155" s="48">
        <f t="shared" si="30"/>
        <v>0</v>
      </c>
      <c r="AN155" s="48">
        <f t="shared" si="31"/>
        <v>0</v>
      </c>
      <c r="AO155" s="49" t="e">
        <f t="shared" si="20"/>
        <v>#DIV/0!</v>
      </c>
    </row>
    <row r="156" spans="1:41" x14ac:dyDescent="0.2">
      <c r="A156" s="36" t="s">
        <v>140</v>
      </c>
      <c r="B156" s="11">
        <f t="shared" si="21"/>
        <v>122</v>
      </c>
      <c r="C156" s="41"/>
      <c r="D156" s="42"/>
      <c r="E156" s="126"/>
      <c r="F156" s="43"/>
      <c r="G156" s="38">
        <f t="shared" si="22"/>
        <v>0</v>
      </c>
      <c r="H156" s="38">
        <f t="shared" si="23"/>
        <v>0</v>
      </c>
      <c r="I156" s="39" t="e">
        <f t="shared" si="16"/>
        <v>#DIV/0!</v>
      </c>
      <c r="J156" s="36" t="s">
        <v>140</v>
      </c>
      <c r="K156" s="41"/>
      <c r="L156" s="127"/>
      <c r="M156" s="126"/>
      <c r="N156" s="46"/>
      <c r="O156" s="48">
        <f t="shared" si="24"/>
        <v>0</v>
      </c>
      <c r="P156" s="48">
        <f t="shared" si="25"/>
        <v>0</v>
      </c>
      <c r="Q156" s="49" t="e">
        <f t="shared" si="17"/>
        <v>#DIV/0!</v>
      </c>
      <c r="R156" s="36" t="s">
        <v>140</v>
      </c>
      <c r="S156" s="41"/>
      <c r="T156" s="127"/>
      <c r="U156" s="126"/>
      <c r="V156" s="46"/>
      <c r="W156" s="48">
        <f t="shared" si="26"/>
        <v>0</v>
      </c>
      <c r="X156" s="48">
        <f t="shared" si="27"/>
        <v>0</v>
      </c>
      <c r="Y156" s="49" t="e">
        <f t="shared" si="18"/>
        <v>#DIV/0!</v>
      </c>
      <c r="Z156" s="36" t="s">
        <v>140</v>
      </c>
      <c r="AA156" s="41"/>
      <c r="AB156" s="127"/>
      <c r="AC156" s="126"/>
      <c r="AD156" s="46"/>
      <c r="AE156" s="48">
        <f t="shared" si="28"/>
        <v>0</v>
      </c>
      <c r="AF156" s="48">
        <f t="shared" si="29"/>
        <v>0</v>
      </c>
      <c r="AG156" s="49" t="e">
        <f t="shared" si="19"/>
        <v>#DIV/0!</v>
      </c>
      <c r="AH156" s="36" t="s">
        <v>140</v>
      </c>
      <c r="AI156" s="41"/>
      <c r="AJ156" s="127"/>
      <c r="AK156" s="126"/>
      <c r="AL156" s="46"/>
      <c r="AM156" s="48">
        <f t="shared" si="30"/>
        <v>0</v>
      </c>
      <c r="AN156" s="48">
        <f t="shared" si="31"/>
        <v>0</v>
      </c>
      <c r="AO156" s="49" t="e">
        <f t="shared" si="20"/>
        <v>#DIV/0!</v>
      </c>
    </row>
    <row r="157" spans="1:41" x14ac:dyDescent="0.2">
      <c r="A157" s="36" t="s">
        <v>141</v>
      </c>
      <c r="B157" s="11">
        <f t="shared" si="21"/>
        <v>123</v>
      </c>
      <c r="C157" s="41"/>
      <c r="D157" s="42"/>
      <c r="E157" s="126"/>
      <c r="F157" s="43"/>
      <c r="G157" s="38">
        <f t="shared" si="22"/>
        <v>0</v>
      </c>
      <c r="H157" s="38">
        <f t="shared" si="23"/>
        <v>0</v>
      </c>
      <c r="I157" s="39" t="e">
        <f t="shared" si="16"/>
        <v>#DIV/0!</v>
      </c>
      <c r="J157" s="36" t="s">
        <v>141</v>
      </c>
      <c r="K157" s="41"/>
      <c r="L157" s="127"/>
      <c r="M157" s="126"/>
      <c r="N157" s="46"/>
      <c r="O157" s="48">
        <f t="shared" si="24"/>
        <v>0</v>
      </c>
      <c r="P157" s="48">
        <f t="shared" si="25"/>
        <v>0</v>
      </c>
      <c r="Q157" s="49" t="e">
        <f t="shared" si="17"/>
        <v>#DIV/0!</v>
      </c>
      <c r="R157" s="36" t="s">
        <v>141</v>
      </c>
      <c r="S157" s="41"/>
      <c r="T157" s="127"/>
      <c r="U157" s="126"/>
      <c r="V157" s="46"/>
      <c r="W157" s="48">
        <f t="shared" si="26"/>
        <v>0</v>
      </c>
      <c r="X157" s="48">
        <f t="shared" si="27"/>
        <v>0</v>
      </c>
      <c r="Y157" s="49" t="e">
        <f t="shared" si="18"/>
        <v>#DIV/0!</v>
      </c>
      <c r="Z157" s="36" t="s">
        <v>141</v>
      </c>
      <c r="AA157" s="41"/>
      <c r="AB157" s="127"/>
      <c r="AC157" s="126"/>
      <c r="AD157" s="46"/>
      <c r="AE157" s="48">
        <f t="shared" si="28"/>
        <v>0</v>
      </c>
      <c r="AF157" s="48">
        <f t="shared" si="29"/>
        <v>0</v>
      </c>
      <c r="AG157" s="49" t="e">
        <f t="shared" si="19"/>
        <v>#DIV/0!</v>
      </c>
      <c r="AH157" s="36" t="s">
        <v>141</v>
      </c>
      <c r="AI157" s="41"/>
      <c r="AJ157" s="127"/>
      <c r="AK157" s="126"/>
      <c r="AL157" s="46"/>
      <c r="AM157" s="48">
        <f t="shared" si="30"/>
        <v>0</v>
      </c>
      <c r="AN157" s="48">
        <f t="shared" si="31"/>
        <v>0</v>
      </c>
      <c r="AO157" s="49" t="e">
        <f t="shared" si="20"/>
        <v>#DIV/0!</v>
      </c>
    </row>
    <row r="158" spans="1:41" x14ac:dyDescent="0.2">
      <c r="A158" s="36" t="s">
        <v>142</v>
      </c>
      <c r="B158" s="11">
        <f t="shared" si="21"/>
        <v>124</v>
      </c>
      <c r="C158" s="41"/>
      <c r="D158" s="42"/>
      <c r="E158" s="126"/>
      <c r="F158" s="43"/>
      <c r="G158" s="38">
        <f t="shared" si="22"/>
        <v>0</v>
      </c>
      <c r="H158" s="38">
        <f t="shared" si="23"/>
        <v>0</v>
      </c>
      <c r="I158" s="39" t="e">
        <f t="shared" si="16"/>
        <v>#DIV/0!</v>
      </c>
      <c r="J158" s="36" t="s">
        <v>142</v>
      </c>
      <c r="K158" s="41"/>
      <c r="L158" s="127"/>
      <c r="M158" s="126"/>
      <c r="N158" s="46"/>
      <c r="O158" s="48">
        <f t="shared" si="24"/>
        <v>0</v>
      </c>
      <c r="P158" s="48">
        <f t="shared" si="25"/>
        <v>0</v>
      </c>
      <c r="Q158" s="49" t="e">
        <f t="shared" si="17"/>
        <v>#DIV/0!</v>
      </c>
      <c r="R158" s="36" t="s">
        <v>142</v>
      </c>
      <c r="S158" s="41"/>
      <c r="T158" s="127"/>
      <c r="U158" s="126"/>
      <c r="V158" s="46"/>
      <c r="W158" s="48">
        <f t="shared" si="26"/>
        <v>0</v>
      </c>
      <c r="X158" s="48">
        <f t="shared" si="27"/>
        <v>0</v>
      </c>
      <c r="Y158" s="49" t="e">
        <f t="shared" si="18"/>
        <v>#DIV/0!</v>
      </c>
      <c r="Z158" s="36" t="s">
        <v>142</v>
      </c>
      <c r="AA158" s="41"/>
      <c r="AB158" s="127"/>
      <c r="AC158" s="126"/>
      <c r="AD158" s="46"/>
      <c r="AE158" s="48">
        <f t="shared" si="28"/>
        <v>0</v>
      </c>
      <c r="AF158" s="48">
        <f t="shared" si="29"/>
        <v>0</v>
      </c>
      <c r="AG158" s="49" t="e">
        <f t="shared" si="19"/>
        <v>#DIV/0!</v>
      </c>
      <c r="AH158" s="36" t="s">
        <v>142</v>
      </c>
      <c r="AI158" s="41"/>
      <c r="AJ158" s="127"/>
      <c r="AK158" s="126"/>
      <c r="AL158" s="46"/>
      <c r="AM158" s="48">
        <f t="shared" si="30"/>
        <v>0</v>
      </c>
      <c r="AN158" s="48">
        <f t="shared" si="31"/>
        <v>0</v>
      </c>
      <c r="AO158" s="49" t="e">
        <f t="shared" si="20"/>
        <v>#DIV/0!</v>
      </c>
    </row>
    <row r="159" spans="1:41" x14ac:dyDescent="0.2">
      <c r="A159" s="36" t="s">
        <v>143</v>
      </c>
      <c r="B159" s="11">
        <f t="shared" si="21"/>
        <v>125</v>
      </c>
      <c r="C159" s="41"/>
      <c r="D159" s="42"/>
      <c r="E159" s="126"/>
      <c r="F159" s="43"/>
      <c r="G159" s="38">
        <f t="shared" si="22"/>
        <v>0</v>
      </c>
      <c r="H159" s="38">
        <f t="shared" si="23"/>
        <v>0</v>
      </c>
      <c r="I159" s="39" t="e">
        <f t="shared" si="16"/>
        <v>#DIV/0!</v>
      </c>
      <c r="J159" s="36" t="s">
        <v>143</v>
      </c>
      <c r="K159" s="41"/>
      <c r="L159" s="127"/>
      <c r="M159" s="126"/>
      <c r="N159" s="46"/>
      <c r="O159" s="48">
        <f t="shared" si="24"/>
        <v>0</v>
      </c>
      <c r="P159" s="48">
        <f t="shared" si="25"/>
        <v>0</v>
      </c>
      <c r="Q159" s="49" t="e">
        <f t="shared" si="17"/>
        <v>#DIV/0!</v>
      </c>
      <c r="R159" s="36" t="s">
        <v>143</v>
      </c>
      <c r="S159" s="41"/>
      <c r="T159" s="127"/>
      <c r="U159" s="126"/>
      <c r="V159" s="46"/>
      <c r="W159" s="48">
        <f t="shared" si="26"/>
        <v>0</v>
      </c>
      <c r="X159" s="48">
        <f t="shared" si="27"/>
        <v>0</v>
      </c>
      <c r="Y159" s="49" t="e">
        <f t="shared" si="18"/>
        <v>#DIV/0!</v>
      </c>
      <c r="Z159" s="36" t="s">
        <v>143</v>
      </c>
      <c r="AA159" s="41"/>
      <c r="AB159" s="127"/>
      <c r="AC159" s="126"/>
      <c r="AD159" s="46"/>
      <c r="AE159" s="48">
        <f t="shared" si="28"/>
        <v>0</v>
      </c>
      <c r="AF159" s="48">
        <f t="shared" si="29"/>
        <v>0</v>
      </c>
      <c r="AG159" s="49" t="e">
        <f t="shared" si="19"/>
        <v>#DIV/0!</v>
      </c>
      <c r="AH159" s="36" t="s">
        <v>143</v>
      </c>
      <c r="AI159" s="41"/>
      <c r="AJ159" s="127"/>
      <c r="AK159" s="126"/>
      <c r="AL159" s="46"/>
      <c r="AM159" s="48">
        <f t="shared" si="30"/>
        <v>0</v>
      </c>
      <c r="AN159" s="48">
        <f t="shared" si="31"/>
        <v>0</v>
      </c>
      <c r="AO159" s="49" t="e">
        <f t="shared" si="20"/>
        <v>#DIV/0!</v>
      </c>
    </row>
    <row r="160" spans="1:41" x14ac:dyDescent="0.2">
      <c r="A160" s="36" t="s">
        <v>144</v>
      </c>
      <c r="B160" s="11">
        <f t="shared" si="21"/>
        <v>126</v>
      </c>
      <c r="C160" s="41"/>
      <c r="D160" s="42"/>
      <c r="E160" s="126"/>
      <c r="F160" s="43"/>
      <c r="G160" s="38">
        <f t="shared" si="22"/>
        <v>0</v>
      </c>
      <c r="H160" s="38">
        <f t="shared" si="23"/>
        <v>0</v>
      </c>
      <c r="I160" s="39" t="e">
        <f t="shared" si="16"/>
        <v>#DIV/0!</v>
      </c>
      <c r="J160" s="36" t="s">
        <v>144</v>
      </c>
      <c r="K160" s="41"/>
      <c r="L160" s="127"/>
      <c r="M160" s="126"/>
      <c r="N160" s="46"/>
      <c r="O160" s="48">
        <f t="shared" si="24"/>
        <v>0</v>
      </c>
      <c r="P160" s="48">
        <f t="shared" si="25"/>
        <v>0</v>
      </c>
      <c r="Q160" s="49" t="e">
        <f t="shared" si="17"/>
        <v>#DIV/0!</v>
      </c>
      <c r="R160" s="36" t="s">
        <v>144</v>
      </c>
      <c r="S160" s="41"/>
      <c r="T160" s="127"/>
      <c r="U160" s="126"/>
      <c r="V160" s="46"/>
      <c r="W160" s="48">
        <f t="shared" si="26"/>
        <v>0</v>
      </c>
      <c r="X160" s="48">
        <f t="shared" si="27"/>
        <v>0</v>
      </c>
      <c r="Y160" s="49" t="e">
        <f t="shared" si="18"/>
        <v>#DIV/0!</v>
      </c>
      <c r="Z160" s="36" t="s">
        <v>144</v>
      </c>
      <c r="AA160" s="41"/>
      <c r="AB160" s="127"/>
      <c r="AC160" s="126"/>
      <c r="AD160" s="46"/>
      <c r="AE160" s="48">
        <f t="shared" si="28"/>
        <v>0</v>
      </c>
      <c r="AF160" s="48">
        <f t="shared" si="29"/>
        <v>0</v>
      </c>
      <c r="AG160" s="49" t="e">
        <f t="shared" si="19"/>
        <v>#DIV/0!</v>
      </c>
      <c r="AH160" s="36" t="s">
        <v>144</v>
      </c>
      <c r="AI160" s="41"/>
      <c r="AJ160" s="127"/>
      <c r="AK160" s="126"/>
      <c r="AL160" s="46"/>
      <c r="AM160" s="48">
        <f t="shared" si="30"/>
        <v>0</v>
      </c>
      <c r="AN160" s="48">
        <f t="shared" si="31"/>
        <v>0</v>
      </c>
      <c r="AO160" s="49" t="e">
        <f t="shared" si="20"/>
        <v>#DIV/0!</v>
      </c>
    </row>
    <row r="161" spans="1:41" x14ac:dyDescent="0.2">
      <c r="A161" s="36" t="s">
        <v>44</v>
      </c>
      <c r="B161" s="11">
        <f t="shared" si="21"/>
        <v>127</v>
      </c>
      <c r="C161" s="41"/>
      <c r="D161" s="42"/>
      <c r="E161" s="126"/>
      <c r="F161" s="43"/>
      <c r="G161" s="38">
        <f t="shared" si="22"/>
        <v>0</v>
      </c>
      <c r="H161" s="38">
        <f t="shared" si="23"/>
        <v>0</v>
      </c>
      <c r="I161" s="39" t="e">
        <f t="shared" si="16"/>
        <v>#DIV/0!</v>
      </c>
      <c r="J161" s="36" t="s">
        <v>44</v>
      </c>
      <c r="K161" s="41"/>
      <c r="L161" s="127"/>
      <c r="M161" s="126"/>
      <c r="N161" s="46"/>
      <c r="O161" s="48">
        <f t="shared" si="24"/>
        <v>0</v>
      </c>
      <c r="P161" s="48">
        <f t="shared" si="25"/>
        <v>0</v>
      </c>
      <c r="Q161" s="49" t="e">
        <f t="shared" si="17"/>
        <v>#DIV/0!</v>
      </c>
      <c r="R161" s="36" t="s">
        <v>44</v>
      </c>
      <c r="S161" s="41"/>
      <c r="T161" s="127"/>
      <c r="U161" s="126"/>
      <c r="V161" s="46"/>
      <c r="W161" s="48">
        <f t="shared" si="26"/>
        <v>0</v>
      </c>
      <c r="X161" s="48">
        <f t="shared" si="27"/>
        <v>0</v>
      </c>
      <c r="Y161" s="49" t="e">
        <f t="shared" si="18"/>
        <v>#DIV/0!</v>
      </c>
      <c r="Z161" s="36" t="s">
        <v>44</v>
      </c>
      <c r="AA161" s="41"/>
      <c r="AB161" s="127"/>
      <c r="AC161" s="126"/>
      <c r="AD161" s="46"/>
      <c r="AE161" s="48">
        <f t="shared" si="28"/>
        <v>0</v>
      </c>
      <c r="AF161" s="48">
        <f t="shared" si="29"/>
        <v>0</v>
      </c>
      <c r="AG161" s="49" t="e">
        <f t="shared" si="19"/>
        <v>#DIV/0!</v>
      </c>
      <c r="AH161" s="36" t="s">
        <v>44</v>
      </c>
      <c r="AI161" s="41"/>
      <c r="AJ161" s="127"/>
      <c r="AK161" s="126"/>
      <c r="AL161" s="46"/>
      <c r="AM161" s="48">
        <f t="shared" si="30"/>
        <v>0</v>
      </c>
      <c r="AN161" s="48">
        <f t="shared" si="31"/>
        <v>0</v>
      </c>
      <c r="AO161" s="49" t="e">
        <f t="shared" si="20"/>
        <v>#DIV/0!</v>
      </c>
    </row>
    <row r="162" spans="1:41" x14ac:dyDescent="0.2">
      <c r="A162" s="36" t="s">
        <v>145</v>
      </c>
      <c r="B162" s="11">
        <f t="shared" si="21"/>
        <v>128</v>
      </c>
      <c r="C162" s="41"/>
      <c r="D162" s="42"/>
      <c r="E162" s="126"/>
      <c r="F162" s="43"/>
      <c r="G162" s="38">
        <f t="shared" si="22"/>
        <v>0</v>
      </c>
      <c r="H162" s="38">
        <f t="shared" si="23"/>
        <v>0</v>
      </c>
      <c r="I162" s="39" t="e">
        <f t="shared" si="16"/>
        <v>#DIV/0!</v>
      </c>
      <c r="J162" s="36" t="s">
        <v>145</v>
      </c>
      <c r="K162" s="41"/>
      <c r="L162" s="127"/>
      <c r="M162" s="126"/>
      <c r="N162" s="46"/>
      <c r="O162" s="48">
        <f t="shared" si="24"/>
        <v>0</v>
      </c>
      <c r="P162" s="48">
        <f t="shared" si="25"/>
        <v>0</v>
      </c>
      <c r="Q162" s="49" t="e">
        <f t="shared" si="17"/>
        <v>#DIV/0!</v>
      </c>
      <c r="R162" s="36" t="s">
        <v>145</v>
      </c>
      <c r="S162" s="41"/>
      <c r="T162" s="127"/>
      <c r="U162" s="126"/>
      <c r="V162" s="46"/>
      <c r="W162" s="48">
        <f t="shared" si="26"/>
        <v>0</v>
      </c>
      <c r="X162" s="48">
        <f t="shared" si="27"/>
        <v>0</v>
      </c>
      <c r="Y162" s="49" t="e">
        <f t="shared" si="18"/>
        <v>#DIV/0!</v>
      </c>
      <c r="Z162" s="36" t="s">
        <v>145</v>
      </c>
      <c r="AA162" s="41"/>
      <c r="AB162" s="127"/>
      <c r="AC162" s="126"/>
      <c r="AD162" s="46"/>
      <c r="AE162" s="48">
        <f t="shared" si="28"/>
        <v>0</v>
      </c>
      <c r="AF162" s="48">
        <f t="shared" si="29"/>
        <v>0</v>
      </c>
      <c r="AG162" s="49" t="e">
        <f t="shared" si="19"/>
        <v>#DIV/0!</v>
      </c>
      <c r="AH162" s="36" t="s">
        <v>145</v>
      </c>
      <c r="AI162" s="41"/>
      <c r="AJ162" s="127"/>
      <c r="AK162" s="126"/>
      <c r="AL162" s="46"/>
      <c r="AM162" s="48">
        <f t="shared" si="30"/>
        <v>0</v>
      </c>
      <c r="AN162" s="48">
        <f t="shared" si="31"/>
        <v>0</v>
      </c>
      <c r="AO162" s="49" t="e">
        <f t="shared" si="20"/>
        <v>#DIV/0!</v>
      </c>
    </row>
    <row r="163" spans="1:41" x14ac:dyDescent="0.2">
      <c r="A163" s="36" t="s">
        <v>146</v>
      </c>
      <c r="B163" s="11">
        <f t="shared" si="21"/>
        <v>129</v>
      </c>
      <c r="C163" s="41"/>
      <c r="D163" s="42"/>
      <c r="E163" s="126"/>
      <c r="F163" s="43"/>
      <c r="G163" s="38">
        <f t="shared" si="22"/>
        <v>0</v>
      </c>
      <c r="H163" s="38">
        <f t="shared" si="23"/>
        <v>0</v>
      </c>
      <c r="I163" s="39" t="e">
        <f t="shared" ref="I163:I174" si="32">+H163/$H$26</f>
        <v>#DIV/0!</v>
      </c>
      <c r="J163" s="36" t="s">
        <v>146</v>
      </c>
      <c r="K163" s="41"/>
      <c r="L163" s="127"/>
      <c r="M163" s="126"/>
      <c r="N163" s="46"/>
      <c r="O163" s="48">
        <f t="shared" si="24"/>
        <v>0</v>
      </c>
      <c r="P163" s="48">
        <f t="shared" si="25"/>
        <v>0</v>
      </c>
      <c r="Q163" s="49" t="e">
        <f t="shared" ref="Q163:Q174" si="33">+P163/$M$3</f>
        <v>#DIV/0!</v>
      </c>
      <c r="R163" s="36" t="s">
        <v>146</v>
      </c>
      <c r="S163" s="41"/>
      <c r="T163" s="127"/>
      <c r="U163" s="126"/>
      <c r="V163" s="46"/>
      <c r="W163" s="48">
        <f t="shared" si="26"/>
        <v>0</v>
      </c>
      <c r="X163" s="48">
        <f t="shared" si="27"/>
        <v>0</v>
      </c>
      <c r="Y163" s="49" t="e">
        <f t="shared" ref="Y163:Y174" si="34">+X163/$M$9</f>
        <v>#DIV/0!</v>
      </c>
      <c r="Z163" s="36" t="s">
        <v>146</v>
      </c>
      <c r="AA163" s="41"/>
      <c r="AB163" s="127"/>
      <c r="AC163" s="126"/>
      <c r="AD163" s="46"/>
      <c r="AE163" s="48">
        <f t="shared" si="28"/>
        <v>0</v>
      </c>
      <c r="AF163" s="48">
        <f t="shared" si="29"/>
        <v>0</v>
      </c>
      <c r="AG163" s="49" t="e">
        <f t="shared" ref="AG163:AG174" si="35">+AF163/$M$15</f>
        <v>#DIV/0!</v>
      </c>
      <c r="AH163" s="36" t="s">
        <v>146</v>
      </c>
      <c r="AI163" s="41"/>
      <c r="AJ163" s="127"/>
      <c r="AK163" s="126"/>
      <c r="AL163" s="46"/>
      <c r="AM163" s="48">
        <f t="shared" si="30"/>
        <v>0</v>
      </c>
      <c r="AN163" s="48">
        <f t="shared" si="31"/>
        <v>0</v>
      </c>
      <c r="AO163" s="49" t="e">
        <f t="shared" ref="AO163:AO174" si="36">+AN163/$M$21</f>
        <v>#DIV/0!</v>
      </c>
    </row>
    <row r="164" spans="1:41" x14ac:dyDescent="0.2">
      <c r="A164" s="36" t="s">
        <v>147</v>
      </c>
      <c r="B164" s="11">
        <f t="shared" ref="B164:B174" si="37">+B163+1</f>
        <v>130</v>
      </c>
      <c r="C164" s="41"/>
      <c r="D164" s="42"/>
      <c r="E164" s="126"/>
      <c r="F164" s="43"/>
      <c r="G164" s="38">
        <f t="shared" ref="G164:G174" si="38">+F164-F163</f>
        <v>0</v>
      </c>
      <c r="H164" s="38">
        <f t="shared" ref="H164:H174" si="39">+G164+H163</f>
        <v>0</v>
      </c>
      <c r="I164" s="39" t="e">
        <f t="shared" si="32"/>
        <v>#DIV/0!</v>
      </c>
      <c r="J164" s="36" t="s">
        <v>147</v>
      </c>
      <c r="K164" s="41"/>
      <c r="L164" s="127"/>
      <c r="M164" s="126"/>
      <c r="N164" s="46"/>
      <c r="O164" s="48">
        <f t="shared" ref="O164:O174" si="40">+N164-N163</f>
        <v>0</v>
      </c>
      <c r="P164" s="48">
        <f t="shared" ref="P164:P174" si="41">+O164+P163</f>
        <v>0</v>
      </c>
      <c r="Q164" s="49" t="e">
        <f t="shared" si="33"/>
        <v>#DIV/0!</v>
      </c>
      <c r="R164" s="36" t="s">
        <v>147</v>
      </c>
      <c r="S164" s="41"/>
      <c r="T164" s="127"/>
      <c r="U164" s="126"/>
      <c r="V164" s="46"/>
      <c r="W164" s="48">
        <f t="shared" ref="W164:W174" si="42">+V164-V163</f>
        <v>0</v>
      </c>
      <c r="X164" s="48">
        <f t="shared" ref="X164:X174" si="43">+W164+X163</f>
        <v>0</v>
      </c>
      <c r="Y164" s="49" t="e">
        <f t="shared" si="34"/>
        <v>#DIV/0!</v>
      </c>
      <c r="Z164" s="36" t="s">
        <v>147</v>
      </c>
      <c r="AA164" s="41"/>
      <c r="AB164" s="127"/>
      <c r="AC164" s="126"/>
      <c r="AD164" s="46"/>
      <c r="AE164" s="48">
        <f t="shared" ref="AE164:AE174" si="44">+AD164-AD163</f>
        <v>0</v>
      </c>
      <c r="AF164" s="48">
        <f t="shared" ref="AF164:AF174" si="45">+AE164+AF163</f>
        <v>0</v>
      </c>
      <c r="AG164" s="49" t="e">
        <f t="shared" si="35"/>
        <v>#DIV/0!</v>
      </c>
      <c r="AH164" s="36" t="s">
        <v>147</v>
      </c>
      <c r="AI164" s="41"/>
      <c r="AJ164" s="127"/>
      <c r="AK164" s="126"/>
      <c r="AL164" s="46"/>
      <c r="AM164" s="48">
        <f t="shared" ref="AM164:AM174" si="46">+AL164-AL163</f>
        <v>0</v>
      </c>
      <c r="AN164" s="48">
        <f t="shared" ref="AN164:AN174" si="47">+AM164+AN163</f>
        <v>0</v>
      </c>
      <c r="AO164" s="49" t="e">
        <f t="shared" si="36"/>
        <v>#DIV/0!</v>
      </c>
    </row>
    <row r="165" spans="1:41" x14ac:dyDescent="0.2">
      <c r="A165" s="36" t="s">
        <v>148</v>
      </c>
      <c r="B165" s="11">
        <f t="shared" si="37"/>
        <v>131</v>
      </c>
      <c r="C165" s="41"/>
      <c r="D165" s="42"/>
      <c r="E165" s="126"/>
      <c r="F165" s="43"/>
      <c r="G165" s="38">
        <f t="shared" si="38"/>
        <v>0</v>
      </c>
      <c r="H165" s="38">
        <f t="shared" si="39"/>
        <v>0</v>
      </c>
      <c r="I165" s="39" t="e">
        <f t="shared" si="32"/>
        <v>#DIV/0!</v>
      </c>
      <c r="J165" s="36" t="s">
        <v>148</v>
      </c>
      <c r="K165" s="41"/>
      <c r="L165" s="127"/>
      <c r="M165" s="126"/>
      <c r="N165" s="46"/>
      <c r="O165" s="48">
        <f t="shared" si="40"/>
        <v>0</v>
      </c>
      <c r="P165" s="48">
        <f t="shared" si="41"/>
        <v>0</v>
      </c>
      <c r="Q165" s="49" t="e">
        <f t="shared" si="33"/>
        <v>#DIV/0!</v>
      </c>
      <c r="R165" s="36" t="s">
        <v>148</v>
      </c>
      <c r="S165" s="41"/>
      <c r="T165" s="127"/>
      <c r="U165" s="126"/>
      <c r="V165" s="46"/>
      <c r="W165" s="48">
        <f t="shared" si="42"/>
        <v>0</v>
      </c>
      <c r="X165" s="48">
        <f t="shared" si="43"/>
        <v>0</v>
      </c>
      <c r="Y165" s="49" t="e">
        <f t="shared" si="34"/>
        <v>#DIV/0!</v>
      </c>
      <c r="Z165" s="36" t="s">
        <v>148</v>
      </c>
      <c r="AA165" s="41"/>
      <c r="AB165" s="127"/>
      <c r="AC165" s="126"/>
      <c r="AD165" s="46"/>
      <c r="AE165" s="48">
        <f t="shared" si="44"/>
        <v>0</v>
      </c>
      <c r="AF165" s="48">
        <f t="shared" si="45"/>
        <v>0</v>
      </c>
      <c r="AG165" s="49" t="e">
        <f t="shared" si="35"/>
        <v>#DIV/0!</v>
      </c>
      <c r="AH165" s="36" t="s">
        <v>148</v>
      </c>
      <c r="AI165" s="41"/>
      <c r="AJ165" s="127"/>
      <c r="AK165" s="126"/>
      <c r="AL165" s="46"/>
      <c r="AM165" s="48">
        <f t="shared" si="46"/>
        <v>0</v>
      </c>
      <c r="AN165" s="48">
        <f t="shared" si="47"/>
        <v>0</v>
      </c>
      <c r="AO165" s="49" t="e">
        <f t="shared" si="36"/>
        <v>#DIV/0!</v>
      </c>
    </row>
    <row r="166" spans="1:41" x14ac:dyDescent="0.2">
      <c r="A166" s="36" t="s">
        <v>149</v>
      </c>
      <c r="B166" s="11">
        <f t="shared" si="37"/>
        <v>132</v>
      </c>
      <c r="C166" s="41"/>
      <c r="D166" s="42"/>
      <c r="E166" s="126"/>
      <c r="F166" s="43"/>
      <c r="G166" s="38">
        <f t="shared" si="38"/>
        <v>0</v>
      </c>
      <c r="H166" s="38">
        <f t="shared" si="39"/>
        <v>0</v>
      </c>
      <c r="I166" s="39" t="e">
        <f t="shared" si="32"/>
        <v>#DIV/0!</v>
      </c>
      <c r="J166" s="36" t="s">
        <v>149</v>
      </c>
      <c r="K166" s="41"/>
      <c r="L166" s="127"/>
      <c r="M166" s="126"/>
      <c r="N166" s="46"/>
      <c r="O166" s="48">
        <f t="shared" si="40"/>
        <v>0</v>
      </c>
      <c r="P166" s="48">
        <f t="shared" si="41"/>
        <v>0</v>
      </c>
      <c r="Q166" s="49" t="e">
        <f t="shared" si="33"/>
        <v>#DIV/0!</v>
      </c>
      <c r="R166" s="36" t="s">
        <v>149</v>
      </c>
      <c r="S166" s="41"/>
      <c r="T166" s="127"/>
      <c r="U166" s="126"/>
      <c r="V166" s="46"/>
      <c r="W166" s="48">
        <f t="shared" si="42"/>
        <v>0</v>
      </c>
      <c r="X166" s="48">
        <f t="shared" si="43"/>
        <v>0</v>
      </c>
      <c r="Y166" s="49" t="e">
        <f t="shared" si="34"/>
        <v>#DIV/0!</v>
      </c>
      <c r="Z166" s="36" t="s">
        <v>149</v>
      </c>
      <c r="AA166" s="41"/>
      <c r="AB166" s="127"/>
      <c r="AC166" s="126"/>
      <c r="AD166" s="46"/>
      <c r="AE166" s="48">
        <f t="shared" si="44"/>
        <v>0</v>
      </c>
      <c r="AF166" s="48">
        <f t="shared" si="45"/>
        <v>0</v>
      </c>
      <c r="AG166" s="49" t="e">
        <f t="shared" si="35"/>
        <v>#DIV/0!</v>
      </c>
      <c r="AH166" s="36" t="s">
        <v>149</v>
      </c>
      <c r="AI166" s="41"/>
      <c r="AJ166" s="127"/>
      <c r="AK166" s="126"/>
      <c r="AL166" s="46"/>
      <c r="AM166" s="48">
        <f t="shared" si="46"/>
        <v>0</v>
      </c>
      <c r="AN166" s="48">
        <f t="shared" si="47"/>
        <v>0</v>
      </c>
      <c r="AO166" s="49" t="e">
        <f t="shared" si="36"/>
        <v>#DIV/0!</v>
      </c>
    </row>
    <row r="167" spans="1:41" x14ac:dyDescent="0.2">
      <c r="A167" s="36" t="s">
        <v>150</v>
      </c>
      <c r="B167" s="11">
        <f t="shared" si="37"/>
        <v>133</v>
      </c>
      <c r="C167" s="41"/>
      <c r="D167" s="42"/>
      <c r="E167" s="126"/>
      <c r="F167" s="43"/>
      <c r="G167" s="38">
        <f t="shared" si="38"/>
        <v>0</v>
      </c>
      <c r="H167" s="38">
        <f t="shared" si="39"/>
        <v>0</v>
      </c>
      <c r="I167" s="39" t="e">
        <f t="shared" si="32"/>
        <v>#DIV/0!</v>
      </c>
      <c r="J167" s="36" t="s">
        <v>150</v>
      </c>
      <c r="K167" s="41"/>
      <c r="L167" s="127"/>
      <c r="M167" s="126"/>
      <c r="N167" s="46"/>
      <c r="O167" s="48">
        <f t="shared" si="40"/>
        <v>0</v>
      </c>
      <c r="P167" s="48">
        <f t="shared" si="41"/>
        <v>0</v>
      </c>
      <c r="Q167" s="49" t="e">
        <f t="shared" si="33"/>
        <v>#DIV/0!</v>
      </c>
      <c r="R167" s="36" t="s">
        <v>150</v>
      </c>
      <c r="S167" s="41"/>
      <c r="T167" s="127"/>
      <c r="U167" s="126"/>
      <c r="V167" s="46"/>
      <c r="W167" s="48">
        <f t="shared" si="42"/>
        <v>0</v>
      </c>
      <c r="X167" s="48">
        <f t="shared" si="43"/>
        <v>0</v>
      </c>
      <c r="Y167" s="49" t="e">
        <f t="shared" si="34"/>
        <v>#DIV/0!</v>
      </c>
      <c r="Z167" s="36" t="s">
        <v>150</v>
      </c>
      <c r="AA167" s="41"/>
      <c r="AB167" s="127"/>
      <c r="AC167" s="126"/>
      <c r="AD167" s="46"/>
      <c r="AE167" s="48">
        <f t="shared" si="44"/>
        <v>0</v>
      </c>
      <c r="AF167" s="48">
        <f t="shared" si="45"/>
        <v>0</v>
      </c>
      <c r="AG167" s="49" t="e">
        <f t="shared" si="35"/>
        <v>#DIV/0!</v>
      </c>
      <c r="AH167" s="36" t="s">
        <v>150</v>
      </c>
      <c r="AI167" s="41"/>
      <c r="AJ167" s="127"/>
      <c r="AK167" s="126"/>
      <c r="AL167" s="46"/>
      <c r="AM167" s="48">
        <f t="shared" si="46"/>
        <v>0</v>
      </c>
      <c r="AN167" s="48">
        <f t="shared" si="47"/>
        <v>0</v>
      </c>
      <c r="AO167" s="49" t="e">
        <f t="shared" si="36"/>
        <v>#DIV/0!</v>
      </c>
    </row>
    <row r="168" spans="1:41" x14ac:dyDescent="0.2">
      <c r="A168" s="36" t="s">
        <v>151</v>
      </c>
      <c r="B168" s="11">
        <f t="shared" si="37"/>
        <v>134</v>
      </c>
      <c r="C168" s="41"/>
      <c r="D168" s="42"/>
      <c r="E168" s="126"/>
      <c r="F168" s="43"/>
      <c r="G168" s="38">
        <f t="shared" si="38"/>
        <v>0</v>
      </c>
      <c r="H168" s="38">
        <f t="shared" si="39"/>
        <v>0</v>
      </c>
      <c r="I168" s="39" t="e">
        <f t="shared" si="32"/>
        <v>#DIV/0!</v>
      </c>
      <c r="J168" s="36" t="s">
        <v>151</v>
      </c>
      <c r="K168" s="41"/>
      <c r="L168" s="127"/>
      <c r="M168" s="126"/>
      <c r="N168" s="46"/>
      <c r="O168" s="48">
        <f t="shared" si="40"/>
        <v>0</v>
      </c>
      <c r="P168" s="48">
        <f t="shared" si="41"/>
        <v>0</v>
      </c>
      <c r="Q168" s="49" t="e">
        <f t="shared" si="33"/>
        <v>#DIV/0!</v>
      </c>
      <c r="R168" s="36" t="s">
        <v>151</v>
      </c>
      <c r="S168" s="41"/>
      <c r="T168" s="127"/>
      <c r="U168" s="126"/>
      <c r="V168" s="46"/>
      <c r="W168" s="48">
        <f t="shared" si="42"/>
        <v>0</v>
      </c>
      <c r="X168" s="48">
        <f t="shared" si="43"/>
        <v>0</v>
      </c>
      <c r="Y168" s="49" t="e">
        <f t="shared" si="34"/>
        <v>#DIV/0!</v>
      </c>
      <c r="Z168" s="36" t="s">
        <v>151</v>
      </c>
      <c r="AA168" s="41"/>
      <c r="AB168" s="127"/>
      <c r="AC168" s="126"/>
      <c r="AD168" s="46"/>
      <c r="AE168" s="48">
        <f t="shared" si="44"/>
        <v>0</v>
      </c>
      <c r="AF168" s="48">
        <f t="shared" si="45"/>
        <v>0</v>
      </c>
      <c r="AG168" s="49" t="e">
        <f t="shared" si="35"/>
        <v>#DIV/0!</v>
      </c>
      <c r="AH168" s="36" t="s">
        <v>151</v>
      </c>
      <c r="AI168" s="41"/>
      <c r="AJ168" s="127"/>
      <c r="AK168" s="126"/>
      <c r="AL168" s="46"/>
      <c r="AM168" s="48">
        <f t="shared" si="46"/>
        <v>0</v>
      </c>
      <c r="AN168" s="48">
        <f t="shared" si="47"/>
        <v>0</v>
      </c>
      <c r="AO168" s="49" t="e">
        <f t="shared" si="36"/>
        <v>#DIV/0!</v>
      </c>
    </row>
    <row r="169" spans="1:41" x14ac:dyDescent="0.2">
      <c r="A169" s="36" t="s">
        <v>152</v>
      </c>
      <c r="B169" s="11">
        <f t="shared" si="37"/>
        <v>135</v>
      </c>
      <c r="C169" s="41"/>
      <c r="D169" s="42"/>
      <c r="E169" s="126"/>
      <c r="F169" s="43"/>
      <c r="G169" s="38">
        <f t="shared" si="38"/>
        <v>0</v>
      </c>
      <c r="H169" s="38">
        <f t="shared" si="39"/>
        <v>0</v>
      </c>
      <c r="I169" s="39" t="e">
        <f t="shared" si="32"/>
        <v>#DIV/0!</v>
      </c>
      <c r="J169" s="36" t="s">
        <v>152</v>
      </c>
      <c r="K169" s="41"/>
      <c r="L169" s="127"/>
      <c r="M169" s="126"/>
      <c r="N169" s="46"/>
      <c r="O169" s="48">
        <f t="shared" si="40"/>
        <v>0</v>
      </c>
      <c r="P169" s="48">
        <f t="shared" si="41"/>
        <v>0</v>
      </c>
      <c r="Q169" s="49" t="e">
        <f t="shared" si="33"/>
        <v>#DIV/0!</v>
      </c>
      <c r="R169" s="36" t="s">
        <v>152</v>
      </c>
      <c r="S169" s="41"/>
      <c r="T169" s="127"/>
      <c r="U169" s="126"/>
      <c r="V169" s="46"/>
      <c r="W169" s="48">
        <f t="shared" si="42"/>
        <v>0</v>
      </c>
      <c r="X169" s="48">
        <f t="shared" si="43"/>
        <v>0</v>
      </c>
      <c r="Y169" s="49" t="e">
        <f t="shared" si="34"/>
        <v>#DIV/0!</v>
      </c>
      <c r="Z169" s="36" t="s">
        <v>152</v>
      </c>
      <c r="AA169" s="41"/>
      <c r="AB169" s="127"/>
      <c r="AC169" s="126"/>
      <c r="AD169" s="46"/>
      <c r="AE169" s="48">
        <f t="shared" si="44"/>
        <v>0</v>
      </c>
      <c r="AF169" s="48">
        <f t="shared" si="45"/>
        <v>0</v>
      </c>
      <c r="AG169" s="49" t="e">
        <f t="shared" si="35"/>
        <v>#DIV/0!</v>
      </c>
      <c r="AH169" s="36" t="s">
        <v>152</v>
      </c>
      <c r="AI169" s="41"/>
      <c r="AJ169" s="127"/>
      <c r="AK169" s="126"/>
      <c r="AL169" s="46"/>
      <c r="AM169" s="48">
        <f t="shared" si="46"/>
        <v>0</v>
      </c>
      <c r="AN169" s="48">
        <f t="shared" si="47"/>
        <v>0</v>
      </c>
      <c r="AO169" s="49" t="e">
        <f t="shared" si="36"/>
        <v>#DIV/0!</v>
      </c>
    </row>
    <row r="170" spans="1:41" x14ac:dyDescent="0.2">
      <c r="A170" s="36" t="s">
        <v>153</v>
      </c>
      <c r="B170" s="11">
        <f t="shared" si="37"/>
        <v>136</v>
      </c>
      <c r="C170" s="41"/>
      <c r="D170" s="42"/>
      <c r="E170" s="126"/>
      <c r="F170" s="43"/>
      <c r="G170" s="38">
        <f t="shared" si="38"/>
        <v>0</v>
      </c>
      <c r="H170" s="38">
        <f t="shared" si="39"/>
        <v>0</v>
      </c>
      <c r="I170" s="39" t="e">
        <f t="shared" si="32"/>
        <v>#DIV/0!</v>
      </c>
      <c r="J170" s="36" t="s">
        <v>153</v>
      </c>
      <c r="K170" s="41"/>
      <c r="L170" s="127"/>
      <c r="M170" s="126"/>
      <c r="N170" s="46"/>
      <c r="O170" s="48">
        <f t="shared" si="40"/>
        <v>0</v>
      </c>
      <c r="P170" s="48">
        <f t="shared" si="41"/>
        <v>0</v>
      </c>
      <c r="Q170" s="49" t="e">
        <f t="shared" si="33"/>
        <v>#DIV/0!</v>
      </c>
      <c r="R170" s="36" t="s">
        <v>153</v>
      </c>
      <c r="S170" s="41"/>
      <c r="T170" s="127"/>
      <c r="U170" s="126"/>
      <c r="V170" s="46"/>
      <c r="W170" s="48">
        <f t="shared" si="42"/>
        <v>0</v>
      </c>
      <c r="X170" s="48">
        <f t="shared" si="43"/>
        <v>0</v>
      </c>
      <c r="Y170" s="49" t="e">
        <f t="shared" si="34"/>
        <v>#DIV/0!</v>
      </c>
      <c r="Z170" s="36" t="s">
        <v>153</v>
      </c>
      <c r="AA170" s="41"/>
      <c r="AB170" s="127"/>
      <c r="AC170" s="126"/>
      <c r="AD170" s="46"/>
      <c r="AE170" s="48">
        <f t="shared" si="44"/>
        <v>0</v>
      </c>
      <c r="AF170" s="48">
        <f t="shared" si="45"/>
        <v>0</v>
      </c>
      <c r="AG170" s="49" t="e">
        <f t="shared" si="35"/>
        <v>#DIV/0!</v>
      </c>
      <c r="AH170" s="36" t="s">
        <v>153</v>
      </c>
      <c r="AI170" s="41"/>
      <c r="AJ170" s="127"/>
      <c r="AK170" s="126"/>
      <c r="AL170" s="46"/>
      <c r="AM170" s="48">
        <f t="shared" si="46"/>
        <v>0</v>
      </c>
      <c r="AN170" s="48">
        <f t="shared" si="47"/>
        <v>0</v>
      </c>
      <c r="AO170" s="49" t="e">
        <f t="shared" si="36"/>
        <v>#DIV/0!</v>
      </c>
    </row>
    <row r="171" spans="1:41" x14ac:dyDescent="0.2">
      <c r="A171" s="36" t="s">
        <v>154</v>
      </c>
      <c r="B171" s="11">
        <f t="shared" si="37"/>
        <v>137</v>
      </c>
      <c r="C171" s="41"/>
      <c r="D171" s="42"/>
      <c r="E171" s="126"/>
      <c r="F171" s="43"/>
      <c r="G171" s="38">
        <f t="shared" si="38"/>
        <v>0</v>
      </c>
      <c r="H171" s="38">
        <f t="shared" si="39"/>
        <v>0</v>
      </c>
      <c r="I171" s="39" t="e">
        <f t="shared" si="32"/>
        <v>#DIV/0!</v>
      </c>
      <c r="J171" s="36" t="s">
        <v>154</v>
      </c>
      <c r="K171" s="41"/>
      <c r="L171" s="127"/>
      <c r="M171" s="126"/>
      <c r="N171" s="46"/>
      <c r="O171" s="48">
        <f t="shared" si="40"/>
        <v>0</v>
      </c>
      <c r="P171" s="48">
        <f t="shared" si="41"/>
        <v>0</v>
      </c>
      <c r="Q171" s="49" t="e">
        <f t="shared" si="33"/>
        <v>#DIV/0!</v>
      </c>
      <c r="R171" s="36" t="s">
        <v>154</v>
      </c>
      <c r="S171" s="41"/>
      <c r="T171" s="127"/>
      <c r="U171" s="126"/>
      <c r="V171" s="46"/>
      <c r="W171" s="48">
        <f t="shared" si="42"/>
        <v>0</v>
      </c>
      <c r="X171" s="48">
        <f t="shared" si="43"/>
        <v>0</v>
      </c>
      <c r="Y171" s="49" t="e">
        <f t="shared" si="34"/>
        <v>#DIV/0!</v>
      </c>
      <c r="Z171" s="36" t="s">
        <v>154</v>
      </c>
      <c r="AA171" s="41"/>
      <c r="AB171" s="127"/>
      <c r="AC171" s="126"/>
      <c r="AD171" s="46"/>
      <c r="AE171" s="48">
        <f t="shared" si="44"/>
        <v>0</v>
      </c>
      <c r="AF171" s="48">
        <f t="shared" si="45"/>
        <v>0</v>
      </c>
      <c r="AG171" s="49" t="e">
        <f t="shared" si="35"/>
        <v>#DIV/0!</v>
      </c>
      <c r="AH171" s="36" t="s">
        <v>154</v>
      </c>
      <c r="AI171" s="41"/>
      <c r="AJ171" s="127"/>
      <c r="AK171" s="126"/>
      <c r="AL171" s="46"/>
      <c r="AM171" s="48">
        <f t="shared" si="46"/>
        <v>0</v>
      </c>
      <c r="AN171" s="48">
        <f t="shared" si="47"/>
        <v>0</v>
      </c>
      <c r="AO171" s="49" t="e">
        <f t="shared" si="36"/>
        <v>#DIV/0!</v>
      </c>
    </row>
    <row r="172" spans="1:41" x14ac:dyDescent="0.2">
      <c r="A172" s="36" t="s">
        <v>155</v>
      </c>
      <c r="B172" s="11">
        <f t="shared" si="37"/>
        <v>138</v>
      </c>
      <c r="C172" s="41"/>
      <c r="D172" s="42"/>
      <c r="E172" s="126"/>
      <c r="F172" s="43"/>
      <c r="G172" s="38">
        <f t="shared" si="38"/>
        <v>0</v>
      </c>
      <c r="H172" s="38">
        <f t="shared" si="39"/>
        <v>0</v>
      </c>
      <c r="I172" s="39" t="e">
        <f t="shared" si="32"/>
        <v>#DIV/0!</v>
      </c>
      <c r="J172" s="36" t="s">
        <v>155</v>
      </c>
      <c r="K172" s="41"/>
      <c r="L172" s="127"/>
      <c r="M172" s="126"/>
      <c r="N172" s="46"/>
      <c r="O172" s="48">
        <f t="shared" si="40"/>
        <v>0</v>
      </c>
      <c r="P172" s="48">
        <f t="shared" si="41"/>
        <v>0</v>
      </c>
      <c r="Q172" s="49" t="e">
        <f t="shared" si="33"/>
        <v>#DIV/0!</v>
      </c>
      <c r="R172" s="36" t="s">
        <v>155</v>
      </c>
      <c r="S172" s="41"/>
      <c r="T172" s="127"/>
      <c r="U172" s="126"/>
      <c r="V172" s="46"/>
      <c r="W172" s="48">
        <f t="shared" si="42"/>
        <v>0</v>
      </c>
      <c r="X172" s="48">
        <f t="shared" si="43"/>
        <v>0</v>
      </c>
      <c r="Y172" s="49" t="e">
        <f t="shared" si="34"/>
        <v>#DIV/0!</v>
      </c>
      <c r="Z172" s="36" t="s">
        <v>155</v>
      </c>
      <c r="AA172" s="41"/>
      <c r="AB172" s="127"/>
      <c r="AC172" s="126"/>
      <c r="AD172" s="46"/>
      <c r="AE172" s="48">
        <f t="shared" si="44"/>
        <v>0</v>
      </c>
      <c r="AF172" s="48">
        <f t="shared" si="45"/>
        <v>0</v>
      </c>
      <c r="AG172" s="49" t="e">
        <f t="shared" si="35"/>
        <v>#DIV/0!</v>
      </c>
      <c r="AH172" s="36" t="s">
        <v>155</v>
      </c>
      <c r="AI172" s="41"/>
      <c r="AJ172" s="127"/>
      <c r="AK172" s="126"/>
      <c r="AL172" s="46"/>
      <c r="AM172" s="48">
        <f t="shared" si="46"/>
        <v>0</v>
      </c>
      <c r="AN172" s="48">
        <f t="shared" si="47"/>
        <v>0</v>
      </c>
      <c r="AO172" s="49" t="e">
        <f t="shared" si="36"/>
        <v>#DIV/0!</v>
      </c>
    </row>
    <row r="173" spans="1:41" x14ac:dyDescent="0.2">
      <c r="A173" s="36" t="s">
        <v>156</v>
      </c>
      <c r="B173" s="11">
        <f t="shared" si="37"/>
        <v>139</v>
      </c>
      <c r="C173" s="41"/>
      <c r="D173" s="42"/>
      <c r="E173" s="126"/>
      <c r="F173" s="43"/>
      <c r="G173" s="38">
        <f t="shared" si="38"/>
        <v>0</v>
      </c>
      <c r="H173" s="38">
        <f t="shared" si="39"/>
        <v>0</v>
      </c>
      <c r="I173" s="39" t="e">
        <f t="shared" si="32"/>
        <v>#DIV/0!</v>
      </c>
      <c r="J173" s="36" t="s">
        <v>156</v>
      </c>
      <c r="K173" s="41"/>
      <c r="L173" s="127"/>
      <c r="M173" s="126"/>
      <c r="N173" s="46"/>
      <c r="O173" s="48">
        <f t="shared" si="40"/>
        <v>0</v>
      </c>
      <c r="P173" s="48">
        <f t="shared" si="41"/>
        <v>0</v>
      </c>
      <c r="Q173" s="49" t="e">
        <f t="shared" si="33"/>
        <v>#DIV/0!</v>
      </c>
      <c r="R173" s="36" t="s">
        <v>156</v>
      </c>
      <c r="S173" s="41"/>
      <c r="T173" s="127"/>
      <c r="U173" s="126"/>
      <c r="V173" s="46"/>
      <c r="W173" s="48">
        <f t="shared" si="42"/>
        <v>0</v>
      </c>
      <c r="X173" s="48">
        <f t="shared" si="43"/>
        <v>0</v>
      </c>
      <c r="Y173" s="49" t="e">
        <f t="shared" si="34"/>
        <v>#DIV/0!</v>
      </c>
      <c r="Z173" s="36" t="s">
        <v>156</v>
      </c>
      <c r="AA173" s="41"/>
      <c r="AB173" s="127"/>
      <c r="AC173" s="126"/>
      <c r="AD173" s="46"/>
      <c r="AE173" s="48">
        <f t="shared" si="44"/>
        <v>0</v>
      </c>
      <c r="AF173" s="48">
        <f t="shared" si="45"/>
        <v>0</v>
      </c>
      <c r="AG173" s="49" t="e">
        <f t="shared" si="35"/>
        <v>#DIV/0!</v>
      </c>
      <c r="AH173" s="36" t="s">
        <v>156</v>
      </c>
      <c r="AI173" s="41"/>
      <c r="AJ173" s="127"/>
      <c r="AK173" s="126"/>
      <c r="AL173" s="46"/>
      <c r="AM173" s="48">
        <f t="shared" si="46"/>
        <v>0</v>
      </c>
      <c r="AN173" s="48">
        <f t="shared" si="47"/>
        <v>0</v>
      </c>
      <c r="AO173" s="49" t="e">
        <f t="shared" si="36"/>
        <v>#DIV/0!</v>
      </c>
    </row>
    <row r="174" spans="1:41" ht="13.6" thickBot="1" x14ac:dyDescent="0.25">
      <c r="A174" s="37" t="s">
        <v>157</v>
      </c>
      <c r="B174" s="11">
        <f t="shared" si="37"/>
        <v>140</v>
      </c>
      <c r="C174" s="44"/>
      <c r="D174" s="130"/>
      <c r="E174" s="129"/>
      <c r="F174" s="45"/>
      <c r="G174" s="40">
        <f t="shared" si="38"/>
        <v>0</v>
      </c>
      <c r="H174" s="40">
        <f t="shared" si="39"/>
        <v>0</v>
      </c>
      <c r="I174" s="111" t="e">
        <f t="shared" si="32"/>
        <v>#DIV/0!</v>
      </c>
      <c r="J174" s="37" t="s">
        <v>157</v>
      </c>
      <c r="K174" s="44"/>
      <c r="L174" s="128"/>
      <c r="M174" s="129"/>
      <c r="N174" s="47"/>
      <c r="O174" s="50">
        <f t="shared" si="40"/>
        <v>0</v>
      </c>
      <c r="P174" s="50">
        <f t="shared" si="41"/>
        <v>0</v>
      </c>
      <c r="Q174" s="51" t="e">
        <f t="shared" si="33"/>
        <v>#DIV/0!</v>
      </c>
      <c r="R174" s="37" t="s">
        <v>157</v>
      </c>
      <c r="S174" s="44"/>
      <c r="T174" s="128"/>
      <c r="U174" s="129"/>
      <c r="V174" s="47"/>
      <c r="W174" s="50">
        <f t="shared" si="42"/>
        <v>0</v>
      </c>
      <c r="X174" s="50">
        <f t="shared" si="43"/>
        <v>0</v>
      </c>
      <c r="Y174" s="51" t="e">
        <f t="shared" si="34"/>
        <v>#DIV/0!</v>
      </c>
      <c r="Z174" s="37" t="s">
        <v>157</v>
      </c>
      <c r="AA174" s="44"/>
      <c r="AB174" s="128"/>
      <c r="AC174" s="129"/>
      <c r="AD174" s="47"/>
      <c r="AE174" s="50">
        <f t="shared" si="44"/>
        <v>0</v>
      </c>
      <c r="AF174" s="50">
        <f t="shared" si="45"/>
        <v>0</v>
      </c>
      <c r="AG174" s="51" t="e">
        <f t="shared" si="35"/>
        <v>#DIV/0!</v>
      </c>
      <c r="AH174" s="37" t="s">
        <v>157</v>
      </c>
      <c r="AI174" s="44"/>
      <c r="AJ174" s="128"/>
      <c r="AK174" s="129"/>
      <c r="AL174" s="47"/>
      <c r="AM174" s="50">
        <f t="shared" si="46"/>
        <v>0</v>
      </c>
      <c r="AN174" s="50">
        <f t="shared" si="47"/>
        <v>0</v>
      </c>
      <c r="AO174" s="51" t="e">
        <f t="shared" si="36"/>
        <v>#DIV/0!</v>
      </c>
    </row>
  </sheetData>
  <sheetProtection algorithmName="SHA-512" hashValue="xct/MLNdz8tquDuBDDrsqKPO9MoNS7RXHmLtG7e6CrEJUJ3ovLlgczpwCCW5LKq57MmrxiqhQv7hOd00TaFx5A==" saltValue="YQiEWiljgi2xeF+kswLjqg==" spinCount="100000" sheet="1" objects="1" scenarios="1"/>
  <protectedRanges>
    <protectedRange sqref="H3 H5 H9 H11 H15 H17 H22 H24 H26 H28" name="Range1_14"/>
    <protectedRange sqref="C3 C5 C6 C7 C9 C11 C13 C15 C17 C18 C20 C21 C23 C24" name="Range1_10"/>
    <protectedRange sqref="C34:F174 K34:N174 S34:V174 AA34:AD174 AI34:AL174" name="Range1_1"/>
    <protectedRange sqref="M3 M5 M9 M11 M15 M17 M21 M23" name="Range1_16"/>
  </protectedRanges>
  <mergeCells count="29">
    <mergeCell ref="Q3:T3"/>
    <mergeCell ref="Q4:T13"/>
    <mergeCell ref="Q16:R16"/>
    <mergeCell ref="Q17:R17"/>
    <mergeCell ref="Q18:R18"/>
    <mergeCell ref="F28:G28"/>
    <mergeCell ref="F24:G24"/>
    <mergeCell ref="F11:G11"/>
    <mergeCell ref="F5:G5"/>
    <mergeCell ref="F7:G7"/>
    <mergeCell ref="F26:G26"/>
    <mergeCell ref="F22:G22"/>
    <mergeCell ref="F19:G19"/>
    <mergeCell ref="F17:G17"/>
    <mergeCell ref="F15:G15"/>
    <mergeCell ref="K17:L17"/>
    <mergeCell ref="K21:L21"/>
    <mergeCell ref="K23:L23"/>
    <mergeCell ref="AH32:AO32"/>
    <mergeCell ref="R32:Y32"/>
    <mergeCell ref="Z32:AG32"/>
    <mergeCell ref="Q19:R19"/>
    <mergeCell ref="K11:L11"/>
    <mergeCell ref="K15:L15"/>
    <mergeCell ref="F3:G3"/>
    <mergeCell ref="F9:G9"/>
    <mergeCell ref="K3:L3"/>
    <mergeCell ref="K5:L5"/>
    <mergeCell ref="K9:L9"/>
  </mergeCells>
  <phoneticPr fontId="2" type="noConversion"/>
  <dataValidations count="5">
    <dataValidation type="list" allowBlank="1" showInputMessage="1" showErrorMessage="1" sqref="H15" xr:uid="{00000000-0002-0000-0000-000000000000}">
      <formula1>CapTest</formula1>
    </dataValidation>
    <dataValidation type="list" allowBlank="1" showInputMessage="1" showErrorMessage="1" sqref="H11" xr:uid="{00000000-0002-0000-0000-000001000000}">
      <formula1>Cap</formula1>
    </dataValidation>
    <dataValidation type="list" allowBlank="1" showInputMessage="1" showErrorMessage="1" sqref="H9" xr:uid="{00000000-0002-0000-0000-000002000000}">
      <formula1>TestTemp</formula1>
    </dataValidation>
    <dataValidation type="list" allowBlank="1" showInputMessage="1" showErrorMessage="1" sqref="H5" xr:uid="{00000000-0002-0000-0000-000003000000}">
      <formula1>Temp</formula1>
    </dataValidation>
    <dataValidation type="list" allowBlank="1" showInputMessage="1" showErrorMessage="1" sqref="C9 C11" xr:uid="{00000000-0002-0000-0000-000004000000}">
      <formula1>Fuel</formula1>
    </dataValidation>
  </dataValidations>
  <printOptions horizontalCentered="1"/>
  <pageMargins left="0.25" right="0.25" top="1" bottom="1" header="0.5" footer="0.5"/>
  <pageSetup scale="24" fitToHeight="0" orientation="landscape" r:id="rId1"/>
  <headerFooter alignWithMargins="0">
    <oddHeader>&amp;L&amp;G&amp;CFuel Tank Test Data&amp;R Office of Transportation and Air Quality
June 2020</oddHeader>
  </headerFooter>
  <cellWatches>
    <cellWatch r="H15"/>
  </cellWatche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H79"/>
  <sheetViews>
    <sheetView topLeftCell="A25" zoomScale="90" zoomScaleNormal="90" workbookViewId="0">
      <selection activeCell="D34" sqref="D34"/>
    </sheetView>
  </sheetViews>
  <sheetFormatPr defaultRowHeight="12.9" x14ac:dyDescent="0.2"/>
  <cols>
    <col min="1" max="1" width="20.5" customWidth="1"/>
    <col min="2" max="3" width="10.5" hidden="1" customWidth="1"/>
    <col min="4" max="4" width="18.5" customWidth="1"/>
    <col min="5" max="5" width="20.125" customWidth="1"/>
    <col min="6" max="6" width="12.375" customWidth="1"/>
    <col min="7" max="7" width="11.5" customWidth="1"/>
    <col min="8" max="8" width="19.875" customWidth="1"/>
    <col min="9" max="9" width="18.625" customWidth="1"/>
    <col min="10" max="10" width="14.5" customWidth="1"/>
    <col min="11" max="11" width="15" customWidth="1"/>
    <col min="12" max="13" width="12.125" customWidth="1"/>
    <col min="14" max="14" width="12.125" hidden="1" customWidth="1"/>
    <col min="15" max="15" width="14.5" hidden="1" customWidth="1"/>
    <col min="16" max="19" width="12.875" hidden="1" customWidth="1"/>
    <col min="20" max="23" width="13.625" hidden="1" customWidth="1"/>
    <col min="24" max="25" width="11.125" customWidth="1"/>
    <col min="26" max="27" width="12.5" hidden="1" customWidth="1"/>
    <col min="28" max="28" width="12.625" customWidth="1"/>
    <col min="29" max="29" width="12.625" style="101" customWidth="1"/>
    <col min="30" max="30" width="11.875" customWidth="1"/>
    <col min="31" max="31" width="14.125" customWidth="1"/>
    <col min="32" max="32" width="17.5" customWidth="1"/>
    <col min="33" max="33" width="18" customWidth="1"/>
    <col min="34" max="34" width="13.125" customWidth="1"/>
    <col min="35" max="36" width="11.5" customWidth="1"/>
    <col min="37" max="37" width="16" customWidth="1"/>
    <col min="38" max="38" width="12.875" hidden="1" customWidth="1"/>
    <col min="39" max="41" width="10.875" hidden="1" customWidth="1"/>
    <col min="42" max="44" width="17.375" hidden="1" customWidth="1"/>
    <col min="45" max="45" width="12.875" hidden="1" customWidth="1"/>
    <col min="46" max="47" width="9.125" hidden="1" customWidth="1"/>
    <col min="48" max="48" width="10.875" customWidth="1"/>
    <col min="49" max="49" width="11" customWidth="1"/>
    <col min="50" max="51" width="10.375" hidden="1" customWidth="1"/>
    <col min="52" max="52" width="10.375" customWidth="1"/>
    <col min="53" max="53" width="11.5" customWidth="1"/>
    <col min="54" max="54" width="10.875" customWidth="1"/>
    <col min="55" max="56" width="15.625" customWidth="1"/>
    <col min="57" max="57" width="16.5" customWidth="1"/>
    <col min="58" max="58" width="11" customWidth="1"/>
    <col min="59" max="59" width="16.125" customWidth="1"/>
    <col min="60" max="60" width="10.375" customWidth="1"/>
    <col min="61" max="61" width="16.5" customWidth="1"/>
    <col min="62" max="62" width="11.5" hidden="1" customWidth="1"/>
    <col min="63" max="65" width="15.625" hidden="1" customWidth="1"/>
    <col min="66" max="68" width="10.875" hidden="1" customWidth="1"/>
    <col min="69" max="69" width="15.375" hidden="1" customWidth="1"/>
    <col min="70" max="70" width="13.5" hidden="1" customWidth="1"/>
    <col min="71" max="71" width="9.125" hidden="1" customWidth="1"/>
    <col min="72" max="72" width="11.5" customWidth="1"/>
    <col min="73" max="73" width="11.375" customWidth="1"/>
    <col min="74" max="74" width="10" hidden="1" customWidth="1"/>
    <col min="75" max="75" width="9.125" hidden="1" customWidth="1"/>
    <col min="76" max="76" width="12.875" customWidth="1"/>
    <col min="77" max="77" width="11.875" customWidth="1"/>
    <col min="79" max="79" width="11" customWidth="1"/>
    <col min="80" max="80" width="11.5" customWidth="1"/>
    <col min="81" max="81" width="17" customWidth="1"/>
    <col min="82" max="82" width="12.5" customWidth="1"/>
    <col min="83" max="83" width="14.5" customWidth="1"/>
    <col min="84" max="84" width="11.625" customWidth="1"/>
    <col min="85" max="85" width="16.625" customWidth="1"/>
    <col min="86" max="86" width="9.125" hidden="1" customWidth="1"/>
    <col min="87" max="89" width="10" hidden="1" customWidth="1"/>
    <col min="90" max="92" width="0" hidden="1" customWidth="1"/>
    <col min="93" max="93" width="11.5" hidden="1" customWidth="1"/>
    <col min="94" max="94" width="11.625" hidden="1" customWidth="1"/>
    <col min="95" max="95" width="16" hidden="1" customWidth="1"/>
    <col min="96" max="96" width="10.625" customWidth="1"/>
    <col min="97" max="97" width="11.875" customWidth="1"/>
    <col min="98" max="99" width="13" hidden="1" customWidth="1"/>
    <col min="100" max="100" width="11.375" customWidth="1"/>
    <col min="101" max="101" width="10.125" customWidth="1"/>
    <col min="102" max="102" width="10" customWidth="1"/>
    <col min="103" max="103" width="11.375" customWidth="1"/>
    <col min="104" max="104" width="11.875" customWidth="1"/>
    <col min="105" max="105" width="17.375" customWidth="1"/>
    <col min="106" max="106" width="11.375" customWidth="1"/>
    <col min="107" max="107" width="14.5" customWidth="1"/>
    <col min="108" max="108" width="10.5" customWidth="1"/>
    <col min="109" max="109" width="16.5" customWidth="1"/>
    <col min="110" max="110" width="11.5" hidden="1" customWidth="1"/>
    <col min="111" max="113" width="10.875" hidden="1" customWidth="1"/>
    <col min="114" max="117" width="11.875" hidden="1" customWidth="1"/>
    <col min="118" max="118" width="9.125" hidden="1" customWidth="1"/>
    <col min="119" max="119" width="10.125" hidden="1" customWidth="1"/>
    <col min="120" max="120" width="11.375" customWidth="1"/>
    <col min="121" max="122" width="11.5" customWidth="1"/>
    <col min="123" max="123" width="15.875" customWidth="1"/>
    <col min="124" max="124" width="10.5" customWidth="1"/>
    <col min="125" max="125" width="11.5" customWidth="1"/>
    <col min="126" max="126" width="12.125" customWidth="1"/>
    <col min="135" max="135" width="10.375" customWidth="1"/>
    <col min="136" max="136" width="12" customWidth="1"/>
    <col min="137" max="137" width="10.625" customWidth="1"/>
    <col min="138" max="138" width="11.375" customWidth="1"/>
  </cols>
  <sheetData>
    <row r="1" spans="1:34" ht="18.350000000000001" x14ac:dyDescent="0.3">
      <c r="A1" s="60" t="s">
        <v>216</v>
      </c>
      <c r="E1" s="143" t="s">
        <v>267</v>
      </c>
    </row>
    <row r="2" spans="1:34" ht="13.6" thickBot="1" x14ac:dyDescent="0.25"/>
    <row r="3" spans="1:34" ht="16.3" thickBot="1" x14ac:dyDescent="0.3">
      <c r="A3" s="1" t="s">
        <v>1</v>
      </c>
      <c r="B3" s="1"/>
      <c r="C3" s="1"/>
      <c r="D3" s="62">
        <f>+'Tank Preconditioning'!C3</f>
        <v>0</v>
      </c>
      <c r="E3" s="84"/>
      <c r="H3" s="164" t="s">
        <v>5</v>
      </c>
      <c r="I3" s="164"/>
      <c r="J3" s="62">
        <f>+'Tank Preconditioning'!H3</f>
        <v>0</v>
      </c>
      <c r="K3" s="84"/>
      <c r="AF3" s="176" t="s">
        <v>245</v>
      </c>
      <c r="AG3" s="178"/>
      <c r="AH3" s="106">
        <f>+'Tank Preconditioning'!M3</f>
        <v>0</v>
      </c>
    </row>
    <row r="4" spans="1:34" ht="14.3" thickBot="1" x14ac:dyDescent="0.3">
      <c r="A4" s="1"/>
      <c r="B4" s="1"/>
      <c r="C4" s="1"/>
    </row>
    <row r="5" spans="1:34" ht="16.3" thickBot="1" x14ac:dyDescent="0.3">
      <c r="A5" s="1" t="s">
        <v>0</v>
      </c>
      <c r="B5" s="1"/>
      <c r="C5" s="1"/>
      <c r="D5" s="69">
        <f>+'Tank Preconditioning'!C5</f>
        <v>0</v>
      </c>
      <c r="E5" s="85"/>
      <c r="F5" s="2" t="s">
        <v>2</v>
      </c>
      <c r="H5" s="164" t="s">
        <v>172</v>
      </c>
      <c r="I5" s="164"/>
      <c r="J5" s="70">
        <f>'Tank Preconditioning'!H5</f>
        <v>0</v>
      </c>
      <c r="K5" s="91"/>
      <c r="AF5" s="176" t="s">
        <v>250</v>
      </c>
      <c r="AG5" s="178"/>
      <c r="AH5" s="106">
        <f>+'Tank Preconditioning'!M5</f>
        <v>0</v>
      </c>
    </row>
    <row r="6" spans="1:34" ht="14.3" thickBot="1" x14ac:dyDescent="0.3">
      <c r="A6" s="1"/>
      <c r="B6" s="1"/>
      <c r="C6" s="1"/>
      <c r="D6" s="68">
        <f>+'Tank Preconditioning'!C6</f>
        <v>0</v>
      </c>
      <c r="E6" s="86"/>
      <c r="F6" s="2" t="s">
        <v>3</v>
      </c>
    </row>
    <row r="7" spans="1:34" ht="14.3" thickBot="1" x14ac:dyDescent="0.3">
      <c r="A7" s="1"/>
      <c r="B7" s="1"/>
      <c r="C7" s="1"/>
      <c r="D7" s="65">
        <f>+'Tank Preconditioning'!C7</f>
        <v>0</v>
      </c>
      <c r="E7" s="87"/>
      <c r="H7" s="164" t="s">
        <v>6</v>
      </c>
      <c r="I7" s="164"/>
      <c r="J7" s="83" t="str">
        <f>+IF(J5="28 ± 5", "20 weeks","10 weeks")</f>
        <v>10 weeks</v>
      </c>
      <c r="K7" s="84"/>
      <c r="P7" s="13"/>
      <c r="Q7" s="13"/>
      <c r="R7" s="13"/>
      <c r="S7" s="13"/>
    </row>
    <row r="8" spans="1:34" ht="14.3" thickBot="1" x14ac:dyDescent="0.3">
      <c r="A8" s="1"/>
      <c r="B8" s="1"/>
      <c r="C8" s="1"/>
      <c r="H8" s="12"/>
      <c r="I8" s="12"/>
      <c r="J8" s="19"/>
      <c r="K8" s="19"/>
    </row>
    <row r="9" spans="1:34" ht="16.3" thickBot="1" x14ac:dyDescent="0.3">
      <c r="A9" s="1" t="s">
        <v>175</v>
      </c>
      <c r="B9" s="1"/>
      <c r="C9" s="1"/>
      <c r="D9" s="83">
        <f>+'Tank Preconditioning'!C9</f>
        <v>0</v>
      </c>
      <c r="E9" s="84"/>
      <c r="H9" s="164" t="s">
        <v>215</v>
      </c>
      <c r="I9" s="164"/>
      <c r="J9" s="83">
        <f>'Tank Preconditioning'!H9</f>
        <v>0</v>
      </c>
      <c r="K9" s="84"/>
      <c r="L9" s="2"/>
      <c r="AF9" s="176" t="s">
        <v>246</v>
      </c>
      <c r="AG9" s="178"/>
      <c r="AH9" s="131">
        <f>+'Tank Preconditioning'!M9</f>
        <v>0</v>
      </c>
    </row>
    <row r="10" spans="1:34" ht="13.6" thickBot="1" x14ac:dyDescent="0.25"/>
    <row r="11" spans="1:34" ht="16.3" thickBot="1" x14ac:dyDescent="0.3">
      <c r="A11" s="1" t="s">
        <v>214</v>
      </c>
      <c r="D11" s="83">
        <f>+'Tank Preconditioning'!C11</f>
        <v>0</v>
      </c>
      <c r="E11" s="84"/>
      <c r="H11" s="164" t="s">
        <v>174</v>
      </c>
      <c r="I11" s="164"/>
      <c r="J11" s="83">
        <f>'Tank Preconditioning'!H11</f>
        <v>0</v>
      </c>
      <c r="K11" s="84"/>
      <c r="AF11" s="176" t="s">
        <v>251</v>
      </c>
      <c r="AG11" s="178"/>
      <c r="AH11" s="106">
        <f>+'Tank Preconditioning'!M11</f>
        <v>0</v>
      </c>
    </row>
    <row r="12" spans="1:34" ht="14.3" thickBot="1" x14ac:dyDescent="0.3">
      <c r="A12" s="1"/>
      <c r="B12" s="1"/>
      <c r="C12" s="1"/>
      <c r="D12" s="19"/>
      <c r="E12" s="19"/>
    </row>
    <row r="13" spans="1:34" ht="16.3" thickBot="1" x14ac:dyDescent="0.3">
      <c r="A13" s="1" t="s">
        <v>4</v>
      </c>
      <c r="B13" s="1"/>
      <c r="C13" s="1"/>
      <c r="D13" s="83">
        <f>+'Tank Preconditioning'!C13</f>
        <v>0</v>
      </c>
      <c r="E13" s="84"/>
      <c r="H13" s="99"/>
      <c r="I13" s="96" t="str">
        <f>+'Tank Preconditioning'!H13</f>
        <v>CONTINUE ENTERING FUEL CAP INFORMATION</v>
      </c>
      <c r="J13" s="100"/>
      <c r="K13" s="96"/>
      <c r="L13" s="100"/>
    </row>
    <row r="14" spans="1:34" ht="13.6" thickBot="1" x14ac:dyDescent="0.25"/>
    <row r="15" spans="1:34" ht="16.3" thickBot="1" x14ac:dyDescent="0.3">
      <c r="A15" s="1" t="s">
        <v>169</v>
      </c>
      <c r="B15" s="1"/>
      <c r="C15" s="1"/>
      <c r="D15" s="62">
        <f>+'Tank Preconditioning'!C15</f>
        <v>0</v>
      </c>
      <c r="E15" s="84"/>
      <c r="H15" s="164" t="s">
        <v>171</v>
      </c>
      <c r="I15" s="164"/>
      <c r="J15" s="83">
        <f>'Tank Preconditioning'!H15</f>
        <v>0</v>
      </c>
      <c r="K15" s="84"/>
      <c r="L15" s="27"/>
      <c r="AF15" s="176" t="s">
        <v>247</v>
      </c>
      <c r="AG15" s="178"/>
      <c r="AH15" s="106">
        <f>+'Tank Preconditioning'!M15</f>
        <v>0</v>
      </c>
    </row>
    <row r="16" spans="1:34" ht="13.6" thickBot="1" x14ac:dyDescent="0.25"/>
    <row r="17" spans="1:138" ht="16.3" thickBot="1" x14ac:dyDescent="0.3">
      <c r="A17" s="1" t="s">
        <v>7</v>
      </c>
      <c r="B17" s="1"/>
      <c r="C17" s="1"/>
      <c r="D17" s="108">
        <f>+'Tank Preconditioning'!C17</f>
        <v>0</v>
      </c>
      <c r="E17" s="88"/>
      <c r="F17" s="2" t="s">
        <v>8</v>
      </c>
      <c r="H17" s="164" t="s">
        <v>183</v>
      </c>
      <c r="I17" s="164"/>
      <c r="J17" s="62">
        <f>+'Tank Preconditioning'!H17</f>
        <v>0</v>
      </c>
      <c r="K17" s="63"/>
      <c r="L17" s="27" t="str">
        <f>+'Tank Preconditioning'!I17</f>
        <v xml:space="preserve"> </v>
      </c>
      <c r="AF17" s="176" t="s">
        <v>252</v>
      </c>
      <c r="AG17" s="178"/>
      <c r="AH17" s="106">
        <f>+'Tank Preconditioning'!M17</f>
        <v>0</v>
      </c>
    </row>
    <row r="18" spans="1:138" ht="14.3" thickBot="1" x14ac:dyDescent="0.3">
      <c r="A18" s="1" t="s">
        <v>177</v>
      </c>
      <c r="B18" s="1"/>
      <c r="C18" s="1"/>
      <c r="D18" s="109">
        <f>+'Tank Preconditioning'!C18</f>
        <v>0</v>
      </c>
      <c r="E18" s="89"/>
      <c r="F18" s="2" t="s">
        <v>9</v>
      </c>
    </row>
    <row r="19" spans="1:138" ht="14.3" thickBot="1" x14ac:dyDescent="0.3">
      <c r="H19" s="164" t="s">
        <v>199</v>
      </c>
      <c r="I19" s="164"/>
      <c r="J19" s="92" t="str">
        <f>+'Tank Preconditioning'!H19</f>
        <v xml:space="preserve"> </v>
      </c>
      <c r="K19" s="93"/>
    </row>
    <row r="20" spans="1:138" ht="14.3" thickBot="1" x14ac:dyDescent="0.3">
      <c r="A20" s="3" t="s">
        <v>176</v>
      </c>
      <c r="B20" s="3"/>
      <c r="C20" s="3"/>
      <c r="D20" s="108">
        <f>+'Tank Preconditioning'!C20</f>
        <v>0</v>
      </c>
      <c r="E20" s="64"/>
      <c r="F20" s="2" t="s">
        <v>8</v>
      </c>
      <c r="J20" s="94" t="str">
        <f>+'Tank Preconditioning'!H20</f>
        <v xml:space="preserve"> </v>
      </c>
      <c r="K20" s="95"/>
      <c r="L20" s="27" t="str">
        <f>+'Tank Preconditioning'!I20</f>
        <v xml:space="preserve"> </v>
      </c>
    </row>
    <row r="21" spans="1:138" ht="16.3" thickBot="1" x14ac:dyDescent="0.3">
      <c r="A21" s="3" t="s">
        <v>178</v>
      </c>
      <c r="B21" s="3"/>
      <c r="C21" s="3"/>
      <c r="D21" s="109">
        <f>+'Tank Preconditioning'!C21</f>
        <v>0</v>
      </c>
      <c r="E21" s="90"/>
      <c r="F21" s="2" t="s">
        <v>9</v>
      </c>
      <c r="J21" s="26"/>
      <c r="K21" s="26"/>
      <c r="AF21" s="176" t="s">
        <v>248</v>
      </c>
      <c r="AG21" s="178"/>
      <c r="AH21" s="106">
        <f>+'Tank Preconditioning'!M21</f>
        <v>0</v>
      </c>
    </row>
    <row r="22" spans="1:138" ht="16.3" thickBot="1" x14ac:dyDescent="0.3">
      <c r="H22" s="164" t="s">
        <v>249</v>
      </c>
      <c r="I22" s="175"/>
      <c r="J22" s="62">
        <f>+'Tank Preconditioning'!H22</f>
        <v>0</v>
      </c>
      <c r="K22" s="63"/>
    </row>
    <row r="23" spans="1:138" ht="16.3" thickBot="1" x14ac:dyDescent="0.3">
      <c r="A23" s="3" t="s">
        <v>10</v>
      </c>
      <c r="B23" s="3"/>
      <c r="C23" s="3"/>
      <c r="D23" s="108">
        <f>+'Tank Preconditioning'!C23</f>
        <v>0</v>
      </c>
      <c r="E23" s="64"/>
      <c r="F23" s="2" t="s">
        <v>8</v>
      </c>
      <c r="J23" s="27" t="str">
        <f>+'Tank Preconditioning'!H23</f>
        <v>Fuel Cap Opening Area Value Required</v>
      </c>
      <c r="AF23" s="176" t="s">
        <v>253</v>
      </c>
      <c r="AG23" s="178"/>
      <c r="AH23" s="106">
        <f>+'Tank Preconditioning'!M23</f>
        <v>0</v>
      </c>
    </row>
    <row r="24" spans="1:138" ht="12.75" customHeight="1" thickBot="1" x14ac:dyDescent="0.3">
      <c r="A24" s="3" t="s">
        <v>179</v>
      </c>
      <c r="B24" s="3"/>
      <c r="C24" s="3"/>
      <c r="D24" s="109">
        <f>+'Tank Preconditioning'!C24</f>
        <v>0</v>
      </c>
      <c r="E24" s="90"/>
      <c r="F24" s="2" t="s">
        <v>9</v>
      </c>
      <c r="H24" s="164" t="s">
        <v>11</v>
      </c>
      <c r="I24" s="175"/>
      <c r="J24" s="66">
        <f>+'Tank Preconditioning'!H24</f>
        <v>0</v>
      </c>
      <c r="K24" s="67"/>
    </row>
    <row r="25" spans="1:138" ht="14.3" thickBot="1" x14ac:dyDescent="0.3">
      <c r="A25" s="3"/>
      <c r="B25" s="3"/>
      <c r="C25" s="3"/>
      <c r="D25" s="19"/>
      <c r="E25" s="19"/>
      <c r="F25" s="2"/>
      <c r="J25" s="14"/>
      <c r="K25" s="14"/>
    </row>
    <row r="26" spans="1:138" ht="16.3" thickBot="1" x14ac:dyDescent="0.3">
      <c r="A26" s="3" t="s">
        <v>205</v>
      </c>
      <c r="H26" s="164" t="s">
        <v>242</v>
      </c>
      <c r="I26" s="164"/>
      <c r="J26" s="132">
        <f>+'Tank Preconditioning'!H26</f>
        <v>0</v>
      </c>
      <c r="K26" s="72"/>
    </row>
    <row r="27" spans="1:138" ht="14.3" thickBot="1" x14ac:dyDescent="0.3">
      <c r="A27" s="1" t="s">
        <v>206</v>
      </c>
      <c r="H27" s="12"/>
      <c r="I27" s="12"/>
      <c r="J27" s="27" t="str">
        <f>+'Tank Preconditioning'!H27</f>
        <v xml:space="preserve">Tank Surface Area does not Include Fuel Cap Opening Area </v>
      </c>
      <c r="K27" s="14"/>
    </row>
    <row r="28" spans="1:138" ht="14.3" thickBot="1" x14ac:dyDescent="0.3">
      <c r="H28" s="176" t="s">
        <v>202</v>
      </c>
      <c r="I28" s="176"/>
      <c r="J28" s="71">
        <f>+'Tank Preconditioning'!H28</f>
        <v>0</v>
      </c>
      <c r="K28" s="72"/>
    </row>
    <row r="29" spans="1:138" ht="13.6" x14ac:dyDescent="0.25">
      <c r="H29" s="12"/>
      <c r="I29" s="12"/>
      <c r="J29" s="14"/>
      <c r="K29" s="14"/>
    </row>
    <row r="30" spans="1:138" ht="13.6" x14ac:dyDescent="0.25">
      <c r="A30" s="3"/>
      <c r="B30" s="3"/>
      <c r="C30" s="3"/>
      <c r="D30" s="19"/>
      <c r="E30" s="19"/>
      <c r="F30" s="2"/>
    </row>
    <row r="31" spans="1:138" s="4" customFormat="1" ht="95.95" customHeight="1" thickBot="1" x14ac:dyDescent="0.45">
      <c r="A31" s="177" t="s">
        <v>266</v>
      </c>
      <c r="B31" s="177"/>
      <c r="C31" s="177"/>
      <c r="D31" s="177"/>
      <c r="E31" s="177"/>
      <c r="F31" s="177"/>
      <c r="G31" s="177"/>
      <c r="H31" s="177"/>
      <c r="I31" s="177"/>
      <c r="J31" s="177"/>
      <c r="K31" s="177"/>
      <c r="L31" s="177"/>
      <c r="M31"/>
      <c r="N31"/>
      <c r="O31"/>
      <c r="P31"/>
      <c r="Q31"/>
      <c r="R31"/>
      <c r="S31"/>
      <c r="T31"/>
      <c r="U31"/>
      <c r="V31"/>
      <c r="W31"/>
      <c r="X31"/>
      <c r="Y31"/>
      <c r="Z31"/>
      <c r="AA31"/>
      <c r="AB31"/>
      <c r="AC31" s="10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row>
    <row r="32" spans="1:138" s="26" customFormat="1" ht="19.05" thickBot="1" x14ac:dyDescent="0.35">
      <c r="A32" s="165" t="s">
        <v>159</v>
      </c>
      <c r="B32" s="166"/>
      <c r="C32" s="166"/>
      <c r="D32" s="166"/>
      <c r="E32" s="166"/>
      <c r="F32" s="166"/>
      <c r="G32" s="166"/>
      <c r="H32" s="166"/>
      <c r="I32" s="166"/>
      <c r="J32" s="166"/>
      <c r="K32" s="166"/>
      <c r="L32" s="166"/>
      <c r="M32" s="166"/>
      <c r="N32" s="166"/>
      <c r="O32" s="166"/>
      <c r="P32" s="166"/>
      <c r="Q32" s="166"/>
      <c r="R32" s="166"/>
      <c r="S32" s="166"/>
      <c r="T32" s="166"/>
      <c r="U32" s="166"/>
      <c r="V32" s="166"/>
      <c r="W32" s="166"/>
      <c r="X32" s="167"/>
      <c r="Y32" s="165" t="s">
        <v>160</v>
      </c>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7"/>
      <c r="AW32" s="165" t="s">
        <v>161</v>
      </c>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7"/>
      <c r="BU32" s="165" t="s">
        <v>162</v>
      </c>
      <c r="BV32" s="166"/>
      <c r="BW32" s="166"/>
      <c r="BX32" s="166"/>
      <c r="BY32" s="166"/>
      <c r="BZ32" s="166"/>
      <c r="CA32" s="166"/>
      <c r="CB32" s="166"/>
      <c r="CC32" s="166"/>
      <c r="CD32" s="166"/>
      <c r="CE32" s="166"/>
      <c r="CF32" s="166"/>
      <c r="CG32" s="166"/>
      <c r="CH32" s="166"/>
      <c r="CI32" s="166"/>
      <c r="CJ32" s="166"/>
      <c r="CK32" s="166"/>
      <c r="CL32" s="166"/>
      <c r="CM32" s="166"/>
      <c r="CN32" s="166"/>
      <c r="CO32" s="166"/>
      <c r="CP32" s="166"/>
      <c r="CQ32" s="166"/>
      <c r="CR32" s="167"/>
      <c r="CS32" s="165" t="s">
        <v>163</v>
      </c>
      <c r="CT32" s="166"/>
      <c r="CU32" s="166"/>
      <c r="CV32" s="166"/>
      <c r="CW32" s="166"/>
      <c r="CX32" s="166"/>
      <c r="CY32" s="166"/>
      <c r="CZ32" s="166"/>
      <c r="DA32" s="166"/>
      <c r="DB32" s="166"/>
      <c r="DC32" s="166"/>
      <c r="DD32" s="166"/>
      <c r="DE32" s="166"/>
      <c r="DF32" s="166"/>
      <c r="DG32" s="166"/>
      <c r="DH32" s="166"/>
      <c r="DI32" s="166"/>
      <c r="DJ32" s="166"/>
      <c r="DK32" s="166"/>
      <c r="DL32" s="166"/>
      <c r="DM32" s="166"/>
      <c r="DN32" s="166"/>
      <c r="DO32" s="166"/>
      <c r="DP32" s="167"/>
      <c r="DQ32" s="110"/>
      <c r="DR32" s="110"/>
      <c r="DS32" s="110"/>
      <c r="DT32" s="110"/>
      <c r="DU32" s="110"/>
      <c r="DV32" s="110"/>
      <c r="DW32" s="110"/>
      <c r="DX32" s="110"/>
      <c r="DY32" s="110"/>
      <c r="DZ32" s="110"/>
      <c r="EA32" s="110"/>
      <c r="EB32" s="110"/>
      <c r="EC32" s="110"/>
      <c r="ED32" s="110"/>
      <c r="EE32" s="110"/>
      <c r="EF32" s="110"/>
      <c r="EG32" s="110"/>
      <c r="EH32" s="110"/>
    </row>
    <row r="33" spans="1:120" ht="81.55" x14ac:dyDescent="0.2">
      <c r="A33" s="20"/>
      <c r="B33" s="21" t="s">
        <v>165</v>
      </c>
      <c r="C33" s="21" t="s">
        <v>165</v>
      </c>
      <c r="D33" s="113" t="s">
        <v>12</v>
      </c>
      <c r="E33" s="114" t="s">
        <v>158</v>
      </c>
      <c r="F33" s="114" t="s">
        <v>188</v>
      </c>
      <c r="G33" s="114" t="s">
        <v>191</v>
      </c>
      <c r="H33" s="114" t="s">
        <v>192</v>
      </c>
      <c r="I33" s="114" t="s">
        <v>217</v>
      </c>
      <c r="J33" s="114" t="s">
        <v>189</v>
      </c>
      <c r="K33" s="22" t="s">
        <v>190</v>
      </c>
      <c r="L33" s="102" t="s">
        <v>243</v>
      </c>
      <c r="M33" s="22" t="s">
        <v>244</v>
      </c>
      <c r="N33" s="22" t="s">
        <v>204</v>
      </c>
      <c r="O33" s="22" t="s">
        <v>196</v>
      </c>
      <c r="P33" s="22" t="s">
        <v>254</v>
      </c>
      <c r="Q33" s="22" t="s">
        <v>256</v>
      </c>
      <c r="R33" s="22" t="s">
        <v>194</v>
      </c>
      <c r="S33" s="22" t="s">
        <v>255</v>
      </c>
      <c r="T33" s="22" t="s">
        <v>257</v>
      </c>
      <c r="U33" s="22" t="s">
        <v>195</v>
      </c>
      <c r="V33" s="22" t="s">
        <v>197</v>
      </c>
      <c r="W33" s="22" t="s">
        <v>198</v>
      </c>
      <c r="X33" s="23" t="s">
        <v>193</v>
      </c>
      <c r="Y33" s="20"/>
      <c r="Z33" s="21" t="s">
        <v>165</v>
      </c>
      <c r="AA33" s="21" t="s">
        <v>165</v>
      </c>
      <c r="AB33" s="21" t="s">
        <v>12</v>
      </c>
      <c r="AC33" s="22" t="s">
        <v>158</v>
      </c>
      <c r="AD33" s="22" t="s">
        <v>188</v>
      </c>
      <c r="AE33" s="22" t="s">
        <v>191</v>
      </c>
      <c r="AF33" s="22" t="s">
        <v>192</v>
      </c>
      <c r="AG33" s="22" t="s">
        <v>217</v>
      </c>
      <c r="AH33" s="22" t="s">
        <v>189</v>
      </c>
      <c r="AI33" s="22" t="s">
        <v>190</v>
      </c>
      <c r="AJ33" s="22" t="s">
        <v>243</v>
      </c>
      <c r="AK33" s="22" t="s">
        <v>244</v>
      </c>
      <c r="AL33" s="22" t="s">
        <v>204</v>
      </c>
      <c r="AM33" s="22" t="s">
        <v>196</v>
      </c>
      <c r="AN33" s="22" t="s">
        <v>254</v>
      </c>
      <c r="AO33" s="22" t="s">
        <v>256</v>
      </c>
      <c r="AP33" s="22" t="s">
        <v>194</v>
      </c>
      <c r="AQ33" s="22" t="s">
        <v>255</v>
      </c>
      <c r="AR33" s="22" t="s">
        <v>257</v>
      </c>
      <c r="AS33" s="22" t="s">
        <v>195</v>
      </c>
      <c r="AT33" s="22" t="s">
        <v>197</v>
      </c>
      <c r="AU33" s="22" t="s">
        <v>198</v>
      </c>
      <c r="AV33" s="23" t="s">
        <v>193</v>
      </c>
      <c r="AW33" s="20"/>
      <c r="AX33" s="21" t="s">
        <v>165</v>
      </c>
      <c r="AY33" s="21" t="s">
        <v>165</v>
      </c>
      <c r="AZ33" s="21" t="s">
        <v>12</v>
      </c>
      <c r="BA33" s="22" t="s">
        <v>158</v>
      </c>
      <c r="BB33" s="22" t="s">
        <v>188</v>
      </c>
      <c r="BC33" s="22" t="s">
        <v>191</v>
      </c>
      <c r="BD33" s="22" t="s">
        <v>192</v>
      </c>
      <c r="BE33" s="22" t="s">
        <v>217</v>
      </c>
      <c r="BF33" s="22" t="s">
        <v>189</v>
      </c>
      <c r="BG33" s="22" t="s">
        <v>190</v>
      </c>
      <c r="BH33" s="22" t="s">
        <v>243</v>
      </c>
      <c r="BI33" s="22" t="s">
        <v>258</v>
      </c>
      <c r="BJ33" s="22" t="s">
        <v>204</v>
      </c>
      <c r="BK33" s="22" t="s">
        <v>196</v>
      </c>
      <c r="BL33" s="22" t="s">
        <v>254</v>
      </c>
      <c r="BM33" s="22" t="s">
        <v>259</v>
      </c>
      <c r="BN33" s="22" t="s">
        <v>194</v>
      </c>
      <c r="BO33" s="22" t="s">
        <v>260</v>
      </c>
      <c r="BP33" s="22" t="s">
        <v>257</v>
      </c>
      <c r="BQ33" s="22" t="s">
        <v>195</v>
      </c>
      <c r="BR33" s="22" t="s">
        <v>197</v>
      </c>
      <c r="BS33" s="22" t="s">
        <v>198</v>
      </c>
      <c r="BT33" s="23" t="s">
        <v>193</v>
      </c>
      <c r="BU33" s="20"/>
      <c r="BV33" s="21" t="s">
        <v>165</v>
      </c>
      <c r="BW33" s="21" t="s">
        <v>261</v>
      </c>
      <c r="BX33" s="21" t="s">
        <v>12</v>
      </c>
      <c r="BY33" s="22" t="s">
        <v>158</v>
      </c>
      <c r="BZ33" s="22" t="s">
        <v>188</v>
      </c>
      <c r="CA33" s="22" t="s">
        <v>191</v>
      </c>
      <c r="CB33" s="22" t="s">
        <v>192</v>
      </c>
      <c r="CC33" s="22" t="s">
        <v>217</v>
      </c>
      <c r="CD33" s="22" t="s">
        <v>189</v>
      </c>
      <c r="CE33" s="22" t="s">
        <v>190</v>
      </c>
      <c r="CF33" s="22" t="s">
        <v>243</v>
      </c>
      <c r="CG33" s="22" t="s">
        <v>258</v>
      </c>
      <c r="CH33" s="22" t="s">
        <v>204</v>
      </c>
      <c r="CI33" s="22" t="s">
        <v>196</v>
      </c>
      <c r="CJ33" s="22" t="s">
        <v>262</v>
      </c>
      <c r="CK33" s="22" t="s">
        <v>256</v>
      </c>
      <c r="CL33" s="22" t="s">
        <v>194</v>
      </c>
      <c r="CM33" s="22" t="s">
        <v>255</v>
      </c>
      <c r="CN33" s="22" t="s">
        <v>263</v>
      </c>
      <c r="CO33" s="22" t="s">
        <v>195</v>
      </c>
      <c r="CP33" s="22" t="s">
        <v>197</v>
      </c>
      <c r="CQ33" s="22" t="s">
        <v>198</v>
      </c>
      <c r="CR33" s="23" t="s">
        <v>193</v>
      </c>
      <c r="CS33" s="20"/>
      <c r="CT33" s="21" t="s">
        <v>165</v>
      </c>
      <c r="CU33" s="21" t="s">
        <v>165</v>
      </c>
      <c r="CV33" s="21" t="s">
        <v>12</v>
      </c>
      <c r="CW33" s="22" t="s">
        <v>158</v>
      </c>
      <c r="CX33" s="22" t="s">
        <v>188</v>
      </c>
      <c r="CY33" s="22" t="s">
        <v>191</v>
      </c>
      <c r="CZ33" s="22" t="s">
        <v>192</v>
      </c>
      <c r="DA33" s="22" t="s">
        <v>217</v>
      </c>
      <c r="DB33" s="22" t="s">
        <v>189</v>
      </c>
      <c r="DC33" s="22" t="s">
        <v>190</v>
      </c>
      <c r="DD33" s="22" t="s">
        <v>243</v>
      </c>
      <c r="DE33" s="22" t="s">
        <v>258</v>
      </c>
      <c r="DF33" s="22" t="s">
        <v>204</v>
      </c>
      <c r="DG33" s="22" t="s">
        <v>196</v>
      </c>
      <c r="DH33" s="22" t="s">
        <v>254</v>
      </c>
      <c r="DI33" s="22" t="s">
        <v>259</v>
      </c>
      <c r="DJ33" s="22" t="s">
        <v>194</v>
      </c>
      <c r="DK33" s="22" t="s">
        <v>260</v>
      </c>
      <c r="DL33" s="22" t="s">
        <v>257</v>
      </c>
      <c r="DM33" s="22" t="s">
        <v>195</v>
      </c>
      <c r="DN33" s="22" t="s">
        <v>197</v>
      </c>
      <c r="DO33" s="22" t="s">
        <v>198</v>
      </c>
      <c r="DP33" s="23" t="s">
        <v>193</v>
      </c>
    </row>
    <row r="34" spans="1:120" x14ac:dyDescent="0.2">
      <c r="A34" s="52" t="s">
        <v>219</v>
      </c>
      <c r="B34" s="75">
        <v>0</v>
      </c>
      <c r="C34" s="112">
        <v>0</v>
      </c>
      <c r="D34" s="54"/>
      <c r="E34" s="73"/>
      <c r="F34" s="55"/>
      <c r="G34" s="55"/>
      <c r="H34" s="55"/>
      <c r="I34" s="163"/>
      <c r="J34" s="163"/>
      <c r="K34" s="115">
        <v>0</v>
      </c>
      <c r="L34" s="103">
        <v>0</v>
      </c>
      <c r="M34" s="33">
        <v>0</v>
      </c>
      <c r="N34" s="33">
        <v>0</v>
      </c>
      <c r="O34" s="33">
        <v>1</v>
      </c>
      <c r="P34" s="33">
        <f>+IF(K34="",0,1)</f>
        <v>1</v>
      </c>
      <c r="Q34" s="33">
        <f>+IF(P34=P35,0,1)</f>
        <v>1</v>
      </c>
      <c r="R34" s="33">
        <v>0</v>
      </c>
      <c r="S34" s="33">
        <f>+IF(K34="",0,1)</f>
        <v>1</v>
      </c>
      <c r="T34" s="33">
        <f>+IF(S34=S35,0,1)</f>
        <v>1</v>
      </c>
      <c r="U34" s="33">
        <v>0</v>
      </c>
      <c r="V34" s="33">
        <v>0</v>
      </c>
      <c r="W34" s="33">
        <v>0</v>
      </c>
      <c r="X34" s="58">
        <v>0</v>
      </c>
      <c r="Y34" s="52" t="s">
        <v>219</v>
      </c>
      <c r="Z34" s="75">
        <v>0</v>
      </c>
      <c r="AA34" s="75">
        <v>0</v>
      </c>
      <c r="AB34" s="54"/>
      <c r="AC34" s="73"/>
      <c r="AD34" s="55"/>
      <c r="AE34" s="55"/>
      <c r="AF34" s="55"/>
      <c r="AG34" s="163"/>
      <c r="AH34" s="24"/>
      <c r="AI34" s="33">
        <v>0</v>
      </c>
      <c r="AJ34" s="103">
        <v>0</v>
      </c>
      <c r="AK34" s="33">
        <v>0</v>
      </c>
      <c r="AL34" s="33">
        <v>0</v>
      </c>
      <c r="AM34" s="33">
        <v>1</v>
      </c>
      <c r="AN34" s="33">
        <f>+IF(AI34="",0,1)</f>
        <v>1</v>
      </c>
      <c r="AO34" s="33">
        <f>+IF(AN34=AN35,0,1)</f>
        <v>1</v>
      </c>
      <c r="AP34" s="33">
        <v>0</v>
      </c>
      <c r="AQ34" s="33">
        <f>+IF(AI34="",0,1)</f>
        <v>1</v>
      </c>
      <c r="AR34" s="33">
        <f>+IF(AQ34=AQ35,0,1)</f>
        <v>1</v>
      </c>
      <c r="AS34" s="33">
        <v>0</v>
      </c>
      <c r="AT34" s="33">
        <v>0</v>
      </c>
      <c r="AU34" s="33">
        <v>0</v>
      </c>
      <c r="AV34" s="58">
        <v>0</v>
      </c>
      <c r="AW34" s="52" t="s">
        <v>219</v>
      </c>
      <c r="AX34" s="75">
        <v>0</v>
      </c>
      <c r="AY34" s="75">
        <v>0</v>
      </c>
      <c r="AZ34" s="54"/>
      <c r="BA34" s="73"/>
      <c r="BB34" s="55"/>
      <c r="BC34" s="55"/>
      <c r="BD34" s="55"/>
      <c r="BE34" s="163"/>
      <c r="BF34" s="24"/>
      <c r="BG34" s="33">
        <v>0</v>
      </c>
      <c r="BH34" s="103">
        <v>0</v>
      </c>
      <c r="BI34" s="33">
        <v>0</v>
      </c>
      <c r="BJ34" s="33">
        <v>0</v>
      </c>
      <c r="BK34" s="33">
        <v>1</v>
      </c>
      <c r="BL34" s="33">
        <f>+IF(BG34="",0,1)</f>
        <v>1</v>
      </c>
      <c r="BM34" s="33">
        <f>+IF(BL34=BL35,0,1)</f>
        <v>1</v>
      </c>
      <c r="BN34" s="33">
        <v>0</v>
      </c>
      <c r="BO34" s="33">
        <f>+IF(BG34="",0,1)</f>
        <v>1</v>
      </c>
      <c r="BP34" s="33">
        <f>+IF(BO34=BO35,0,1)</f>
        <v>1</v>
      </c>
      <c r="BQ34" s="33">
        <v>0</v>
      </c>
      <c r="BR34" s="33">
        <v>0</v>
      </c>
      <c r="BS34" s="33">
        <v>0</v>
      </c>
      <c r="BT34" s="58">
        <v>0</v>
      </c>
      <c r="BU34" s="52" t="s">
        <v>219</v>
      </c>
      <c r="BV34" s="75">
        <v>0</v>
      </c>
      <c r="BW34" s="75">
        <v>0</v>
      </c>
      <c r="BX34" s="148"/>
      <c r="BY34" s="149"/>
      <c r="BZ34" s="55"/>
      <c r="CA34" s="55"/>
      <c r="CB34" s="55"/>
      <c r="CC34" s="150"/>
      <c r="CD34" s="24"/>
      <c r="CE34" s="33">
        <v>0</v>
      </c>
      <c r="CF34" s="103">
        <v>0</v>
      </c>
      <c r="CG34" s="33">
        <v>0</v>
      </c>
      <c r="CH34" s="33">
        <v>0</v>
      </c>
      <c r="CI34" s="33">
        <v>1</v>
      </c>
      <c r="CJ34" s="33">
        <f>+IF(CE34="",0,1)</f>
        <v>1</v>
      </c>
      <c r="CK34" s="33">
        <f>+IF(CJ34=CJ35,0,1)</f>
        <v>1</v>
      </c>
      <c r="CL34" s="33">
        <v>0</v>
      </c>
      <c r="CM34" s="33">
        <f>+IF(CE34="",0,1)</f>
        <v>1</v>
      </c>
      <c r="CN34" s="33">
        <f>+IF(CM34=CM35,0,1)</f>
        <v>1</v>
      </c>
      <c r="CO34" s="33">
        <v>0</v>
      </c>
      <c r="CP34" s="33">
        <v>0</v>
      </c>
      <c r="CQ34" s="33">
        <v>0</v>
      </c>
      <c r="CR34" s="58">
        <v>0</v>
      </c>
      <c r="CS34" s="52" t="s">
        <v>219</v>
      </c>
      <c r="CT34" s="75">
        <v>0</v>
      </c>
      <c r="CU34" s="75">
        <v>0</v>
      </c>
      <c r="CV34" s="148"/>
      <c r="CW34" s="149"/>
      <c r="CX34" s="55"/>
      <c r="CY34" s="55"/>
      <c r="CZ34" s="55"/>
      <c r="DA34" s="150"/>
      <c r="DB34" s="24"/>
      <c r="DC34" s="33">
        <v>0</v>
      </c>
      <c r="DD34" s="103">
        <v>0</v>
      </c>
      <c r="DE34" s="33">
        <v>0</v>
      </c>
      <c r="DF34" s="33">
        <v>0</v>
      </c>
      <c r="DG34" s="33">
        <v>1</v>
      </c>
      <c r="DH34" s="33">
        <f>+IF(DC34="",0,1)</f>
        <v>1</v>
      </c>
      <c r="DI34" s="33">
        <f>+IF(DH34=DH35,0,1)</f>
        <v>1</v>
      </c>
      <c r="DJ34" s="33">
        <v>0</v>
      </c>
      <c r="DK34" s="33">
        <f>+IF(DC34="",0,1)</f>
        <v>1</v>
      </c>
      <c r="DL34" s="33">
        <f>+IF(DK34=DK35,0,1)</f>
        <v>1</v>
      </c>
      <c r="DM34" s="33">
        <v>0</v>
      </c>
      <c r="DN34" s="33">
        <v>0</v>
      </c>
      <c r="DO34" s="33">
        <v>0</v>
      </c>
      <c r="DP34" s="58">
        <v>0</v>
      </c>
    </row>
    <row r="35" spans="1:120" x14ac:dyDescent="0.2">
      <c r="A35" s="52" t="s">
        <v>218</v>
      </c>
      <c r="B35" s="75">
        <f>+(D35-$D$34)+(E35-$E$34)</f>
        <v>0</v>
      </c>
      <c r="C35" s="112" t="str">
        <f>+IF(B35&gt;0, B35,"")</f>
        <v/>
      </c>
      <c r="D35" s="54"/>
      <c r="E35" s="73"/>
      <c r="F35" s="55"/>
      <c r="G35" s="55"/>
      <c r="H35" s="55"/>
      <c r="I35" s="163"/>
      <c r="J35" s="163"/>
      <c r="K35" s="115" t="str">
        <f t="shared" ref="K35:K44" si="0">+IF(I35="","",(($J$34-J35)-($I$34-I35)))</f>
        <v/>
      </c>
      <c r="L35" s="103">
        <v>0</v>
      </c>
      <c r="M35" s="33" t="str">
        <f t="shared" ref="M35:M54" si="1">IF(K35="","",K35/($J$26*C35))</f>
        <v/>
      </c>
      <c r="N35" s="33" t="str">
        <f t="shared" ref="N35:N54" si="2">IF(K35="","",((K35-$K$55)*(C35-$C$55)))</f>
        <v/>
      </c>
      <c r="O35" s="33" t="str">
        <f t="shared" ref="O35:O54" si="3">IF(K35="","",((C35-$C$55)^2))</f>
        <v/>
      </c>
      <c r="P35" s="33">
        <f t="shared" ref="P35:P54" si="4">+IF(K35="",0,1)</f>
        <v>0</v>
      </c>
      <c r="Q35" s="33">
        <f t="shared" ref="Q35:Q53" si="5">+IF(P35=P36,0,1)</f>
        <v>0</v>
      </c>
      <c r="R35" s="33" t="str">
        <f>IF(K35="","",SUM($N$35:N35)/SUM($O$35:O35))</f>
        <v/>
      </c>
      <c r="S35" s="33">
        <f t="shared" ref="S35:S54" si="6">+IF(K35="",0,1)</f>
        <v>0</v>
      </c>
      <c r="T35" s="33">
        <f t="shared" ref="T35:T53" si="7">+IF(S35=S36,0,1)</f>
        <v>0</v>
      </c>
      <c r="U35" s="33" t="str">
        <f t="shared" ref="U35:U54" si="8">IF(K35="","",$K$55-(R35*$C$55))</f>
        <v/>
      </c>
      <c r="V35" s="33" t="str">
        <f t="shared" ref="V35:V44" si="9">IF(K35="","",((K35-$U$55-($R$55*C35))^2))</f>
        <v/>
      </c>
      <c r="W35" s="33" t="str">
        <f t="shared" ref="W35:W44" si="10">IF(K35="","",((K35-$K$55)^2))</f>
        <v/>
      </c>
      <c r="X35" s="58" t="str">
        <f>IF(K35="","",1-(SUM($V$35:V35)/SUM($W$35:W35)))</f>
        <v/>
      </c>
      <c r="Y35" s="52" t="s">
        <v>218</v>
      </c>
      <c r="Z35" s="75">
        <f>+(AB35-$AB$34)+(AC35-$AC$34)</f>
        <v>0</v>
      </c>
      <c r="AA35" s="75" t="str">
        <f>+IF(Z35&gt;0, Z35,"")</f>
        <v/>
      </c>
      <c r="AB35" s="54"/>
      <c r="AC35" s="73"/>
      <c r="AD35" s="55"/>
      <c r="AE35" s="55"/>
      <c r="AF35" s="55"/>
      <c r="AG35" s="163"/>
      <c r="AH35" s="24"/>
      <c r="AI35" s="33" t="str">
        <f>+IF(OR(AG35="",AH35=""),"",(($AH$34-AH35)-($AG$34-AG35)))</f>
        <v/>
      </c>
      <c r="AJ35" s="103">
        <v>0</v>
      </c>
      <c r="AK35" s="33" t="str">
        <f t="shared" ref="AK35:AK54" si="11">IF(AI35="","",AI35/($AH$3*AA35))</f>
        <v/>
      </c>
      <c r="AL35" s="33" t="str">
        <f t="shared" ref="AL35:AL44" si="12">IF(AI35="","",((AI35-$AI$55)*(AA35-$AA$55)))</f>
        <v/>
      </c>
      <c r="AM35" s="33" t="str">
        <f t="shared" ref="AM35:AM44" si="13">IF(AI35="","",((AA35-$AA$55)^2))</f>
        <v/>
      </c>
      <c r="AN35" s="33">
        <f t="shared" ref="AN35:AN54" si="14">+IF(AI35="",0,1)</f>
        <v>0</v>
      </c>
      <c r="AO35" s="33">
        <f t="shared" ref="AO35:AO53" si="15">+IF(AN35=AN36,0,1)</f>
        <v>0</v>
      </c>
      <c r="AP35" s="33" t="str">
        <f>IF(AI35="","",SUM($AL$35:AL35)/SUM($AM$35:AM35))</f>
        <v/>
      </c>
      <c r="AQ35" s="33">
        <f t="shared" ref="AQ35:AQ54" si="16">+IF(AI35="",0,1)</f>
        <v>0</v>
      </c>
      <c r="AR35" s="33">
        <f t="shared" ref="AR35:AR53" si="17">+IF(AQ35=AQ36,0,1)</f>
        <v>0</v>
      </c>
      <c r="AS35" s="33" t="str">
        <f t="shared" ref="AS35:AS44" si="18">IF(AI35="","",$AI$55-(AP35*$AA$55))</f>
        <v/>
      </c>
      <c r="AT35" s="33" t="str">
        <f t="shared" ref="AT35:AT44" si="19">IF(AI35="","",((AI35-$AS$55-($AP$55*AA35))^2))</f>
        <v/>
      </c>
      <c r="AU35" s="33" t="str">
        <f t="shared" ref="AU35:AU44" si="20">IF(AI35="","",((AI35-$AI$55)^2))</f>
        <v/>
      </c>
      <c r="AV35" s="58" t="str">
        <f>IF(AI35="","",1-(SUM($AT$35:AT35)/SUM($AU$35:AU35)))</f>
        <v/>
      </c>
      <c r="AW35" s="52" t="s">
        <v>218</v>
      </c>
      <c r="AX35" s="75">
        <f>+(AZ35-$AZ$34)+(BA35-$BA$34)</f>
        <v>0</v>
      </c>
      <c r="AY35" s="75" t="str">
        <f>+IF(AX35&gt;0, AX35,"")</f>
        <v/>
      </c>
      <c r="AZ35" s="54"/>
      <c r="BA35" s="73"/>
      <c r="BB35" s="55"/>
      <c r="BC35" s="55"/>
      <c r="BD35" s="55"/>
      <c r="BE35" s="163"/>
      <c r="BF35" s="24"/>
      <c r="BG35" s="33" t="str">
        <f>+IF(OR(BE35="",BF35=""),"",(($BF$34-BF35)-($BE$34-BE35)))</f>
        <v/>
      </c>
      <c r="BH35" s="103">
        <v>0</v>
      </c>
      <c r="BI35" s="33" t="str">
        <f t="shared" ref="BI35:BI54" si="21">IF(BG35="","",BG35/($AH$9*AY35))</f>
        <v/>
      </c>
      <c r="BJ35" s="33" t="str">
        <f t="shared" ref="BJ35:BJ45" si="22">IF(BG35="","",((BG35-$BG$55)*(AY35-$AY$55)))</f>
        <v/>
      </c>
      <c r="BK35" s="33" t="str">
        <f t="shared" ref="BK35:BK45" si="23">IF(BG35="","",((AY35-$AY$55)^2))</f>
        <v/>
      </c>
      <c r="BL35" s="33">
        <f t="shared" ref="BL35:BL54" si="24">+IF(BG35="",0,1)</f>
        <v>0</v>
      </c>
      <c r="BM35" s="33">
        <f t="shared" ref="BM35:BM53" si="25">+IF(BL35=BL36,0,1)</f>
        <v>0</v>
      </c>
      <c r="BN35" s="33" t="str">
        <f>IF(BG35="","",SUM($BJ$35:BJ35)/SUM($BK$35:BK35))</f>
        <v/>
      </c>
      <c r="BO35" s="33">
        <f t="shared" ref="BO35:BO54" si="26">+IF(BG35="",0,1)</f>
        <v>0</v>
      </c>
      <c r="BP35" s="33">
        <f t="shared" ref="BP35:BP53" si="27">+IF(BO35=BO36,0,1)</f>
        <v>0</v>
      </c>
      <c r="BQ35" s="33" t="str">
        <f t="shared" ref="BQ35:BQ45" si="28">IF(BG35="","",$BG$55-(BN35*$AY$55))</f>
        <v/>
      </c>
      <c r="BR35" s="33" t="str">
        <f t="shared" ref="BR35:BR44" si="29">IF(BG35="","",((BG35-$BQ$55-($BN$55*AY35))^2))</f>
        <v/>
      </c>
      <c r="BS35" s="33" t="str">
        <f t="shared" ref="BS35:BS44" si="30">IF(BG35="","",((BG35-$BG$55)^2))</f>
        <v/>
      </c>
      <c r="BT35" s="58" t="str">
        <f>IF(BG35="","",1-(SUM($BR$35:BR35)/SUM($BS$35:BS35)))</f>
        <v/>
      </c>
      <c r="BU35" s="52" t="s">
        <v>218</v>
      </c>
      <c r="BV35" s="75">
        <f>+(BX35-$BX$34)+(BY35-$BY$34)</f>
        <v>0</v>
      </c>
      <c r="BW35" s="75" t="str">
        <f>+IF(BV35&gt;0, BV35,"")</f>
        <v/>
      </c>
      <c r="BX35" s="148"/>
      <c r="BY35" s="149"/>
      <c r="BZ35" s="55"/>
      <c r="CA35" s="55"/>
      <c r="CB35" s="55"/>
      <c r="CC35" s="150"/>
      <c r="CD35" s="24"/>
      <c r="CE35" s="33" t="str">
        <f>+IF(OR(CC35="",CD35=""),"",(($CD$34-CD35)-($CC$34-CC35)))</f>
        <v/>
      </c>
      <c r="CF35" s="103">
        <v>0</v>
      </c>
      <c r="CG35" s="33" t="str">
        <f t="shared" ref="CG35:CG54" si="31">IF(CE35="","",CE35/($AH$15*BW35))</f>
        <v/>
      </c>
      <c r="CH35" s="33" t="str">
        <f t="shared" ref="CH35:CH44" si="32">IF(CE35="","",((CE35-$CE$55)*(BW35-$BW$55)))</f>
        <v/>
      </c>
      <c r="CI35" s="33" t="str">
        <f t="shared" ref="CI35:CI44" si="33">IF(CE35="","",((BW35-$BW$55)^2))</f>
        <v/>
      </c>
      <c r="CJ35" s="33">
        <f t="shared" ref="CJ35:CJ54" si="34">+IF(CE35="",0,1)</f>
        <v>0</v>
      </c>
      <c r="CK35" s="33">
        <f t="shared" ref="CK35:CK53" si="35">+IF(CJ35=CJ36,0,1)</f>
        <v>0</v>
      </c>
      <c r="CL35" s="33" t="str">
        <f>IF(CE35="","",SUM($CH$35:CH35)/SUM($CI$35:CI35))</f>
        <v/>
      </c>
      <c r="CM35" s="33">
        <f t="shared" ref="CM35:CM54" si="36">+IF(CE35="",0,1)</f>
        <v>0</v>
      </c>
      <c r="CN35" s="33">
        <f t="shared" ref="CN35:CN53" si="37">+IF(CM35=CM36,0,1)</f>
        <v>0</v>
      </c>
      <c r="CO35" s="33" t="str">
        <f t="shared" ref="CO35:CO44" si="38">IF(CE35="","",$CE$55-(CL35*$BW$55))</f>
        <v/>
      </c>
      <c r="CP35" s="33" t="str">
        <f t="shared" ref="CP35:CP44" si="39">IF(CE35="","",((CE35-$CO$55-($CL$55*BW35))^2))</f>
        <v/>
      </c>
      <c r="CQ35" s="33" t="str">
        <f t="shared" ref="CQ35:CQ44" si="40">IF(CE35="","",((CE35-$CE$55)^2))</f>
        <v/>
      </c>
      <c r="CR35" s="58" t="str">
        <f>IF(CE35="","",1-(SUM($CP$35:CP35)/SUM($CQ$35:CQ35)))</f>
        <v/>
      </c>
      <c r="CS35" s="52" t="s">
        <v>218</v>
      </c>
      <c r="CT35" s="75">
        <f>+(CV35-$CV$34)+(CW35-$CW$34)</f>
        <v>0</v>
      </c>
      <c r="CU35" s="75" t="str">
        <f>+IF(CT35&gt;0, CT35,"")</f>
        <v/>
      </c>
      <c r="CV35" s="148"/>
      <c r="CW35" s="149"/>
      <c r="CX35" s="55"/>
      <c r="CY35" s="55"/>
      <c r="CZ35" s="55"/>
      <c r="DA35" s="150"/>
      <c r="DB35" s="24"/>
      <c r="DC35" s="33" t="str">
        <f>+IF(OR(DA35="",DB35=""),"",(($DB$34-DB35)-($DA$34-DA35)))</f>
        <v/>
      </c>
      <c r="DD35" s="103">
        <v>0</v>
      </c>
      <c r="DE35" s="33" t="str">
        <f t="shared" ref="DE35:DE54" si="41">IF(DC35="","",DC35/($AH$21*CU35))</f>
        <v/>
      </c>
      <c r="DF35" s="33" t="str">
        <f t="shared" ref="DF35:DF42" si="42">IF(DC35="","",((DC35-$DC$55)*(CU35-$CU$55)))</f>
        <v/>
      </c>
      <c r="DG35" s="33" t="str">
        <f t="shared" ref="DG35:DG42" si="43">IF(DC35="","",((CU35-$CU$55)^2))</f>
        <v/>
      </c>
      <c r="DH35" s="33">
        <f t="shared" ref="DH35:DH54" si="44">+IF(DC35="",0,1)</f>
        <v>0</v>
      </c>
      <c r="DI35" s="33">
        <f t="shared" ref="DI35:DI53" si="45">+IF(DH35=DH36,0,1)</f>
        <v>0</v>
      </c>
      <c r="DJ35" s="33" t="str">
        <f>IF(DC35="","",SUM($DF$35:DF35)/SUM($DG$35:DG35))</f>
        <v/>
      </c>
      <c r="DK35" s="33">
        <f t="shared" ref="DK35:DK54" si="46">+IF(DC35="",0,1)</f>
        <v>0</v>
      </c>
      <c r="DL35" s="33">
        <f t="shared" ref="DL35:DL53" si="47">+IF(DK35=DK36,0,1)</f>
        <v>0</v>
      </c>
      <c r="DM35" s="33" t="str">
        <f t="shared" ref="DM35:DM42" si="48">IF(DC35="","",$DC$55-(DJ35*$CU$55))</f>
        <v/>
      </c>
      <c r="DN35" s="33" t="str">
        <f t="shared" ref="DN35:DN42" si="49">IF(DC35="","",((DC35-$DM$55-($DJ$55*CU35))^2))</f>
        <v/>
      </c>
      <c r="DO35" s="33" t="str">
        <f t="shared" ref="DO35:DO42" si="50">IF(DC35="","",((DC35-$DC$55)^2))</f>
        <v/>
      </c>
      <c r="DP35" s="58" t="str">
        <f>IF(DC35="","",1-(SUM($DN$35:DN35)/SUM($DO$35:DO35)))</f>
        <v/>
      </c>
    </row>
    <row r="36" spans="1:120" x14ac:dyDescent="0.2">
      <c r="A36" s="52" t="s">
        <v>220</v>
      </c>
      <c r="B36" s="75">
        <f t="shared" ref="B36:B54" si="51">+(D36-$D$34)+(E36-$E$34)</f>
        <v>0</v>
      </c>
      <c r="C36" s="112" t="str">
        <f t="shared" ref="C36:C54" si="52">+IF(B36&gt;0, B36,"")</f>
        <v/>
      </c>
      <c r="D36" s="54"/>
      <c r="E36" s="73"/>
      <c r="F36" s="55"/>
      <c r="G36" s="55"/>
      <c r="H36" s="55"/>
      <c r="I36" s="163"/>
      <c r="J36" s="163"/>
      <c r="K36" s="115" t="str">
        <f t="shared" si="0"/>
        <v/>
      </c>
      <c r="L36" s="103">
        <f>+IF(OR(OR(X36&lt;0.95,C36&lt;9.9),X36=""),0,1)</f>
        <v>0</v>
      </c>
      <c r="M36" s="33" t="str">
        <f t="shared" si="1"/>
        <v/>
      </c>
      <c r="N36" s="33" t="str">
        <f t="shared" si="2"/>
        <v/>
      </c>
      <c r="O36" s="33" t="str">
        <f t="shared" si="3"/>
        <v/>
      </c>
      <c r="P36" s="33">
        <f t="shared" si="4"/>
        <v>0</v>
      </c>
      <c r="Q36" s="33">
        <f t="shared" si="5"/>
        <v>0</v>
      </c>
      <c r="R36" s="33" t="str">
        <f>IF(K36="","",SUM($N$35:N36)/SUM($O$35:O36))</f>
        <v/>
      </c>
      <c r="S36" s="33">
        <f t="shared" si="6"/>
        <v>0</v>
      </c>
      <c r="T36" s="33">
        <f t="shared" si="7"/>
        <v>0</v>
      </c>
      <c r="U36" s="33" t="str">
        <f t="shared" si="8"/>
        <v/>
      </c>
      <c r="V36" s="33" t="str">
        <f t="shared" si="9"/>
        <v/>
      </c>
      <c r="W36" s="33" t="str">
        <f t="shared" si="10"/>
        <v/>
      </c>
      <c r="X36" s="58" t="str">
        <f>IF(K36="","",1-(SUM($V$35:V36)/SUM($W$35:W36)))</f>
        <v/>
      </c>
      <c r="Y36" s="52" t="s">
        <v>220</v>
      </c>
      <c r="Z36" s="75">
        <f t="shared" ref="Z36:Z54" si="53">+(AB36-$AB$34)+(AC36-$AC$34)</f>
        <v>0</v>
      </c>
      <c r="AA36" s="75" t="str">
        <f t="shared" ref="AA36:AA54" si="54">+IF(Z36&gt;0, Z36,"")</f>
        <v/>
      </c>
      <c r="AB36" s="54"/>
      <c r="AC36" s="73"/>
      <c r="AD36" s="55"/>
      <c r="AE36" s="55"/>
      <c r="AF36" s="55"/>
      <c r="AG36" s="163"/>
      <c r="AH36" s="24"/>
      <c r="AI36" s="33" t="str">
        <f t="shared" ref="AI36:AI54" si="55">+IF(OR(AG36="",AH36=""),"",(($AH$34-AH36)-($AG$34-AG36)))</f>
        <v/>
      </c>
      <c r="AJ36" s="103">
        <f>+IF(OR(OR(AV36&lt;0.95,AA36&lt;9.9),AV36=""),0,1)</f>
        <v>0</v>
      </c>
      <c r="AK36" s="33" t="str">
        <f t="shared" si="11"/>
        <v/>
      </c>
      <c r="AL36" s="33" t="str">
        <f t="shared" si="12"/>
        <v/>
      </c>
      <c r="AM36" s="33" t="str">
        <f t="shared" si="13"/>
        <v/>
      </c>
      <c r="AN36" s="33">
        <f t="shared" si="14"/>
        <v>0</v>
      </c>
      <c r="AO36" s="33">
        <f t="shared" si="15"/>
        <v>0</v>
      </c>
      <c r="AP36" s="33" t="str">
        <f>IF(AI36="","",SUM($AL$35:AL36)/SUM($AM$35:AM36))</f>
        <v/>
      </c>
      <c r="AQ36" s="33">
        <f t="shared" si="16"/>
        <v>0</v>
      </c>
      <c r="AR36" s="33">
        <f t="shared" si="17"/>
        <v>0</v>
      </c>
      <c r="AS36" s="33" t="str">
        <f t="shared" si="18"/>
        <v/>
      </c>
      <c r="AT36" s="33" t="str">
        <f t="shared" si="19"/>
        <v/>
      </c>
      <c r="AU36" s="33" t="str">
        <f t="shared" si="20"/>
        <v/>
      </c>
      <c r="AV36" s="58" t="str">
        <f>IF(AI36="","",1-(SUM($AT$35:AT36)/SUM($AU$35:AU36)))</f>
        <v/>
      </c>
      <c r="AW36" s="52" t="s">
        <v>220</v>
      </c>
      <c r="AX36" s="75">
        <f t="shared" ref="AX36:AX54" si="56">+(AZ36-$AZ$34)+(BA36-$BA$34)</f>
        <v>0</v>
      </c>
      <c r="AY36" s="75" t="str">
        <f t="shared" ref="AY36:AY54" si="57">+IF(AX36&gt;0, AX36,"")</f>
        <v/>
      </c>
      <c r="AZ36" s="54"/>
      <c r="BA36" s="73"/>
      <c r="BB36" s="55"/>
      <c r="BC36" s="55"/>
      <c r="BD36" s="55"/>
      <c r="BE36" s="163"/>
      <c r="BF36" s="24"/>
      <c r="BG36" s="33" t="str">
        <f t="shared" ref="BG36:BG54" si="58">+IF(OR(BE36="",BF36=""),"",(($BF$34-BF36)-($BE$34-BE36)))</f>
        <v/>
      </c>
      <c r="BH36" s="103">
        <f>+IF(OR(OR(BT36&lt;0.95,AY36&lt;9.9),BT36=""),0,1)</f>
        <v>0</v>
      </c>
      <c r="BI36" s="33" t="str">
        <f t="shared" si="21"/>
        <v/>
      </c>
      <c r="BJ36" s="33" t="str">
        <f t="shared" si="22"/>
        <v/>
      </c>
      <c r="BK36" s="33" t="str">
        <f t="shared" si="23"/>
        <v/>
      </c>
      <c r="BL36" s="33">
        <f t="shared" si="24"/>
        <v>0</v>
      </c>
      <c r="BM36" s="33">
        <f t="shared" si="25"/>
        <v>0</v>
      </c>
      <c r="BN36" s="33" t="str">
        <f>IF(BG36="","",SUM($BJ$35:BJ36)/SUM($BK$35:BK36))</f>
        <v/>
      </c>
      <c r="BO36" s="33">
        <f t="shared" si="26"/>
        <v>0</v>
      </c>
      <c r="BP36" s="33">
        <f t="shared" si="27"/>
        <v>0</v>
      </c>
      <c r="BQ36" s="33" t="str">
        <f t="shared" si="28"/>
        <v/>
      </c>
      <c r="BR36" s="33" t="str">
        <f t="shared" si="29"/>
        <v/>
      </c>
      <c r="BS36" s="33" t="str">
        <f t="shared" si="30"/>
        <v/>
      </c>
      <c r="BT36" s="58" t="str">
        <f>IF(BG36="","",1-(SUM($BR$35:BR36)/SUM($BS$35:BS36)))</f>
        <v/>
      </c>
      <c r="BU36" s="52" t="s">
        <v>220</v>
      </c>
      <c r="BV36" s="75">
        <f t="shared" ref="BV36:BV54" si="59">+(BX36-$BX$34)+(BY36-$BY$34)</f>
        <v>0</v>
      </c>
      <c r="BW36" s="75" t="str">
        <f t="shared" ref="BW36:BW54" si="60">+IF(BV36&gt;0, BV36,"")</f>
        <v/>
      </c>
      <c r="BX36" s="148"/>
      <c r="BY36" s="149"/>
      <c r="BZ36" s="55"/>
      <c r="CA36" s="55"/>
      <c r="CB36" s="55"/>
      <c r="CC36" s="150"/>
      <c r="CD36" s="24"/>
      <c r="CE36" s="33" t="str">
        <f t="shared" ref="CE36:CE54" si="61">+IF(OR(CC36="",CD36=""),"",(($CD$34-CD36)-($CC$34-CC36)))</f>
        <v/>
      </c>
      <c r="CF36" s="103">
        <f>+IF(OR(OR(CR36&lt;0.95,BW36&lt;9.9),CR36=""),0,1)</f>
        <v>0</v>
      </c>
      <c r="CG36" s="33" t="str">
        <f t="shared" si="31"/>
        <v/>
      </c>
      <c r="CH36" s="33" t="str">
        <f t="shared" si="32"/>
        <v/>
      </c>
      <c r="CI36" s="33" t="str">
        <f t="shared" si="33"/>
        <v/>
      </c>
      <c r="CJ36" s="33">
        <f t="shared" si="34"/>
        <v>0</v>
      </c>
      <c r="CK36" s="33">
        <f t="shared" si="35"/>
        <v>0</v>
      </c>
      <c r="CL36" s="33" t="str">
        <f>IF(CE36="","",SUM($CH$35:CH36)/SUM($CI$35:CI36))</f>
        <v/>
      </c>
      <c r="CM36" s="33">
        <f t="shared" si="36"/>
        <v>0</v>
      </c>
      <c r="CN36" s="33">
        <f t="shared" si="37"/>
        <v>0</v>
      </c>
      <c r="CO36" s="33" t="str">
        <f t="shared" si="38"/>
        <v/>
      </c>
      <c r="CP36" s="33" t="str">
        <f t="shared" si="39"/>
        <v/>
      </c>
      <c r="CQ36" s="33" t="str">
        <f t="shared" si="40"/>
        <v/>
      </c>
      <c r="CR36" s="58" t="str">
        <f>IF(CE36="","",1-(SUM($CP$35:CP36)/SUM($CQ$35:CQ36)))</f>
        <v/>
      </c>
      <c r="CS36" s="52" t="s">
        <v>220</v>
      </c>
      <c r="CT36" s="75">
        <f t="shared" ref="CT36:CT54" si="62">+(CV36-$CV$34)+(CW36-$CW$34)</f>
        <v>0</v>
      </c>
      <c r="CU36" s="75" t="str">
        <f t="shared" ref="CU36:CU54" si="63">+IF(CT36&gt;0, CT36,"")</f>
        <v/>
      </c>
      <c r="CV36" s="148"/>
      <c r="CW36" s="149"/>
      <c r="CX36" s="55"/>
      <c r="CY36" s="55"/>
      <c r="CZ36" s="55"/>
      <c r="DA36" s="150"/>
      <c r="DB36" s="24"/>
      <c r="DC36" s="33" t="str">
        <f t="shared" ref="DC36:DC54" si="64">+IF(OR(DA36="",DB36=""),"",(($DB$34-DB36)-($DA$34-DA36)))</f>
        <v/>
      </c>
      <c r="DD36" s="103">
        <f>+IF(OR(OR(DP36&lt;0.95,CU36&lt;9.9),DP36=""),0,1)</f>
        <v>0</v>
      </c>
      <c r="DE36" s="33" t="str">
        <f t="shared" si="41"/>
        <v/>
      </c>
      <c r="DF36" s="33" t="str">
        <f t="shared" si="42"/>
        <v/>
      </c>
      <c r="DG36" s="33" t="str">
        <f t="shared" si="43"/>
        <v/>
      </c>
      <c r="DH36" s="33">
        <f t="shared" si="44"/>
        <v>0</v>
      </c>
      <c r="DI36" s="33">
        <f t="shared" si="45"/>
        <v>0</v>
      </c>
      <c r="DJ36" s="33" t="str">
        <f>IF(DC36="","",SUM($DF$35:DF36)/SUM($DG$35:DG36))</f>
        <v/>
      </c>
      <c r="DK36" s="33">
        <f t="shared" si="46"/>
        <v>0</v>
      </c>
      <c r="DL36" s="33">
        <f t="shared" si="47"/>
        <v>0</v>
      </c>
      <c r="DM36" s="33" t="str">
        <f t="shared" si="48"/>
        <v/>
      </c>
      <c r="DN36" s="33" t="str">
        <f t="shared" si="49"/>
        <v/>
      </c>
      <c r="DO36" s="33" t="str">
        <f t="shared" si="50"/>
        <v/>
      </c>
      <c r="DP36" s="58" t="str">
        <f>IF(DC36="","",1-(SUM($DN$35:DN36)/SUM($DO$35:DO36)))</f>
        <v/>
      </c>
    </row>
    <row r="37" spans="1:120" x14ac:dyDescent="0.2">
      <c r="A37" s="52" t="s">
        <v>221</v>
      </c>
      <c r="B37" s="75">
        <f t="shared" si="51"/>
        <v>0</v>
      </c>
      <c r="C37" s="112" t="str">
        <f t="shared" si="52"/>
        <v/>
      </c>
      <c r="D37" s="54"/>
      <c r="E37" s="73"/>
      <c r="F37" s="55"/>
      <c r="G37" s="55"/>
      <c r="H37" s="55"/>
      <c r="I37" s="163"/>
      <c r="J37" s="163"/>
      <c r="K37" s="115" t="str">
        <f t="shared" si="0"/>
        <v/>
      </c>
      <c r="L37" s="103">
        <f t="shared" ref="L37:L54" si="65">+IF(OR(OR(X37&lt;0.95,C37&lt;9.9),X37=""),0,1)</f>
        <v>0</v>
      </c>
      <c r="M37" s="33" t="str">
        <f t="shared" si="1"/>
        <v/>
      </c>
      <c r="N37" s="33" t="str">
        <f t="shared" si="2"/>
        <v/>
      </c>
      <c r="O37" s="33" t="str">
        <f t="shared" si="3"/>
        <v/>
      </c>
      <c r="P37" s="33">
        <f t="shared" si="4"/>
        <v>0</v>
      </c>
      <c r="Q37" s="33">
        <f t="shared" si="5"/>
        <v>0</v>
      </c>
      <c r="R37" s="33" t="str">
        <f>IF(K37="","",SUM($N$35:N37)/SUM($O$35:O37))</f>
        <v/>
      </c>
      <c r="S37" s="33">
        <f t="shared" si="6"/>
        <v>0</v>
      </c>
      <c r="T37" s="33">
        <f t="shared" si="7"/>
        <v>0</v>
      </c>
      <c r="U37" s="33" t="str">
        <f t="shared" si="8"/>
        <v/>
      </c>
      <c r="V37" s="33" t="str">
        <f t="shared" si="9"/>
        <v/>
      </c>
      <c r="W37" s="33" t="str">
        <f t="shared" si="10"/>
        <v/>
      </c>
      <c r="X37" s="58" t="str">
        <f>IF(K37="","",1-(SUM($V$35:V37)/SUM($W$35:W37)))</f>
        <v/>
      </c>
      <c r="Y37" s="52" t="s">
        <v>221</v>
      </c>
      <c r="Z37" s="75">
        <f t="shared" si="53"/>
        <v>0</v>
      </c>
      <c r="AA37" s="75" t="str">
        <f t="shared" si="54"/>
        <v/>
      </c>
      <c r="AB37" s="54"/>
      <c r="AC37" s="73"/>
      <c r="AD37" s="55"/>
      <c r="AE37" s="55"/>
      <c r="AF37" s="55"/>
      <c r="AG37" s="163"/>
      <c r="AH37" s="24"/>
      <c r="AI37" s="33" t="str">
        <f t="shared" si="55"/>
        <v/>
      </c>
      <c r="AJ37" s="103">
        <f t="shared" ref="AJ37:AJ54" si="66">+IF(OR(OR(AV37&lt;0.95,AA37&lt;9.9),AV37=""),0,1)</f>
        <v>0</v>
      </c>
      <c r="AK37" s="33" t="str">
        <f t="shared" si="11"/>
        <v/>
      </c>
      <c r="AL37" s="33" t="str">
        <f t="shared" si="12"/>
        <v/>
      </c>
      <c r="AM37" s="33" t="str">
        <f t="shared" si="13"/>
        <v/>
      </c>
      <c r="AN37" s="33">
        <f t="shared" si="14"/>
        <v>0</v>
      </c>
      <c r="AO37" s="33">
        <f t="shared" si="15"/>
        <v>0</v>
      </c>
      <c r="AP37" s="33" t="str">
        <f>IF(AI37="","",SUM($AL$35:AL37)/SUM($AM$35:AM37))</f>
        <v/>
      </c>
      <c r="AQ37" s="33">
        <f t="shared" si="16"/>
        <v>0</v>
      </c>
      <c r="AR37" s="33">
        <f t="shared" si="17"/>
        <v>0</v>
      </c>
      <c r="AS37" s="33" t="str">
        <f t="shared" si="18"/>
        <v/>
      </c>
      <c r="AT37" s="33" t="str">
        <f t="shared" si="19"/>
        <v/>
      </c>
      <c r="AU37" s="33" t="str">
        <f t="shared" si="20"/>
        <v/>
      </c>
      <c r="AV37" s="58" t="str">
        <f>IF(AI37="","",1-(SUM($AT$35:AT37)/SUM($AU$35:AU37)))</f>
        <v/>
      </c>
      <c r="AW37" s="52" t="s">
        <v>221</v>
      </c>
      <c r="AX37" s="75">
        <f t="shared" si="56"/>
        <v>0</v>
      </c>
      <c r="AY37" s="75" t="str">
        <f t="shared" si="57"/>
        <v/>
      </c>
      <c r="AZ37" s="54"/>
      <c r="BA37" s="73"/>
      <c r="BB37" s="55"/>
      <c r="BC37" s="55"/>
      <c r="BD37" s="55"/>
      <c r="BE37" s="163"/>
      <c r="BF37" s="24"/>
      <c r="BG37" s="33" t="str">
        <f t="shared" si="58"/>
        <v/>
      </c>
      <c r="BH37" s="103">
        <f t="shared" ref="BH37:BH54" si="67">+IF(OR(OR(BT37&lt;0.95,AY37&lt;9.9),BT37=""),0,1)</f>
        <v>0</v>
      </c>
      <c r="BI37" s="33" t="str">
        <f t="shared" si="21"/>
        <v/>
      </c>
      <c r="BJ37" s="33" t="str">
        <f t="shared" si="22"/>
        <v/>
      </c>
      <c r="BK37" s="33" t="str">
        <f t="shared" si="23"/>
        <v/>
      </c>
      <c r="BL37" s="33">
        <f t="shared" si="24"/>
        <v>0</v>
      </c>
      <c r="BM37" s="33">
        <f t="shared" si="25"/>
        <v>0</v>
      </c>
      <c r="BN37" s="33" t="str">
        <f>IF(BG37="","",SUM($BJ$35:BJ37)/SUM($BK$35:BK37))</f>
        <v/>
      </c>
      <c r="BO37" s="33">
        <f t="shared" si="26"/>
        <v>0</v>
      </c>
      <c r="BP37" s="33">
        <f t="shared" si="27"/>
        <v>0</v>
      </c>
      <c r="BQ37" s="33" t="str">
        <f t="shared" si="28"/>
        <v/>
      </c>
      <c r="BR37" s="33" t="str">
        <f t="shared" si="29"/>
        <v/>
      </c>
      <c r="BS37" s="33" t="str">
        <f t="shared" si="30"/>
        <v/>
      </c>
      <c r="BT37" s="58" t="str">
        <f>IF(BG37="","",1-(SUM($BR$35:BR37)/SUM($BS$35:BS37)))</f>
        <v/>
      </c>
      <c r="BU37" s="52" t="s">
        <v>221</v>
      </c>
      <c r="BV37" s="75">
        <f t="shared" si="59"/>
        <v>0</v>
      </c>
      <c r="BW37" s="75" t="str">
        <f t="shared" si="60"/>
        <v/>
      </c>
      <c r="BX37" s="148"/>
      <c r="BY37" s="149"/>
      <c r="BZ37" s="55"/>
      <c r="CA37" s="55"/>
      <c r="CB37" s="55"/>
      <c r="CC37" s="150"/>
      <c r="CD37" s="24"/>
      <c r="CE37" s="33" t="str">
        <f t="shared" si="61"/>
        <v/>
      </c>
      <c r="CF37" s="103">
        <f t="shared" ref="CF37:CF54" si="68">+IF(OR(OR(CR37&lt;0.95,BW37&lt;9.9),CR37=""),0,1)</f>
        <v>0</v>
      </c>
      <c r="CG37" s="33" t="str">
        <f t="shared" si="31"/>
        <v/>
      </c>
      <c r="CH37" s="33" t="str">
        <f t="shared" si="32"/>
        <v/>
      </c>
      <c r="CI37" s="33" t="str">
        <f t="shared" si="33"/>
        <v/>
      </c>
      <c r="CJ37" s="33">
        <f t="shared" si="34"/>
        <v>0</v>
      </c>
      <c r="CK37" s="33">
        <f t="shared" si="35"/>
        <v>0</v>
      </c>
      <c r="CL37" s="33" t="str">
        <f>IF(CE37="","",SUM($CH$35:CH37)/SUM($CI$35:CI37))</f>
        <v/>
      </c>
      <c r="CM37" s="33">
        <f t="shared" si="36"/>
        <v>0</v>
      </c>
      <c r="CN37" s="33">
        <f t="shared" si="37"/>
        <v>0</v>
      </c>
      <c r="CO37" s="33" t="str">
        <f t="shared" si="38"/>
        <v/>
      </c>
      <c r="CP37" s="33" t="str">
        <f t="shared" si="39"/>
        <v/>
      </c>
      <c r="CQ37" s="33" t="str">
        <f t="shared" si="40"/>
        <v/>
      </c>
      <c r="CR37" s="58" t="str">
        <f>IF(CE37="","",1-(SUM($CP$35:CP37)/SUM($CQ$35:CQ37)))</f>
        <v/>
      </c>
      <c r="CS37" s="52" t="s">
        <v>221</v>
      </c>
      <c r="CT37" s="75">
        <f t="shared" si="62"/>
        <v>0</v>
      </c>
      <c r="CU37" s="75" t="str">
        <f t="shared" si="63"/>
        <v/>
      </c>
      <c r="CV37" s="148"/>
      <c r="CW37" s="149"/>
      <c r="CX37" s="55"/>
      <c r="CY37" s="55"/>
      <c r="CZ37" s="55"/>
      <c r="DA37" s="150"/>
      <c r="DB37" s="24"/>
      <c r="DC37" s="33" t="str">
        <f t="shared" si="64"/>
        <v/>
      </c>
      <c r="DD37" s="103">
        <f t="shared" ref="DD37:DD54" si="69">+IF(OR(OR(DP37&lt;0.95,CU37&lt;9.9),DP37=""),0,1)</f>
        <v>0</v>
      </c>
      <c r="DE37" s="33" t="str">
        <f t="shared" si="41"/>
        <v/>
      </c>
      <c r="DF37" s="33" t="str">
        <f t="shared" si="42"/>
        <v/>
      </c>
      <c r="DG37" s="33" t="str">
        <f t="shared" si="43"/>
        <v/>
      </c>
      <c r="DH37" s="33">
        <f t="shared" si="44"/>
        <v>0</v>
      </c>
      <c r="DI37" s="33">
        <f t="shared" si="45"/>
        <v>0</v>
      </c>
      <c r="DJ37" s="33" t="str">
        <f>IF(DC37="","",SUM($DF$35:DF37)/SUM($DG$35:DG37))</f>
        <v/>
      </c>
      <c r="DK37" s="33">
        <f t="shared" si="46"/>
        <v>0</v>
      </c>
      <c r="DL37" s="33">
        <f t="shared" si="47"/>
        <v>0</v>
      </c>
      <c r="DM37" s="33" t="str">
        <f t="shared" si="48"/>
        <v/>
      </c>
      <c r="DN37" s="33" t="str">
        <f t="shared" si="49"/>
        <v/>
      </c>
      <c r="DO37" s="33" t="str">
        <f t="shared" si="50"/>
        <v/>
      </c>
      <c r="DP37" s="58" t="str">
        <f>IF(DC37="","",1-(SUM($DN$35:DN37)/SUM($DO$35:DO37)))</f>
        <v/>
      </c>
    </row>
    <row r="38" spans="1:120" x14ac:dyDescent="0.2">
      <c r="A38" s="52" t="s">
        <v>222</v>
      </c>
      <c r="B38" s="75">
        <f t="shared" si="51"/>
        <v>0</v>
      </c>
      <c r="C38" s="112" t="str">
        <f t="shared" si="52"/>
        <v/>
      </c>
      <c r="D38" s="54"/>
      <c r="E38" s="73"/>
      <c r="F38" s="55"/>
      <c r="G38" s="55"/>
      <c r="H38" s="151"/>
      <c r="I38" s="163"/>
      <c r="J38" s="163"/>
      <c r="K38" s="115" t="str">
        <f t="shared" si="0"/>
        <v/>
      </c>
      <c r="L38" s="103">
        <f t="shared" si="65"/>
        <v>0</v>
      </c>
      <c r="M38" s="33" t="str">
        <f t="shared" si="1"/>
        <v/>
      </c>
      <c r="N38" s="33" t="str">
        <f t="shared" si="2"/>
        <v/>
      </c>
      <c r="O38" s="33" t="str">
        <f t="shared" si="3"/>
        <v/>
      </c>
      <c r="P38" s="33">
        <f t="shared" si="4"/>
        <v>0</v>
      </c>
      <c r="Q38" s="33">
        <f t="shared" si="5"/>
        <v>0</v>
      </c>
      <c r="R38" s="33" t="str">
        <f>IF(K38="","",SUM($N$35:N38)/SUM($O$35:O38))</f>
        <v/>
      </c>
      <c r="S38" s="33">
        <f t="shared" si="6"/>
        <v>0</v>
      </c>
      <c r="T38" s="33">
        <f t="shared" si="7"/>
        <v>0</v>
      </c>
      <c r="U38" s="33" t="str">
        <f t="shared" si="8"/>
        <v/>
      </c>
      <c r="V38" s="33" t="str">
        <f t="shared" si="9"/>
        <v/>
      </c>
      <c r="W38" s="33" t="str">
        <f t="shared" si="10"/>
        <v/>
      </c>
      <c r="X38" s="58" t="str">
        <f>IF(K38="","",1-(SUM($V$35:V38)/SUM($W$35:W38)))</f>
        <v/>
      </c>
      <c r="Y38" s="52" t="s">
        <v>222</v>
      </c>
      <c r="Z38" s="75">
        <f t="shared" si="53"/>
        <v>0</v>
      </c>
      <c r="AA38" s="75" t="str">
        <f t="shared" si="54"/>
        <v/>
      </c>
      <c r="AB38" s="54"/>
      <c r="AC38" s="73"/>
      <c r="AD38" s="55"/>
      <c r="AE38" s="55"/>
      <c r="AF38" s="55"/>
      <c r="AG38" s="163"/>
      <c r="AH38" s="24"/>
      <c r="AI38" s="33" t="str">
        <f t="shared" si="55"/>
        <v/>
      </c>
      <c r="AJ38" s="103">
        <f t="shared" si="66"/>
        <v>0</v>
      </c>
      <c r="AK38" s="33" t="str">
        <f t="shared" si="11"/>
        <v/>
      </c>
      <c r="AL38" s="33" t="str">
        <f t="shared" si="12"/>
        <v/>
      </c>
      <c r="AM38" s="33" t="str">
        <f t="shared" si="13"/>
        <v/>
      </c>
      <c r="AN38" s="33">
        <f t="shared" si="14"/>
        <v>0</v>
      </c>
      <c r="AO38" s="33">
        <f t="shared" si="15"/>
        <v>0</v>
      </c>
      <c r="AP38" s="33" t="str">
        <f>IF(AI38="","",SUM($AL$35:AL38)/SUM($AM$35:AM38))</f>
        <v/>
      </c>
      <c r="AQ38" s="33">
        <f t="shared" si="16"/>
        <v>0</v>
      </c>
      <c r="AR38" s="33">
        <f t="shared" si="17"/>
        <v>0</v>
      </c>
      <c r="AS38" s="33" t="str">
        <f t="shared" si="18"/>
        <v/>
      </c>
      <c r="AT38" s="33" t="str">
        <f t="shared" si="19"/>
        <v/>
      </c>
      <c r="AU38" s="33" t="str">
        <f t="shared" si="20"/>
        <v/>
      </c>
      <c r="AV38" s="58" t="str">
        <f>IF(AI38="","",1-(SUM($AT$35:AT38)/SUM($AU$35:AU38)))</f>
        <v/>
      </c>
      <c r="AW38" s="52" t="s">
        <v>222</v>
      </c>
      <c r="AX38" s="75">
        <f t="shared" si="56"/>
        <v>0</v>
      </c>
      <c r="AY38" s="75" t="str">
        <f t="shared" si="57"/>
        <v/>
      </c>
      <c r="AZ38" s="54"/>
      <c r="BA38" s="73"/>
      <c r="BB38" s="55"/>
      <c r="BC38" s="55"/>
      <c r="BD38" s="55"/>
      <c r="BE38" s="163"/>
      <c r="BF38" s="24"/>
      <c r="BG38" s="33" t="str">
        <f t="shared" si="58"/>
        <v/>
      </c>
      <c r="BH38" s="103">
        <f t="shared" si="67"/>
        <v>0</v>
      </c>
      <c r="BI38" s="33" t="str">
        <f t="shared" si="21"/>
        <v/>
      </c>
      <c r="BJ38" s="33" t="str">
        <f t="shared" si="22"/>
        <v/>
      </c>
      <c r="BK38" s="33" t="str">
        <f t="shared" si="23"/>
        <v/>
      </c>
      <c r="BL38" s="33">
        <f t="shared" si="24"/>
        <v>0</v>
      </c>
      <c r="BM38" s="33">
        <f t="shared" si="25"/>
        <v>0</v>
      </c>
      <c r="BN38" s="33" t="str">
        <f>IF(BG38="","",SUM($BJ$35:BJ38)/SUM($BK$35:BK38))</f>
        <v/>
      </c>
      <c r="BO38" s="33">
        <f t="shared" si="26"/>
        <v>0</v>
      </c>
      <c r="BP38" s="33">
        <f t="shared" si="27"/>
        <v>0</v>
      </c>
      <c r="BQ38" s="33" t="str">
        <f t="shared" si="28"/>
        <v/>
      </c>
      <c r="BR38" s="33" t="str">
        <f t="shared" si="29"/>
        <v/>
      </c>
      <c r="BS38" s="33" t="str">
        <f t="shared" si="30"/>
        <v/>
      </c>
      <c r="BT38" s="58" t="str">
        <f>IF(BG38="","",1-(SUM($BR$35:BR38)/SUM($BS$35:BS38)))</f>
        <v/>
      </c>
      <c r="BU38" s="52" t="s">
        <v>222</v>
      </c>
      <c r="BV38" s="75">
        <f t="shared" si="59"/>
        <v>0</v>
      </c>
      <c r="BW38" s="75" t="str">
        <f t="shared" si="60"/>
        <v/>
      </c>
      <c r="BX38" s="148"/>
      <c r="BY38" s="149"/>
      <c r="BZ38" s="55"/>
      <c r="CA38" s="55"/>
      <c r="CB38" s="55"/>
      <c r="CC38" s="150"/>
      <c r="CD38" s="24"/>
      <c r="CE38" s="33" t="str">
        <f t="shared" si="61"/>
        <v/>
      </c>
      <c r="CF38" s="103">
        <f t="shared" si="68"/>
        <v>0</v>
      </c>
      <c r="CG38" s="33" t="str">
        <f t="shared" si="31"/>
        <v/>
      </c>
      <c r="CH38" s="33" t="str">
        <f t="shared" si="32"/>
        <v/>
      </c>
      <c r="CI38" s="33" t="str">
        <f t="shared" si="33"/>
        <v/>
      </c>
      <c r="CJ38" s="33">
        <f t="shared" si="34"/>
        <v>0</v>
      </c>
      <c r="CK38" s="33">
        <f t="shared" si="35"/>
        <v>0</v>
      </c>
      <c r="CL38" s="33" t="str">
        <f>IF(CE38="","",SUM($CH$35:CH38)/SUM($CI$35:CI38))</f>
        <v/>
      </c>
      <c r="CM38" s="33">
        <f t="shared" si="36"/>
        <v>0</v>
      </c>
      <c r="CN38" s="33">
        <f t="shared" si="37"/>
        <v>0</v>
      </c>
      <c r="CO38" s="33" t="str">
        <f t="shared" si="38"/>
        <v/>
      </c>
      <c r="CP38" s="33" t="str">
        <f t="shared" si="39"/>
        <v/>
      </c>
      <c r="CQ38" s="33" t="str">
        <f t="shared" si="40"/>
        <v/>
      </c>
      <c r="CR38" s="58" t="str">
        <f>IF(CE38="","",1-(SUM($CP$35:CP38)/SUM($CQ$35:CQ38)))</f>
        <v/>
      </c>
      <c r="CS38" s="52" t="s">
        <v>222</v>
      </c>
      <c r="CT38" s="75">
        <f t="shared" si="62"/>
        <v>0</v>
      </c>
      <c r="CU38" s="75" t="str">
        <f t="shared" si="63"/>
        <v/>
      </c>
      <c r="CV38" s="148"/>
      <c r="CW38" s="149"/>
      <c r="CX38" s="55"/>
      <c r="CY38" s="55"/>
      <c r="CZ38" s="55"/>
      <c r="DA38" s="150"/>
      <c r="DB38" s="24"/>
      <c r="DC38" s="33" t="str">
        <f t="shared" si="64"/>
        <v/>
      </c>
      <c r="DD38" s="103">
        <f t="shared" si="69"/>
        <v>0</v>
      </c>
      <c r="DE38" s="33" t="str">
        <f t="shared" si="41"/>
        <v/>
      </c>
      <c r="DF38" s="33" t="str">
        <f t="shared" si="42"/>
        <v/>
      </c>
      <c r="DG38" s="33" t="str">
        <f t="shared" si="43"/>
        <v/>
      </c>
      <c r="DH38" s="33">
        <f t="shared" si="44"/>
        <v>0</v>
      </c>
      <c r="DI38" s="33">
        <f t="shared" si="45"/>
        <v>0</v>
      </c>
      <c r="DJ38" s="33" t="str">
        <f>IF(DC38="","",SUM($DF$35:DF38)/SUM($DG$35:DG38))</f>
        <v/>
      </c>
      <c r="DK38" s="33">
        <f t="shared" si="46"/>
        <v>0</v>
      </c>
      <c r="DL38" s="33">
        <f t="shared" si="47"/>
        <v>0</v>
      </c>
      <c r="DM38" s="33" t="str">
        <f t="shared" si="48"/>
        <v/>
      </c>
      <c r="DN38" s="33" t="str">
        <f t="shared" si="49"/>
        <v/>
      </c>
      <c r="DO38" s="33" t="str">
        <f t="shared" si="50"/>
        <v/>
      </c>
      <c r="DP38" s="58" t="str">
        <f>IF(DC38="","",1-(SUM($DN$35:DN38)/SUM($DO$35:DO38)))</f>
        <v/>
      </c>
    </row>
    <row r="39" spans="1:120" x14ac:dyDescent="0.2">
      <c r="A39" s="52" t="s">
        <v>223</v>
      </c>
      <c r="B39" s="75">
        <f t="shared" si="51"/>
        <v>0</v>
      </c>
      <c r="C39" s="112" t="str">
        <f t="shared" si="52"/>
        <v/>
      </c>
      <c r="D39" s="54"/>
      <c r="E39" s="73"/>
      <c r="F39" s="55"/>
      <c r="G39" s="55"/>
      <c r="H39" s="55"/>
      <c r="I39" s="163"/>
      <c r="J39" s="163"/>
      <c r="K39" s="115" t="str">
        <f t="shared" si="0"/>
        <v/>
      </c>
      <c r="L39" s="103">
        <f t="shared" si="65"/>
        <v>0</v>
      </c>
      <c r="M39" s="33" t="str">
        <f t="shared" si="1"/>
        <v/>
      </c>
      <c r="N39" s="33" t="str">
        <f t="shared" si="2"/>
        <v/>
      </c>
      <c r="O39" s="33" t="str">
        <f t="shared" si="3"/>
        <v/>
      </c>
      <c r="P39" s="33">
        <f t="shared" si="4"/>
        <v>0</v>
      </c>
      <c r="Q39" s="33">
        <f t="shared" si="5"/>
        <v>0</v>
      </c>
      <c r="R39" s="33" t="str">
        <f>IF(K39="","",SUM($N$35:N39)/SUM($O$35:O39))</f>
        <v/>
      </c>
      <c r="S39" s="33">
        <f t="shared" si="6"/>
        <v>0</v>
      </c>
      <c r="T39" s="33">
        <f t="shared" si="7"/>
        <v>0</v>
      </c>
      <c r="U39" s="33" t="str">
        <f t="shared" si="8"/>
        <v/>
      </c>
      <c r="V39" s="33" t="str">
        <f t="shared" si="9"/>
        <v/>
      </c>
      <c r="W39" s="33" t="str">
        <f t="shared" si="10"/>
        <v/>
      </c>
      <c r="X39" s="58" t="str">
        <f>IF(K39="","",1-(SUM($V$35:V39)/SUM($W$35:W39)))</f>
        <v/>
      </c>
      <c r="Y39" s="52" t="s">
        <v>223</v>
      </c>
      <c r="Z39" s="75">
        <f t="shared" si="53"/>
        <v>0</v>
      </c>
      <c r="AA39" s="75" t="str">
        <f t="shared" si="54"/>
        <v/>
      </c>
      <c r="AB39" s="54"/>
      <c r="AC39" s="73"/>
      <c r="AD39" s="55"/>
      <c r="AE39" s="55"/>
      <c r="AF39" s="55"/>
      <c r="AG39" s="163"/>
      <c r="AH39" s="24"/>
      <c r="AI39" s="33" t="str">
        <f t="shared" si="55"/>
        <v/>
      </c>
      <c r="AJ39" s="103">
        <f t="shared" si="66"/>
        <v>0</v>
      </c>
      <c r="AK39" s="33" t="str">
        <f t="shared" si="11"/>
        <v/>
      </c>
      <c r="AL39" s="33" t="str">
        <f t="shared" si="12"/>
        <v/>
      </c>
      <c r="AM39" s="33" t="str">
        <f t="shared" si="13"/>
        <v/>
      </c>
      <c r="AN39" s="33">
        <f t="shared" si="14"/>
        <v>0</v>
      </c>
      <c r="AO39" s="33">
        <f t="shared" si="15"/>
        <v>0</v>
      </c>
      <c r="AP39" s="33" t="str">
        <f>IF(AI39="","",SUM($AL$35:AL39)/SUM($AM$35:AM39))</f>
        <v/>
      </c>
      <c r="AQ39" s="33">
        <f t="shared" si="16"/>
        <v>0</v>
      </c>
      <c r="AR39" s="33">
        <f t="shared" si="17"/>
        <v>0</v>
      </c>
      <c r="AS39" s="33" t="str">
        <f t="shared" si="18"/>
        <v/>
      </c>
      <c r="AT39" s="33" t="str">
        <f t="shared" si="19"/>
        <v/>
      </c>
      <c r="AU39" s="33" t="str">
        <f t="shared" si="20"/>
        <v/>
      </c>
      <c r="AV39" s="58" t="str">
        <f>IF(AI39="","",1-(SUM($AT$35:AT39)/SUM($AU$35:AU39)))</f>
        <v/>
      </c>
      <c r="AW39" s="52" t="s">
        <v>223</v>
      </c>
      <c r="AX39" s="75">
        <f t="shared" si="56"/>
        <v>0</v>
      </c>
      <c r="AY39" s="75" t="str">
        <f t="shared" si="57"/>
        <v/>
      </c>
      <c r="AZ39" s="54"/>
      <c r="BA39" s="73"/>
      <c r="BB39" s="55"/>
      <c r="BC39" s="55"/>
      <c r="BD39" s="55"/>
      <c r="BE39" s="163"/>
      <c r="BF39" s="24"/>
      <c r="BG39" s="33" t="str">
        <f t="shared" si="58"/>
        <v/>
      </c>
      <c r="BH39" s="103">
        <f t="shared" si="67"/>
        <v>0</v>
      </c>
      <c r="BI39" s="33" t="str">
        <f t="shared" si="21"/>
        <v/>
      </c>
      <c r="BJ39" s="33" t="str">
        <f t="shared" si="22"/>
        <v/>
      </c>
      <c r="BK39" s="33" t="str">
        <f t="shared" si="23"/>
        <v/>
      </c>
      <c r="BL39" s="33">
        <f t="shared" si="24"/>
        <v>0</v>
      </c>
      <c r="BM39" s="33">
        <f t="shared" si="25"/>
        <v>0</v>
      </c>
      <c r="BN39" s="33" t="str">
        <f>IF(BG39="","",SUM($BJ$35:BJ39)/SUM($BK$35:BK39))</f>
        <v/>
      </c>
      <c r="BO39" s="33">
        <f t="shared" si="26"/>
        <v>0</v>
      </c>
      <c r="BP39" s="33">
        <f t="shared" si="27"/>
        <v>0</v>
      </c>
      <c r="BQ39" s="33" t="str">
        <f t="shared" si="28"/>
        <v/>
      </c>
      <c r="BR39" s="33" t="str">
        <f t="shared" si="29"/>
        <v/>
      </c>
      <c r="BS39" s="33" t="str">
        <f t="shared" si="30"/>
        <v/>
      </c>
      <c r="BT39" s="58" t="str">
        <f>IF(BG39="","",1-(SUM($BR$35:BR39)/SUM($BS$35:BS39)))</f>
        <v/>
      </c>
      <c r="BU39" s="52" t="s">
        <v>223</v>
      </c>
      <c r="BV39" s="75">
        <f t="shared" si="59"/>
        <v>0</v>
      </c>
      <c r="BW39" s="75" t="str">
        <f t="shared" si="60"/>
        <v/>
      </c>
      <c r="BX39" s="148"/>
      <c r="BY39" s="149"/>
      <c r="BZ39" s="55"/>
      <c r="CA39" s="55"/>
      <c r="CB39" s="55"/>
      <c r="CC39" s="150"/>
      <c r="CD39" s="24"/>
      <c r="CE39" s="33" t="str">
        <f t="shared" si="61"/>
        <v/>
      </c>
      <c r="CF39" s="103">
        <f t="shared" si="68"/>
        <v>0</v>
      </c>
      <c r="CG39" s="33" t="str">
        <f t="shared" si="31"/>
        <v/>
      </c>
      <c r="CH39" s="33" t="str">
        <f t="shared" si="32"/>
        <v/>
      </c>
      <c r="CI39" s="33" t="str">
        <f t="shared" si="33"/>
        <v/>
      </c>
      <c r="CJ39" s="33">
        <f t="shared" si="34"/>
        <v>0</v>
      </c>
      <c r="CK39" s="33">
        <f t="shared" si="35"/>
        <v>0</v>
      </c>
      <c r="CL39" s="33" t="str">
        <f>IF(CE39="","",SUM($CH$35:CH39)/SUM($CI$35:CI39))</f>
        <v/>
      </c>
      <c r="CM39" s="33">
        <f t="shared" si="36"/>
        <v>0</v>
      </c>
      <c r="CN39" s="33">
        <f t="shared" si="37"/>
        <v>0</v>
      </c>
      <c r="CO39" s="33" t="str">
        <f t="shared" si="38"/>
        <v/>
      </c>
      <c r="CP39" s="33" t="str">
        <f t="shared" si="39"/>
        <v/>
      </c>
      <c r="CQ39" s="33" t="str">
        <f t="shared" si="40"/>
        <v/>
      </c>
      <c r="CR39" s="58" t="str">
        <f>IF(CE39="","",1-(SUM($CP$35:CP39)/SUM($CQ$35:CQ39)))</f>
        <v/>
      </c>
      <c r="CS39" s="52" t="s">
        <v>223</v>
      </c>
      <c r="CT39" s="75">
        <f t="shared" si="62"/>
        <v>0</v>
      </c>
      <c r="CU39" s="75" t="str">
        <f t="shared" si="63"/>
        <v/>
      </c>
      <c r="CV39" s="148"/>
      <c r="CW39" s="149"/>
      <c r="CX39" s="55"/>
      <c r="CY39" s="55"/>
      <c r="CZ39" s="55"/>
      <c r="DA39" s="150"/>
      <c r="DB39" s="24"/>
      <c r="DC39" s="33" t="str">
        <f t="shared" si="64"/>
        <v/>
      </c>
      <c r="DD39" s="103">
        <f t="shared" si="69"/>
        <v>0</v>
      </c>
      <c r="DE39" s="33" t="str">
        <f t="shared" si="41"/>
        <v/>
      </c>
      <c r="DF39" s="33" t="str">
        <f t="shared" si="42"/>
        <v/>
      </c>
      <c r="DG39" s="33" t="str">
        <f t="shared" si="43"/>
        <v/>
      </c>
      <c r="DH39" s="33">
        <f t="shared" si="44"/>
        <v>0</v>
      </c>
      <c r="DI39" s="33">
        <f t="shared" si="45"/>
        <v>0</v>
      </c>
      <c r="DJ39" s="33" t="str">
        <f>IF(DC39="","",SUM($DF$35:DF39)/SUM($DG$35:DG39))</f>
        <v/>
      </c>
      <c r="DK39" s="33">
        <f t="shared" si="46"/>
        <v>0</v>
      </c>
      <c r="DL39" s="33">
        <f t="shared" si="47"/>
        <v>0</v>
      </c>
      <c r="DM39" s="33" t="str">
        <f t="shared" si="48"/>
        <v/>
      </c>
      <c r="DN39" s="33" t="str">
        <f t="shared" si="49"/>
        <v/>
      </c>
      <c r="DO39" s="33" t="str">
        <f t="shared" si="50"/>
        <v/>
      </c>
      <c r="DP39" s="58" t="str">
        <f>IF(DC39="","",1-(SUM($DN$35:DN39)/SUM($DO$35:DO39)))</f>
        <v/>
      </c>
    </row>
    <row r="40" spans="1:120" x14ac:dyDescent="0.2">
      <c r="A40" s="52" t="s">
        <v>224</v>
      </c>
      <c r="B40" s="75">
        <f t="shared" si="51"/>
        <v>0</v>
      </c>
      <c r="C40" s="112" t="str">
        <f t="shared" si="52"/>
        <v/>
      </c>
      <c r="D40" s="54"/>
      <c r="E40" s="73"/>
      <c r="F40" s="55"/>
      <c r="G40" s="55"/>
      <c r="H40" s="55"/>
      <c r="I40" s="163"/>
      <c r="J40" s="163"/>
      <c r="K40" s="115" t="str">
        <f t="shared" si="0"/>
        <v/>
      </c>
      <c r="L40" s="103">
        <f t="shared" si="65"/>
        <v>0</v>
      </c>
      <c r="M40" s="33" t="str">
        <f t="shared" si="1"/>
        <v/>
      </c>
      <c r="N40" s="33" t="str">
        <f t="shared" si="2"/>
        <v/>
      </c>
      <c r="O40" s="33" t="str">
        <f t="shared" si="3"/>
        <v/>
      </c>
      <c r="P40" s="33">
        <f t="shared" si="4"/>
        <v>0</v>
      </c>
      <c r="Q40" s="33">
        <f t="shared" si="5"/>
        <v>0</v>
      </c>
      <c r="R40" s="33" t="str">
        <f>IF(K40="","",SUM($N$35:N40)/SUM($O$35:O40))</f>
        <v/>
      </c>
      <c r="S40" s="33">
        <f t="shared" si="6"/>
        <v>0</v>
      </c>
      <c r="T40" s="33">
        <f t="shared" si="7"/>
        <v>0</v>
      </c>
      <c r="U40" s="33" t="str">
        <f t="shared" si="8"/>
        <v/>
      </c>
      <c r="V40" s="33" t="str">
        <f t="shared" si="9"/>
        <v/>
      </c>
      <c r="W40" s="33" t="str">
        <f t="shared" si="10"/>
        <v/>
      </c>
      <c r="X40" s="58" t="str">
        <f>IF(K40="","",1-(SUM($V$35:V40)/SUM($W$35:W40)))</f>
        <v/>
      </c>
      <c r="Y40" s="52" t="s">
        <v>224</v>
      </c>
      <c r="Z40" s="75">
        <f t="shared" si="53"/>
        <v>0</v>
      </c>
      <c r="AA40" s="75" t="str">
        <f t="shared" si="54"/>
        <v/>
      </c>
      <c r="AB40" s="54"/>
      <c r="AC40" s="73"/>
      <c r="AD40" s="55"/>
      <c r="AE40" s="55"/>
      <c r="AF40" s="55"/>
      <c r="AG40" s="163"/>
      <c r="AH40" s="24"/>
      <c r="AI40" s="33" t="str">
        <f t="shared" si="55"/>
        <v/>
      </c>
      <c r="AJ40" s="103">
        <f t="shared" si="66"/>
        <v>0</v>
      </c>
      <c r="AK40" s="33" t="str">
        <f t="shared" si="11"/>
        <v/>
      </c>
      <c r="AL40" s="33" t="str">
        <f t="shared" si="12"/>
        <v/>
      </c>
      <c r="AM40" s="33" t="str">
        <f t="shared" si="13"/>
        <v/>
      </c>
      <c r="AN40" s="33">
        <f t="shared" si="14"/>
        <v>0</v>
      </c>
      <c r="AO40" s="33">
        <f t="shared" si="15"/>
        <v>0</v>
      </c>
      <c r="AP40" s="33" t="str">
        <f>IF(AI40="","",SUM($AL$35:AL40)/SUM($AM$35:AM40))</f>
        <v/>
      </c>
      <c r="AQ40" s="33">
        <f t="shared" si="16"/>
        <v>0</v>
      </c>
      <c r="AR40" s="33">
        <f t="shared" si="17"/>
        <v>0</v>
      </c>
      <c r="AS40" s="33" t="str">
        <f t="shared" si="18"/>
        <v/>
      </c>
      <c r="AT40" s="33" t="str">
        <f t="shared" si="19"/>
        <v/>
      </c>
      <c r="AU40" s="33" t="str">
        <f t="shared" si="20"/>
        <v/>
      </c>
      <c r="AV40" s="58" t="str">
        <f>IF(AI40="","",1-(SUM($AT$35:AT40)/SUM($AU$35:AU40)))</f>
        <v/>
      </c>
      <c r="AW40" s="52" t="s">
        <v>224</v>
      </c>
      <c r="AX40" s="75">
        <f t="shared" si="56"/>
        <v>0</v>
      </c>
      <c r="AY40" s="75" t="str">
        <f t="shared" si="57"/>
        <v/>
      </c>
      <c r="AZ40" s="54"/>
      <c r="BA40" s="73"/>
      <c r="BB40" s="55"/>
      <c r="BC40" s="55"/>
      <c r="BD40" s="55"/>
      <c r="BE40" s="163"/>
      <c r="BF40" s="24"/>
      <c r="BG40" s="33" t="str">
        <f t="shared" si="58"/>
        <v/>
      </c>
      <c r="BH40" s="103">
        <f t="shared" si="67"/>
        <v>0</v>
      </c>
      <c r="BI40" s="33" t="str">
        <f t="shared" si="21"/>
        <v/>
      </c>
      <c r="BJ40" s="33" t="str">
        <f t="shared" si="22"/>
        <v/>
      </c>
      <c r="BK40" s="33" t="str">
        <f t="shared" si="23"/>
        <v/>
      </c>
      <c r="BL40" s="33">
        <f t="shared" si="24"/>
        <v>0</v>
      </c>
      <c r="BM40" s="33">
        <f t="shared" si="25"/>
        <v>0</v>
      </c>
      <c r="BN40" s="33" t="str">
        <f>IF(BG40="","",SUM($BJ$35:BJ40)/SUM($BK$35:BK40))</f>
        <v/>
      </c>
      <c r="BO40" s="33">
        <f t="shared" si="26"/>
        <v>0</v>
      </c>
      <c r="BP40" s="33">
        <f t="shared" si="27"/>
        <v>0</v>
      </c>
      <c r="BQ40" s="33" t="str">
        <f t="shared" si="28"/>
        <v/>
      </c>
      <c r="BR40" s="33" t="str">
        <f t="shared" si="29"/>
        <v/>
      </c>
      <c r="BS40" s="33" t="str">
        <f t="shared" si="30"/>
        <v/>
      </c>
      <c r="BT40" s="58" t="str">
        <f>IF(BG40="","",1-(SUM($BR$35:BR40)/SUM($BS$35:BS40)))</f>
        <v/>
      </c>
      <c r="BU40" s="52" t="s">
        <v>224</v>
      </c>
      <c r="BV40" s="75">
        <f t="shared" si="59"/>
        <v>0</v>
      </c>
      <c r="BW40" s="75" t="str">
        <f t="shared" si="60"/>
        <v/>
      </c>
      <c r="BX40" s="148"/>
      <c r="BY40" s="149"/>
      <c r="BZ40" s="55"/>
      <c r="CA40" s="55"/>
      <c r="CB40" s="55"/>
      <c r="CC40" s="150"/>
      <c r="CD40" s="24"/>
      <c r="CE40" s="33" t="str">
        <f t="shared" si="61"/>
        <v/>
      </c>
      <c r="CF40" s="103">
        <f t="shared" si="68"/>
        <v>0</v>
      </c>
      <c r="CG40" s="33" t="str">
        <f t="shared" si="31"/>
        <v/>
      </c>
      <c r="CH40" s="33" t="str">
        <f t="shared" si="32"/>
        <v/>
      </c>
      <c r="CI40" s="33" t="str">
        <f t="shared" si="33"/>
        <v/>
      </c>
      <c r="CJ40" s="33">
        <f t="shared" si="34"/>
        <v>0</v>
      </c>
      <c r="CK40" s="33">
        <f t="shared" si="35"/>
        <v>0</v>
      </c>
      <c r="CL40" s="33" t="str">
        <f>IF(CE40="","",SUM($CH$35:CH40)/SUM($CI$35:CI40))</f>
        <v/>
      </c>
      <c r="CM40" s="33">
        <f t="shared" si="36"/>
        <v>0</v>
      </c>
      <c r="CN40" s="33">
        <f t="shared" si="37"/>
        <v>0</v>
      </c>
      <c r="CO40" s="33" t="str">
        <f t="shared" si="38"/>
        <v/>
      </c>
      <c r="CP40" s="33" t="str">
        <f t="shared" si="39"/>
        <v/>
      </c>
      <c r="CQ40" s="33" t="str">
        <f t="shared" si="40"/>
        <v/>
      </c>
      <c r="CR40" s="58" t="str">
        <f>IF(CE40="","",1-(SUM($CP$35:CP40)/SUM($CQ$35:CQ40)))</f>
        <v/>
      </c>
      <c r="CS40" s="52" t="s">
        <v>224</v>
      </c>
      <c r="CT40" s="75">
        <f t="shared" si="62"/>
        <v>0</v>
      </c>
      <c r="CU40" s="75" t="str">
        <f t="shared" si="63"/>
        <v/>
      </c>
      <c r="CV40" s="148"/>
      <c r="CW40" s="149"/>
      <c r="CX40" s="55"/>
      <c r="CY40" s="55"/>
      <c r="CZ40" s="55"/>
      <c r="DA40" s="150"/>
      <c r="DB40" s="24"/>
      <c r="DC40" s="33" t="str">
        <f t="shared" si="64"/>
        <v/>
      </c>
      <c r="DD40" s="103">
        <f t="shared" si="69"/>
        <v>0</v>
      </c>
      <c r="DE40" s="33" t="str">
        <f t="shared" si="41"/>
        <v/>
      </c>
      <c r="DF40" s="33" t="str">
        <f t="shared" si="42"/>
        <v/>
      </c>
      <c r="DG40" s="33" t="str">
        <f t="shared" si="43"/>
        <v/>
      </c>
      <c r="DH40" s="33">
        <f t="shared" si="44"/>
        <v>0</v>
      </c>
      <c r="DI40" s="33">
        <f t="shared" si="45"/>
        <v>0</v>
      </c>
      <c r="DJ40" s="33" t="str">
        <f>IF(DC40="","",SUM($DF$35:DF40)/SUM($DG$35:DG40))</f>
        <v/>
      </c>
      <c r="DK40" s="33">
        <f t="shared" si="46"/>
        <v>0</v>
      </c>
      <c r="DL40" s="33">
        <f t="shared" si="47"/>
        <v>0</v>
      </c>
      <c r="DM40" s="33" t="str">
        <f t="shared" si="48"/>
        <v/>
      </c>
      <c r="DN40" s="33" t="str">
        <f t="shared" si="49"/>
        <v/>
      </c>
      <c r="DO40" s="33" t="str">
        <f t="shared" si="50"/>
        <v/>
      </c>
      <c r="DP40" s="58" t="str">
        <f>IF(DC40="","",1-(SUM($DN$35:DN40)/SUM($DO$35:DO40)))</f>
        <v/>
      </c>
    </row>
    <row r="41" spans="1:120" x14ac:dyDescent="0.2">
      <c r="A41" s="52" t="s">
        <v>225</v>
      </c>
      <c r="B41" s="75">
        <f t="shared" si="51"/>
        <v>0</v>
      </c>
      <c r="C41" s="112" t="str">
        <f t="shared" si="52"/>
        <v/>
      </c>
      <c r="D41" s="54"/>
      <c r="E41" s="162"/>
      <c r="F41" s="55"/>
      <c r="G41" s="55"/>
      <c r="H41" s="55"/>
      <c r="I41" s="163"/>
      <c r="J41" s="163"/>
      <c r="K41" s="33" t="str">
        <f t="shared" si="0"/>
        <v/>
      </c>
      <c r="L41" s="103">
        <f t="shared" si="65"/>
        <v>0</v>
      </c>
      <c r="M41" s="33" t="str">
        <f t="shared" si="1"/>
        <v/>
      </c>
      <c r="N41" s="33" t="str">
        <f t="shared" si="2"/>
        <v/>
      </c>
      <c r="O41" s="33" t="str">
        <f t="shared" si="3"/>
        <v/>
      </c>
      <c r="P41" s="33">
        <f t="shared" si="4"/>
        <v>0</v>
      </c>
      <c r="Q41" s="33">
        <f t="shared" si="5"/>
        <v>0</v>
      </c>
      <c r="R41" s="33" t="str">
        <f>IF(K41="","",SUM($N$35:N41)/SUM($O$35:O41))</f>
        <v/>
      </c>
      <c r="S41" s="33">
        <f t="shared" si="6"/>
        <v>0</v>
      </c>
      <c r="T41" s="33">
        <f t="shared" si="7"/>
        <v>0</v>
      </c>
      <c r="U41" s="33" t="str">
        <f t="shared" si="8"/>
        <v/>
      </c>
      <c r="V41" s="33" t="str">
        <f t="shared" si="9"/>
        <v/>
      </c>
      <c r="W41" s="33" t="str">
        <f t="shared" si="10"/>
        <v/>
      </c>
      <c r="X41" s="58" t="str">
        <f>IF(K41="","",1-(SUM($V$35:V41)/SUM($W$35:W41)))</f>
        <v/>
      </c>
      <c r="Y41" s="52" t="s">
        <v>225</v>
      </c>
      <c r="Z41" s="75">
        <f t="shared" si="53"/>
        <v>0</v>
      </c>
      <c r="AA41" s="75" t="str">
        <f t="shared" si="54"/>
        <v/>
      </c>
      <c r="AB41" s="54"/>
      <c r="AC41" s="162"/>
      <c r="AD41" s="55"/>
      <c r="AE41" s="55"/>
      <c r="AF41" s="55"/>
      <c r="AG41" s="163"/>
      <c r="AH41" s="24"/>
      <c r="AI41" s="33" t="str">
        <f t="shared" si="55"/>
        <v/>
      </c>
      <c r="AJ41" s="103">
        <f t="shared" si="66"/>
        <v>0</v>
      </c>
      <c r="AK41" s="33" t="str">
        <f t="shared" si="11"/>
        <v/>
      </c>
      <c r="AL41" s="33" t="str">
        <f t="shared" si="12"/>
        <v/>
      </c>
      <c r="AM41" s="33" t="str">
        <f t="shared" si="13"/>
        <v/>
      </c>
      <c r="AN41" s="33">
        <f t="shared" si="14"/>
        <v>0</v>
      </c>
      <c r="AO41" s="33">
        <f t="shared" si="15"/>
        <v>0</v>
      </c>
      <c r="AP41" s="33" t="str">
        <f>IF(AI41="","",SUM($AL$35:AL41)/SUM($AM$35:AM41))</f>
        <v/>
      </c>
      <c r="AQ41" s="33">
        <f t="shared" si="16"/>
        <v>0</v>
      </c>
      <c r="AR41" s="33">
        <f t="shared" si="17"/>
        <v>0</v>
      </c>
      <c r="AS41" s="33" t="str">
        <f t="shared" si="18"/>
        <v/>
      </c>
      <c r="AT41" s="33" t="str">
        <f t="shared" si="19"/>
        <v/>
      </c>
      <c r="AU41" s="33" t="str">
        <f t="shared" si="20"/>
        <v/>
      </c>
      <c r="AV41" s="58" t="str">
        <f>IF(AI41="","",1-(SUM($AT$35:AT41)/SUM($AU$35:AU41)))</f>
        <v/>
      </c>
      <c r="AW41" s="52" t="s">
        <v>225</v>
      </c>
      <c r="AX41" s="75">
        <f t="shared" si="56"/>
        <v>0</v>
      </c>
      <c r="AY41" s="75" t="str">
        <f t="shared" si="57"/>
        <v/>
      </c>
      <c r="AZ41" s="54"/>
      <c r="BA41" s="162"/>
      <c r="BB41" s="55"/>
      <c r="BC41" s="55"/>
      <c r="BD41" s="55"/>
      <c r="BE41" s="163"/>
      <c r="BF41" s="24"/>
      <c r="BG41" s="33" t="str">
        <f t="shared" si="58"/>
        <v/>
      </c>
      <c r="BH41" s="103">
        <f t="shared" si="67"/>
        <v>0</v>
      </c>
      <c r="BI41" s="33" t="str">
        <f t="shared" si="21"/>
        <v/>
      </c>
      <c r="BJ41" s="33" t="str">
        <f t="shared" si="22"/>
        <v/>
      </c>
      <c r="BK41" s="33" t="str">
        <f t="shared" si="23"/>
        <v/>
      </c>
      <c r="BL41" s="33">
        <f t="shared" si="24"/>
        <v>0</v>
      </c>
      <c r="BM41" s="33">
        <f t="shared" si="25"/>
        <v>0</v>
      </c>
      <c r="BN41" s="33" t="str">
        <f>IF(BG41="","",SUM($BJ$35:BJ41)/SUM($BK$35:BK41))</f>
        <v/>
      </c>
      <c r="BO41" s="33">
        <f t="shared" si="26"/>
        <v>0</v>
      </c>
      <c r="BP41" s="33">
        <f t="shared" si="27"/>
        <v>0</v>
      </c>
      <c r="BQ41" s="33" t="str">
        <f t="shared" si="28"/>
        <v/>
      </c>
      <c r="BR41" s="33" t="str">
        <f t="shared" si="29"/>
        <v/>
      </c>
      <c r="BS41" s="33" t="str">
        <f t="shared" si="30"/>
        <v/>
      </c>
      <c r="BT41" s="58" t="str">
        <f>IF(BG41="","",1-(SUM($BR$35:BR41)/SUM($BS$35:BS41)))</f>
        <v/>
      </c>
      <c r="BU41" s="52" t="s">
        <v>225</v>
      </c>
      <c r="BV41" s="75">
        <f t="shared" si="59"/>
        <v>0</v>
      </c>
      <c r="BW41" s="75" t="str">
        <f t="shared" si="60"/>
        <v/>
      </c>
      <c r="BX41" s="148"/>
      <c r="BY41" s="149"/>
      <c r="BZ41" s="55"/>
      <c r="CA41" s="55"/>
      <c r="CB41" s="55"/>
      <c r="CC41" s="150"/>
      <c r="CD41" s="24"/>
      <c r="CE41" s="33" t="str">
        <f t="shared" si="61"/>
        <v/>
      </c>
      <c r="CF41" s="103">
        <f t="shared" si="68"/>
        <v>0</v>
      </c>
      <c r="CG41" s="33" t="str">
        <f t="shared" si="31"/>
        <v/>
      </c>
      <c r="CH41" s="33" t="str">
        <f t="shared" si="32"/>
        <v/>
      </c>
      <c r="CI41" s="33" t="str">
        <f t="shared" si="33"/>
        <v/>
      </c>
      <c r="CJ41" s="33">
        <f t="shared" si="34"/>
        <v>0</v>
      </c>
      <c r="CK41" s="33">
        <f t="shared" si="35"/>
        <v>0</v>
      </c>
      <c r="CL41" s="33" t="str">
        <f>IF(CE41="","",SUM($CH$35:CH41)/SUM($CI$35:CI41))</f>
        <v/>
      </c>
      <c r="CM41" s="33">
        <f t="shared" si="36"/>
        <v>0</v>
      </c>
      <c r="CN41" s="33">
        <f t="shared" si="37"/>
        <v>0</v>
      </c>
      <c r="CO41" s="33" t="str">
        <f t="shared" si="38"/>
        <v/>
      </c>
      <c r="CP41" s="33" t="str">
        <f t="shared" si="39"/>
        <v/>
      </c>
      <c r="CQ41" s="33" t="str">
        <f t="shared" si="40"/>
        <v/>
      </c>
      <c r="CR41" s="58" t="str">
        <f>IF(CE41="","",1-(SUM($CP$35:CP41)/SUM($CQ$35:CQ41)))</f>
        <v/>
      </c>
      <c r="CS41" s="52" t="s">
        <v>225</v>
      </c>
      <c r="CT41" s="75">
        <f t="shared" si="62"/>
        <v>0</v>
      </c>
      <c r="CU41" s="75" t="str">
        <f t="shared" si="63"/>
        <v/>
      </c>
      <c r="CV41" s="148"/>
      <c r="CW41" s="149"/>
      <c r="CX41" s="55"/>
      <c r="CY41" s="55"/>
      <c r="CZ41" s="55"/>
      <c r="DA41" s="150"/>
      <c r="DB41" s="24"/>
      <c r="DC41" s="33" t="str">
        <f t="shared" si="64"/>
        <v/>
      </c>
      <c r="DD41" s="103">
        <f t="shared" si="69"/>
        <v>0</v>
      </c>
      <c r="DE41" s="33" t="str">
        <f t="shared" si="41"/>
        <v/>
      </c>
      <c r="DF41" s="33" t="str">
        <f t="shared" si="42"/>
        <v/>
      </c>
      <c r="DG41" s="33" t="str">
        <f t="shared" si="43"/>
        <v/>
      </c>
      <c r="DH41" s="33">
        <f t="shared" si="44"/>
        <v>0</v>
      </c>
      <c r="DI41" s="33">
        <f t="shared" si="45"/>
        <v>0</v>
      </c>
      <c r="DJ41" s="33" t="str">
        <f>IF(DC41="","",SUM($DF$35:DF41)/SUM($DG$35:DG41))</f>
        <v/>
      </c>
      <c r="DK41" s="33">
        <f t="shared" si="46"/>
        <v>0</v>
      </c>
      <c r="DL41" s="33">
        <f t="shared" si="47"/>
        <v>0</v>
      </c>
      <c r="DM41" s="33" t="str">
        <f t="shared" si="48"/>
        <v/>
      </c>
      <c r="DN41" s="33" t="str">
        <f t="shared" si="49"/>
        <v/>
      </c>
      <c r="DO41" s="33" t="str">
        <f t="shared" si="50"/>
        <v/>
      </c>
      <c r="DP41" s="58" t="str">
        <f>IF(DC41="","",1-(SUM($DN$35:DN41)/SUM($DO$35:DO41)))</f>
        <v/>
      </c>
    </row>
    <row r="42" spans="1:120" x14ac:dyDescent="0.2">
      <c r="A42" s="52" t="s">
        <v>226</v>
      </c>
      <c r="B42" s="75">
        <f t="shared" si="51"/>
        <v>0</v>
      </c>
      <c r="C42" s="75" t="str">
        <f t="shared" si="52"/>
        <v/>
      </c>
      <c r="D42" s="54"/>
      <c r="E42" s="73"/>
      <c r="F42" s="55"/>
      <c r="G42" s="55"/>
      <c r="H42" s="55"/>
      <c r="I42" s="163"/>
      <c r="J42" s="163"/>
      <c r="K42" s="33" t="str">
        <f t="shared" si="0"/>
        <v/>
      </c>
      <c r="L42" s="103">
        <f t="shared" si="65"/>
        <v>0</v>
      </c>
      <c r="M42" s="33" t="str">
        <f t="shared" si="1"/>
        <v/>
      </c>
      <c r="N42" s="33" t="str">
        <f t="shared" si="2"/>
        <v/>
      </c>
      <c r="O42" s="33" t="str">
        <f t="shared" si="3"/>
        <v/>
      </c>
      <c r="P42" s="33">
        <f t="shared" si="4"/>
        <v>0</v>
      </c>
      <c r="Q42" s="33">
        <f t="shared" si="5"/>
        <v>0</v>
      </c>
      <c r="R42" s="33" t="str">
        <f>IF(K42="","",SUM($N$35:N42)/SUM($O$35:O42))</f>
        <v/>
      </c>
      <c r="S42" s="33">
        <f t="shared" si="6"/>
        <v>0</v>
      </c>
      <c r="T42" s="33">
        <f t="shared" si="7"/>
        <v>0</v>
      </c>
      <c r="U42" s="33" t="str">
        <f t="shared" si="8"/>
        <v/>
      </c>
      <c r="V42" s="33" t="str">
        <f t="shared" si="9"/>
        <v/>
      </c>
      <c r="W42" s="33" t="str">
        <f t="shared" si="10"/>
        <v/>
      </c>
      <c r="X42" s="58" t="str">
        <f>IF(K42="","",1-(SUM($V$35:V42)/SUM($W$35:W42)))</f>
        <v/>
      </c>
      <c r="Y42" s="52" t="s">
        <v>226</v>
      </c>
      <c r="Z42" s="75">
        <f t="shared" si="53"/>
        <v>0</v>
      </c>
      <c r="AA42" s="75" t="str">
        <f t="shared" si="54"/>
        <v/>
      </c>
      <c r="AB42" s="54"/>
      <c r="AC42" s="73"/>
      <c r="AD42" s="55"/>
      <c r="AE42" s="55"/>
      <c r="AF42" s="55"/>
      <c r="AG42" s="163"/>
      <c r="AH42" s="24"/>
      <c r="AI42" s="33" t="str">
        <f t="shared" si="55"/>
        <v/>
      </c>
      <c r="AJ42" s="103">
        <f t="shared" si="66"/>
        <v>0</v>
      </c>
      <c r="AK42" s="33" t="str">
        <f t="shared" si="11"/>
        <v/>
      </c>
      <c r="AL42" s="33" t="str">
        <f t="shared" si="12"/>
        <v/>
      </c>
      <c r="AM42" s="33" t="str">
        <f t="shared" si="13"/>
        <v/>
      </c>
      <c r="AN42" s="33">
        <f t="shared" si="14"/>
        <v>0</v>
      </c>
      <c r="AO42" s="33">
        <f t="shared" si="15"/>
        <v>0</v>
      </c>
      <c r="AP42" s="33" t="str">
        <f>IF(AI42="","",SUM($AL$35:AL42)/SUM($AM$35:AM42))</f>
        <v/>
      </c>
      <c r="AQ42" s="33">
        <f t="shared" si="16"/>
        <v>0</v>
      </c>
      <c r="AR42" s="33">
        <f t="shared" si="17"/>
        <v>0</v>
      </c>
      <c r="AS42" s="33" t="str">
        <f t="shared" si="18"/>
        <v/>
      </c>
      <c r="AT42" s="33" t="str">
        <f t="shared" si="19"/>
        <v/>
      </c>
      <c r="AU42" s="33" t="str">
        <f t="shared" si="20"/>
        <v/>
      </c>
      <c r="AV42" s="58" t="str">
        <f>IF(AI42="","",1-(SUM($AT$35:AT42)/SUM($AU$35:AU42)))</f>
        <v/>
      </c>
      <c r="AW42" s="52" t="s">
        <v>226</v>
      </c>
      <c r="AX42" s="75">
        <f t="shared" si="56"/>
        <v>0</v>
      </c>
      <c r="AY42" s="75" t="str">
        <f t="shared" si="57"/>
        <v/>
      </c>
      <c r="AZ42" s="54"/>
      <c r="BA42" s="73"/>
      <c r="BB42" s="55"/>
      <c r="BC42" s="55"/>
      <c r="BD42" s="55"/>
      <c r="BE42" s="163"/>
      <c r="BF42" s="24"/>
      <c r="BG42" s="33" t="str">
        <f t="shared" si="58"/>
        <v/>
      </c>
      <c r="BH42" s="103">
        <f t="shared" si="67"/>
        <v>0</v>
      </c>
      <c r="BI42" s="33" t="str">
        <f t="shared" si="21"/>
        <v/>
      </c>
      <c r="BJ42" s="33" t="str">
        <f t="shared" si="22"/>
        <v/>
      </c>
      <c r="BK42" s="33" t="str">
        <f t="shared" si="23"/>
        <v/>
      </c>
      <c r="BL42" s="33">
        <f t="shared" si="24"/>
        <v>0</v>
      </c>
      <c r="BM42" s="33">
        <f t="shared" si="25"/>
        <v>0</v>
      </c>
      <c r="BN42" s="33" t="str">
        <f>IF(BG42="","",SUM($BJ$35:BJ42)/SUM($BK$35:BK42))</f>
        <v/>
      </c>
      <c r="BO42" s="33">
        <f t="shared" si="26"/>
        <v>0</v>
      </c>
      <c r="BP42" s="33">
        <f t="shared" si="27"/>
        <v>0</v>
      </c>
      <c r="BQ42" s="33" t="str">
        <f t="shared" si="28"/>
        <v/>
      </c>
      <c r="BR42" s="33" t="str">
        <f t="shared" si="29"/>
        <v/>
      </c>
      <c r="BS42" s="33" t="str">
        <f t="shared" si="30"/>
        <v/>
      </c>
      <c r="BT42" s="58" t="str">
        <f>IF(BG42="","",1-(SUM($BR$35:BR42)/SUM($BS$35:BS42)))</f>
        <v/>
      </c>
      <c r="BU42" s="52" t="s">
        <v>226</v>
      </c>
      <c r="BV42" s="75">
        <f t="shared" si="59"/>
        <v>0</v>
      </c>
      <c r="BW42" s="75" t="str">
        <f t="shared" si="60"/>
        <v/>
      </c>
      <c r="BX42" s="148"/>
      <c r="BY42" s="149"/>
      <c r="BZ42" s="55"/>
      <c r="CA42" s="55"/>
      <c r="CB42" s="55"/>
      <c r="CC42" s="150"/>
      <c r="CD42" s="24"/>
      <c r="CE42" s="33" t="str">
        <f t="shared" si="61"/>
        <v/>
      </c>
      <c r="CF42" s="103">
        <f t="shared" si="68"/>
        <v>0</v>
      </c>
      <c r="CG42" s="33" t="str">
        <f t="shared" si="31"/>
        <v/>
      </c>
      <c r="CH42" s="33" t="str">
        <f t="shared" si="32"/>
        <v/>
      </c>
      <c r="CI42" s="33" t="str">
        <f t="shared" si="33"/>
        <v/>
      </c>
      <c r="CJ42" s="33">
        <f t="shared" si="34"/>
        <v>0</v>
      </c>
      <c r="CK42" s="33">
        <f t="shared" si="35"/>
        <v>0</v>
      </c>
      <c r="CL42" s="33" t="str">
        <f>IF(CE42="","",SUM($CH$35:CH42)/SUM($CI$35:CI42))</f>
        <v/>
      </c>
      <c r="CM42" s="33">
        <f t="shared" si="36"/>
        <v>0</v>
      </c>
      <c r="CN42" s="33">
        <f t="shared" si="37"/>
        <v>0</v>
      </c>
      <c r="CO42" s="33" t="str">
        <f t="shared" si="38"/>
        <v/>
      </c>
      <c r="CP42" s="33" t="str">
        <f t="shared" si="39"/>
        <v/>
      </c>
      <c r="CQ42" s="33" t="str">
        <f t="shared" si="40"/>
        <v/>
      </c>
      <c r="CR42" s="58" t="str">
        <f>IF(CE42="","",1-(SUM($CP$35:CP42)/SUM($CQ$35:CQ42)))</f>
        <v/>
      </c>
      <c r="CS42" s="52" t="s">
        <v>226</v>
      </c>
      <c r="CT42" s="75">
        <f t="shared" si="62"/>
        <v>0</v>
      </c>
      <c r="CU42" s="75" t="str">
        <f t="shared" si="63"/>
        <v/>
      </c>
      <c r="CV42" s="148"/>
      <c r="CW42" s="149"/>
      <c r="CX42" s="55"/>
      <c r="CY42" s="55"/>
      <c r="CZ42" s="55"/>
      <c r="DA42" s="150"/>
      <c r="DB42" s="24"/>
      <c r="DC42" s="33" t="str">
        <f t="shared" si="64"/>
        <v/>
      </c>
      <c r="DD42" s="103">
        <f t="shared" si="69"/>
        <v>0</v>
      </c>
      <c r="DE42" s="33" t="str">
        <f t="shared" si="41"/>
        <v/>
      </c>
      <c r="DF42" s="33" t="str">
        <f t="shared" si="42"/>
        <v/>
      </c>
      <c r="DG42" s="33" t="str">
        <f t="shared" si="43"/>
        <v/>
      </c>
      <c r="DH42" s="33">
        <f t="shared" si="44"/>
        <v>0</v>
      </c>
      <c r="DI42" s="33">
        <f t="shared" si="45"/>
        <v>0</v>
      </c>
      <c r="DJ42" s="33" t="str">
        <f>IF(DC42="","",SUM($DF$35:DF42)/SUM($DG$35:DG42))</f>
        <v/>
      </c>
      <c r="DK42" s="33">
        <f t="shared" si="46"/>
        <v>0</v>
      </c>
      <c r="DL42" s="33">
        <f t="shared" si="47"/>
        <v>0</v>
      </c>
      <c r="DM42" s="33" t="str">
        <f t="shared" si="48"/>
        <v/>
      </c>
      <c r="DN42" s="33" t="str">
        <f t="shared" si="49"/>
        <v/>
      </c>
      <c r="DO42" s="33" t="str">
        <f t="shared" si="50"/>
        <v/>
      </c>
      <c r="DP42" s="58" t="str">
        <f>IF(DC42="","",1-(SUM($DN$35:DN42)/SUM($DO$35:DO42)))</f>
        <v/>
      </c>
    </row>
    <row r="43" spans="1:120" x14ac:dyDescent="0.2">
      <c r="A43" s="52" t="s">
        <v>227</v>
      </c>
      <c r="B43" s="75">
        <f t="shared" si="51"/>
        <v>0</v>
      </c>
      <c r="C43" s="75" t="str">
        <f t="shared" si="52"/>
        <v/>
      </c>
      <c r="D43" s="54"/>
      <c r="E43" s="73"/>
      <c r="F43" s="55"/>
      <c r="G43" s="55"/>
      <c r="H43" s="55"/>
      <c r="I43" s="163"/>
      <c r="J43" s="163"/>
      <c r="K43" s="33" t="str">
        <f t="shared" si="0"/>
        <v/>
      </c>
      <c r="L43" s="103">
        <f t="shared" si="65"/>
        <v>0</v>
      </c>
      <c r="M43" s="33" t="str">
        <f t="shared" si="1"/>
        <v/>
      </c>
      <c r="N43" s="33" t="str">
        <f t="shared" si="2"/>
        <v/>
      </c>
      <c r="O43" s="33" t="str">
        <f t="shared" si="3"/>
        <v/>
      </c>
      <c r="P43" s="33">
        <f t="shared" si="4"/>
        <v>0</v>
      </c>
      <c r="Q43" s="33">
        <f t="shared" si="5"/>
        <v>0</v>
      </c>
      <c r="R43" s="33" t="str">
        <f>IF(K43="","",SUM($N$35:N43)/SUM($O$35:O43))</f>
        <v/>
      </c>
      <c r="S43" s="33">
        <f t="shared" si="6"/>
        <v>0</v>
      </c>
      <c r="T43" s="33">
        <f t="shared" si="7"/>
        <v>0</v>
      </c>
      <c r="U43" s="33" t="str">
        <f t="shared" si="8"/>
        <v/>
      </c>
      <c r="V43" s="33" t="str">
        <f t="shared" si="9"/>
        <v/>
      </c>
      <c r="W43" s="33" t="str">
        <f t="shared" si="10"/>
        <v/>
      </c>
      <c r="X43" s="58" t="str">
        <f>IF(K43="","",1-(SUM($V$35:V43)/SUM($W$35:W43)))</f>
        <v/>
      </c>
      <c r="Y43" s="52" t="s">
        <v>227</v>
      </c>
      <c r="Z43" s="75">
        <f t="shared" si="53"/>
        <v>0</v>
      </c>
      <c r="AA43" s="75" t="str">
        <f t="shared" si="54"/>
        <v/>
      </c>
      <c r="AB43" s="54"/>
      <c r="AC43" s="73"/>
      <c r="AD43" s="55"/>
      <c r="AE43" s="55"/>
      <c r="AF43" s="55"/>
      <c r="AG43" s="163"/>
      <c r="AH43" s="24"/>
      <c r="AI43" s="33" t="str">
        <f t="shared" si="55"/>
        <v/>
      </c>
      <c r="AJ43" s="103">
        <f t="shared" si="66"/>
        <v>0</v>
      </c>
      <c r="AK43" s="33" t="str">
        <f t="shared" si="11"/>
        <v/>
      </c>
      <c r="AL43" s="33" t="str">
        <f t="shared" si="12"/>
        <v/>
      </c>
      <c r="AM43" s="33" t="str">
        <f t="shared" si="13"/>
        <v/>
      </c>
      <c r="AN43" s="33">
        <f t="shared" si="14"/>
        <v>0</v>
      </c>
      <c r="AO43" s="33">
        <f t="shared" si="15"/>
        <v>0</v>
      </c>
      <c r="AP43" s="33" t="str">
        <f>IF(AI43="","",SUM($AL$35:AL43)/SUM($AM$35:AM43))</f>
        <v/>
      </c>
      <c r="AQ43" s="33">
        <f t="shared" si="16"/>
        <v>0</v>
      </c>
      <c r="AR43" s="33">
        <f t="shared" si="17"/>
        <v>0</v>
      </c>
      <c r="AS43" s="33" t="str">
        <f t="shared" si="18"/>
        <v/>
      </c>
      <c r="AT43" s="33" t="str">
        <f t="shared" si="19"/>
        <v/>
      </c>
      <c r="AU43" s="33" t="str">
        <f t="shared" si="20"/>
        <v/>
      </c>
      <c r="AV43" s="58" t="str">
        <f>IF(AI43="","",1-(SUM($AT$35:AT43)/SUM($AU$35:AU43)))</f>
        <v/>
      </c>
      <c r="AW43" s="52" t="s">
        <v>227</v>
      </c>
      <c r="AX43" s="75">
        <f t="shared" si="56"/>
        <v>0</v>
      </c>
      <c r="AY43" s="75" t="str">
        <f t="shared" si="57"/>
        <v/>
      </c>
      <c r="AZ43" s="54"/>
      <c r="BA43" s="73"/>
      <c r="BB43" s="55"/>
      <c r="BC43" s="55"/>
      <c r="BD43" s="55"/>
      <c r="BE43" s="163"/>
      <c r="BF43" s="24"/>
      <c r="BG43" s="33" t="str">
        <f t="shared" si="58"/>
        <v/>
      </c>
      <c r="BH43" s="103">
        <f t="shared" si="67"/>
        <v>0</v>
      </c>
      <c r="BI43" s="33" t="str">
        <f t="shared" si="21"/>
        <v/>
      </c>
      <c r="BJ43" s="33" t="str">
        <f t="shared" si="22"/>
        <v/>
      </c>
      <c r="BK43" s="33" t="str">
        <f t="shared" si="23"/>
        <v/>
      </c>
      <c r="BL43" s="33">
        <f t="shared" si="24"/>
        <v>0</v>
      </c>
      <c r="BM43" s="33">
        <f t="shared" si="25"/>
        <v>0</v>
      </c>
      <c r="BN43" s="33" t="str">
        <f>IF(BG43="","",SUM($BJ$35:BJ43)/SUM($BK$35:BK43))</f>
        <v/>
      </c>
      <c r="BO43" s="33">
        <f t="shared" si="26"/>
        <v>0</v>
      </c>
      <c r="BP43" s="33">
        <f t="shared" si="27"/>
        <v>0</v>
      </c>
      <c r="BQ43" s="33" t="str">
        <f t="shared" si="28"/>
        <v/>
      </c>
      <c r="BR43" s="33" t="str">
        <f t="shared" si="29"/>
        <v/>
      </c>
      <c r="BS43" s="33" t="str">
        <f t="shared" si="30"/>
        <v/>
      </c>
      <c r="BT43" s="58" t="str">
        <f>IF(BG43="","",1-(SUM($BR$35:BR43)/SUM($BS$35:BS43)))</f>
        <v/>
      </c>
      <c r="BU43" s="52" t="s">
        <v>227</v>
      </c>
      <c r="BV43" s="75">
        <f t="shared" si="59"/>
        <v>0</v>
      </c>
      <c r="BW43" s="75" t="str">
        <f t="shared" si="60"/>
        <v/>
      </c>
      <c r="BX43" s="148"/>
      <c r="BY43" s="149"/>
      <c r="BZ43" s="55"/>
      <c r="CA43" s="55"/>
      <c r="CB43" s="55"/>
      <c r="CC43" s="150"/>
      <c r="CD43" s="24"/>
      <c r="CE43" s="33" t="str">
        <f t="shared" si="61"/>
        <v/>
      </c>
      <c r="CF43" s="103">
        <f t="shared" si="68"/>
        <v>0</v>
      </c>
      <c r="CG43" s="33" t="str">
        <f t="shared" si="31"/>
        <v/>
      </c>
      <c r="CH43" s="33" t="str">
        <f t="shared" si="32"/>
        <v/>
      </c>
      <c r="CI43" s="33" t="str">
        <f t="shared" si="33"/>
        <v/>
      </c>
      <c r="CJ43" s="33">
        <f t="shared" si="34"/>
        <v>0</v>
      </c>
      <c r="CK43" s="33">
        <f t="shared" si="35"/>
        <v>0</v>
      </c>
      <c r="CL43" s="33" t="str">
        <f>IF(CE43="","",SUM($CH$35:CH43)/SUM($CI$35:CI43))</f>
        <v/>
      </c>
      <c r="CM43" s="33">
        <f t="shared" si="36"/>
        <v>0</v>
      </c>
      <c r="CN43" s="33">
        <f t="shared" si="37"/>
        <v>0</v>
      </c>
      <c r="CO43" s="33" t="str">
        <f t="shared" si="38"/>
        <v/>
      </c>
      <c r="CP43" s="33" t="str">
        <f t="shared" si="39"/>
        <v/>
      </c>
      <c r="CQ43" s="33" t="str">
        <f t="shared" si="40"/>
        <v/>
      </c>
      <c r="CR43" s="58" t="str">
        <f>IF(CE43="","",1-(SUM($CP$35:CP43)/SUM($CQ$35:CQ43)))</f>
        <v/>
      </c>
      <c r="CS43" s="52" t="s">
        <v>227</v>
      </c>
      <c r="CT43" s="75">
        <f t="shared" si="62"/>
        <v>0</v>
      </c>
      <c r="CU43" s="75" t="str">
        <f t="shared" si="63"/>
        <v/>
      </c>
      <c r="CV43" s="148"/>
      <c r="CW43" s="149"/>
      <c r="CX43" s="55"/>
      <c r="CY43" s="55"/>
      <c r="CZ43" s="55"/>
      <c r="DA43" s="150"/>
      <c r="DB43" s="24"/>
      <c r="DC43" s="33" t="str">
        <f t="shared" si="64"/>
        <v/>
      </c>
      <c r="DD43" s="103">
        <f t="shared" si="69"/>
        <v>0</v>
      </c>
      <c r="DE43" s="33" t="str">
        <f t="shared" si="41"/>
        <v/>
      </c>
      <c r="DF43" s="33" t="str">
        <f>IF(DC43="","",((DC43-$DC$55)*(CU43-$CU$55)))</f>
        <v/>
      </c>
      <c r="DG43" s="33" t="str">
        <f>IF(DC43="","",((CU43-$CU$55)^2))</f>
        <v/>
      </c>
      <c r="DH43" s="33">
        <f t="shared" si="44"/>
        <v>0</v>
      </c>
      <c r="DI43" s="33">
        <f t="shared" si="45"/>
        <v>0</v>
      </c>
      <c r="DJ43" s="33" t="str">
        <f>IF(DC43="","",SUM($DF$35:DF43)/SUM($DG$35:DG43))</f>
        <v/>
      </c>
      <c r="DK43" s="33">
        <f t="shared" si="46"/>
        <v>0</v>
      </c>
      <c r="DL43" s="33">
        <f t="shared" si="47"/>
        <v>0</v>
      </c>
      <c r="DM43" s="33" t="str">
        <f>IF(DC43="","",$DC$55-(DJ43*$CU$55))</f>
        <v/>
      </c>
      <c r="DN43" s="33" t="str">
        <f>IF(DC43="","",((DC43-$DM$55-($DJ$55*CU43))^2))</f>
        <v/>
      </c>
      <c r="DO43" s="33" t="str">
        <f>IF(DC43="","",((DC43-$DC$55)^2))</f>
        <v/>
      </c>
      <c r="DP43" s="58" t="str">
        <f>IF(DC43="","",1-(SUM($DN$35:DN43)/SUM($DO$35:DO43)))</f>
        <v/>
      </c>
    </row>
    <row r="44" spans="1:120" x14ac:dyDescent="0.2">
      <c r="A44" s="52" t="s">
        <v>228</v>
      </c>
      <c r="B44" s="75">
        <f t="shared" si="51"/>
        <v>0</v>
      </c>
      <c r="C44" s="75" t="str">
        <f t="shared" si="52"/>
        <v/>
      </c>
      <c r="D44" s="54"/>
      <c r="E44" s="73"/>
      <c r="F44" s="55"/>
      <c r="G44" s="55"/>
      <c r="H44" s="55"/>
      <c r="I44" s="163"/>
      <c r="J44" s="163"/>
      <c r="K44" s="33" t="str">
        <f t="shared" si="0"/>
        <v/>
      </c>
      <c r="L44" s="103">
        <f t="shared" si="65"/>
        <v>0</v>
      </c>
      <c r="M44" s="33" t="str">
        <f t="shared" si="1"/>
        <v/>
      </c>
      <c r="N44" s="33" t="str">
        <f t="shared" si="2"/>
        <v/>
      </c>
      <c r="O44" s="33" t="str">
        <f t="shared" si="3"/>
        <v/>
      </c>
      <c r="P44" s="33">
        <f t="shared" si="4"/>
        <v>0</v>
      </c>
      <c r="Q44" s="33">
        <f t="shared" si="5"/>
        <v>0</v>
      </c>
      <c r="R44" s="33" t="str">
        <f>IF(K44="","",SUM($N$35:N44)/SUM($O$35:O44))</f>
        <v/>
      </c>
      <c r="S44" s="33">
        <f t="shared" si="6"/>
        <v>0</v>
      </c>
      <c r="T44" s="33">
        <f t="shared" si="7"/>
        <v>0</v>
      </c>
      <c r="U44" s="33" t="str">
        <f t="shared" si="8"/>
        <v/>
      </c>
      <c r="V44" s="33" t="str">
        <f t="shared" si="9"/>
        <v/>
      </c>
      <c r="W44" s="33" t="str">
        <f t="shared" si="10"/>
        <v/>
      </c>
      <c r="X44" s="58" t="str">
        <f>IF(K44="","",1-(SUM($V$35:V44)/SUM($W$35:W44)))</f>
        <v/>
      </c>
      <c r="Y44" s="52" t="s">
        <v>228</v>
      </c>
      <c r="Z44" s="75">
        <f t="shared" si="53"/>
        <v>0</v>
      </c>
      <c r="AA44" s="75" t="str">
        <f t="shared" si="54"/>
        <v/>
      </c>
      <c r="AB44" s="54"/>
      <c r="AC44" s="73"/>
      <c r="AD44" s="55"/>
      <c r="AE44" s="55"/>
      <c r="AF44" s="55"/>
      <c r="AG44" s="163"/>
      <c r="AH44" s="24"/>
      <c r="AI44" s="33" t="str">
        <f t="shared" si="55"/>
        <v/>
      </c>
      <c r="AJ44" s="103">
        <f t="shared" si="66"/>
        <v>0</v>
      </c>
      <c r="AK44" s="33" t="str">
        <f t="shared" si="11"/>
        <v/>
      </c>
      <c r="AL44" s="33" t="str">
        <f t="shared" si="12"/>
        <v/>
      </c>
      <c r="AM44" s="33" t="str">
        <f t="shared" si="13"/>
        <v/>
      </c>
      <c r="AN44" s="33">
        <f t="shared" si="14"/>
        <v>0</v>
      </c>
      <c r="AO44" s="33">
        <f t="shared" si="15"/>
        <v>0</v>
      </c>
      <c r="AP44" s="33" t="str">
        <f>IF(AI44="","",SUM($AL$35:AL44)/SUM($AM$35:AM44))</f>
        <v/>
      </c>
      <c r="AQ44" s="33">
        <f t="shared" si="16"/>
        <v>0</v>
      </c>
      <c r="AR44" s="33">
        <f t="shared" si="17"/>
        <v>0</v>
      </c>
      <c r="AS44" s="33" t="str">
        <f t="shared" si="18"/>
        <v/>
      </c>
      <c r="AT44" s="33" t="str">
        <f t="shared" si="19"/>
        <v/>
      </c>
      <c r="AU44" s="33" t="str">
        <f t="shared" si="20"/>
        <v/>
      </c>
      <c r="AV44" s="58" t="str">
        <f>IF(AI44="","",1-(SUM($AT$35:AT44)/SUM($AU$35:AU44)))</f>
        <v/>
      </c>
      <c r="AW44" s="52" t="s">
        <v>228</v>
      </c>
      <c r="AX44" s="75">
        <f t="shared" si="56"/>
        <v>0</v>
      </c>
      <c r="AY44" s="75" t="str">
        <f t="shared" si="57"/>
        <v/>
      </c>
      <c r="AZ44" s="54"/>
      <c r="BA44" s="73"/>
      <c r="BB44" s="55"/>
      <c r="BC44" s="55"/>
      <c r="BD44" s="55"/>
      <c r="BE44" s="163"/>
      <c r="BF44" s="24"/>
      <c r="BG44" s="33" t="str">
        <f t="shared" si="58"/>
        <v/>
      </c>
      <c r="BH44" s="103">
        <f t="shared" si="67"/>
        <v>0</v>
      </c>
      <c r="BI44" s="33" t="str">
        <f t="shared" si="21"/>
        <v/>
      </c>
      <c r="BJ44" s="33" t="str">
        <f t="shared" si="22"/>
        <v/>
      </c>
      <c r="BK44" s="33" t="str">
        <f t="shared" si="23"/>
        <v/>
      </c>
      <c r="BL44" s="33">
        <f t="shared" si="24"/>
        <v>0</v>
      </c>
      <c r="BM44" s="33">
        <f t="shared" si="25"/>
        <v>0</v>
      </c>
      <c r="BN44" s="33" t="str">
        <f>IF(BG44="","",SUM($BJ$35:BJ44)/SUM($BK$35:BK44))</f>
        <v/>
      </c>
      <c r="BO44" s="33">
        <f t="shared" si="26"/>
        <v>0</v>
      </c>
      <c r="BP44" s="33">
        <f t="shared" si="27"/>
        <v>0</v>
      </c>
      <c r="BQ44" s="33" t="str">
        <f t="shared" si="28"/>
        <v/>
      </c>
      <c r="BR44" s="33" t="str">
        <f t="shared" si="29"/>
        <v/>
      </c>
      <c r="BS44" s="33" t="str">
        <f t="shared" si="30"/>
        <v/>
      </c>
      <c r="BT44" s="58" t="str">
        <f>IF(BG44="","",1-(SUM($BR$35:BR44)/SUM($BS$35:BS44)))</f>
        <v/>
      </c>
      <c r="BU44" s="52" t="s">
        <v>228</v>
      </c>
      <c r="BV44" s="75">
        <f t="shared" si="59"/>
        <v>0</v>
      </c>
      <c r="BW44" s="75" t="str">
        <f t="shared" si="60"/>
        <v/>
      </c>
      <c r="BX44" s="148"/>
      <c r="BY44" s="149"/>
      <c r="BZ44" s="55"/>
      <c r="CA44" s="55"/>
      <c r="CB44" s="55"/>
      <c r="CC44" s="150"/>
      <c r="CD44" s="24"/>
      <c r="CE44" s="33" t="str">
        <f t="shared" si="61"/>
        <v/>
      </c>
      <c r="CF44" s="103">
        <f t="shared" si="68"/>
        <v>0</v>
      </c>
      <c r="CG44" s="33" t="str">
        <f t="shared" si="31"/>
        <v/>
      </c>
      <c r="CH44" s="33" t="str">
        <f t="shared" si="32"/>
        <v/>
      </c>
      <c r="CI44" s="33" t="str">
        <f t="shared" si="33"/>
        <v/>
      </c>
      <c r="CJ44" s="33">
        <f t="shared" si="34"/>
        <v>0</v>
      </c>
      <c r="CK44" s="33">
        <f t="shared" si="35"/>
        <v>0</v>
      </c>
      <c r="CL44" s="33" t="str">
        <f>IF(CE44="","",SUM($CH$35:CH44)/SUM($CI$35:CI44))</f>
        <v/>
      </c>
      <c r="CM44" s="33">
        <f t="shared" si="36"/>
        <v>0</v>
      </c>
      <c r="CN44" s="33">
        <f t="shared" si="37"/>
        <v>0</v>
      </c>
      <c r="CO44" s="33" t="str">
        <f t="shared" si="38"/>
        <v/>
      </c>
      <c r="CP44" s="33" t="str">
        <f t="shared" si="39"/>
        <v/>
      </c>
      <c r="CQ44" s="33" t="str">
        <f t="shared" si="40"/>
        <v/>
      </c>
      <c r="CR44" s="58" t="str">
        <f>IF(CE44="","",1-(SUM($CP$35:CP44)/SUM($CQ$35:CQ44)))</f>
        <v/>
      </c>
      <c r="CS44" s="52" t="s">
        <v>228</v>
      </c>
      <c r="CT44" s="75">
        <f t="shared" si="62"/>
        <v>0</v>
      </c>
      <c r="CU44" s="75" t="str">
        <f t="shared" si="63"/>
        <v/>
      </c>
      <c r="CV44" s="148"/>
      <c r="CW44" s="149"/>
      <c r="CX44" s="55"/>
      <c r="CY44" s="55"/>
      <c r="CZ44" s="55"/>
      <c r="DA44" s="150"/>
      <c r="DB44" s="24"/>
      <c r="DC44" s="33" t="str">
        <f t="shared" si="64"/>
        <v/>
      </c>
      <c r="DD44" s="103">
        <f t="shared" si="69"/>
        <v>0</v>
      </c>
      <c r="DE44" s="33" t="str">
        <f t="shared" si="41"/>
        <v/>
      </c>
      <c r="DF44" s="33" t="str">
        <f t="shared" ref="DF44:DF54" si="70">IF(DC44="","",((DC44-$DC$55)*(CU44-$CU$55)))</f>
        <v/>
      </c>
      <c r="DG44" s="33" t="str">
        <f t="shared" ref="DG44:DG54" si="71">IF(DC44="","",((CU44-$CU$55)^2))</f>
        <v/>
      </c>
      <c r="DH44" s="33">
        <f t="shared" si="44"/>
        <v>0</v>
      </c>
      <c r="DI44" s="33">
        <f t="shared" si="45"/>
        <v>0</v>
      </c>
      <c r="DJ44" s="33" t="str">
        <f>IF(DC44="","",SUM($DF$35:DF44)/SUM($DG$35:DG44))</f>
        <v/>
      </c>
      <c r="DK44" s="33">
        <f t="shared" si="46"/>
        <v>0</v>
      </c>
      <c r="DL44" s="33">
        <f t="shared" si="47"/>
        <v>0</v>
      </c>
      <c r="DM44" s="33" t="str">
        <f t="shared" ref="DM44:DM54" si="72">IF(DC44="","",$DC$55-(DJ44*$CU$55))</f>
        <v/>
      </c>
      <c r="DN44" s="33" t="str">
        <f t="shared" ref="DN44:DN54" si="73">IF(DC44="","",((DC44-$DM$55-($DJ$55*CU44))^2))</f>
        <v/>
      </c>
      <c r="DO44" s="33" t="str">
        <f t="shared" ref="DO44:DO54" si="74">IF(DC44="","",((DC44-$DC$55)^2))</f>
        <v/>
      </c>
      <c r="DP44" s="58" t="str">
        <f>IF(DC44="","",1-(SUM($DN$35:DN44)/SUM($DO$35:DO44)))</f>
        <v/>
      </c>
    </row>
    <row r="45" spans="1:120" x14ac:dyDescent="0.2">
      <c r="A45" s="52" t="s">
        <v>229</v>
      </c>
      <c r="B45" s="75">
        <f t="shared" si="51"/>
        <v>0</v>
      </c>
      <c r="C45" s="75" t="str">
        <f t="shared" si="52"/>
        <v/>
      </c>
      <c r="D45" s="148"/>
      <c r="E45" s="149"/>
      <c r="F45" s="55"/>
      <c r="G45" s="55"/>
      <c r="H45" s="55"/>
      <c r="I45" s="150"/>
      <c r="J45" s="24"/>
      <c r="K45" s="33" t="str">
        <f>+IF(I45="","",(($J$34-J45)-($I$34-I45)))</f>
        <v/>
      </c>
      <c r="L45" s="103">
        <f t="shared" si="65"/>
        <v>0</v>
      </c>
      <c r="M45" s="33" t="str">
        <f t="shared" si="1"/>
        <v/>
      </c>
      <c r="N45" s="33" t="str">
        <f t="shared" si="2"/>
        <v/>
      </c>
      <c r="O45" s="33" t="str">
        <f t="shared" si="3"/>
        <v/>
      </c>
      <c r="P45" s="33">
        <f t="shared" si="4"/>
        <v>0</v>
      </c>
      <c r="Q45" s="33">
        <f t="shared" si="5"/>
        <v>0</v>
      </c>
      <c r="R45" s="33" t="str">
        <f>IF(K45="","",SUM($N$35:N45)/SUM($O$35:O45))</f>
        <v/>
      </c>
      <c r="S45" s="33">
        <f t="shared" si="6"/>
        <v>0</v>
      </c>
      <c r="T45" s="33">
        <f t="shared" si="7"/>
        <v>0</v>
      </c>
      <c r="U45" s="33" t="str">
        <f t="shared" si="8"/>
        <v/>
      </c>
      <c r="V45" s="33" t="str">
        <f>IF(K45="","",((K45-$U$55-($R$55*C45))^2))</f>
        <v/>
      </c>
      <c r="W45" s="33" t="str">
        <f>IF(K45="","",((K45-$K$55)^2))</f>
        <v/>
      </c>
      <c r="X45" s="58" t="str">
        <f>IF(K45="","",1-(SUM($V$35:V45)/SUM($W$35:W45)))</f>
        <v/>
      </c>
      <c r="Y45" s="52" t="s">
        <v>229</v>
      </c>
      <c r="Z45" s="75">
        <f t="shared" si="53"/>
        <v>0</v>
      </c>
      <c r="AA45" s="75" t="str">
        <f t="shared" si="54"/>
        <v/>
      </c>
      <c r="AB45" s="148"/>
      <c r="AC45" s="149"/>
      <c r="AD45" s="55"/>
      <c r="AE45" s="55"/>
      <c r="AF45" s="55"/>
      <c r="AG45" s="150"/>
      <c r="AH45" s="24"/>
      <c r="AI45" s="33" t="str">
        <f t="shared" si="55"/>
        <v/>
      </c>
      <c r="AJ45" s="103">
        <f t="shared" si="66"/>
        <v>0</v>
      </c>
      <c r="AK45" s="33" t="str">
        <f t="shared" si="11"/>
        <v/>
      </c>
      <c r="AL45" s="33" t="str">
        <f>IF(AI45="","",((AI45-$AI$55)*(AA45-$AA$55)))</f>
        <v/>
      </c>
      <c r="AM45" s="33" t="str">
        <f>IF(AI45="","",((AA45-$AA$55)^2))</f>
        <v/>
      </c>
      <c r="AN45" s="33">
        <f t="shared" si="14"/>
        <v>0</v>
      </c>
      <c r="AO45" s="33">
        <f t="shared" si="15"/>
        <v>0</v>
      </c>
      <c r="AP45" s="33" t="str">
        <f>IF(AI45="","",SUM($AL$35:AL45)/SUM($AM$35:AM45))</f>
        <v/>
      </c>
      <c r="AQ45" s="33">
        <f t="shared" si="16"/>
        <v>0</v>
      </c>
      <c r="AR45" s="33">
        <f t="shared" si="17"/>
        <v>0</v>
      </c>
      <c r="AS45" s="33" t="str">
        <f>IF(AI45="","",$AI$55-(AP45*$AA$55))</f>
        <v/>
      </c>
      <c r="AT45" s="33" t="str">
        <f>IF(AI45="","",((AI45-$AS$55-($AP$55*AA45))^2))</f>
        <v/>
      </c>
      <c r="AU45" s="33" t="str">
        <f>IF(AI45="","",((AI45-$AI$55)^2))</f>
        <v/>
      </c>
      <c r="AV45" s="58" t="str">
        <f>IF(AI45="","",1-(SUM($AT$35:AT45)/SUM($AU$35:AU45)))</f>
        <v/>
      </c>
      <c r="AW45" s="52" t="s">
        <v>229</v>
      </c>
      <c r="AX45" s="75">
        <f t="shared" si="56"/>
        <v>0</v>
      </c>
      <c r="AY45" s="75" t="str">
        <f t="shared" si="57"/>
        <v/>
      </c>
      <c r="AZ45" s="148"/>
      <c r="BA45" s="149"/>
      <c r="BB45" s="55"/>
      <c r="BC45" s="55"/>
      <c r="BD45" s="55"/>
      <c r="BE45" s="150"/>
      <c r="BF45" s="24"/>
      <c r="BG45" s="33" t="str">
        <f t="shared" si="58"/>
        <v/>
      </c>
      <c r="BH45" s="103">
        <f t="shared" si="67"/>
        <v>0</v>
      </c>
      <c r="BI45" s="33" t="str">
        <f t="shared" si="21"/>
        <v/>
      </c>
      <c r="BJ45" s="33" t="str">
        <f t="shared" si="22"/>
        <v/>
      </c>
      <c r="BK45" s="33" t="str">
        <f t="shared" si="23"/>
        <v/>
      </c>
      <c r="BL45" s="33">
        <f t="shared" si="24"/>
        <v>0</v>
      </c>
      <c r="BM45" s="33">
        <f t="shared" si="25"/>
        <v>0</v>
      </c>
      <c r="BN45" s="33" t="str">
        <f>IF(BG45="","",SUM($BJ$35:BJ45)/SUM($BK$35:BK45))</f>
        <v/>
      </c>
      <c r="BO45" s="33">
        <f t="shared" si="26"/>
        <v>0</v>
      </c>
      <c r="BP45" s="33">
        <f t="shared" si="27"/>
        <v>0</v>
      </c>
      <c r="BQ45" s="33" t="str">
        <f t="shared" si="28"/>
        <v/>
      </c>
      <c r="BR45" s="33" t="str">
        <f>IF(BG45="","",((BG45-$BQ$55-($BN$55*AY45))^2))</f>
        <v/>
      </c>
      <c r="BS45" s="33" t="str">
        <f>IF(BG45="","",((BG45-$BG$55)^2))</f>
        <v/>
      </c>
      <c r="BT45" s="58" t="str">
        <f>IF(BG45="","",1-(SUM($BR$35:BR45)/SUM($BS$35:BS45)))</f>
        <v/>
      </c>
      <c r="BU45" s="52" t="s">
        <v>229</v>
      </c>
      <c r="BV45" s="75">
        <f t="shared" si="59"/>
        <v>0</v>
      </c>
      <c r="BW45" s="75" t="str">
        <f t="shared" si="60"/>
        <v/>
      </c>
      <c r="BX45" s="148"/>
      <c r="BY45" s="149"/>
      <c r="BZ45" s="55"/>
      <c r="CA45" s="55"/>
      <c r="CB45" s="55"/>
      <c r="CC45" s="150"/>
      <c r="CD45" s="24"/>
      <c r="CE45" s="33" t="str">
        <f t="shared" si="61"/>
        <v/>
      </c>
      <c r="CF45" s="103">
        <f t="shared" si="68"/>
        <v>0</v>
      </c>
      <c r="CG45" s="33" t="str">
        <f t="shared" si="31"/>
        <v/>
      </c>
      <c r="CH45" s="33" t="str">
        <f>IF(CE45="","",((CE45-$CE$55)*(BW45-$BW$55)))</f>
        <v/>
      </c>
      <c r="CI45" s="33" t="str">
        <f>IF(CE45="","",((BW45-$BW$55)^2))</f>
        <v/>
      </c>
      <c r="CJ45" s="33">
        <f t="shared" si="34"/>
        <v>0</v>
      </c>
      <c r="CK45" s="33">
        <f t="shared" si="35"/>
        <v>0</v>
      </c>
      <c r="CL45" s="33" t="str">
        <f>IF(CE45="","",SUM($CH$35:CH45)/SUM($CI$35:CI45))</f>
        <v/>
      </c>
      <c r="CM45" s="33">
        <f t="shared" si="36"/>
        <v>0</v>
      </c>
      <c r="CN45" s="33">
        <f t="shared" si="37"/>
        <v>0</v>
      </c>
      <c r="CO45" s="33" t="str">
        <f>IF(CE45="","",$CE$55-(CL45*$BW$55))</f>
        <v/>
      </c>
      <c r="CP45" s="33" t="str">
        <f>IF(CE45="","",((CE45-$CO$55-($CL$55*BW45))^2))</f>
        <v/>
      </c>
      <c r="CQ45" s="33" t="str">
        <f>IF(CE45="","",((CE45-$CE$55)^2))</f>
        <v/>
      </c>
      <c r="CR45" s="58" t="str">
        <f>IF(CE45="","",1-(SUM($CP$35:CP45)/SUM($CQ$35:CQ45)))</f>
        <v/>
      </c>
      <c r="CS45" s="52" t="s">
        <v>229</v>
      </c>
      <c r="CT45" s="75">
        <f t="shared" si="62"/>
        <v>0</v>
      </c>
      <c r="CU45" s="75" t="str">
        <f t="shared" si="63"/>
        <v/>
      </c>
      <c r="CV45" s="148"/>
      <c r="CW45" s="149"/>
      <c r="CX45" s="55"/>
      <c r="CY45" s="55"/>
      <c r="CZ45" s="55"/>
      <c r="DA45" s="150"/>
      <c r="DB45" s="24"/>
      <c r="DC45" s="33" t="str">
        <f t="shared" si="64"/>
        <v/>
      </c>
      <c r="DD45" s="103">
        <f t="shared" si="69"/>
        <v>0</v>
      </c>
      <c r="DE45" s="33" t="str">
        <f t="shared" si="41"/>
        <v/>
      </c>
      <c r="DF45" s="33" t="str">
        <f t="shared" si="70"/>
        <v/>
      </c>
      <c r="DG45" s="33" t="str">
        <f t="shared" si="71"/>
        <v/>
      </c>
      <c r="DH45" s="33">
        <f t="shared" si="44"/>
        <v>0</v>
      </c>
      <c r="DI45" s="33">
        <f t="shared" si="45"/>
        <v>0</v>
      </c>
      <c r="DJ45" s="33" t="str">
        <f>IF(DC45="","",SUM($DF$35:DF45)/SUM($DG$35:DG45))</f>
        <v/>
      </c>
      <c r="DK45" s="33">
        <f t="shared" si="46"/>
        <v>0</v>
      </c>
      <c r="DL45" s="33">
        <f t="shared" si="47"/>
        <v>0</v>
      </c>
      <c r="DM45" s="33" t="str">
        <f t="shared" si="72"/>
        <v/>
      </c>
      <c r="DN45" s="33" t="str">
        <f t="shared" si="73"/>
        <v/>
      </c>
      <c r="DO45" s="33" t="str">
        <f t="shared" si="74"/>
        <v/>
      </c>
      <c r="DP45" s="58" t="str">
        <f>IF(DC45="","",1-(SUM($DN$35:DN45)/SUM($DO$35:DO45)))</f>
        <v/>
      </c>
    </row>
    <row r="46" spans="1:120" x14ac:dyDescent="0.2">
      <c r="A46" s="52" t="s">
        <v>230</v>
      </c>
      <c r="B46" s="75">
        <f t="shared" si="51"/>
        <v>0</v>
      </c>
      <c r="C46" s="75" t="str">
        <f t="shared" si="52"/>
        <v/>
      </c>
      <c r="D46" s="148"/>
      <c r="E46" s="73"/>
      <c r="F46" s="55"/>
      <c r="G46" s="55"/>
      <c r="H46" s="55"/>
      <c r="I46" s="24"/>
      <c r="J46" s="24"/>
      <c r="K46" s="33" t="str">
        <f t="shared" ref="K46:K54" si="75">+IF(I46="","",(($J$34-J46)-($I$34-I46)))</f>
        <v/>
      </c>
      <c r="L46" s="103">
        <f t="shared" si="65"/>
        <v>0</v>
      </c>
      <c r="M46" s="33" t="str">
        <f t="shared" si="1"/>
        <v/>
      </c>
      <c r="N46" s="33" t="str">
        <f t="shared" si="2"/>
        <v/>
      </c>
      <c r="O46" s="33" t="str">
        <f t="shared" si="3"/>
        <v/>
      </c>
      <c r="P46" s="33">
        <f t="shared" si="4"/>
        <v>0</v>
      </c>
      <c r="Q46" s="33">
        <f t="shared" si="5"/>
        <v>0</v>
      </c>
      <c r="R46" s="33" t="str">
        <f>IF(K46="","",SUM($N$35:N46)/SUM($O$35:O46))</f>
        <v/>
      </c>
      <c r="S46" s="33">
        <f t="shared" si="6"/>
        <v>0</v>
      </c>
      <c r="T46" s="33">
        <f t="shared" si="7"/>
        <v>0</v>
      </c>
      <c r="U46" s="33" t="str">
        <f t="shared" si="8"/>
        <v/>
      </c>
      <c r="V46" s="33" t="str">
        <f t="shared" ref="V46:V54" si="76">IF(K46="","",((K46-$U$55-($R$55*C46))^2))</f>
        <v/>
      </c>
      <c r="W46" s="33" t="str">
        <f t="shared" ref="W46:W54" si="77">IF(K46="","",((K46-$K$55)^2))</f>
        <v/>
      </c>
      <c r="X46" s="58" t="str">
        <f>IF(K46="","",1-(SUM($V$35:V46)/SUM($W$35:W46)))</f>
        <v/>
      </c>
      <c r="Y46" s="52" t="s">
        <v>230</v>
      </c>
      <c r="Z46" s="75">
        <f t="shared" si="53"/>
        <v>0</v>
      </c>
      <c r="AA46" s="75" t="str">
        <f t="shared" si="54"/>
        <v/>
      </c>
      <c r="AB46" s="148"/>
      <c r="AC46" s="73"/>
      <c r="AD46" s="55"/>
      <c r="AE46" s="55"/>
      <c r="AF46" s="55"/>
      <c r="AG46" s="24"/>
      <c r="AH46" s="24"/>
      <c r="AI46" s="33" t="str">
        <f t="shared" si="55"/>
        <v/>
      </c>
      <c r="AJ46" s="103">
        <f t="shared" si="66"/>
        <v>0</v>
      </c>
      <c r="AK46" s="33" t="str">
        <f t="shared" si="11"/>
        <v/>
      </c>
      <c r="AL46" s="33" t="str">
        <f>IF(AI46="","",((AI46-$AI$55)*(AA46-$AA$55)))</f>
        <v/>
      </c>
      <c r="AM46" s="33" t="str">
        <f>IF(AI46="","",((AA46-$AA$55)^2))</f>
        <v/>
      </c>
      <c r="AN46" s="33">
        <f t="shared" si="14"/>
        <v>0</v>
      </c>
      <c r="AO46" s="33">
        <f t="shared" si="15"/>
        <v>0</v>
      </c>
      <c r="AP46" s="33" t="str">
        <f>IF(AI46="","",SUM($AL$35:AL46)/SUM($AM$35:AM46))</f>
        <v/>
      </c>
      <c r="AQ46" s="33">
        <f t="shared" si="16"/>
        <v>0</v>
      </c>
      <c r="AR46" s="33">
        <f t="shared" si="17"/>
        <v>0</v>
      </c>
      <c r="AS46" s="33" t="str">
        <f>IF(AI46="","",$AI$55-(AP46*$AA$55))</f>
        <v/>
      </c>
      <c r="AT46" s="33" t="str">
        <f t="shared" ref="AT46:AT54" si="78">IF(AI46="","",((AI46-$AS$55-($AP$55*AA46))^2))</f>
        <v/>
      </c>
      <c r="AU46" s="33" t="str">
        <f>IF(AI46="","",((AI46-$AI$55)^2))</f>
        <v/>
      </c>
      <c r="AV46" s="58" t="str">
        <f>IF(AI46="","",1-(SUM($AT$35:AT46)/SUM($AU$35:AU46)))</f>
        <v/>
      </c>
      <c r="AW46" s="52" t="s">
        <v>230</v>
      </c>
      <c r="AX46" s="75">
        <f t="shared" si="56"/>
        <v>0</v>
      </c>
      <c r="AY46" s="75" t="str">
        <f t="shared" si="57"/>
        <v/>
      </c>
      <c r="AZ46" s="148"/>
      <c r="BA46" s="73"/>
      <c r="BB46" s="55"/>
      <c r="BC46" s="55"/>
      <c r="BD46" s="55"/>
      <c r="BE46" s="24"/>
      <c r="BF46" s="24"/>
      <c r="BG46" s="33" t="str">
        <f t="shared" si="58"/>
        <v/>
      </c>
      <c r="BH46" s="103">
        <f t="shared" si="67"/>
        <v>0</v>
      </c>
      <c r="BI46" s="33" t="str">
        <f t="shared" si="21"/>
        <v/>
      </c>
      <c r="BJ46" s="33" t="str">
        <f t="shared" ref="BJ46:BJ54" si="79">IF(BG46="","",((BG46-$BG$55)*(AY46-$AY$55)))</f>
        <v/>
      </c>
      <c r="BK46" s="33" t="str">
        <f t="shared" ref="BK46:BK54" si="80">IF(BG46="","",((AY46-$AY$55)^2))</f>
        <v/>
      </c>
      <c r="BL46" s="33">
        <f t="shared" si="24"/>
        <v>0</v>
      </c>
      <c r="BM46" s="33">
        <f t="shared" si="25"/>
        <v>0</v>
      </c>
      <c r="BN46" s="33" t="str">
        <f>IF(BG46="","",SUM($BJ$35:BJ46)/SUM($BK$35:BK46))</f>
        <v/>
      </c>
      <c r="BO46" s="33">
        <f t="shared" si="26"/>
        <v>0</v>
      </c>
      <c r="BP46" s="33">
        <f t="shared" si="27"/>
        <v>0</v>
      </c>
      <c r="BQ46" s="33" t="str">
        <f t="shared" ref="BQ46:BQ54" si="81">IF(BG46="","",$BG$55-(BN46*$AY$55))</f>
        <v/>
      </c>
      <c r="BR46" s="33" t="str">
        <f t="shared" ref="BR46:BR54" si="82">IF(BG46="","",((BG46-$BQ$55-($BN$55*AY46))^2))</f>
        <v/>
      </c>
      <c r="BS46" s="33" t="str">
        <f t="shared" ref="BS46:BS54" si="83">IF(BG46="","",((BG46-$BG$55)^2))</f>
        <v/>
      </c>
      <c r="BT46" s="58" t="str">
        <f>IF(BG46="","",1-(SUM($BR$35:BR46)/SUM($BS$35:BS46)))</f>
        <v/>
      </c>
      <c r="BU46" s="52" t="s">
        <v>230</v>
      </c>
      <c r="BV46" s="75">
        <f t="shared" si="59"/>
        <v>0</v>
      </c>
      <c r="BW46" s="75" t="str">
        <f t="shared" si="60"/>
        <v/>
      </c>
      <c r="BX46" s="148"/>
      <c r="BY46" s="73"/>
      <c r="BZ46" s="55"/>
      <c r="CA46" s="55"/>
      <c r="CB46" s="55"/>
      <c r="CC46" s="24"/>
      <c r="CD46" s="24"/>
      <c r="CE46" s="33" t="str">
        <f t="shared" si="61"/>
        <v/>
      </c>
      <c r="CF46" s="103">
        <f t="shared" si="68"/>
        <v>0</v>
      </c>
      <c r="CG46" s="33" t="str">
        <f t="shared" si="31"/>
        <v/>
      </c>
      <c r="CH46" s="33" t="str">
        <f t="shared" ref="CH46:CH54" si="84">IF(CE46="","",((CE46-$CE$55)*(BW46-$BW$55)))</f>
        <v/>
      </c>
      <c r="CI46" s="33" t="str">
        <f t="shared" ref="CI46:CI54" si="85">IF(CE46="","",((BW46-$BW$55)^2))</f>
        <v/>
      </c>
      <c r="CJ46" s="33">
        <f t="shared" si="34"/>
        <v>0</v>
      </c>
      <c r="CK46" s="33">
        <f t="shared" si="35"/>
        <v>0</v>
      </c>
      <c r="CL46" s="33" t="str">
        <f>IF(CE46="","",SUM($CH$35:CH46)/SUM($CI$35:CI46))</f>
        <v/>
      </c>
      <c r="CM46" s="33">
        <f t="shared" si="36"/>
        <v>0</v>
      </c>
      <c r="CN46" s="33">
        <f t="shared" si="37"/>
        <v>0</v>
      </c>
      <c r="CO46" s="33" t="str">
        <f t="shared" ref="CO46:CO54" si="86">IF(CE46="","",$CE$55-(CL46*$BW$55))</f>
        <v/>
      </c>
      <c r="CP46" s="33" t="str">
        <f t="shared" ref="CP46:CP54" si="87">IF(CE46="","",((CE46-$CO$55-($CL$55*BW46))^2))</f>
        <v/>
      </c>
      <c r="CQ46" s="33" t="str">
        <f t="shared" ref="CQ46:CQ54" si="88">IF(CE46="","",((CE46-$CE$55)^2))</f>
        <v/>
      </c>
      <c r="CR46" s="58" t="str">
        <f>IF(CE46="","",1-(SUM($CP$35:CP46)/SUM($CQ$35:CQ46)))</f>
        <v/>
      </c>
      <c r="CS46" s="52" t="s">
        <v>230</v>
      </c>
      <c r="CT46" s="75">
        <f t="shared" si="62"/>
        <v>0</v>
      </c>
      <c r="CU46" s="75" t="str">
        <f t="shared" si="63"/>
        <v/>
      </c>
      <c r="CV46" s="148"/>
      <c r="CW46" s="73"/>
      <c r="CX46" s="55"/>
      <c r="CY46" s="55"/>
      <c r="CZ46" s="55"/>
      <c r="DA46" s="24"/>
      <c r="DB46" s="24"/>
      <c r="DC46" s="33" t="str">
        <f t="shared" si="64"/>
        <v/>
      </c>
      <c r="DD46" s="103">
        <f t="shared" si="69"/>
        <v>0</v>
      </c>
      <c r="DE46" s="33" t="str">
        <f t="shared" si="41"/>
        <v/>
      </c>
      <c r="DF46" s="33" t="str">
        <f t="shared" si="70"/>
        <v/>
      </c>
      <c r="DG46" s="33" t="str">
        <f t="shared" si="71"/>
        <v/>
      </c>
      <c r="DH46" s="33">
        <f t="shared" si="44"/>
        <v>0</v>
      </c>
      <c r="DI46" s="33">
        <f t="shared" si="45"/>
        <v>0</v>
      </c>
      <c r="DJ46" s="33" t="str">
        <f>IF(DC46="","",SUM($DF$35:DF46)/SUM($DG$35:DG46))</f>
        <v/>
      </c>
      <c r="DK46" s="33">
        <f t="shared" si="46"/>
        <v>0</v>
      </c>
      <c r="DL46" s="33">
        <f t="shared" si="47"/>
        <v>0</v>
      </c>
      <c r="DM46" s="33" t="str">
        <f t="shared" si="72"/>
        <v/>
      </c>
      <c r="DN46" s="33" t="str">
        <f t="shared" si="73"/>
        <v/>
      </c>
      <c r="DO46" s="33" t="str">
        <f t="shared" si="74"/>
        <v/>
      </c>
      <c r="DP46" s="58" t="str">
        <f>IF(DC46="","",1-(SUM($DN$35:DN46)/SUM($DO$35:DO46)))</f>
        <v/>
      </c>
    </row>
    <row r="47" spans="1:120" x14ac:dyDescent="0.2">
      <c r="A47" s="52" t="s">
        <v>231</v>
      </c>
      <c r="B47" s="75">
        <f t="shared" si="51"/>
        <v>0</v>
      </c>
      <c r="C47" s="75" t="str">
        <f t="shared" si="52"/>
        <v/>
      </c>
      <c r="D47" s="148"/>
      <c r="E47" s="73"/>
      <c r="F47" s="55"/>
      <c r="G47" s="55"/>
      <c r="H47" s="55"/>
      <c r="I47" s="24"/>
      <c r="J47" s="24"/>
      <c r="K47" s="33" t="str">
        <f t="shared" si="75"/>
        <v/>
      </c>
      <c r="L47" s="103">
        <f t="shared" si="65"/>
        <v>0</v>
      </c>
      <c r="M47" s="33" t="str">
        <f t="shared" si="1"/>
        <v/>
      </c>
      <c r="N47" s="33" t="str">
        <f t="shared" si="2"/>
        <v/>
      </c>
      <c r="O47" s="33" t="str">
        <f t="shared" si="3"/>
        <v/>
      </c>
      <c r="P47" s="33">
        <f t="shared" si="4"/>
        <v>0</v>
      </c>
      <c r="Q47" s="33">
        <f t="shared" si="5"/>
        <v>0</v>
      </c>
      <c r="R47" s="33" t="str">
        <f>IF(K47="","",SUM($N$35:N47)/SUM($O$35:O47))</f>
        <v/>
      </c>
      <c r="S47" s="33">
        <f t="shared" si="6"/>
        <v>0</v>
      </c>
      <c r="T47" s="33">
        <f t="shared" si="7"/>
        <v>0</v>
      </c>
      <c r="U47" s="33" t="str">
        <f t="shared" si="8"/>
        <v/>
      </c>
      <c r="V47" s="33" t="str">
        <f t="shared" si="76"/>
        <v/>
      </c>
      <c r="W47" s="33" t="str">
        <f t="shared" si="77"/>
        <v/>
      </c>
      <c r="X47" s="58" t="str">
        <f>IF(K47="","",1-(SUM($V$35:V47)/SUM($W$35:W47)))</f>
        <v/>
      </c>
      <c r="Y47" s="52" t="s">
        <v>231</v>
      </c>
      <c r="Z47" s="75">
        <f t="shared" si="53"/>
        <v>0</v>
      </c>
      <c r="AA47" s="75" t="str">
        <f t="shared" si="54"/>
        <v/>
      </c>
      <c r="AB47" s="148"/>
      <c r="AC47" s="73"/>
      <c r="AD47" s="55"/>
      <c r="AE47" s="55"/>
      <c r="AF47" s="55"/>
      <c r="AG47" s="24"/>
      <c r="AH47" s="24"/>
      <c r="AI47" s="33" t="str">
        <f t="shared" si="55"/>
        <v/>
      </c>
      <c r="AJ47" s="103">
        <f t="shared" si="66"/>
        <v>0</v>
      </c>
      <c r="AK47" s="33" t="str">
        <f t="shared" si="11"/>
        <v/>
      </c>
      <c r="AL47" s="33" t="str">
        <f t="shared" ref="AL47:AL54" si="89">IF(AI47="","",((AI47-$AI$55)*(AA47-$AA$55)))</f>
        <v/>
      </c>
      <c r="AM47" s="33" t="str">
        <f t="shared" ref="AM47:AM54" si="90">IF(AI47="","",((AA47-$AA$55)^2))</f>
        <v/>
      </c>
      <c r="AN47" s="33">
        <f t="shared" si="14"/>
        <v>0</v>
      </c>
      <c r="AO47" s="33">
        <f t="shared" si="15"/>
        <v>0</v>
      </c>
      <c r="AP47" s="33" t="str">
        <f>IF(AI47="","",SUM($AL$35:AL47)/SUM($AM$35:AM47))</f>
        <v/>
      </c>
      <c r="AQ47" s="33">
        <f t="shared" si="16"/>
        <v>0</v>
      </c>
      <c r="AR47" s="33">
        <f t="shared" si="17"/>
        <v>0</v>
      </c>
      <c r="AS47" s="33" t="str">
        <f t="shared" ref="AS47:AS54" si="91">IF(AI47="","",$AI$55-(AP47*$AA$55))</f>
        <v/>
      </c>
      <c r="AT47" s="33" t="str">
        <f t="shared" si="78"/>
        <v/>
      </c>
      <c r="AU47" s="33" t="str">
        <f t="shared" ref="AU47:AU54" si="92">IF(AI47="","",((AI47-$AI$55)^2))</f>
        <v/>
      </c>
      <c r="AV47" s="58" t="str">
        <f>IF(AI47="","",1-(SUM($AT$35:AT47)/SUM($AU$35:AU47)))</f>
        <v/>
      </c>
      <c r="AW47" s="52" t="s">
        <v>231</v>
      </c>
      <c r="AX47" s="75">
        <f t="shared" si="56"/>
        <v>0</v>
      </c>
      <c r="AY47" s="75" t="str">
        <f t="shared" si="57"/>
        <v/>
      </c>
      <c r="AZ47" s="148"/>
      <c r="BA47" s="73"/>
      <c r="BB47" s="55"/>
      <c r="BC47" s="55"/>
      <c r="BD47" s="55"/>
      <c r="BE47" s="24"/>
      <c r="BF47" s="24"/>
      <c r="BG47" s="33" t="str">
        <f t="shared" si="58"/>
        <v/>
      </c>
      <c r="BH47" s="103">
        <f t="shared" si="67"/>
        <v>0</v>
      </c>
      <c r="BI47" s="33" t="str">
        <f t="shared" si="21"/>
        <v/>
      </c>
      <c r="BJ47" s="33" t="str">
        <f t="shared" si="79"/>
        <v/>
      </c>
      <c r="BK47" s="33" t="str">
        <f t="shared" si="80"/>
        <v/>
      </c>
      <c r="BL47" s="33">
        <f t="shared" si="24"/>
        <v>0</v>
      </c>
      <c r="BM47" s="33">
        <f t="shared" si="25"/>
        <v>0</v>
      </c>
      <c r="BN47" s="33" t="str">
        <f>IF(BG47="","",SUM($BJ$35:BJ47)/SUM($BK$35:BK47))</f>
        <v/>
      </c>
      <c r="BO47" s="33">
        <f t="shared" si="26"/>
        <v>0</v>
      </c>
      <c r="BP47" s="33">
        <f t="shared" si="27"/>
        <v>0</v>
      </c>
      <c r="BQ47" s="33" t="str">
        <f t="shared" si="81"/>
        <v/>
      </c>
      <c r="BR47" s="33" t="str">
        <f t="shared" si="82"/>
        <v/>
      </c>
      <c r="BS47" s="33" t="str">
        <f t="shared" si="83"/>
        <v/>
      </c>
      <c r="BT47" s="58" t="str">
        <f>IF(BG47="","",1-(SUM($BR$35:BR47)/SUM($BS$35:BS47)))</f>
        <v/>
      </c>
      <c r="BU47" s="52" t="s">
        <v>231</v>
      </c>
      <c r="BV47" s="75">
        <f t="shared" si="59"/>
        <v>0</v>
      </c>
      <c r="BW47" s="75" t="str">
        <f t="shared" si="60"/>
        <v/>
      </c>
      <c r="BX47" s="148"/>
      <c r="BY47" s="73"/>
      <c r="BZ47" s="55"/>
      <c r="CA47" s="55"/>
      <c r="CB47" s="55"/>
      <c r="CC47" s="24"/>
      <c r="CD47" s="24"/>
      <c r="CE47" s="33" t="str">
        <f t="shared" si="61"/>
        <v/>
      </c>
      <c r="CF47" s="103">
        <f t="shared" si="68"/>
        <v>0</v>
      </c>
      <c r="CG47" s="33" t="str">
        <f t="shared" si="31"/>
        <v/>
      </c>
      <c r="CH47" s="33" t="str">
        <f t="shared" si="84"/>
        <v/>
      </c>
      <c r="CI47" s="33" t="str">
        <f t="shared" si="85"/>
        <v/>
      </c>
      <c r="CJ47" s="33">
        <f t="shared" si="34"/>
        <v>0</v>
      </c>
      <c r="CK47" s="33">
        <f t="shared" si="35"/>
        <v>0</v>
      </c>
      <c r="CL47" s="33" t="str">
        <f>IF(CE47="","",SUM($CH$35:CH47)/SUM($CI$35:CI47))</f>
        <v/>
      </c>
      <c r="CM47" s="33">
        <f t="shared" si="36"/>
        <v>0</v>
      </c>
      <c r="CN47" s="33">
        <f t="shared" si="37"/>
        <v>0</v>
      </c>
      <c r="CO47" s="33" t="str">
        <f t="shared" si="86"/>
        <v/>
      </c>
      <c r="CP47" s="33" t="str">
        <f t="shared" si="87"/>
        <v/>
      </c>
      <c r="CQ47" s="33" t="str">
        <f t="shared" si="88"/>
        <v/>
      </c>
      <c r="CR47" s="58" t="str">
        <f>IF(CE47="","",1-(SUM($CP$35:CP47)/SUM($CQ$35:CQ47)))</f>
        <v/>
      </c>
      <c r="CS47" s="52" t="s">
        <v>231</v>
      </c>
      <c r="CT47" s="75">
        <f t="shared" si="62"/>
        <v>0</v>
      </c>
      <c r="CU47" s="75" t="str">
        <f t="shared" si="63"/>
        <v/>
      </c>
      <c r="CV47" s="148"/>
      <c r="CW47" s="73"/>
      <c r="CX47" s="55"/>
      <c r="CY47" s="55"/>
      <c r="CZ47" s="55"/>
      <c r="DA47" s="24"/>
      <c r="DB47" s="24"/>
      <c r="DC47" s="33" t="str">
        <f t="shared" si="64"/>
        <v/>
      </c>
      <c r="DD47" s="103">
        <f t="shared" si="69"/>
        <v>0</v>
      </c>
      <c r="DE47" s="33" t="str">
        <f t="shared" si="41"/>
        <v/>
      </c>
      <c r="DF47" s="33" t="str">
        <f t="shared" si="70"/>
        <v/>
      </c>
      <c r="DG47" s="33" t="str">
        <f t="shared" si="71"/>
        <v/>
      </c>
      <c r="DH47" s="33">
        <f t="shared" si="44"/>
        <v>0</v>
      </c>
      <c r="DI47" s="33">
        <f t="shared" si="45"/>
        <v>0</v>
      </c>
      <c r="DJ47" s="33" t="str">
        <f>IF(DC47="","",SUM($DF$35:DF47)/SUM($DG$35:DG47))</f>
        <v/>
      </c>
      <c r="DK47" s="33">
        <f t="shared" si="46"/>
        <v>0</v>
      </c>
      <c r="DL47" s="33">
        <f t="shared" si="47"/>
        <v>0</v>
      </c>
      <c r="DM47" s="33" t="str">
        <f t="shared" si="72"/>
        <v/>
      </c>
      <c r="DN47" s="33" t="str">
        <f t="shared" si="73"/>
        <v/>
      </c>
      <c r="DO47" s="33" t="str">
        <f t="shared" si="74"/>
        <v/>
      </c>
      <c r="DP47" s="58" t="str">
        <f>IF(DC47="","",1-(SUM($DN$35:DN47)/SUM($DO$35:DO47)))</f>
        <v/>
      </c>
    </row>
    <row r="48" spans="1:120" x14ac:dyDescent="0.2">
      <c r="A48" s="52" t="s">
        <v>232</v>
      </c>
      <c r="B48" s="75">
        <f t="shared" si="51"/>
        <v>0</v>
      </c>
      <c r="C48" s="75" t="str">
        <f>+IF(B48&gt;0, B48,"")</f>
        <v/>
      </c>
      <c r="D48" s="54"/>
      <c r="E48" s="73"/>
      <c r="F48" s="55"/>
      <c r="G48" s="55"/>
      <c r="H48" s="55"/>
      <c r="I48" s="24"/>
      <c r="J48" s="24"/>
      <c r="K48" s="33" t="str">
        <f t="shared" si="75"/>
        <v/>
      </c>
      <c r="L48" s="103">
        <f t="shared" si="65"/>
        <v>0</v>
      </c>
      <c r="M48" s="33" t="str">
        <f t="shared" si="1"/>
        <v/>
      </c>
      <c r="N48" s="33" t="str">
        <f t="shared" si="2"/>
        <v/>
      </c>
      <c r="O48" s="33" t="str">
        <f t="shared" si="3"/>
        <v/>
      </c>
      <c r="P48" s="33">
        <f t="shared" si="4"/>
        <v>0</v>
      </c>
      <c r="Q48" s="33">
        <f t="shared" si="5"/>
        <v>0</v>
      </c>
      <c r="R48" s="33" t="str">
        <f>IF(K48="","",SUM($N$35:N48)/SUM($O$35:O48))</f>
        <v/>
      </c>
      <c r="S48" s="33">
        <f t="shared" si="6"/>
        <v>0</v>
      </c>
      <c r="T48" s="33">
        <f t="shared" si="7"/>
        <v>0</v>
      </c>
      <c r="U48" s="33" t="str">
        <f t="shared" si="8"/>
        <v/>
      </c>
      <c r="V48" s="33" t="str">
        <f t="shared" si="76"/>
        <v/>
      </c>
      <c r="W48" s="33" t="str">
        <f t="shared" si="77"/>
        <v/>
      </c>
      <c r="X48" s="58" t="str">
        <f>IF(K48="","",1-(SUM($V$35:V48)/SUM($W$35:W48)))</f>
        <v/>
      </c>
      <c r="Y48" s="52" t="s">
        <v>232</v>
      </c>
      <c r="Z48" s="75">
        <f t="shared" si="53"/>
        <v>0</v>
      </c>
      <c r="AA48" s="75" t="str">
        <f t="shared" si="54"/>
        <v/>
      </c>
      <c r="AB48" s="54"/>
      <c r="AC48" s="73"/>
      <c r="AD48" s="55"/>
      <c r="AE48" s="55"/>
      <c r="AF48" s="55"/>
      <c r="AG48" s="24"/>
      <c r="AH48" s="24"/>
      <c r="AI48" s="33" t="str">
        <f t="shared" si="55"/>
        <v/>
      </c>
      <c r="AJ48" s="103">
        <f t="shared" si="66"/>
        <v>0</v>
      </c>
      <c r="AK48" s="33" t="str">
        <f t="shared" si="11"/>
        <v/>
      </c>
      <c r="AL48" s="33" t="str">
        <f t="shared" si="89"/>
        <v/>
      </c>
      <c r="AM48" s="33" t="str">
        <f t="shared" si="90"/>
        <v/>
      </c>
      <c r="AN48" s="33">
        <f t="shared" si="14"/>
        <v>0</v>
      </c>
      <c r="AO48" s="33">
        <f t="shared" si="15"/>
        <v>0</v>
      </c>
      <c r="AP48" s="33" t="str">
        <f>IF(AI48="","",SUM($AL$35:AL48)/SUM($AM$35:AM48))</f>
        <v/>
      </c>
      <c r="AQ48" s="33">
        <f t="shared" si="16"/>
        <v>0</v>
      </c>
      <c r="AR48" s="33">
        <f t="shared" si="17"/>
        <v>0</v>
      </c>
      <c r="AS48" s="33" t="str">
        <f t="shared" si="91"/>
        <v/>
      </c>
      <c r="AT48" s="33" t="str">
        <f t="shared" si="78"/>
        <v/>
      </c>
      <c r="AU48" s="33" t="str">
        <f t="shared" si="92"/>
        <v/>
      </c>
      <c r="AV48" s="58" t="str">
        <f>IF(AI48="","",1-(SUM($AT$35:AT48)/SUM($AU$35:AU48)))</f>
        <v/>
      </c>
      <c r="AW48" s="52" t="s">
        <v>232</v>
      </c>
      <c r="AX48" s="75">
        <f t="shared" si="56"/>
        <v>0</v>
      </c>
      <c r="AY48" s="75" t="str">
        <f t="shared" si="57"/>
        <v/>
      </c>
      <c r="AZ48" s="54"/>
      <c r="BA48" s="73"/>
      <c r="BB48" s="55"/>
      <c r="BC48" s="55"/>
      <c r="BD48" s="55"/>
      <c r="BE48" s="24"/>
      <c r="BF48" s="24"/>
      <c r="BG48" s="33" t="str">
        <f t="shared" si="58"/>
        <v/>
      </c>
      <c r="BH48" s="103">
        <f t="shared" si="67"/>
        <v>0</v>
      </c>
      <c r="BI48" s="33" t="str">
        <f t="shared" si="21"/>
        <v/>
      </c>
      <c r="BJ48" s="33" t="str">
        <f t="shared" si="79"/>
        <v/>
      </c>
      <c r="BK48" s="33" t="str">
        <f t="shared" si="80"/>
        <v/>
      </c>
      <c r="BL48" s="33">
        <f t="shared" si="24"/>
        <v>0</v>
      </c>
      <c r="BM48" s="33">
        <f t="shared" si="25"/>
        <v>0</v>
      </c>
      <c r="BN48" s="33" t="str">
        <f>IF(BG48="","",SUM($BJ$35:BJ48)/SUM($BK$35:BK48))</f>
        <v/>
      </c>
      <c r="BO48" s="33">
        <f t="shared" si="26"/>
        <v>0</v>
      </c>
      <c r="BP48" s="33">
        <f t="shared" si="27"/>
        <v>0</v>
      </c>
      <c r="BQ48" s="33" t="str">
        <f t="shared" si="81"/>
        <v/>
      </c>
      <c r="BR48" s="33" t="str">
        <f t="shared" si="82"/>
        <v/>
      </c>
      <c r="BS48" s="33" t="str">
        <f t="shared" si="83"/>
        <v/>
      </c>
      <c r="BT48" s="58" t="str">
        <f>IF(BG48="","",1-(SUM($BR$35:BR48)/SUM($BS$35:BS48)))</f>
        <v/>
      </c>
      <c r="BU48" s="52" t="s">
        <v>232</v>
      </c>
      <c r="BV48" s="75">
        <f t="shared" si="59"/>
        <v>0</v>
      </c>
      <c r="BW48" s="75" t="str">
        <f t="shared" si="60"/>
        <v/>
      </c>
      <c r="BX48" s="54"/>
      <c r="BY48" s="73"/>
      <c r="BZ48" s="55"/>
      <c r="CA48" s="55"/>
      <c r="CB48" s="55"/>
      <c r="CC48" s="24"/>
      <c r="CD48" s="24"/>
      <c r="CE48" s="33" t="str">
        <f t="shared" si="61"/>
        <v/>
      </c>
      <c r="CF48" s="103">
        <f t="shared" si="68"/>
        <v>0</v>
      </c>
      <c r="CG48" s="33" t="str">
        <f t="shared" si="31"/>
        <v/>
      </c>
      <c r="CH48" s="33" t="str">
        <f t="shared" si="84"/>
        <v/>
      </c>
      <c r="CI48" s="33" t="str">
        <f t="shared" si="85"/>
        <v/>
      </c>
      <c r="CJ48" s="33">
        <f t="shared" si="34"/>
        <v>0</v>
      </c>
      <c r="CK48" s="33">
        <f t="shared" si="35"/>
        <v>0</v>
      </c>
      <c r="CL48" s="33" t="str">
        <f>IF(CE48="","",SUM($CH$35:CH48)/SUM($CI$35:CI48))</f>
        <v/>
      </c>
      <c r="CM48" s="33">
        <f t="shared" si="36"/>
        <v>0</v>
      </c>
      <c r="CN48" s="33">
        <f t="shared" si="37"/>
        <v>0</v>
      </c>
      <c r="CO48" s="33" t="str">
        <f t="shared" si="86"/>
        <v/>
      </c>
      <c r="CP48" s="33" t="str">
        <f t="shared" si="87"/>
        <v/>
      </c>
      <c r="CQ48" s="33" t="str">
        <f t="shared" si="88"/>
        <v/>
      </c>
      <c r="CR48" s="58" t="str">
        <f>IF(CE48="","",1-(SUM($CP$35:CP48)/SUM($CQ$35:CQ48)))</f>
        <v/>
      </c>
      <c r="CS48" s="52" t="s">
        <v>232</v>
      </c>
      <c r="CT48" s="75">
        <f t="shared" si="62"/>
        <v>0</v>
      </c>
      <c r="CU48" s="75" t="str">
        <f t="shared" si="63"/>
        <v/>
      </c>
      <c r="CV48" s="54"/>
      <c r="CW48" s="73"/>
      <c r="CX48" s="55"/>
      <c r="CY48" s="55"/>
      <c r="CZ48" s="55"/>
      <c r="DA48" s="24"/>
      <c r="DB48" s="24"/>
      <c r="DC48" s="33" t="str">
        <f t="shared" si="64"/>
        <v/>
      </c>
      <c r="DD48" s="103">
        <f t="shared" si="69"/>
        <v>0</v>
      </c>
      <c r="DE48" s="33" t="str">
        <f t="shared" si="41"/>
        <v/>
      </c>
      <c r="DF48" s="33" t="str">
        <f t="shared" si="70"/>
        <v/>
      </c>
      <c r="DG48" s="33" t="str">
        <f t="shared" si="71"/>
        <v/>
      </c>
      <c r="DH48" s="33">
        <f t="shared" si="44"/>
        <v>0</v>
      </c>
      <c r="DI48" s="33">
        <f t="shared" si="45"/>
        <v>0</v>
      </c>
      <c r="DJ48" s="33" t="str">
        <f>IF(DC48="","",SUM($DF$35:DF48)/SUM($DG$35:DG48))</f>
        <v/>
      </c>
      <c r="DK48" s="33">
        <f t="shared" si="46"/>
        <v>0</v>
      </c>
      <c r="DL48" s="33">
        <f t="shared" si="47"/>
        <v>0</v>
      </c>
      <c r="DM48" s="33" t="str">
        <f t="shared" si="72"/>
        <v/>
      </c>
      <c r="DN48" s="33" t="str">
        <f t="shared" si="73"/>
        <v/>
      </c>
      <c r="DO48" s="33" t="str">
        <f t="shared" si="74"/>
        <v/>
      </c>
      <c r="DP48" s="58" t="str">
        <f>IF(DC48="","",1-(SUM($DN$35:DN48)/SUM($DO$35:DO48)))</f>
        <v/>
      </c>
    </row>
    <row r="49" spans="1:137" x14ac:dyDescent="0.2">
      <c r="A49" s="52" t="s">
        <v>233</v>
      </c>
      <c r="B49" s="75">
        <f t="shared" si="51"/>
        <v>0</v>
      </c>
      <c r="C49" s="75" t="str">
        <f t="shared" si="52"/>
        <v/>
      </c>
      <c r="D49" s="54"/>
      <c r="E49" s="73"/>
      <c r="F49" s="55"/>
      <c r="G49" s="55"/>
      <c r="H49" s="55"/>
      <c r="I49" s="24"/>
      <c r="J49" s="24"/>
      <c r="K49" s="33" t="str">
        <f t="shared" si="75"/>
        <v/>
      </c>
      <c r="L49" s="103">
        <f t="shared" si="65"/>
        <v>0</v>
      </c>
      <c r="M49" s="33" t="str">
        <f t="shared" si="1"/>
        <v/>
      </c>
      <c r="N49" s="33" t="str">
        <f t="shared" si="2"/>
        <v/>
      </c>
      <c r="O49" s="33" t="str">
        <f t="shared" si="3"/>
        <v/>
      </c>
      <c r="P49" s="33">
        <f t="shared" si="4"/>
        <v>0</v>
      </c>
      <c r="Q49" s="33">
        <f t="shared" si="5"/>
        <v>0</v>
      </c>
      <c r="R49" s="33" t="str">
        <f>IF(K49="","",SUM($N$35:N49)/SUM($O$35:O49))</f>
        <v/>
      </c>
      <c r="S49" s="33">
        <f t="shared" si="6"/>
        <v>0</v>
      </c>
      <c r="T49" s="33">
        <f t="shared" si="7"/>
        <v>0</v>
      </c>
      <c r="U49" s="33" t="str">
        <f t="shared" si="8"/>
        <v/>
      </c>
      <c r="V49" s="33" t="str">
        <f t="shared" si="76"/>
        <v/>
      </c>
      <c r="W49" s="33" t="str">
        <f t="shared" si="77"/>
        <v/>
      </c>
      <c r="X49" s="58" t="str">
        <f>IF(K49="","",1-(SUM($V$35:V49)/SUM($W$35:W49)))</f>
        <v/>
      </c>
      <c r="Y49" s="52" t="s">
        <v>233</v>
      </c>
      <c r="Z49" s="75">
        <f t="shared" si="53"/>
        <v>0</v>
      </c>
      <c r="AA49" s="75" t="str">
        <f t="shared" si="54"/>
        <v/>
      </c>
      <c r="AB49" s="54"/>
      <c r="AC49" s="73"/>
      <c r="AD49" s="55"/>
      <c r="AE49" s="55"/>
      <c r="AF49" s="55"/>
      <c r="AG49" s="24"/>
      <c r="AH49" s="24"/>
      <c r="AI49" s="33" t="str">
        <f t="shared" si="55"/>
        <v/>
      </c>
      <c r="AJ49" s="103">
        <f t="shared" si="66"/>
        <v>0</v>
      </c>
      <c r="AK49" s="33" t="str">
        <f t="shared" si="11"/>
        <v/>
      </c>
      <c r="AL49" s="33" t="str">
        <f t="shared" si="89"/>
        <v/>
      </c>
      <c r="AM49" s="33" t="str">
        <f t="shared" si="90"/>
        <v/>
      </c>
      <c r="AN49" s="33">
        <f t="shared" si="14"/>
        <v>0</v>
      </c>
      <c r="AO49" s="33">
        <f t="shared" si="15"/>
        <v>0</v>
      </c>
      <c r="AP49" s="33" t="str">
        <f>IF(AI49="","",SUM($AL$35:AL49)/SUM($AM$35:AM49))</f>
        <v/>
      </c>
      <c r="AQ49" s="33">
        <f t="shared" si="16"/>
        <v>0</v>
      </c>
      <c r="AR49" s="33">
        <f t="shared" si="17"/>
        <v>0</v>
      </c>
      <c r="AS49" s="33" t="str">
        <f t="shared" si="91"/>
        <v/>
      </c>
      <c r="AT49" s="33" t="str">
        <f t="shared" si="78"/>
        <v/>
      </c>
      <c r="AU49" s="33" t="str">
        <f t="shared" si="92"/>
        <v/>
      </c>
      <c r="AV49" s="58" t="str">
        <f>IF(AI49="","",1-(SUM($AT$35:AT49)/SUM($AU$35:AU49)))</f>
        <v/>
      </c>
      <c r="AW49" s="52" t="s">
        <v>233</v>
      </c>
      <c r="AX49" s="75">
        <f t="shared" si="56"/>
        <v>0</v>
      </c>
      <c r="AY49" s="75" t="str">
        <f t="shared" si="57"/>
        <v/>
      </c>
      <c r="AZ49" s="54"/>
      <c r="BA49" s="73"/>
      <c r="BB49" s="55"/>
      <c r="BC49" s="55"/>
      <c r="BD49" s="55"/>
      <c r="BE49" s="24"/>
      <c r="BF49" s="24"/>
      <c r="BG49" s="33" t="str">
        <f t="shared" si="58"/>
        <v/>
      </c>
      <c r="BH49" s="103">
        <f t="shared" si="67"/>
        <v>0</v>
      </c>
      <c r="BI49" s="33" t="str">
        <f t="shared" si="21"/>
        <v/>
      </c>
      <c r="BJ49" s="33" t="str">
        <f t="shared" si="79"/>
        <v/>
      </c>
      <c r="BK49" s="33" t="str">
        <f t="shared" si="80"/>
        <v/>
      </c>
      <c r="BL49" s="33">
        <f t="shared" si="24"/>
        <v>0</v>
      </c>
      <c r="BM49" s="33">
        <f t="shared" si="25"/>
        <v>0</v>
      </c>
      <c r="BN49" s="33" t="str">
        <f>IF(BG49="","",SUM($BJ$35:BJ49)/SUM($BK$35:BK49))</f>
        <v/>
      </c>
      <c r="BO49" s="33">
        <f t="shared" si="26"/>
        <v>0</v>
      </c>
      <c r="BP49" s="33">
        <f t="shared" si="27"/>
        <v>0</v>
      </c>
      <c r="BQ49" s="33" t="str">
        <f t="shared" si="81"/>
        <v/>
      </c>
      <c r="BR49" s="33" t="str">
        <f t="shared" si="82"/>
        <v/>
      </c>
      <c r="BS49" s="33" t="str">
        <f t="shared" si="83"/>
        <v/>
      </c>
      <c r="BT49" s="58" t="str">
        <f>IF(BG49="","",1-(SUM($BR$35:BR49)/SUM($BS$35:BS49)))</f>
        <v/>
      </c>
      <c r="BU49" s="52" t="s">
        <v>233</v>
      </c>
      <c r="BV49" s="75">
        <f t="shared" si="59"/>
        <v>0</v>
      </c>
      <c r="BW49" s="75" t="str">
        <f t="shared" si="60"/>
        <v/>
      </c>
      <c r="BX49" s="54"/>
      <c r="BY49" s="73"/>
      <c r="BZ49" s="55"/>
      <c r="CA49" s="55"/>
      <c r="CB49" s="55"/>
      <c r="CC49" s="24"/>
      <c r="CD49" s="24"/>
      <c r="CE49" s="33" t="str">
        <f t="shared" si="61"/>
        <v/>
      </c>
      <c r="CF49" s="103">
        <f t="shared" si="68"/>
        <v>0</v>
      </c>
      <c r="CG49" s="33" t="str">
        <f t="shared" si="31"/>
        <v/>
      </c>
      <c r="CH49" s="33" t="str">
        <f t="shared" si="84"/>
        <v/>
      </c>
      <c r="CI49" s="33" t="str">
        <f t="shared" si="85"/>
        <v/>
      </c>
      <c r="CJ49" s="33">
        <f t="shared" si="34"/>
        <v>0</v>
      </c>
      <c r="CK49" s="33">
        <f t="shared" si="35"/>
        <v>0</v>
      </c>
      <c r="CL49" s="33" t="str">
        <f>IF(CE49="","",SUM($CH$35:CH49)/SUM($CI$35:CI49))</f>
        <v/>
      </c>
      <c r="CM49" s="33">
        <f t="shared" si="36"/>
        <v>0</v>
      </c>
      <c r="CN49" s="33">
        <f t="shared" si="37"/>
        <v>0</v>
      </c>
      <c r="CO49" s="33" t="str">
        <f t="shared" si="86"/>
        <v/>
      </c>
      <c r="CP49" s="33" t="str">
        <f t="shared" si="87"/>
        <v/>
      </c>
      <c r="CQ49" s="33" t="str">
        <f t="shared" si="88"/>
        <v/>
      </c>
      <c r="CR49" s="58" t="str">
        <f>IF(CE49="","",1-(SUM($CP$35:CP49)/SUM($CQ$35:CQ49)))</f>
        <v/>
      </c>
      <c r="CS49" s="52" t="s">
        <v>233</v>
      </c>
      <c r="CT49" s="75">
        <f t="shared" si="62"/>
        <v>0</v>
      </c>
      <c r="CU49" s="75" t="str">
        <f t="shared" si="63"/>
        <v/>
      </c>
      <c r="CV49" s="54"/>
      <c r="CW49" s="73"/>
      <c r="CX49" s="55"/>
      <c r="CY49" s="55"/>
      <c r="CZ49" s="55"/>
      <c r="DA49" s="24"/>
      <c r="DB49" s="24"/>
      <c r="DC49" s="33" t="str">
        <f t="shared" si="64"/>
        <v/>
      </c>
      <c r="DD49" s="103">
        <f t="shared" si="69"/>
        <v>0</v>
      </c>
      <c r="DE49" s="33" t="str">
        <f t="shared" si="41"/>
        <v/>
      </c>
      <c r="DF49" s="33" t="str">
        <f t="shared" si="70"/>
        <v/>
      </c>
      <c r="DG49" s="33" t="str">
        <f t="shared" si="71"/>
        <v/>
      </c>
      <c r="DH49" s="33">
        <f t="shared" si="44"/>
        <v>0</v>
      </c>
      <c r="DI49" s="33">
        <f t="shared" si="45"/>
        <v>0</v>
      </c>
      <c r="DJ49" s="33" t="str">
        <f>IF(DC49="","",SUM($DF$35:DF49)/SUM($DG$35:DG49))</f>
        <v/>
      </c>
      <c r="DK49" s="33">
        <f t="shared" si="46"/>
        <v>0</v>
      </c>
      <c r="DL49" s="33">
        <f t="shared" si="47"/>
        <v>0</v>
      </c>
      <c r="DM49" s="33" t="str">
        <f t="shared" si="72"/>
        <v/>
      </c>
      <c r="DN49" s="33" t="str">
        <f t="shared" si="73"/>
        <v/>
      </c>
      <c r="DO49" s="33" t="str">
        <f t="shared" si="74"/>
        <v/>
      </c>
      <c r="DP49" s="58" t="str">
        <f>IF(DC49="","",1-(SUM($DN$35:DN49)/SUM($DO$35:DO49)))</f>
        <v/>
      </c>
    </row>
    <row r="50" spans="1:137" x14ac:dyDescent="0.2">
      <c r="A50" s="52" t="s">
        <v>234</v>
      </c>
      <c r="B50" s="75">
        <f t="shared" si="51"/>
        <v>0</v>
      </c>
      <c r="C50" s="75" t="str">
        <f t="shared" si="52"/>
        <v/>
      </c>
      <c r="D50" s="54"/>
      <c r="E50" s="73"/>
      <c r="F50" s="55"/>
      <c r="G50" s="55"/>
      <c r="H50" s="55"/>
      <c r="I50" s="24"/>
      <c r="J50" s="24"/>
      <c r="K50" s="33" t="str">
        <f t="shared" si="75"/>
        <v/>
      </c>
      <c r="L50" s="103">
        <f t="shared" si="65"/>
        <v>0</v>
      </c>
      <c r="M50" s="33" t="str">
        <f t="shared" si="1"/>
        <v/>
      </c>
      <c r="N50" s="33" t="str">
        <f t="shared" si="2"/>
        <v/>
      </c>
      <c r="O50" s="33" t="str">
        <f t="shared" si="3"/>
        <v/>
      </c>
      <c r="P50" s="33">
        <f t="shared" si="4"/>
        <v>0</v>
      </c>
      <c r="Q50" s="33">
        <f t="shared" si="5"/>
        <v>0</v>
      </c>
      <c r="R50" s="33" t="str">
        <f>IF(K50="","",SUM($N$35:N50)/SUM($O$35:O50))</f>
        <v/>
      </c>
      <c r="S50" s="33">
        <f t="shared" si="6"/>
        <v>0</v>
      </c>
      <c r="T50" s="33">
        <f t="shared" si="7"/>
        <v>0</v>
      </c>
      <c r="U50" s="33" t="str">
        <f t="shared" si="8"/>
        <v/>
      </c>
      <c r="V50" s="33" t="str">
        <f t="shared" si="76"/>
        <v/>
      </c>
      <c r="W50" s="33" t="str">
        <f t="shared" si="77"/>
        <v/>
      </c>
      <c r="X50" s="58" t="str">
        <f>IF(K50="","",1-(SUM($V$35:V50)/SUM($W$35:W50)))</f>
        <v/>
      </c>
      <c r="Y50" s="52" t="s">
        <v>234</v>
      </c>
      <c r="Z50" s="75">
        <f t="shared" si="53"/>
        <v>0</v>
      </c>
      <c r="AA50" s="75" t="str">
        <f t="shared" si="54"/>
        <v/>
      </c>
      <c r="AB50" s="54"/>
      <c r="AC50" s="73"/>
      <c r="AD50" s="55"/>
      <c r="AE50" s="55"/>
      <c r="AF50" s="55"/>
      <c r="AG50" s="24"/>
      <c r="AH50" s="24"/>
      <c r="AI50" s="33" t="str">
        <f t="shared" si="55"/>
        <v/>
      </c>
      <c r="AJ50" s="103">
        <f t="shared" si="66"/>
        <v>0</v>
      </c>
      <c r="AK50" s="33" t="str">
        <f t="shared" si="11"/>
        <v/>
      </c>
      <c r="AL50" s="33" t="str">
        <f t="shared" si="89"/>
        <v/>
      </c>
      <c r="AM50" s="33" t="str">
        <f t="shared" si="90"/>
        <v/>
      </c>
      <c r="AN50" s="33">
        <f t="shared" si="14"/>
        <v>0</v>
      </c>
      <c r="AO50" s="33">
        <f t="shared" si="15"/>
        <v>0</v>
      </c>
      <c r="AP50" s="33" t="str">
        <f>IF(AI50="","",SUM($AL$35:AL50)/SUM($AM$35:AM50))</f>
        <v/>
      </c>
      <c r="AQ50" s="33">
        <f t="shared" si="16"/>
        <v>0</v>
      </c>
      <c r="AR50" s="33">
        <f t="shared" si="17"/>
        <v>0</v>
      </c>
      <c r="AS50" s="33" t="str">
        <f t="shared" si="91"/>
        <v/>
      </c>
      <c r="AT50" s="33" t="str">
        <f t="shared" si="78"/>
        <v/>
      </c>
      <c r="AU50" s="33" t="str">
        <f t="shared" si="92"/>
        <v/>
      </c>
      <c r="AV50" s="58" t="str">
        <f>IF(AI50="","",1-(SUM($AT$35:AT50)/SUM($AU$35:AU50)))</f>
        <v/>
      </c>
      <c r="AW50" s="52" t="s">
        <v>234</v>
      </c>
      <c r="AX50" s="75">
        <f t="shared" si="56"/>
        <v>0</v>
      </c>
      <c r="AY50" s="75" t="str">
        <f t="shared" si="57"/>
        <v/>
      </c>
      <c r="AZ50" s="54"/>
      <c r="BA50" s="73"/>
      <c r="BB50" s="55"/>
      <c r="BC50" s="55"/>
      <c r="BD50" s="55"/>
      <c r="BE50" s="24"/>
      <c r="BF50" s="24"/>
      <c r="BG50" s="33" t="str">
        <f t="shared" si="58"/>
        <v/>
      </c>
      <c r="BH50" s="103">
        <f t="shared" si="67"/>
        <v>0</v>
      </c>
      <c r="BI50" s="33" t="str">
        <f t="shared" si="21"/>
        <v/>
      </c>
      <c r="BJ50" s="33" t="str">
        <f t="shared" si="79"/>
        <v/>
      </c>
      <c r="BK50" s="33" t="str">
        <f t="shared" si="80"/>
        <v/>
      </c>
      <c r="BL50" s="33">
        <f t="shared" si="24"/>
        <v>0</v>
      </c>
      <c r="BM50" s="33">
        <f t="shared" si="25"/>
        <v>0</v>
      </c>
      <c r="BN50" s="33" t="str">
        <f>IF(BG50="","",SUM($BJ$35:BJ50)/SUM($BK$35:BK50))</f>
        <v/>
      </c>
      <c r="BO50" s="33">
        <f t="shared" si="26"/>
        <v>0</v>
      </c>
      <c r="BP50" s="33">
        <f t="shared" si="27"/>
        <v>0</v>
      </c>
      <c r="BQ50" s="33" t="str">
        <f t="shared" si="81"/>
        <v/>
      </c>
      <c r="BR50" s="33" t="str">
        <f t="shared" si="82"/>
        <v/>
      </c>
      <c r="BS50" s="33" t="str">
        <f t="shared" si="83"/>
        <v/>
      </c>
      <c r="BT50" s="58" t="str">
        <f>IF(BG50="","",1-(SUM($BR$35:BR50)/SUM($BS$35:BS50)))</f>
        <v/>
      </c>
      <c r="BU50" s="52" t="s">
        <v>234</v>
      </c>
      <c r="BV50" s="75">
        <f t="shared" si="59"/>
        <v>0</v>
      </c>
      <c r="BW50" s="75" t="str">
        <f t="shared" si="60"/>
        <v/>
      </c>
      <c r="BX50" s="54"/>
      <c r="BY50" s="73"/>
      <c r="BZ50" s="55"/>
      <c r="CA50" s="55"/>
      <c r="CB50" s="55"/>
      <c r="CC50" s="24"/>
      <c r="CD50" s="24"/>
      <c r="CE50" s="33" t="str">
        <f t="shared" si="61"/>
        <v/>
      </c>
      <c r="CF50" s="103">
        <f t="shared" si="68"/>
        <v>0</v>
      </c>
      <c r="CG50" s="33" t="str">
        <f t="shared" si="31"/>
        <v/>
      </c>
      <c r="CH50" s="33" t="str">
        <f t="shared" si="84"/>
        <v/>
      </c>
      <c r="CI50" s="33" t="str">
        <f t="shared" si="85"/>
        <v/>
      </c>
      <c r="CJ50" s="33">
        <f t="shared" si="34"/>
        <v>0</v>
      </c>
      <c r="CK50" s="33">
        <f t="shared" si="35"/>
        <v>0</v>
      </c>
      <c r="CL50" s="33" t="str">
        <f>IF(CE50="","",SUM($CH$35:CH50)/SUM($CI$35:CI50))</f>
        <v/>
      </c>
      <c r="CM50" s="33">
        <f t="shared" si="36"/>
        <v>0</v>
      </c>
      <c r="CN50" s="33">
        <f t="shared" si="37"/>
        <v>0</v>
      </c>
      <c r="CO50" s="33" t="str">
        <f t="shared" si="86"/>
        <v/>
      </c>
      <c r="CP50" s="33" t="str">
        <f t="shared" si="87"/>
        <v/>
      </c>
      <c r="CQ50" s="33" t="str">
        <f t="shared" si="88"/>
        <v/>
      </c>
      <c r="CR50" s="58" t="str">
        <f>IF(CE50="","",1-(SUM($CP$35:CP50)/SUM($CQ$35:CQ50)))</f>
        <v/>
      </c>
      <c r="CS50" s="52" t="s">
        <v>234</v>
      </c>
      <c r="CT50" s="75">
        <f t="shared" si="62"/>
        <v>0</v>
      </c>
      <c r="CU50" s="75" t="str">
        <f t="shared" si="63"/>
        <v/>
      </c>
      <c r="CV50" s="54"/>
      <c r="CW50" s="73"/>
      <c r="CX50" s="55"/>
      <c r="CY50" s="55"/>
      <c r="CZ50" s="55"/>
      <c r="DA50" s="24"/>
      <c r="DB50" s="24"/>
      <c r="DC50" s="33" t="str">
        <f t="shared" si="64"/>
        <v/>
      </c>
      <c r="DD50" s="103">
        <f t="shared" si="69"/>
        <v>0</v>
      </c>
      <c r="DE50" s="33" t="str">
        <f t="shared" si="41"/>
        <v/>
      </c>
      <c r="DF50" s="33" t="str">
        <f t="shared" si="70"/>
        <v/>
      </c>
      <c r="DG50" s="33" t="str">
        <f t="shared" si="71"/>
        <v/>
      </c>
      <c r="DH50" s="33">
        <f t="shared" si="44"/>
        <v>0</v>
      </c>
      <c r="DI50" s="33">
        <f t="shared" si="45"/>
        <v>0</v>
      </c>
      <c r="DJ50" s="33" t="str">
        <f>IF(DC50="","",SUM($DF$35:DF50)/SUM($DG$35:DG50))</f>
        <v/>
      </c>
      <c r="DK50" s="33">
        <f t="shared" si="46"/>
        <v>0</v>
      </c>
      <c r="DL50" s="33">
        <f t="shared" si="47"/>
        <v>0</v>
      </c>
      <c r="DM50" s="33" t="str">
        <f t="shared" si="72"/>
        <v/>
      </c>
      <c r="DN50" s="33" t="str">
        <f t="shared" si="73"/>
        <v/>
      </c>
      <c r="DO50" s="33" t="str">
        <f t="shared" si="74"/>
        <v/>
      </c>
      <c r="DP50" s="58" t="str">
        <f>IF(DC50="","",1-(SUM($DN$35:DN50)/SUM($DO$35:DO50)))</f>
        <v/>
      </c>
    </row>
    <row r="51" spans="1:137" x14ac:dyDescent="0.2">
      <c r="A51" s="52" t="s">
        <v>235</v>
      </c>
      <c r="B51" s="75">
        <f t="shared" si="51"/>
        <v>0</v>
      </c>
      <c r="C51" s="75" t="str">
        <f t="shared" si="52"/>
        <v/>
      </c>
      <c r="D51" s="54"/>
      <c r="E51" s="73"/>
      <c r="F51" s="55"/>
      <c r="G51" s="55"/>
      <c r="H51" s="55"/>
      <c r="I51" s="24"/>
      <c r="J51" s="24"/>
      <c r="K51" s="33" t="str">
        <f t="shared" si="75"/>
        <v/>
      </c>
      <c r="L51" s="103">
        <f t="shared" si="65"/>
        <v>0</v>
      </c>
      <c r="M51" s="33" t="str">
        <f t="shared" si="1"/>
        <v/>
      </c>
      <c r="N51" s="33" t="str">
        <f t="shared" si="2"/>
        <v/>
      </c>
      <c r="O51" s="33" t="str">
        <f t="shared" si="3"/>
        <v/>
      </c>
      <c r="P51" s="33">
        <f t="shared" si="4"/>
        <v>0</v>
      </c>
      <c r="Q51" s="33">
        <f t="shared" si="5"/>
        <v>0</v>
      </c>
      <c r="R51" s="33" t="str">
        <f>IF(K51="","",SUM($N$35:N51)/SUM($O$35:O51))</f>
        <v/>
      </c>
      <c r="S51" s="33">
        <f t="shared" si="6"/>
        <v>0</v>
      </c>
      <c r="T51" s="33">
        <f t="shared" si="7"/>
        <v>0</v>
      </c>
      <c r="U51" s="33" t="str">
        <f t="shared" si="8"/>
        <v/>
      </c>
      <c r="V51" s="33" t="str">
        <f t="shared" si="76"/>
        <v/>
      </c>
      <c r="W51" s="33" t="str">
        <f t="shared" si="77"/>
        <v/>
      </c>
      <c r="X51" s="58" t="str">
        <f>IF(K51="","",1-(SUM($V$35:V51)/SUM($W$35:W51)))</f>
        <v/>
      </c>
      <c r="Y51" s="52" t="s">
        <v>235</v>
      </c>
      <c r="Z51" s="75">
        <f t="shared" si="53"/>
        <v>0</v>
      </c>
      <c r="AA51" s="75" t="str">
        <f t="shared" si="54"/>
        <v/>
      </c>
      <c r="AB51" s="54"/>
      <c r="AC51" s="73"/>
      <c r="AD51" s="55"/>
      <c r="AE51" s="55"/>
      <c r="AF51" s="55"/>
      <c r="AG51" s="24"/>
      <c r="AH51" s="24"/>
      <c r="AI51" s="33" t="str">
        <f t="shared" si="55"/>
        <v/>
      </c>
      <c r="AJ51" s="103">
        <f t="shared" si="66"/>
        <v>0</v>
      </c>
      <c r="AK51" s="33" t="str">
        <f t="shared" si="11"/>
        <v/>
      </c>
      <c r="AL51" s="33" t="str">
        <f t="shared" si="89"/>
        <v/>
      </c>
      <c r="AM51" s="33" t="str">
        <f t="shared" si="90"/>
        <v/>
      </c>
      <c r="AN51" s="33">
        <f t="shared" si="14"/>
        <v>0</v>
      </c>
      <c r="AO51" s="33">
        <f t="shared" si="15"/>
        <v>0</v>
      </c>
      <c r="AP51" s="33" t="str">
        <f>IF(AI51="","",SUM($AL$35:AL51)/SUM($AM$35:AM51))</f>
        <v/>
      </c>
      <c r="AQ51" s="33">
        <f t="shared" si="16"/>
        <v>0</v>
      </c>
      <c r="AR51" s="33">
        <f t="shared" si="17"/>
        <v>0</v>
      </c>
      <c r="AS51" s="33" t="str">
        <f t="shared" si="91"/>
        <v/>
      </c>
      <c r="AT51" s="33" t="str">
        <f t="shared" si="78"/>
        <v/>
      </c>
      <c r="AU51" s="33" t="str">
        <f t="shared" si="92"/>
        <v/>
      </c>
      <c r="AV51" s="58" t="str">
        <f>IF(AI51="","",1-(SUM($AT$35:AT51)/SUM($AU$35:AU51)))</f>
        <v/>
      </c>
      <c r="AW51" s="52" t="s">
        <v>235</v>
      </c>
      <c r="AX51" s="75">
        <f t="shared" si="56"/>
        <v>0</v>
      </c>
      <c r="AY51" s="75" t="str">
        <f t="shared" si="57"/>
        <v/>
      </c>
      <c r="AZ51" s="54"/>
      <c r="BA51" s="73"/>
      <c r="BB51" s="55"/>
      <c r="BC51" s="55"/>
      <c r="BD51" s="55"/>
      <c r="BE51" s="24"/>
      <c r="BF51" s="24"/>
      <c r="BG51" s="33" t="str">
        <f t="shared" si="58"/>
        <v/>
      </c>
      <c r="BH51" s="103">
        <f t="shared" si="67"/>
        <v>0</v>
      </c>
      <c r="BI51" s="33" t="str">
        <f t="shared" si="21"/>
        <v/>
      </c>
      <c r="BJ51" s="33" t="str">
        <f t="shared" si="79"/>
        <v/>
      </c>
      <c r="BK51" s="33" t="str">
        <f t="shared" si="80"/>
        <v/>
      </c>
      <c r="BL51" s="33">
        <f t="shared" si="24"/>
        <v>0</v>
      </c>
      <c r="BM51" s="33">
        <f t="shared" si="25"/>
        <v>0</v>
      </c>
      <c r="BN51" s="33" t="str">
        <f>IF(BG51="","",SUM($BJ$35:BJ51)/SUM($BK$35:BK51))</f>
        <v/>
      </c>
      <c r="BO51" s="33">
        <f t="shared" si="26"/>
        <v>0</v>
      </c>
      <c r="BP51" s="33">
        <f t="shared" si="27"/>
        <v>0</v>
      </c>
      <c r="BQ51" s="33" t="str">
        <f t="shared" si="81"/>
        <v/>
      </c>
      <c r="BR51" s="33" t="str">
        <f t="shared" si="82"/>
        <v/>
      </c>
      <c r="BS51" s="33" t="str">
        <f t="shared" si="83"/>
        <v/>
      </c>
      <c r="BT51" s="58" t="str">
        <f>IF(BG51="","",1-(SUM($BR$35:BR51)/SUM($BS$35:BS51)))</f>
        <v/>
      </c>
      <c r="BU51" s="52" t="s">
        <v>235</v>
      </c>
      <c r="BV51" s="75">
        <f t="shared" si="59"/>
        <v>0</v>
      </c>
      <c r="BW51" s="75" t="str">
        <f t="shared" si="60"/>
        <v/>
      </c>
      <c r="BX51" s="54"/>
      <c r="BY51" s="73"/>
      <c r="BZ51" s="55"/>
      <c r="CA51" s="55"/>
      <c r="CB51" s="55"/>
      <c r="CC51" s="24"/>
      <c r="CD51" s="24"/>
      <c r="CE51" s="33" t="str">
        <f t="shared" si="61"/>
        <v/>
      </c>
      <c r="CF51" s="103">
        <f t="shared" si="68"/>
        <v>0</v>
      </c>
      <c r="CG51" s="33" t="str">
        <f t="shared" si="31"/>
        <v/>
      </c>
      <c r="CH51" s="33" t="str">
        <f t="shared" si="84"/>
        <v/>
      </c>
      <c r="CI51" s="33" t="str">
        <f t="shared" si="85"/>
        <v/>
      </c>
      <c r="CJ51" s="33">
        <f t="shared" si="34"/>
        <v>0</v>
      </c>
      <c r="CK51" s="33">
        <f t="shared" si="35"/>
        <v>0</v>
      </c>
      <c r="CL51" s="33" t="str">
        <f>IF(CE51="","",SUM($CH$35:CH51)/SUM($CI$35:CI51))</f>
        <v/>
      </c>
      <c r="CM51" s="33">
        <f t="shared" si="36"/>
        <v>0</v>
      </c>
      <c r="CN51" s="33">
        <f t="shared" si="37"/>
        <v>0</v>
      </c>
      <c r="CO51" s="33" t="str">
        <f t="shared" si="86"/>
        <v/>
      </c>
      <c r="CP51" s="33" t="str">
        <f t="shared" si="87"/>
        <v/>
      </c>
      <c r="CQ51" s="33" t="str">
        <f t="shared" si="88"/>
        <v/>
      </c>
      <c r="CR51" s="58" t="str">
        <f>IF(CE51="","",1-(SUM($CP$35:CP51)/SUM($CQ$35:CQ51)))</f>
        <v/>
      </c>
      <c r="CS51" s="52" t="s">
        <v>235</v>
      </c>
      <c r="CT51" s="75">
        <f t="shared" si="62"/>
        <v>0</v>
      </c>
      <c r="CU51" s="75" t="str">
        <f t="shared" si="63"/>
        <v/>
      </c>
      <c r="CV51" s="54"/>
      <c r="CW51" s="73"/>
      <c r="CX51" s="55"/>
      <c r="CY51" s="55"/>
      <c r="CZ51" s="55"/>
      <c r="DA51" s="24"/>
      <c r="DB51" s="24"/>
      <c r="DC51" s="33" t="str">
        <f t="shared" si="64"/>
        <v/>
      </c>
      <c r="DD51" s="103">
        <f t="shared" si="69"/>
        <v>0</v>
      </c>
      <c r="DE51" s="33" t="str">
        <f t="shared" si="41"/>
        <v/>
      </c>
      <c r="DF51" s="33" t="str">
        <f t="shared" si="70"/>
        <v/>
      </c>
      <c r="DG51" s="33" t="str">
        <f t="shared" si="71"/>
        <v/>
      </c>
      <c r="DH51" s="33">
        <f t="shared" si="44"/>
        <v>0</v>
      </c>
      <c r="DI51" s="33">
        <f t="shared" si="45"/>
        <v>0</v>
      </c>
      <c r="DJ51" s="33" t="str">
        <f>IF(DC51="","",SUM($DF$35:DF51)/SUM($DG$35:DG51))</f>
        <v/>
      </c>
      <c r="DK51" s="33">
        <f t="shared" si="46"/>
        <v>0</v>
      </c>
      <c r="DL51" s="33">
        <f t="shared" si="47"/>
        <v>0</v>
      </c>
      <c r="DM51" s="33" t="str">
        <f t="shared" si="72"/>
        <v/>
      </c>
      <c r="DN51" s="33" t="str">
        <f t="shared" si="73"/>
        <v/>
      </c>
      <c r="DO51" s="33" t="str">
        <f t="shared" si="74"/>
        <v/>
      </c>
      <c r="DP51" s="58" t="str">
        <f>IF(DC51="","",1-(SUM($DN$35:DN51)/SUM($DO$35:DO51)))</f>
        <v/>
      </c>
    </row>
    <row r="52" spans="1:137" x14ac:dyDescent="0.2">
      <c r="A52" s="52" t="s">
        <v>236</v>
      </c>
      <c r="B52" s="75">
        <f t="shared" si="51"/>
        <v>0</v>
      </c>
      <c r="C52" s="75" t="str">
        <f t="shared" si="52"/>
        <v/>
      </c>
      <c r="D52" s="54"/>
      <c r="E52" s="73"/>
      <c r="F52" s="55"/>
      <c r="G52" s="55"/>
      <c r="H52" s="55"/>
      <c r="I52" s="24"/>
      <c r="J52" s="24"/>
      <c r="K52" s="33" t="str">
        <f t="shared" si="75"/>
        <v/>
      </c>
      <c r="L52" s="103">
        <f t="shared" si="65"/>
        <v>0</v>
      </c>
      <c r="M52" s="33" t="str">
        <f t="shared" si="1"/>
        <v/>
      </c>
      <c r="N52" s="33" t="str">
        <f t="shared" si="2"/>
        <v/>
      </c>
      <c r="O52" s="33" t="str">
        <f t="shared" si="3"/>
        <v/>
      </c>
      <c r="P52" s="33">
        <f t="shared" si="4"/>
        <v>0</v>
      </c>
      <c r="Q52" s="33">
        <f t="shared" si="5"/>
        <v>0</v>
      </c>
      <c r="R52" s="33" t="str">
        <f>IF(K52="","",SUM($N$35:N52)/SUM($O$35:O52))</f>
        <v/>
      </c>
      <c r="S52" s="33">
        <f t="shared" si="6"/>
        <v>0</v>
      </c>
      <c r="T52" s="33">
        <f t="shared" si="7"/>
        <v>0</v>
      </c>
      <c r="U52" s="33" t="str">
        <f t="shared" si="8"/>
        <v/>
      </c>
      <c r="V52" s="33" t="str">
        <f t="shared" si="76"/>
        <v/>
      </c>
      <c r="W52" s="33" t="str">
        <f t="shared" si="77"/>
        <v/>
      </c>
      <c r="X52" s="58" t="str">
        <f>IF(K52="","",1-(SUM($V$35:V52)/SUM($W$35:W52)))</f>
        <v/>
      </c>
      <c r="Y52" s="52" t="s">
        <v>236</v>
      </c>
      <c r="Z52" s="75">
        <f t="shared" si="53"/>
        <v>0</v>
      </c>
      <c r="AA52" s="75" t="str">
        <f t="shared" si="54"/>
        <v/>
      </c>
      <c r="AB52" s="54"/>
      <c r="AC52" s="73"/>
      <c r="AD52" s="55"/>
      <c r="AE52" s="55"/>
      <c r="AF52" s="55"/>
      <c r="AG52" s="24"/>
      <c r="AH52" s="24"/>
      <c r="AI52" s="33" t="str">
        <f t="shared" si="55"/>
        <v/>
      </c>
      <c r="AJ52" s="103">
        <f t="shared" si="66"/>
        <v>0</v>
      </c>
      <c r="AK52" s="33" t="str">
        <f t="shared" si="11"/>
        <v/>
      </c>
      <c r="AL52" s="33" t="str">
        <f t="shared" si="89"/>
        <v/>
      </c>
      <c r="AM52" s="33" t="str">
        <f t="shared" si="90"/>
        <v/>
      </c>
      <c r="AN52" s="33">
        <f t="shared" si="14"/>
        <v>0</v>
      </c>
      <c r="AO52" s="33">
        <f t="shared" si="15"/>
        <v>0</v>
      </c>
      <c r="AP52" s="33" t="str">
        <f>IF(AI52="","",SUM($AL$35:AL52)/SUM($AM$35:AM52))</f>
        <v/>
      </c>
      <c r="AQ52" s="33">
        <f t="shared" si="16"/>
        <v>0</v>
      </c>
      <c r="AR52" s="33">
        <f t="shared" si="17"/>
        <v>0</v>
      </c>
      <c r="AS52" s="33" t="str">
        <f t="shared" si="91"/>
        <v/>
      </c>
      <c r="AT52" s="33" t="str">
        <f t="shared" si="78"/>
        <v/>
      </c>
      <c r="AU52" s="33" t="str">
        <f t="shared" si="92"/>
        <v/>
      </c>
      <c r="AV52" s="58" t="str">
        <f>IF(AI52="","",1-(SUM($AT$35:AT52)/SUM($AU$35:AU52)))</f>
        <v/>
      </c>
      <c r="AW52" s="52" t="s">
        <v>236</v>
      </c>
      <c r="AX52" s="75">
        <f t="shared" si="56"/>
        <v>0</v>
      </c>
      <c r="AY52" s="75" t="str">
        <f t="shared" si="57"/>
        <v/>
      </c>
      <c r="AZ52" s="54"/>
      <c r="BA52" s="73"/>
      <c r="BB52" s="55"/>
      <c r="BC52" s="55"/>
      <c r="BD52" s="55"/>
      <c r="BE52" s="24"/>
      <c r="BF52" s="24"/>
      <c r="BG52" s="33" t="str">
        <f t="shared" si="58"/>
        <v/>
      </c>
      <c r="BH52" s="103">
        <f t="shared" si="67"/>
        <v>0</v>
      </c>
      <c r="BI52" s="33" t="str">
        <f t="shared" si="21"/>
        <v/>
      </c>
      <c r="BJ52" s="33" t="str">
        <f t="shared" si="79"/>
        <v/>
      </c>
      <c r="BK52" s="33" t="str">
        <f t="shared" si="80"/>
        <v/>
      </c>
      <c r="BL52" s="33">
        <f t="shared" si="24"/>
        <v>0</v>
      </c>
      <c r="BM52" s="33">
        <f t="shared" si="25"/>
        <v>0</v>
      </c>
      <c r="BN52" s="33" t="str">
        <f>IF(BG52="","",SUM($BJ$35:BJ52)/SUM($BK$35:BK52))</f>
        <v/>
      </c>
      <c r="BO52" s="33">
        <f t="shared" si="26"/>
        <v>0</v>
      </c>
      <c r="BP52" s="33">
        <f t="shared" si="27"/>
        <v>0</v>
      </c>
      <c r="BQ52" s="33" t="str">
        <f t="shared" si="81"/>
        <v/>
      </c>
      <c r="BR52" s="33" t="str">
        <f t="shared" si="82"/>
        <v/>
      </c>
      <c r="BS52" s="33" t="str">
        <f t="shared" si="83"/>
        <v/>
      </c>
      <c r="BT52" s="58" t="str">
        <f>IF(BG52="","",1-(SUM($BR$35:BR52)/SUM($BS$35:BS52)))</f>
        <v/>
      </c>
      <c r="BU52" s="52" t="s">
        <v>236</v>
      </c>
      <c r="BV52" s="75">
        <f t="shared" si="59"/>
        <v>0</v>
      </c>
      <c r="BW52" s="75" t="str">
        <f t="shared" si="60"/>
        <v/>
      </c>
      <c r="BX52" s="54"/>
      <c r="BY52" s="73"/>
      <c r="BZ52" s="55"/>
      <c r="CA52" s="55"/>
      <c r="CB52" s="55"/>
      <c r="CC52" s="24"/>
      <c r="CD52" s="24"/>
      <c r="CE52" s="33" t="str">
        <f t="shared" si="61"/>
        <v/>
      </c>
      <c r="CF52" s="103">
        <f t="shared" si="68"/>
        <v>0</v>
      </c>
      <c r="CG52" s="33" t="str">
        <f t="shared" si="31"/>
        <v/>
      </c>
      <c r="CH52" s="33" t="str">
        <f t="shared" si="84"/>
        <v/>
      </c>
      <c r="CI52" s="33" t="str">
        <f t="shared" si="85"/>
        <v/>
      </c>
      <c r="CJ52" s="33">
        <f t="shared" si="34"/>
        <v>0</v>
      </c>
      <c r="CK52" s="33">
        <f t="shared" si="35"/>
        <v>0</v>
      </c>
      <c r="CL52" s="33" t="str">
        <f>IF(CE52="","",SUM($CH$35:CH52)/SUM($CI$35:CI52))</f>
        <v/>
      </c>
      <c r="CM52" s="33">
        <f t="shared" si="36"/>
        <v>0</v>
      </c>
      <c r="CN52" s="33">
        <f t="shared" si="37"/>
        <v>0</v>
      </c>
      <c r="CO52" s="33" t="str">
        <f t="shared" si="86"/>
        <v/>
      </c>
      <c r="CP52" s="33" t="str">
        <f t="shared" si="87"/>
        <v/>
      </c>
      <c r="CQ52" s="33" t="str">
        <f t="shared" si="88"/>
        <v/>
      </c>
      <c r="CR52" s="58" t="str">
        <f>IF(CE52="","",1-(SUM($CP$35:CP52)/SUM($CQ$35:CQ52)))</f>
        <v/>
      </c>
      <c r="CS52" s="52" t="s">
        <v>236</v>
      </c>
      <c r="CT52" s="75">
        <f t="shared" si="62"/>
        <v>0</v>
      </c>
      <c r="CU52" s="75" t="str">
        <f t="shared" si="63"/>
        <v/>
      </c>
      <c r="CV52" s="54"/>
      <c r="CW52" s="73"/>
      <c r="CX52" s="55"/>
      <c r="CY52" s="55"/>
      <c r="CZ52" s="55"/>
      <c r="DA52" s="24"/>
      <c r="DB52" s="24"/>
      <c r="DC52" s="33" t="str">
        <f t="shared" si="64"/>
        <v/>
      </c>
      <c r="DD52" s="103">
        <f t="shared" si="69"/>
        <v>0</v>
      </c>
      <c r="DE52" s="33" t="str">
        <f t="shared" si="41"/>
        <v/>
      </c>
      <c r="DF52" s="33" t="str">
        <f t="shared" si="70"/>
        <v/>
      </c>
      <c r="DG52" s="33" t="str">
        <f t="shared" si="71"/>
        <v/>
      </c>
      <c r="DH52" s="33">
        <f t="shared" si="44"/>
        <v>0</v>
      </c>
      <c r="DI52" s="33">
        <f t="shared" si="45"/>
        <v>0</v>
      </c>
      <c r="DJ52" s="33" t="str">
        <f>IF(DC52="","",SUM($DF$35:DF52)/SUM($DG$35:DG52))</f>
        <v/>
      </c>
      <c r="DK52" s="33">
        <f t="shared" si="46"/>
        <v>0</v>
      </c>
      <c r="DL52" s="33">
        <f t="shared" si="47"/>
        <v>0</v>
      </c>
      <c r="DM52" s="33" t="str">
        <f t="shared" si="72"/>
        <v/>
      </c>
      <c r="DN52" s="33" t="str">
        <f t="shared" si="73"/>
        <v/>
      </c>
      <c r="DO52" s="33" t="str">
        <f t="shared" si="74"/>
        <v/>
      </c>
      <c r="DP52" s="58" t="str">
        <f>IF(DC52="","",1-(SUM($DN$35:DN52)/SUM($DO$35:DO52)))</f>
        <v/>
      </c>
    </row>
    <row r="53" spans="1:137" ht="12.6" customHeight="1" x14ac:dyDescent="0.2">
      <c r="A53" s="52" t="s">
        <v>237</v>
      </c>
      <c r="B53" s="75">
        <f t="shared" si="51"/>
        <v>0</v>
      </c>
      <c r="C53" s="75" t="str">
        <f t="shared" si="52"/>
        <v/>
      </c>
      <c r="D53" s="54"/>
      <c r="E53" s="73"/>
      <c r="F53" s="55"/>
      <c r="G53" s="55"/>
      <c r="H53" s="55"/>
      <c r="I53" s="24"/>
      <c r="J53" s="24"/>
      <c r="K53" s="33" t="str">
        <f t="shared" si="75"/>
        <v/>
      </c>
      <c r="L53" s="103">
        <f t="shared" si="65"/>
        <v>0</v>
      </c>
      <c r="M53" s="33" t="str">
        <f t="shared" si="1"/>
        <v/>
      </c>
      <c r="N53" s="33" t="str">
        <f t="shared" si="2"/>
        <v/>
      </c>
      <c r="O53" s="33" t="str">
        <f t="shared" si="3"/>
        <v/>
      </c>
      <c r="P53" s="33">
        <f t="shared" si="4"/>
        <v>0</v>
      </c>
      <c r="Q53" s="33">
        <f t="shared" si="5"/>
        <v>0</v>
      </c>
      <c r="R53" s="33" t="str">
        <f>IF(K53="","",SUM($N$35:N53)/SUM($O$35:O53))</f>
        <v/>
      </c>
      <c r="S53" s="33">
        <f t="shared" si="6"/>
        <v>0</v>
      </c>
      <c r="T53" s="33">
        <f t="shared" si="7"/>
        <v>0</v>
      </c>
      <c r="U53" s="33" t="str">
        <f t="shared" si="8"/>
        <v/>
      </c>
      <c r="V53" s="33" t="str">
        <f t="shared" si="76"/>
        <v/>
      </c>
      <c r="W53" s="33" t="str">
        <f t="shared" si="77"/>
        <v/>
      </c>
      <c r="X53" s="58" t="str">
        <f>IF(K53="","",1-(SUM($V$35:V53)/SUM($W$35:W53)))</f>
        <v/>
      </c>
      <c r="Y53" s="52" t="s">
        <v>237</v>
      </c>
      <c r="Z53" s="75">
        <f t="shared" si="53"/>
        <v>0</v>
      </c>
      <c r="AA53" s="75" t="str">
        <f t="shared" si="54"/>
        <v/>
      </c>
      <c r="AB53" s="54"/>
      <c r="AC53" s="73"/>
      <c r="AD53" s="55"/>
      <c r="AE53" s="55"/>
      <c r="AF53" s="55"/>
      <c r="AG53" s="24"/>
      <c r="AH53" s="24"/>
      <c r="AI53" s="33" t="str">
        <f t="shared" si="55"/>
        <v/>
      </c>
      <c r="AJ53" s="103">
        <f t="shared" si="66"/>
        <v>0</v>
      </c>
      <c r="AK53" s="33" t="str">
        <f t="shared" si="11"/>
        <v/>
      </c>
      <c r="AL53" s="33" t="str">
        <f t="shared" si="89"/>
        <v/>
      </c>
      <c r="AM53" s="33" t="str">
        <f t="shared" si="90"/>
        <v/>
      </c>
      <c r="AN53" s="33">
        <f t="shared" si="14"/>
        <v>0</v>
      </c>
      <c r="AO53" s="33">
        <f t="shared" si="15"/>
        <v>0</v>
      </c>
      <c r="AP53" s="33" t="str">
        <f>IF(AI53="","",SUM($AL$35:AL53)/SUM($AM$35:AM53))</f>
        <v/>
      </c>
      <c r="AQ53" s="33">
        <f t="shared" si="16"/>
        <v>0</v>
      </c>
      <c r="AR53" s="33">
        <f t="shared" si="17"/>
        <v>0</v>
      </c>
      <c r="AS53" s="33" t="str">
        <f t="shared" si="91"/>
        <v/>
      </c>
      <c r="AT53" s="33" t="str">
        <f t="shared" si="78"/>
        <v/>
      </c>
      <c r="AU53" s="33" t="str">
        <f t="shared" si="92"/>
        <v/>
      </c>
      <c r="AV53" s="58" t="str">
        <f>IF(AI53="","",1-(SUM($AT$35:AT53)/SUM($AU$35:AU53)))</f>
        <v/>
      </c>
      <c r="AW53" s="52" t="s">
        <v>237</v>
      </c>
      <c r="AX53" s="75">
        <f t="shared" si="56"/>
        <v>0</v>
      </c>
      <c r="AY53" s="75" t="str">
        <f t="shared" si="57"/>
        <v/>
      </c>
      <c r="AZ53" s="54"/>
      <c r="BA53" s="73"/>
      <c r="BB53" s="55"/>
      <c r="BC53" s="55"/>
      <c r="BD53" s="55"/>
      <c r="BE53" s="24"/>
      <c r="BF53" s="24"/>
      <c r="BG53" s="33" t="str">
        <f t="shared" si="58"/>
        <v/>
      </c>
      <c r="BH53" s="103">
        <f t="shared" si="67"/>
        <v>0</v>
      </c>
      <c r="BI53" s="33" t="str">
        <f t="shared" si="21"/>
        <v/>
      </c>
      <c r="BJ53" s="33" t="str">
        <f t="shared" si="79"/>
        <v/>
      </c>
      <c r="BK53" s="33" t="str">
        <f t="shared" si="80"/>
        <v/>
      </c>
      <c r="BL53" s="33">
        <f t="shared" si="24"/>
        <v>0</v>
      </c>
      <c r="BM53" s="33">
        <f t="shared" si="25"/>
        <v>0</v>
      </c>
      <c r="BN53" s="33" t="str">
        <f>IF(BG53="","",SUM($BJ$35:BJ53)/SUM($BK$35:BK53))</f>
        <v/>
      </c>
      <c r="BO53" s="33">
        <f t="shared" si="26"/>
        <v>0</v>
      </c>
      <c r="BP53" s="33">
        <f t="shared" si="27"/>
        <v>0</v>
      </c>
      <c r="BQ53" s="33" t="str">
        <f t="shared" si="81"/>
        <v/>
      </c>
      <c r="BR53" s="33" t="str">
        <f t="shared" si="82"/>
        <v/>
      </c>
      <c r="BS53" s="33" t="str">
        <f t="shared" si="83"/>
        <v/>
      </c>
      <c r="BT53" s="58" t="str">
        <f>IF(BG53="","",1-(SUM($BR$35:BR53)/SUM($BS$35:BS53)))</f>
        <v/>
      </c>
      <c r="BU53" s="52" t="s">
        <v>237</v>
      </c>
      <c r="BV53" s="75">
        <f t="shared" si="59"/>
        <v>0</v>
      </c>
      <c r="BW53" s="75" t="str">
        <f t="shared" si="60"/>
        <v/>
      </c>
      <c r="BX53" s="54"/>
      <c r="BY53" s="73"/>
      <c r="BZ53" s="55"/>
      <c r="CA53" s="55"/>
      <c r="CB53" s="55"/>
      <c r="CC53" s="24"/>
      <c r="CD53" s="24"/>
      <c r="CE53" s="33" t="str">
        <f t="shared" si="61"/>
        <v/>
      </c>
      <c r="CF53" s="103">
        <f t="shared" si="68"/>
        <v>0</v>
      </c>
      <c r="CG53" s="33" t="str">
        <f t="shared" si="31"/>
        <v/>
      </c>
      <c r="CH53" s="33" t="str">
        <f t="shared" si="84"/>
        <v/>
      </c>
      <c r="CI53" s="33" t="str">
        <f t="shared" si="85"/>
        <v/>
      </c>
      <c r="CJ53" s="33">
        <f t="shared" si="34"/>
        <v>0</v>
      </c>
      <c r="CK53" s="33">
        <f t="shared" si="35"/>
        <v>0</v>
      </c>
      <c r="CL53" s="33" t="str">
        <f>IF(CE53="","",SUM($CH$35:CH53)/SUM($CI$35:CI53))</f>
        <v/>
      </c>
      <c r="CM53" s="33">
        <f t="shared" si="36"/>
        <v>0</v>
      </c>
      <c r="CN53" s="33">
        <f t="shared" si="37"/>
        <v>0</v>
      </c>
      <c r="CO53" s="33" t="str">
        <f t="shared" si="86"/>
        <v/>
      </c>
      <c r="CP53" s="33" t="str">
        <f t="shared" si="87"/>
        <v/>
      </c>
      <c r="CQ53" s="33" t="str">
        <f t="shared" si="88"/>
        <v/>
      </c>
      <c r="CR53" s="58" t="str">
        <f>IF(CE53="","",1-(SUM($CP$35:CP53)/SUM($CQ$35:CQ53)))</f>
        <v/>
      </c>
      <c r="CS53" s="52" t="s">
        <v>237</v>
      </c>
      <c r="CT53" s="75">
        <f t="shared" si="62"/>
        <v>0</v>
      </c>
      <c r="CU53" s="75" t="str">
        <f t="shared" si="63"/>
        <v/>
      </c>
      <c r="CV53" s="54"/>
      <c r="CW53" s="73"/>
      <c r="CX53" s="55"/>
      <c r="CY53" s="55"/>
      <c r="CZ53" s="55"/>
      <c r="DA53" s="24"/>
      <c r="DB53" s="24"/>
      <c r="DC53" s="33" t="str">
        <f t="shared" si="64"/>
        <v/>
      </c>
      <c r="DD53" s="103">
        <f t="shared" si="69"/>
        <v>0</v>
      </c>
      <c r="DE53" s="33" t="str">
        <f t="shared" si="41"/>
        <v/>
      </c>
      <c r="DF53" s="33" t="str">
        <f t="shared" si="70"/>
        <v/>
      </c>
      <c r="DG53" s="33" t="str">
        <f t="shared" si="71"/>
        <v/>
      </c>
      <c r="DH53" s="33">
        <f t="shared" si="44"/>
        <v>0</v>
      </c>
      <c r="DI53" s="33">
        <f t="shared" si="45"/>
        <v>0</v>
      </c>
      <c r="DJ53" s="33" t="str">
        <f>IF(DC53="","",SUM($DF$35:DF53)/SUM($DG$35:DG53))</f>
        <v/>
      </c>
      <c r="DK53" s="33">
        <f t="shared" si="46"/>
        <v>0</v>
      </c>
      <c r="DL53" s="33">
        <f t="shared" si="47"/>
        <v>0</v>
      </c>
      <c r="DM53" s="33" t="str">
        <f t="shared" si="72"/>
        <v/>
      </c>
      <c r="DN53" s="33" t="str">
        <f t="shared" si="73"/>
        <v/>
      </c>
      <c r="DO53" s="33" t="str">
        <f t="shared" si="74"/>
        <v/>
      </c>
      <c r="DP53" s="58" t="str">
        <f>IF(DC53="","",1-(SUM($DN$35:DN53)/SUM($DO$35:DO53)))</f>
        <v/>
      </c>
    </row>
    <row r="54" spans="1:137" ht="13.6" thickBot="1" x14ac:dyDescent="0.25">
      <c r="A54" s="53" t="s">
        <v>238</v>
      </c>
      <c r="B54" s="76">
        <f t="shared" si="51"/>
        <v>0</v>
      </c>
      <c r="C54" s="76" t="str">
        <f t="shared" si="52"/>
        <v/>
      </c>
      <c r="D54" s="56"/>
      <c r="E54" s="74"/>
      <c r="F54" s="57"/>
      <c r="G54" s="57"/>
      <c r="H54" s="57"/>
      <c r="I54" s="25"/>
      <c r="J54" s="25"/>
      <c r="K54" s="34" t="str">
        <f t="shared" si="75"/>
        <v/>
      </c>
      <c r="L54" s="105">
        <f t="shared" si="65"/>
        <v>0</v>
      </c>
      <c r="M54" s="34" t="str">
        <f t="shared" si="1"/>
        <v/>
      </c>
      <c r="N54" s="34" t="str">
        <f t="shared" si="2"/>
        <v/>
      </c>
      <c r="O54" s="34" t="str">
        <f t="shared" si="3"/>
        <v/>
      </c>
      <c r="P54" s="34">
        <f t="shared" si="4"/>
        <v>0</v>
      </c>
      <c r="Q54" s="34">
        <f>+IF(P54=0,0,1)</f>
        <v>0</v>
      </c>
      <c r="R54" s="34" t="str">
        <f>IF(K54="","",SUM($N$35:N54)/SUM($O$35:O54))</f>
        <v/>
      </c>
      <c r="S54" s="34">
        <f t="shared" si="6"/>
        <v>0</v>
      </c>
      <c r="T54" s="34">
        <f>+IF(S54=0,0,1)</f>
        <v>0</v>
      </c>
      <c r="U54" s="34" t="str">
        <f t="shared" si="8"/>
        <v/>
      </c>
      <c r="V54" s="34" t="str">
        <f t="shared" si="76"/>
        <v/>
      </c>
      <c r="W54" s="34" t="str">
        <f t="shared" si="77"/>
        <v/>
      </c>
      <c r="X54" s="59" t="str">
        <f>IF(K54="","",1-(SUM($V$35:V54)/SUM($W$35:W54)))</f>
        <v/>
      </c>
      <c r="Y54" s="53" t="s">
        <v>238</v>
      </c>
      <c r="Z54" s="76">
        <f t="shared" si="53"/>
        <v>0</v>
      </c>
      <c r="AA54" s="76" t="str">
        <f t="shared" si="54"/>
        <v/>
      </c>
      <c r="AB54" s="56"/>
      <c r="AC54" s="74"/>
      <c r="AD54" s="57"/>
      <c r="AE54" s="57"/>
      <c r="AF54" s="57"/>
      <c r="AG54" s="25"/>
      <c r="AH54" s="25"/>
      <c r="AI54" s="33" t="str">
        <f t="shared" si="55"/>
        <v/>
      </c>
      <c r="AJ54" s="105">
        <f t="shared" si="66"/>
        <v>0</v>
      </c>
      <c r="AK54" s="34" t="str">
        <f t="shared" si="11"/>
        <v/>
      </c>
      <c r="AL54" s="34" t="str">
        <f t="shared" si="89"/>
        <v/>
      </c>
      <c r="AM54" s="34" t="str">
        <f t="shared" si="90"/>
        <v/>
      </c>
      <c r="AN54" s="34">
        <f t="shared" si="14"/>
        <v>0</v>
      </c>
      <c r="AO54" s="34">
        <f>+IF(AN54=0,0,1)</f>
        <v>0</v>
      </c>
      <c r="AP54" s="34" t="str">
        <f>IF(AI54="","",SUM($AL$35:AL54)/SUM($AM$35:AM54))</f>
        <v/>
      </c>
      <c r="AQ54" s="34">
        <f t="shared" si="16"/>
        <v>0</v>
      </c>
      <c r="AR54" s="34">
        <f>+IF(AQ54=0,0,1)</f>
        <v>0</v>
      </c>
      <c r="AS54" s="34" t="str">
        <f t="shared" si="91"/>
        <v/>
      </c>
      <c r="AT54" s="34" t="str">
        <f t="shared" si="78"/>
        <v/>
      </c>
      <c r="AU54" s="34" t="str">
        <f t="shared" si="92"/>
        <v/>
      </c>
      <c r="AV54" s="59" t="str">
        <f>IF(AI54="","",1-(SUM($AT$35:AT54)/SUM($AU$35:AU54)))</f>
        <v/>
      </c>
      <c r="AW54" s="53" t="s">
        <v>238</v>
      </c>
      <c r="AX54" s="76">
        <f t="shared" si="56"/>
        <v>0</v>
      </c>
      <c r="AY54" s="76" t="str">
        <f t="shared" si="57"/>
        <v/>
      </c>
      <c r="AZ54" s="56"/>
      <c r="BA54" s="74"/>
      <c r="BB54" s="57"/>
      <c r="BC54" s="57"/>
      <c r="BD54" s="57"/>
      <c r="BE54" s="25"/>
      <c r="BF54" s="25"/>
      <c r="BG54" s="34" t="str">
        <f t="shared" si="58"/>
        <v/>
      </c>
      <c r="BH54" s="105">
        <f t="shared" si="67"/>
        <v>0</v>
      </c>
      <c r="BI54" s="34" t="str">
        <f t="shared" si="21"/>
        <v/>
      </c>
      <c r="BJ54" s="34" t="str">
        <f t="shared" si="79"/>
        <v/>
      </c>
      <c r="BK54" s="34" t="str">
        <f t="shared" si="80"/>
        <v/>
      </c>
      <c r="BL54" s="34">
        <f t="shared" si="24"/>
        <v>0</v>
      </c>
      <c r="BM54" s="34">
        <f>+IF(BL54=0,0,1)</f>
        <v>0</v>
      </c>
      <c r="BN54" s="34" t="str">
        <f>IF(BG54="","",SUM($BJ$35:BJ54)/SUM($BK$35:BK54))</f>
        <v/>
      </c>
      <c r="BO54" s="34">
        <f t="shared" si="26"/>
        <v>0</v>
      </c>
      <c r="BP54" s="34">
        <f>+IF(BO54=0,0,1)</f>
        <v>0</v>
      </c>
      <c r="BQ54" s="34" t="str">
        <f t="shared" si="81"/>
        <v/>
      </c>
      <c r="BR54" s="34" t="str">
        <f t="shared" si="82"/>
        <v/>
      </c>
      <c r="BS54" s="34" t="str">
        <f t="shared" si="83"/>
        <v/>
      </c>
      <c r="BT54" s="59" t="str">
        <f>IF(BG54="","",1-(SUM($BR$35:BR54)/SUM($BS$35:BS54)))</f>
        <v/>
      </c>
      <c r="BU54" s="53" t="s">
        <v>238</v>
      </c>
      <c r="BV54" s="76">
        <f t="shared" si="59"/>
        <v>0</v>
      </c>
      <c r="BW54" s="76" t="str">
        <f t="shared" si="60"/>
        <v/>
      </c>
      <c r="BX54" s="56"/>
      <c r="BY54" s="74"/>
      <c r="BZ54" s="57"/>
      <c r="CA54" s="57"/>
      <c r="CB54" s="57"/>
      <c r="CC54" s="25"/>
      <c r="CD54" s="25"/>
      <c r="CE54" s="34" t="str">
        <f t="shared" si="61"/>
        <v/>
      </c>
      <c r="CF54" s="105">
        <f t="shared" si="68"/>
        <v>0</v>
      </c>
      <c r="CG54" s="34" t="str">
        <f t="shared" si="31"/>
        <v/>
      </c>
      <c r="CH54" s="34" t="str">
        <f t="shared" si="84"/>
        <v/>
      </c>
      <c r="CI54" s="34" t="str">
        <f t="shared" si="85"/>
        <v/>
      </c>
      <c r="CJ54" s="34">
        <f t="shared" si="34"/>
        <v>0</v>
      </c>
      <c r="CK54" s="34">
        <f>+IF(CJ54=0,0,1)</f>
        <v>0</v>
      </c>
      <c r="CL54" s="34" t="str">
        <f>IF(CE54="","",SUM($CH$35:CH54)/SUM($CI$35:CI54))</f>
        <v/>
      </c>
      <c r="CM54" s="34">
        <f t="shared" si="36"/>
        <v>0</v>
      </c>
      <c r="CN54" s="34">
        <f>+IF(CM54=0,0,1)</f>
        <v>0</v>
      </c>
      <c r="CO54" s="34" t="str">
        <f t="shared" si="86"/>
        <v/>
      </c>
      <c r="CP54" s="34" t="str">
        <f t="shared" si="87"/>
        <v/>
      </c>
      <c r="CQ54" s="34" t="str">
        <f t="shared" si="88"/>
        <v/>
      </c>
      <c r="CR54" s="59" t="str">
        <f>IF(CE54="","",1-(SUM($CP$35:CP54)/SUM($CQ$35:CQ54)))</f>
        <v/>
      </c>
      <c r="CS54" s="53" t="s">
        <v>238</v>
      </c>
      <c r="CT54" s="76">
        <f t="shared" si="62"/>
        <v>0</v>
      </c>
      <c r="CU54" s="76" t="str">
        <f t="shared" si="63"/>
        <v/>
      </c>
      <c r="CV54" s="56"/>
      <c r="CW54" s="74"/>
      <c r="CX54" s="57"/>
      <c r="CY54" s="57"/>
      <c r="CZ54" s="57"/>
      <c r="DA54" s="25"/>
      <c r="DB54" s="25"/>
      <c r="DC54" s="34" t="str">
        <f t="shared" si="64"/>
        <v/>
      </c>
      <c r="DD54" s="105">
        <f t="shared" si="69"/>
        <v>0</v>
      </c>
      <c r="DE54" s="34" t="str">
        <f t="shared" si="41"/>
        <v/>
      </c>
      <c r="DF54" s="34" t="str">
        <f t="shared" si="70"/>
        <v/>
      </c>
      <c r="DG54" s="34" t="str">
        <f t="shared" si="71"/>
        <v/>
      </c>
      <c r="DH54" s="34">
        <f t="shared" si="44"/>
        <v>0</v>
      </c>
      <c r="DI54" s="34">
        <f>+IF(DH54=0,0,1)</f>
        <v>0</v>
      </c>
      <c r="DJ54" s="34" t="str">
        <f>IF(DC54="","",SUM($DF$35:DF54)/SUM($DG$35:DG54))</f>
        <v/>
      </c>
      <c r="DK54" s="34">
        <f t="shared" si="46"/>
        <v>0</v>
      </c>
      <c r="DL54" s="34">
        <f>+IF(DK54=0,0,1)</f>
        <v>0</v>
      </c>
      <c r="DM54" s="34" t="str">
        <f t="shared" si="72"/>
        <v/>
      </c>
      <c r="DN54" s="34" t="str">
        <f t="shared" si="73"/>
        <v/>
      </c>
      <c r="DO54" s="34" t="str">
        <f t="shared" si="74"/>
        <v/>
      </c>
      <c r="DP54" s="59" t="str">
        <f>IF(DC54="","",1-(SUM($DN$35:DN54)/SUM($DO$35:DO54)))</f>
        <v/>
      </c>
    </row>
    <row r="55" spans="1:137" s="82" customFormat="1" ht="19.7" hidden="1" thickBot="1" x14ac:dyDescent="0.45">
      <c r="A55" s="19"/>
      <c r="B55" s="78"/>
      <c r="C55" s="78" t="e">
        <f>+AVERAGE(C35:C54)</f>
        <v>#DIV/0!</v>
      </c>
      <c r="D55" s="79"/>
      <c r="E55" s="80"/>
      <c r="F55" s="81"/>
      <c r="G55" s="78"/>
      <c r="H55" s="116"/>
      <c r="I55" s="78"/>
      <c r="J55" s="78"/>
      <c r="K55" s="78" t="e">
        <f>AVERAGE(K35:K54)</f>
        <v>#DIV/0!</v>
      </c>
      <c r="L55" s="78"/>
      <c r="M55" s="78" t="e">
        <f>+VLOOKUP(1,L34:M54,2,FALSE)</f>
        <v>#N/A</v>
      </c>
      <c r="N55" s="78" t="e">
        <f t="shared" ref="N55:W55" si="93">+VLOOKUP(1,M34:N54,2,FALSE)</f>
        <v>#N/A</v>
      </c>
      <c r="O55" s="78" t="e">
        <f t="shared" si="93"/>
        <v>#N/A</v>
      </c>
      <c r="P55" s="78">
        <f t="shared" si="93"/>
        <v>1</v>
      </c>
      <c r="Q55" s="78">
        <f t="shared" si="93"/>
        <v>1</v>
      </c>
      <c r="R55" s="78">
        <f t="shared" si="93"/>
        <v>0</v>
      </c>
      <c r="S55" s="78" t="e">
        <f t="shared" si="93"/>
        <v>#N/A</v>
      </c>
      <c r="T55" s="78">
        <f t="shared" si="93"/>
        <v>1</v>
      </c>
      <c r="U55" s="78">
        <f t="shared" si="93"/>
        <v>0</v>
      </c>
      <c r="V55" s="78" t="e">
        <f t="shared" si="93"/>
        <v>#N/A</v>
      </c>
      <c r="W55" s="78" t="e">
        <f t="shared" si="93"/>
        <v>#N/A</v>
      </c>
      <c r="X55" s="78"/>
      <c r="Y55" s="78"/>
      <c r="Z55" s="78"/>
      <c r="AA55" s="78" t="e">
        <f>+AVERAGE(AA35:AA54)</f>
        <v>#DIV/0!</v>
      </c>
      <c r="AB55" s="78"/>
      <c r="AC55" s="104"/>
      <c r="AD55" s="78"/>
      <c r="AE55" s="79"/>
      <c r="AF55" s="80"/>
      <c r="AG55" s="81"/>
      <c r="AH55" s="78"/>
      <c r="AI55" s="78" t="e">
        <f>AVERAGE(AI35:AI54)</f>
        <v>#DIV/0!</v>
      </c>
      <c r="AJ55" s="81"/>
      <c r="AK55" s="78" t="e">
        <f>+VLOOKUP(1,AJ34:AK54,2,FALSE)</f>
        <v>#N/A</v>
      </c>
      <c r="AL55" s="78"/>
      <c r="AM55" s="78"/>
      <c r="AN55" s="78"/>
      <c r="AO55" s="78"/>
      <c r="AP55" s="78">
        <f>+VLOOKUP(1,AO34:AP54,2,FALSE)</f>
        <v>0</v>
      </c>
      <c r="AQ55" s="78"/>
      <c r="AR55" s="78"/>
      <c r="AS55" s="78">
        <f>+VLOOKUP(1,AR34:AS54,2,FALSE)</f>
        <v>0</v>
      </c>
      <c r="AT55" s="78"/>
      <c r="AU55" s="78"/>
      <c r="AV55" s="78"/>
      <c r="AW55" s="78"/>
      <c r="AX55" s="78"/>
      <c r="AY55" s="78" t="e">
        <f>+AVERAGE(AY35:AY54)</f>
        <v>#DIV/0!</v>
      </c>
      <c r="AZ55" s="78"/>
      <c r="BA55" s="78"/>
      <c r="BB55" s="78"/>
      <c r="BC55" s="77"/>
      <c r="BD55" s="78"/>
      <c r="BE55" s="79"/>
      <c r="BF55" s="80"/>
      <c r="BG55" s="78" t="e">
        <f>AVERAGE(BG35:BG54)</f>
        <v>#DIV/0!</v>
      </c>
      <c r="BH55" s="81"/>
      <c r="BI55" s="78" t="e">
        <f>+VLOOKUP(1,BH34:BI54,2,FALSE)</f>
        <v>#N/A</v>
      </c>
      <c r="BJ55" s="81"/>
      <c r="BK55" s="78"/>
      <c r="BL55" s="78"/>
      <c r="BM55" s="78"/>
      <c r="BN55" s="78">
        <f>+VLOOKUP(1,BM34:BN54,2,FALSE)</f>
        <v>0</v>
      </c>
      <c r="BO55" s="78"/>
      <c r="BP55" s="78"/>
      <c r="BQ55" s="78">
        <f>+VLOOKUP(1,BP34:BQ54,2,FALSE)</f>
        <v>0</v>
      </c>
      <c r="BR55" s="78"/>
      <c r="BS55" s="78"/>
      <c r="BT55" s="78"/>
      <c r="BU55" s="78"/>
      <c r="BV55" s="78"/>
      <c r="BW55" s="78" t="e">
        <f>+AVERAGE(BW35:BW54)</f>
        <v>#DIV/0!</v>
      </c>
      <c r="BX55" s="78"/>
      <c r="BY55" s="78"/>
      <c r="BZ55" s="78"/>
      <c r="CA55" s="78"/>
      <c r="CB55" s="78"/>
      <c r="CC55" s="78"/>
      <c r="CD55" s="78"/>
      <c r="CE55" s="78" t="e">
        <f>AVERAGE(CE35:CE54)</f>
        <v>#DIV/0!</v>
      </c>
      <c r="CF55" s="77"/>
      <c r="CG55" s="78" t="e">
        <f>+VLOOKUP(1,CF34:CG54,2,FALSE)</f>
        <v>#N/A</v>
      </c>
      <c r="CH55" s="79"/>
      <c r="CI55" s="80"/>
      <c r="CJ55" s="80"/>
      <c r="CK55" s="80"/>
      <c r="CL55" s="78">
        <f>+VLOOKUP(1,CK34:CL54,2,FALSE)</f>
        <v>0</v>
      </c>
      <c r="CM55" s="81"/>
      <c r="CN55" s="81"/>
      <c r="CO55" s="78">
        <f>+VLOOKUP(1,CN34:CO54,2,FALSE)</f>
        <v>0</v>
      </c>
      <c r="CP55" s="81"/>
      <c r="CQ55" s="78"/>
      <c r="CR55" s="78"/>
      <c r="CS55" s="78"/>
      <c r="CT55" s="78"/>
      <c r="CU55" s="78" t="e">
        <f>+AVERAGE(CU35:CU54)</f>
        <v>#DIV/0!</v>
      </c>
      <c r="CV55" s="78"/>
      <c r="CW55" s="78"/>
      <c r="CX55" s="78"/>
      <c r="CY55" s="78"/>
      <c r="CZ55" s="78"/>
      <c r="DA55" s="78"/>
      <c r="DB55" s="78"/>
      <c r="DC55" s="78" t="e">
        <f>AVERAGE(DC35:DC54)</f>
        <v>#DIV/0!</v>
      </c>
      <c r="DD55" s="78"/>
      <c r="DE55" s="78" t="e">
        <f>+VLOOKUP(1,DD34:DE54,2,FALSE)</f>
        <v>#N/A</v>
      </c>
      <c r="DF55" s="78"/>
      <c r="DG55" s="78"/>
      <c r="DH55" s="78"/>
      <c r="DI55" s="78"/>
      <c r="DJ55" s="78">
        <f>+VLOOKUP(1,DI34:DJ54,2,FALSE)</f>
        <v>0</v>
      </c>
      <c r="DK55" s="77"/>
      <c r="DL55" s="77"/>
      <c r="DM55" s="78">
        <f>+VLOOKUP(1,DL34:DM54,2,FALSE)</f>
        <v>0</v>
      </c>
      <c r="DN55" s="79"/>
      <c r="DO55" s="80"/>
      <c r="DP55" s="81"/>
      <c r="DQ55" s="78"/>
      <c r="DR55" s="81"/>
      <c r="DS55" s="78"/>
      <c r="DT55" s="78"/>
      <c r="DU55" s="78"/>
      <c r="DV55" s="78"/>
      <c r="DW55" s="78"/>
      <c r="DX55" s="78"/>
      <c r="DY55" s="78"/>
      <c r="DZ55" s="78"/>
      <c r="EA55" s="78"/>
      <c r="EB55" s="78"/>
      <c r="EC55" s="78"/>
      <c r="ED55" s="78"/>
      <c r="EE55" s="78"/>
      <c r="EF55" s="78"/>
      <c r="EG55" s="78"/>
    </row>
    <row r="56" spans="1:137" s="82" customFormat="1" x14ac:dyDescent="0.2">
      <c r="A56" s="19" t="s">
        <v>239</v>
      </c>
      <c r="B56" s="78"/>
      <c r="C56" s="78"/>
      <c r="D56" s="79"/>
      <c r="E56" s="80"/>
      <c r="F56" s="81"/>
      <c r="G56" s="78"/>
      <c r="H56" s="81"/>
      <c r="I56" s="78"/>
      <c r="J56" s="78"/>
      <c r="K56" s="78"/>
      <c r="L56" s="78"/>
      <c r="M56" s="78">
        <f>+IF(ISNUMBER(M55),M55,INDEX(B34:M54,MATCH(MAX(C34:C54),C34:C54), 12))</f>
        <v>0</v>
      </c>
      <c r="N56" s="78"/>
      <c r="O56" s="78"/>
      <c r="P56" s="78"/>
      <c r="Q56" s="78"/>
      <c r="R56" s="78"/>
      <c r="S56" s="78"/>
      <c r="T56" s="78"/>
      <c r="U56" s="78"/>
      <c r="V56" s="78"/>
      <c r="W56" s="78"/>
      <c r="X56" s="78"/>
      <c r="Y56" s="78"/>
      <c r="Z56" s="78"/>
      <c r="AA56" s="78"/>
      <c r="AB56" s="78"/>
      <c r="AC56" s="104"/>
      <c r="AD56" s="78"/>
      <c r="AE56" s="79"/>
      <c r="AF56" s="80"/>
      <c r="AG56" s="81"/>
      <c r="AH56" s="78"/>
      <c r="AI56" s="138"/>
      <c r="AJ56" s="81"/>
      <c r="AK56" s="78">
        <f>+IF(ISNUMBER(AK55),AK55,INDEX(Z34:AK54, MATCH(MAX(AA34:AA54),AA34:AA54), 12))</f>
        <v>0</v>
      </c>
      <c r="AL56" s="78"/>
      <c r="AM56" s="78"/>
      <c r="AN56" s="78"/>
      <c r="AO56" s="78"/>
      <c r="AP56" s="78"/>
      <c r="AQ56" s="78"/>
      <c r="AR56" s="78"/>
      <c r="AS56" s="78"/>
      <c r="AT56" s="78"/>
      <c r="AU56" s="78"/>
      <c r="AV56" s="78"/>
      <c r="AW56" s="78"/>
      <c r="AX56" s="78"/>
      <c r="AY56" s="78"/>
      <c r="AZ56" s="78"/>
      <c r="BA56" s="78"/>
      <c r="BB56" s="78"/>
      <c r="BC56" s="77"/>
      <c r="BD56" s="78"/>
      <c r="BE56" s="79"/>
      <c r="BF56" s="80"/>
      <c r="BG56" s="81"/>
      <c r="BH56" s="81"/>
      <c r="BI56" s="78">
        <f>+IF(ISNUMBER(BI55),BI55,INDEX(AX34:BI54,MATCH(MAX(AY34:AY54),AY34:AY54), 12))</f>
        <v>0</v>
      </c>
      <c r="BJ56" s="81"/>
      <c r="BK56" s="78"/>
      <c r="BL56" s="78"/>
      <c r="BM56" s="78"/>
      <c r="BN56" s="78"/>
      <c r="BO56" s="78"/>
      <c r="BP56" s="78"/>
      <c r="BQ56" s="78"/>
      <c r="BR56" s="78"/>
      <c r="BS56" s="78"/>
      <c r="BT56" s="78"/>
      <c r="BU56" s="78"/>
      <c r="BV56" s="78"/>
      <c r="BW56" s="78"/>
      <c r="BX56" s="78"/>
      <c r="BY56" s="78"/>
      <c r="BZ56" s="78"/>
      <c r="CA56" s="78"/>
      <c r="CB56" s="78"/>
      <c r="CC56" s="78"/>
      <c r="CD56" s="78"/>
      <c r="CE56" s="77"/>
      <c r="CF56" s="77"/>
      <c r="CG56" s="78">
        <f>+IF(ISNUMBER(CG55),CG55,INDEX(BV34:CG54, MATCH(MAX(BW34:BW54),BW34:BW54), 12))</f>
        <v>0</v>
      </c>
      <c r="CH56" s="79"/>
      <c r="CI56" s="80"/>
      <c r="CJ56" s="80"/>
      <c r="CK56" s="80"/>
      <c r="CL56" s="81"/>
      <c r="CM56" s="81"/>
      <c r="CN56" s="81"/>
      <c r="CO56" s="78"/>
      <c r="CP56" s="81"/>
      <c r="CQ56" s="78"/>
      <c r="CR56" s="78"/>
      <c r="CS56" s="78"/>
      <c r="CT56" s="78"/>
      <c r="CU56" s="78"/>
      <c r="CV56" s="78"/>
      <c r="CW56" s="78"/>
      <c r="CX56" s="78"/>
      <c r="CY56" s="78"/>
      <c r="CZ56" s="78"/>
      <c r="DA56" s="78"/>
      <c r="DB56" s="78"/>
      <c r="DC56" s="78"/>
      <c r="DD56" s="78"/>
      <c r="DE56" s="78">
        <f>+IF(ISNUMBER(DE55),DE55,INDEX(CT34:DE54, MATCH(MAX(CU34:CU54),CU34:CU54), 12))</f>
        <v>0</v>
      </c>
      <c r="DF56" s="78"/>
      <c r="DG56" s="78"/>
      <c r="DH56" s="78"/>
      <c r="DI56" s="78"/>
      <c r="DJ56" s="77"/>
      <c r="DK56" s="77"/>
      <c r="DL56" s="77"/>
      <c r="DM56" s="78"/>
      <c r="DN56" s="79"/>
      <c r="DO56" s="80"/>
      <c r="DP56" s="81"/>
      <c r="DQ56" s="78"/>
      <c r="DR56" s="81"/>
      <c r="DS56" s="78"/>
      <c r="DT56" s="78"/>
      <c r="DU56" s="78"/>
      <c r="DV56" s="78"/>
      <c r="DW56" s="78"/>
      <c r="DX56" s="78"/>
      <c r="DY56" s="78"/>
      <c r="DZ56" s="78"/>
      <c r="EA56" s="78"/>
      <c r="EB56" s="78"/>
      <c r="EC56" s="78"/>
      <c r="ED56" s="78"/>
      <c r="EE56" s="78"/>
      <c r="EF56" s="78"/>
      <c r="EG56" s="78"/>
    </row>
    <row r="57" spans="1:137" x14ac:dyDescent="0.2">
      <c r="I57" s="15"/>
      <c r="K57" s="15"/>
      <c r="M57" s="78"/>
    </row>
    <row r="58" spans="1:137" ht="13.6" thickBot="1" x14ac:dyDescent="0.25">
      <c r="I58" s="15"/>
      <c r="K58" s="15"/>
    </row>
    <row r="59" spans="1:137" ht="21.1" x14ac:dyDescent="0.3">
      <c r="A59" s="172" t="s">
        <v>208</v>
      </c>
      <c r="B59" s="173"/>
      <c r="C59" s="173"/>
      <c r="D59" s="173"/>
      <c r="E59" s="173"/>
      <c r="F59" s="174"/>
      <c r="I59" s="15"/>
      <c r="K59" s="15"/>
    </row>
    <row r="60" spans="1:137" ht="29.25" x14ac:dyDescent="0.25">
      <c r="A60" s="28"/>
      <c r="B60" s="29"/>
      <c r="C60" s="29"/>
      <c r="D60" s="30" t="s">
        <v>213</v>
      </c>
      <c r="E60" s="35" t="s">
        <v>210</v>
      </c>
      <c r="F60" s="134"/>
      <c r="G60" s="133"/>
    </row>
    <row r="61" spans="1:137" ht="13.6" x14ac:dyDescent="0.25">
      <c r="A61" s="31" t="s">
        <v>211</v>
      </c>
      <c r="B61" s="32"/>
      <c r="C61" s="32"/>
      <c r="D61" s="140">
        <f>MAX(E70,F70,G70,H70,I70)</f>
        <v>0</v>
      </c>
      <c r="E61" s="141">
        <f>MAX(J26,AH3,AH9,AH15,AH21)</f>
        <v>0</v>
      </c>
      <c r="F61" s="135"/>
      <c r="G61" s="133"/>
    </row>
    <row r="62" spans="1:137" ht="13.6" x14ac:dyDescent="0.25">
      <c r="A62" s="31" t="s">
        <v>212</v>
      </c>
      <c r="B62" s="32"/>
      <c r="C62" s="32"/>
      <c r="D62" s="142">
        <f>A71</f>
        <v>0</v>
      </c>
      <c r="E62" s="141">
        <f>MAX(J22,AH5,AH11,AH17,AH23)</f>
        <v>0</v>
      </c>
      <c r="F62" s="136"/>
      <c r="G62" s="133"/>
    </row>
    <row r="63" spans="1:137" ht="23.8" thickBot="1" x14ac:dyDescent="0.4">
      <c r="A63" s="169" t="s">
        <v>209</v>
      </c>
      <c r="B63" s="170"/>
      <c r="C63" s="170"/>
      <c r="D63" s="170"/>
      <c r="E63" s="171"/>
      <c r="F63" s="153">
        <f>+IF(A71=0,D61,(D61*E61+D62*E62)/(SUM(E61:E62)))</f>
        <v>0</v>
      </c>
      <c r="G63" s="139"/>
      <c r="H63" s="82"/>
      <c r="I63" s="82"/>
      <c r="J63" s="82"/>
    </row>
    <row r="65" spans="1:9" hidden="1" x14ac:dyDescent="0.2"/>
    <row r="66" spans="1:9" hidden="1" x14ac:dyDescent="0.2"/>
    <row r="67" spans="1:9" ht="13.6" hidden="1" x14ac:dyDescent="0.25">
      <c r="A67" s="118" t="str">
        <f>IF(J11="with filler neck",0,"")</f>
        <v/>
      </c>
    </row>
    <row r="68" spans="1:9" hidden="1" x14ac:dyDescent="0.2">
      <c r="A68" s="117" t="str">
        <f>IF(J15="Cap Tested With Tank",0,"")</f>
        <v/>
      </c>
    </row>
    <row r="69" spans="1:9" hidden="1" x14ac:dyDescent="0.2">
      <c r="A69" s="117" t="str">
        <f>IF(J15="Cap Tested Separately w/FEL",J17,"")</f>
        <v/>
      </c>
      <c r="D69" s="119" t="str">
        <f>IF(J20="50 g/m2/day",50,"")</f>
        <v/>
      </c>
    </row>
    <row r="70" spans="1:9" hidden="1" x14ac:dyDescent="0.2">
      <c r="A70" s="119">
        <f>SUM(D69:D70)</f>
        <v>0</v>
      </c>
      <c r="D70" s="119" t="str">
        <f>IF(J19="30 g/m2/day",30,"")</f>
        <v/>
      </c>
      <c r="E70" s="137">
        <f>IF(M56 &lt; 0, 0, M56)</f>
        <v>0</v>
      </c>
      <c r="F70" s="137">
        <f>IF(AK56&lt;0,0,AK56)</f>
        <v>0</v>
      </c>
      <c r="G70" s="137">
        <f>IF(BI56 &lt; 0, 0, BI56)</f>
        <v>0</v>
      </c>
      <c r="H70" s="137">
        <f>IF(CG56 &lt; 0, 0, CG56)</f>
        <v>0</v>
      </c>
      <c r="I70" s="137">
        <f>IF(DE56 &lt; 0,0, DE56)</f>
        <v>0</v>
      </c>
    </row>
    <row r="71" spans="1:9" hidden="1" x14ac:dyDescent="0.2">
      <c r="A71" s="117">
        <f>SUM(A67:A70)</f>
        <v>0</v>
      </c>
    </row>
    <row r="72" spans="1:9" hidden="1" x14ac:dyDescent="0.2"/>
    <row r="73" spans="1:9" hidden="1" x14ac:dyDescent="0.2"/>
    <row r="74" spans="1:9" ht="23.8" x14ac:dyDescent="0.4">
      <c r="F74" s="154">
        <f>IF(OR(J11="with filler neck,J15=""CapTestedWithTank"),D61,F63)</f>
        <v>0</v>
      </c>
      <c r="G74" s="152" t="s">
        <v>268</v>
      </c>
    </row>
    <row r="79" spans="1:9" ht="23.1" x14ac:dyDescent="0.35">
      <c r="G79" s="152"/>
    </row>
  </sheetData>
  <sheetProtection algorithmName="SHA-512" hashValue="nLulUxZNkXwtMm0WfletBufd4/+i6T9b1CNz4qTp0M/U4g/fNavyIK24nVW/7ESTwcCRkpl/NZDHmYSPE3dLQg==" saltValue="CrWBhNnif1+fG+uU7eL1cw==" spinCount="100000" sheet="1" objects="1" scenarios="1"/>
  <protectedRanges>
    <protectedRange sqref="D34:J54 AB34:AH54 AZ34:BF54 BX34:CD54 CV34:DB54" name="Range1"/>
  </protectedRanges>
  <mergeCells count="28">
    <mergeCell ref="BU32:CR32"/>
    <mergeCell ref="CS32:DP32"/>
    <mergeCell ref="AF9:AG9"/>
    <mergeCell ref="AF11:AG11"/>
    <mergeCell ref="AF15:AG15"/>
    <mergeCell ref="Y32:AV32"/>
    <mergeCell ref="AF23:AG23"/>
    <mergeCell ref="AF17:AG17"/>
    <mergeCell ref="AF21:AG21"/>
    <mergeCell ref="H17:I17"/>
    <mergeCell ref="H15:I15"/>
    <mergeCell ref="H11:I11"/>
    <mergeCell ref="H9:I9"/>
    <mergeCell ref="AW32:BT32"/>
    <mergeCell ref="H19:I19"/>
    <mergeCell ref="H3:I3"/>
    <mergeCell ref="H5:I5"/>
    <mergeCell ref="AF3:AG3"/>
    <mergeCell ref="AF5:AG5"/>
    <mergeCell ref="H7:I7"/>
    <mergeCell ref="A63:E63"/>
    <mergeCell ref="A59:F59"/>
    <mergeCell ref="H22:I22"/>
    <mergeCell ref="H24:I24"/>
    <mergeCell ref="H26:I26"/>
    <mergeCell ref="H28:I28"/>
    <mergeCell ref="A32:X32"/>
    <mergeCell ref="A31:L31"/>
  </mergeCells>
  <phoneticPr fontId="2" type="noConversion"/>
  <dataValidations count="5">
    <dataValidation type="list" allowBlank="1" showInputMessage="1" showErrorMessage="1" sqref="D9:E9 D11:E11" xr:uid="{00000000-0002-0000-0100-000000000000}">
      <formula1>Fuel</formula1>
    </dataValidation>
    <dataValidation type="list" allowBlank="1" showInputMessage="1" showErrorMessage="1" sqref="J11:K11" xr:uid="{00000000-0002-0000-0100-000001000000}">
      <formula1>Cap</formula1>
    </dataValidation>
    <dataValidation type="list" allowBlank="1" showInputMessage="1" showErrorMessage="1" sqref="J5:K5" xr:uid="{00000000-0002-0000-0100-000002000000}">
      <formula1>Temp</formula1>
    </dataValidation>
    <dataValidation type="list" allowBlank="1" showInputMessage="1" showErrorMessage="1" sqref="J15:K15" xr:uid="{00000000-0002-0000-0100-000003000000}">
      <formula1>CapTest</formula1>
    </dataValidation>
    <dataValidation type="list" allowBlank="1" showInputMessage="1" showErrorMessage="1" sqref="J9:K9" xr:uid="{00000000-0002-0000-0100-000004000000}">
      <formula1>TestTemp</formula1>
    </dataValidation>
  </dataValidations>
  <pageMargins left="0.75" right="0.75" top="1" bottom="1" header="0.5" footer="0.5"/>
  <pageSetup scale="1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5"/>
  <sheetViews>
    <sheetView workbookViewId="0">
      <selection activeCell="F5" sqref="F5"/>
    </sheetView>
  </sheetViews>
  <sheetFormatPr defaultRowHeight="12.9" x14ac:dyDescent="0.2"/>
  <cols>
    <col min="3" max="3" width="27.5" bestFit="1" customWidth="1"/>
    <col min="4" max="4" width="12.625" bestFit="1" customWidth="1"/>
  </cols>
  <sheetData>
    <row r="2" spans="1:10" x14ac:dyDescent="0.2">
      <c r="A2" t="s">
        <v>170</v>
      </c>
      <c r="C2" t="s">
        <v>173</v>
      </c>
      <c r="E2" t="s">
        <v>13</v>
      </c>
      <c r="J2" t="s">
        <v>186</v>
      </c>
    </row>
    <row r="3" spans="1:10" x14ac:dyDescent="0.2">
      <c r="A3" t="s">
        <v>166</v>
      </c>
      <c r="C3" t="s">
        <v>182</v>
      </c>
      <c r="D3" t="s">
        <v>166</v>
      </c>
      <c r="E3" t="s">
        <v>180</v>
      </c>
      <c r="F3" t="s">
        <v>240</v>
      </c>
      <c r="J3" t="s">
        <v>184</v>
      </c>
    </row>
    <row r="4" spans="1:10" x14ac:dyDescent="0.2">
      <c r="A4" t="s">
        <v>167</v>
      </c>
      <c r="C4" t="s">
        <v>200</v>
      </c>
      <c r="D4" t="s">
        <v>167</v>
      </c>
      <c r="E4" t="s">
        <v>181</v>
      </c>
      <c r="F4" t="s">
        <v>241</v>
      </c>
      <c r="J4" t="s">
        <v>185</v>
      </c>
    </row>
    <row r="5" spans="1:10" x14ac:dyDescent="0.2">
      <c r="A5" t="s">
        <v>168</v>
      </c>
      <c r="C5" t="s">
        <v>201</v>
      </c>
    </row>
  </sheetData>
  <sheetProtection password="CC4A" sheet="1"/>
  <phoneticPr fontId="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fuel</TermName>
          <TermId xmlns="http://schemas.microsoft.com/office/infopath/2007/PartnerControls">11111111-1111-1111-1111-111111111111</TermId>
        </TermInfo>
        <TermInfo xmlns="http://schemas.microsoft.com/office/infopath/2007/PartnerControls">
          <TermName xmlns="http://schemas.microsoft.com/office/infopath/2007/PartnerControls">tank</TermName>
          <TermId xmlns="http://schemas.microsoft.com/office/infopath/2007/PartnerControls">11111111-1111-1111-1111-111111111111</TermId>
        </TermInfo>
        <TermInfo xmlns="http://schemas.microsoft.com/office/infopath/2007/PartnerControls">
          <TermName xmlns="http://schemas.microsoft.com/office/infopath/2007/PartnerControls">test</TermName>
          <TermId xmlns="http://schemas.microsoft.com/office/infopath/2007/PartnerControls">11111111-1111-1111-1111-111111111111</TermId>
        </TermInfo>
        <TermInfo xmlns="http://schemas.microsoft.com/office/infopath/2007/PartnerControls">
          <TermName xmlns="http://schemas.microsoft.com/office/infopath/2007/PartnerControls">data</TermName>
          <TermId xmlns="http://schemas.microsoft.com/office/infopath/2007/PartnerControls">11111111-1111-1111-1111-111111111111</TermId>
        </TermInfo>
        <TermInfo xmlns="http://schemas.microsoft.com/office/infopath/2007/PartnerControls">
          <TermName xmlns="http://schemas.microsoft.com/office/infopath/2007/PartnerControls">excel</TermName>
          <TermId xmlns="http://schemas.microsoft.com/office/infopath/2007/PartnerControls">11111111-1111-1111-1111-111111111111</TermId>
        </TermInfo>
        <TermInfo xmlns="http://schemas.microsoft.com/office/infopath/2007/PartnerControls">
          <TermName xmlns="http://schemas.microsoft.com/office/infopath/2007/PartnerControls">sheet</TermName>
          <TermId xmlns="http://schemas.microsoft.com/office/infopath/2007/PartnerControls">11111111-1111-1111-1111-111111111111</TermId>
        </TermInfo>
        <TermInfo xmlns="http://schemas.microsoft.com/office/infopath/2007/PartnerControls">
          <TermName xmlns="http://schemas.microsoft.com/office/infopath/2007/PartnerControls">manufacturer</TermName>
          <TermId xmlns="http://schemas.microsoft.com/office/infopath/2007/PartnerControls">11111111-1111-1111-1111-111111111111</TermId>
        </TermInfo>
        <TermInfo xmlns="http://schemas.microsoft.com/office/infopath/2007/PartnerControls">
          <TermName xmlns="http://schemas.microsoft.com/office/infopath/2007/PartnerControls">certification</TermName>
          <TermId xmlns="http://schemas.microsoft.com/office/infopath/2007/PartnerControls">11111111-1111-1111-1111-111111111111</TermId>
        </TermInfo>
        <TermInfo xmlns="http://schemas.microsoft.com/office/infopath/2007/PartnerControls">
          <TermName xmlns="http://schemas.microsoft.com/office/infopath/2007/PartnerControls">nonroad</TermName>
          <TermId xmlns="http://schemas.microsoft.com/office/infopath/2007/PartnerControls">11111111-1111-1111-1111-111111111111</TermId>
        </TermInfo>
        <TermInfo xmlns="http://schemas.microsoft.com/office/infopath/2007/PartnerControls">
          <TermName xmlns="http://schemas.microsoft.com/office/infopath/2007/PartnerControls">spark</TermName>
          <TermId xmlns="http://schemas.microsoft.com/office/infopath/2007/PartnerControls">11111111-1111-1111-1111-111111111111</TermId>
        </TermInfo>
        <TermInfo xmlns="http://schemas.microsoft.com/office/infopath/2007/PartnerControls">
          <TermName xmlns="http://schemas.microsoft.com/office/infopath/2007/PartnerControls">ignition</TermName>
          <TermId xmlns="http://schemas.microsoft.com/office/infopath/2007/PartnerControls">11111111-1111-1111-1111-111111111111</TermId>
        </TermInfo>
        <TermInfo xmlns="http://schemas.microsoft.com/office/infopath/2007/PartnerControls">
          <TermName xmlns="http://schemas.microsoft.com/office/infopath/2007/PartnerControls">NRSI</TermName>
          <TermId xmlns="http://schemas.microsoft.com/office/infopath/2007/PartnerControls">11111111-1111-1111-1111-111111111111</TermId>
        </TermInfo>
        <TermInfo xmlns="http://schemas.microsoft.com/office/infopath/2007/PartnerControls">
          <TermName xmlns="http://schemas.microsoft.com/office/infopath/2007/PartnerControls">evaporative</TermName>
          <TermId xmlns="http://schemas.microsoft.com/office/infopath/2007/PartnerControls">11111111-1111-1111-1111-111111111111</TermId>
        </TermInfo>
        <TermInfo xmlns="http://schemas.microsoft.com/office/infopath/2007/PartnerControls">
          <TermName xmlns="http://schemas.microsoft.com/office/infopath/2007/PartnerControls">components</TermName>
          <TermId xmlns="http://schemas.microsoft.com/office/infopath/2007/PartnerControls">11111111-1111-1111-1111-111111111111</TermId>
        </TermInfo>
        <TermInfo xmlns="http://schemas.microsoft.com/office/infopath/2007/PartnerControls">
          <TermName xmlns="http://schemas.microsoft.com/office/infopath/2007/PartnerControls">equipment</TermName>
          <TermId xmlns="http://schemas.microsoft.com/office/infopath/2007/PartnerControls">11111111-1111-1111-1111-111111111111</TermId>
        </TermInfo>
        <TermInfo xmlns="http://schemas.microsoft.com/office/infopath/2007/PartnerControls">
          <TermName xmlns="http://schemas.microsoft.com/office/infopath/2007/PartnerControls">Engines and Vehicles Compliance Information System</TermName>
          <TermId xmlns="http://schemas.microsoft.com/office/infopath/2007/PartnerControls">11111111-1111-1111-1111-111111111111</TermId>
        </TermInfo>
        <TermInfo xmlns="http://schemas.microsoft.com/office/infopath/2007/PartnerControls">
          <TermName xmlns="http://schemas.microsoft.com/office/infopath/2007/PartnerControls">EV-CIS</TermName>
          <TermId xmlns="http://schemas.microsoft.com/office/infopath/2007/PartnerControls">11111111-1111-1111-1111-111111111111</TermId>
        </TermInfo>
        <TermInfo xmlns="http://schemas.microsoft.com/office/infopath/2007/PartnerControls">
          <TermName xmlns="http://schemas.microsoft.com/office/infopath/2007/PartnerControls">Verify</TermName>
          <TermId xmlns="http://schemas.microsoft.com/office/infopath/2007/PartnerControls">11111111-1111-1111-1111-111111111111</TermId>
        </TermInfo>
        <TermInfo xmlns="http://schemas.microsoft.com/office/infopath/2007/PartnerControls">
          <TermName xmlns="http://schemas.microsoft.com/office/infopath/2007/PartnerControls">cap</TermName>
          <TermId xmlns="http://schemas.microsoft.com/office/infopath/2007/PartnerControls">11111111-1111-1111-1111-111111111111</TermId>
        </TermInfo>
        <TermInfo xmlns="http://schemas.microsoft.com/office/infopath/2007/PartnerControls">
          <TermName xmlns="http://schemas.microsoft.com/office/infopath/2007/PartnerControls">gasket</TermName>
          <TermId xmlns="http://schemas.microsoft.com/office/infopath/2007/PartnerControls">11111111-1111-1111-1111-111111111111</TermId>
        </TermInfo>
        <TermInfo xmlns="http://schemas.microsoft.com/office/infopath/2007/PartnerControls">
          <TermName xmlns="http://schemas.microsoft.com/office/infopath/2007/PartnerControls">filter</TermName>
          <TermId xmlns="http://schemas.microsoft.com/office/infopath/2007/PartnerControls">11111111-1111-1111-1111-111111111111</TermId>
        </TermInfo>
        <TermInfo xmlns="http://schemas.microsoft.com/office/infopath/2007/PartnerControls">
          <TermName xmlns="http://schemas.microsoft.com/office/infopath/2007/PartnerControls">neck</TermName>
          <TermId xmlns="http://schemas.microsoft.com/office/infopath/2007/PartnerControls">11111111-1111-1111-1111-111111111111</TermId>
        </TermInfo>
        <TermInfo xmlns="http://schemas.microsoft.com/office/infopath/2007/PartnerControls">
          <TermName xmlns="http://schemas.microsoft.com/office/infopath/2007/PartnerControls">permeation</TermName>
          <TermId xmlns="http://schemas.microsoft.com/office/infopath/2007/PartnerControls">11111111-1111-1111-1111-111111111111</TermId>
        </TermInfo>
        <TermInfo xmlns="http://schemas.microsoft.com/office/infopath/2007/PartnerControls">
          <TermName xmlns="http://schemas.microsoft.com/office/infopath/2007/PartnerControls">rate</TermName>
          <TermId xmlns="http://schemas.microsoft.com/office/infopath/2007/PartnerControls">11111111-1111-1111-1111-111111111111</TermId>
        </TermInfo>
        <TermInfo xmlns="http://schemas.microsoft.com/office/infopath/2007/PartnerControls">
          <TermName xmlns="http://schemas.microsoft.com/office/infopath/2007/PartnerControls">capacity</TermName>
          <TermId xmlns="http://schemas.microsoft.com/office/infopath/2007/PartnerControls">11111111-1111-1111-1111-111111111111</TermId>
        </TermInfo>
        <TermInfo xmlns="http://schemas.microsoft.com/office/infopath/2007/PartnerControls">
          <TermName xmlns="http://schemas.microsoft.com/office/infopath/2007/PartnerControls">gas</TermName>
          <TermId xmlns="http://schemas.microsoft.com/office/infopath/2007/PartnerControls">11111111-1111-1111-1111-111111111111</TermId>
        </TermInfo>
        <TermInfo xmlns="http://schemas.microsoft.com/office/infopath/2007/PartnerControls">
          <TermName xmlns="http://schemas.microsoft.com/office/infopath/2007/PartnerControls">ethanol</TermName>
          <TermId xmlns="http://schemas.microsoft.com/office/infopath/2007/PartnerControls">11111111-1111-1111-1111-111111111111</TermId>
        </TermInfo>
      </Terms>
    </TaxKeywordTaxHTField>
    <Record xmlns="4ffa91fb-a0ff-4ac5-b2db-65c790d184a4">Shared</Record>
    <Rights xmlns="4ffa91fb-a0ff-4ac5-b2db-65c790d184a4" xsi:nil="true"/>
    <Document_x0020_Creation_x0020_Date xmlns="4ffa91fb-a0ff-4ac5-b2db-65c790d184a4">2020-08-11T17:27:45+00:00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40be8ac4f86f0e645807d249ed3ea660">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0a649cfe-4b5c-4768-8616-91f3c5fa8351" xmlns:ns7="80377dfa-2fcc-4c15-9433-ebfcd06defd6" targetNamespace="http://schemas.microsoft.com/office/2006/metadata/properties" ma:root="true" ma:fieldsID="f536316e8ca5e485eb7b54677efb0b98" ns1:_="" ns3:_="" ns4:_="" ns5:_="" ns6:_="" ns7:_="">
    <xsd:import namespace="http://schemas.microsoft.com/sharepoint/v3"/>
    <xsd:import namespace="4ffa91fb-a0ff-4ac5-b2db-65c790d184a4"/>
    <xsd:import namespace="http://schemas.microsoft.com/sharepoint.v3"/>
    <xsd:import namespace="http://schemas.microsoft.com/sharepoint/v3/fields"/>
    <xsd:import namespace="0a649cfe-4b5c-4768-8616-91f3c5fa8351"/>
    <xsd:import namespace="80377dfa-2fcc-4c15-9433-ebfcd06defd6"/>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7:MediaServiceMetadata" minOccurs="0"/>
                <xsd:element ref="ns7:MediaServiceFastMetadata" minOccurs="0"/>
                <xsd:element ref="ns7:MediaServiceDateTaken" minOccurs="0"/>
                <xsd:element ref="ns7:MediaServiceAutoTags" minOccurs="0"/>
                <xsd:element ref="ns7:MediaServiceLocation" minOccurs="0"/>
                <xsd:element ref="ns7:MediaServiceOCR" minOccurs="0"/>
                <xsd:element ref="ns6:Records_x0020_Status" minOccurs="0"/>
                <xsd:element ref="ns6:Records_x0020_Date" minOccurs="0"/>
                <xsd:element ref="ns7:MediaServiceEventHashCode" minOccurs="0"/>
                <xsd:element ref="ns7:MediaServiceGenerationTime" minOccurs="0"/>
                <xsd:element ref="ns7:MediaServiceAutoKeyPoints" minOccurs="0"/>
                <xsd:element ref="ns7: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2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element name="SharingHintHash" ma:index="30" nillable="true" ma:displayName="Sharing Hint Hash" ma:description="" ma:hidden="true" ma:internalName="SharingHintHash" ma:readOnly="true">
      <xsd:simpleType>
        <xsd:restriction base="dms:Text"/>
      </xsd:simpleType>
    </xsd:element>
    <xsd:element name="Records_x0020_Status" ma:index="37" nillable="true" ma:displayName="Records Status" ma:default="Pending" ma:internalName="Records_x0020_Status">
      <xsd:simpleType>
        <xsd:restriction base="dms:Text"/>
      </xsd:simpleType>
    </xsd:element>
    <xsd:element name="Records_x0020_Date" ma:index="38"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DateTaken" ma:index="33" nillable="true" ma:displayName="MediaServiceDateTaken" ma:hidden="true" ma:internalName="MediaServiceDateTaken" ma:readOnly="true">
      <xsd:simpleType>
        <xsd:restriction base="dms:Text"/>
      </xsd:simpleType>
    </xsd:element>
    <xsd:element name="MediaServiceAutoTags" ma:index="34" nillable="true" ma:displayName="MediaServiceAutoTags" ma:internalName="MediaServiceAutoTags" ma:readOnly="true">
      <xsd:simpleType>
        <xsd:restriction base="dms:Text"/>
      </xsd:simpleType>
    </xsd:element>
    <xsd:element name="MediaServiceLocation" ma:index="35" nillable="true" ma:displayName="MediaServiceLocation" ma:internalName="MediaServiceLocation" ma:readOnly="true">
      <xsd:simpleType>
        <xsd:restriction base="dms:Text"/>
      </xsd:simpleType>
    </xsd:element>
    <xsd:element name="MediaServiceOCR" ma:index="36" nillable="true" ma:displayName="MediaServiceOCR" ma:internalName="MediaServiceOCR" ma:readOnly="true">
      <xsd:simpleType>
        <xsd:restriction base="dms:Note">
          <xsd:maxLength value="255"/>
        </xsd:restriction>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8DDDB9-B832-497A-81D4-4EB90FF01C62}">
  <ds:schemaRefs>
    <ds:schemaRef ds:uri="http://schemas.microsoft.com/office/2006/metadata/properties"/>
    <ds:schemaRef ds:uri="http://purl.org/dc/terms/"/>
    <ds:schemaRef ds:uri="http://schemas.microsoft.com/office/2006/documentManagement/types"/>
    <ds:schemaRef ds:uri="http://schemas.microsoft.com/sharepoint/v3/fields"/>
    <ds:schemaRef ds:uri="http://schemas.microsoft.com/office/infopath/2007/PartnerControls"/>
    <ds:schemaRef ds:uri="http://schemas.openxmlformats.org/package/2006/metadata/core-properties"/>
    <ds:schemaRef ds:uri="80377dfa-2fcc-4c15-9433-ebfcd06defd6"/>
    <ds:schemaRef ds:uri="http://schemas.microsoft.com/sharepoint/v3"/>
    <ds:schemaRef ds:uri="4ffa91fb-a0ff-4ac5-b2db-65c790d184a4"/>
    <ds:schemaRef ds:uri="http://purl.org/dc/elements/1.1/"/>
    <ds:schemaRef ds:uri="0a649cfe-4b5c-4768-8616-91f3c5fa8351"/>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ADEB6D74-A4D9-46E4-8B81-C902DDC95337}">
  <ds:schemaRefs>
    <ds:schemaRef ds:uri="http://schemas.microsoft.com/sharepoint/v3/contenttype/forms"/>
  </ds:schemaRefs>
</ds:datastoreItem>
</file>

<file path=customXml/itemProps3.xml><?xml version="1.0" encoding="utf-8"?>
<ds:datastoreItem xmlns:ds="http://schemas.openxmlformats.org/officeDocument/2006/customXml" ds:itemID="{D2CAEBA8-8FE3-48C5-B735-355F79E0F1E5}">
  <ds:schemaRefs>
    <ds:schemaRef ds:uri="Microsoft.SharePoint.Taxonomy.ContentTypeSync"/>
  </ds:schemaRefs>
</ds:datastoreItem>
</file>

<file path=customXml/itemProps4.xml><?xml version="1.0" encoding="utf-8"?>
<ds:datastoreItem xmlns:ds="http://schemas.openxmlformats.org/officeDocument/2006/customXml" ds:itemID="{867954A2-3859-41B8-8E5D-AF091B7F5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a649cfe-4b5c-4768-8616-91f3c5fa8351"/>
    <ds:schemaRef ds:uri="80377dfa-2fcc-4c15-9433-ebfcd06def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Tank Preconditioning</vt:lpstr>
      <vt:lpstr>Test Results</vt:lpstr>
      <vt:lpstr>Sheet3</vt:lpstr>
      <vt:lpstr>Cap</vt:lpstr>
      <vt:lpstr>CapTest</vt:lpstr>
      <vt:lpstr>Fuel</vt:lpstr>
      <vt:lpstr>Strategy</vt:lpstr>
      <vt:lpstr>Temp</vt:lpstr>
      <vt:lpstr>Test</vt:lpstr>
      <vt:lpstr>TestTemp</vt:lpstr>
      <vt:lpstr>with_filler_neck</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Tank Test Data (August 2020)</dc:title>
  <dc:subject>This document is a manufacturer Fuel Tank Test Data Sheet which must be submitted at time of certification for Nonroad Spark Ignition (NRSI) evaporative components/equipment in the Engines and Vehicles Compliance Information System (EV-CIS).</dc:subject>
  <dc:creator>U.S. EPA, OAR, Office of Transportation and Air Quality, Compliance Division</dc:creator>
  <cp:keywords>fuel,tank;test;data;excel;sheet;manufacturer;certification;nonroad;spark;ignition;NRSI;evaporative;components;equipment;Engines and Vehicles Compliance Information System;EV-CIS;Verify;cap;gasket;filter;neck;permeation;rate;capacity;gas;ethanol</cp:keywords>
  <cp:lastModifiedBy>Holly</cp:lastModifiedBy>
  <cp:lastPrinted>2020-06-08T18:36:08Z</cp:lastPrinted>
  <dcterms:created xsi:type="dcterms:W3CDTF">2009-04-13T19:43:07Z</dcterms:created>
  <dcterms:modified xsi:type="dcterms:W3CDTF">2021-11-17T15:01:09Z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