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mc:AlternateContent xmlns:mc="http://schemas.openxmlformats.org/markup-compatibility/2006">
    <mc:Choice Requires="x15">
      <x15ac:absPath xmlns:x15ac="http://schemas.microsoft.com/office/spreadsheetml/2010/11/ac" url="H:\CCD\ICR\ICR 1695.14 (NRSI Defect and Recall)\Second FR Notice\for the docket\"/>
    </mc:Choice>
  </mc:AlternateContent>
  <xr:revisionPtr revIDLastSave="0" documentId="13_ncr:1_{69B2F750-B830-4CFF-A9D7-D316FA0C7070}" xr6:coauthVersionLast="46" xr6:coauthVersionMax="46" xr10:uidLastSave="{00000000-0000-0000-0000-000000000000}"/>
  <workbookProtection workbookAlgorithmName="SHA-512" workbookHashValue="Rezns/fco264uvCSHB8bC55oxUDY+QgiJE8gMWN1LLrg61z3ON2gLLunFUMEeBktCju39P/zWFEQD5C5WXhxIg==" workbookSaltValue="kWLIJSCmeHgktpnof1wx0Q==" workbookSpinCount="100000" lockStructure="1"/>
  <bookViews>
    <workbookView xWindow="-26192" yWindow="-109" windowWidth="26301" windowHeight="14305" xr2:uid="{00000000-000D-0000-FFFF-FFFF00000000}"/>
  </bookViews>
  <sheets>
    <sheet name="Test Results" sheetId="2" r:id="rId1"/>
    <sheet name="Sheet3" sheetId="3" r:id="rId2"/>
  </sheets>
  <definedNames>
    <definedName name="Cap">Sheet3!#REF!</definedName>
    <definedName name="CapTest">Sheet3!#REF!</definedName>
    <definedName name="Fuel">Sheet3!$B$3:$B$4</definedName>
    <definedName name="Strategy">Sheet3!#REF!</definedName>
    <definedName name="Temp">Sheet3!$A$3:$A$4</definedName>
    <definedName name="Test">Sheet3!#REF!</definedName>
    <definedName name="TestTemp">Sheet3!$F$3:$F$4</definedName>
    <definedName name="with_filler_neck">Sheet3!#REF!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21" i="2" l="1"/>
  <c r="C21" i="2"/>
  <c r="B22" i="2"/>
  <c r="C22" i="2"/>
  <c r="B23" i="2"/>
  <c r="C23" i="2"/>
  <c r="B24" i="2"/>
  <c r="C24" i="2"/>
  <c r="B25" i="2"/>
  <c r="C25" i="2"/>
  <c r="B26" i="2"/>
  <c r="C26" i="2"/>
  <c r="B27" i="2"/>
  <c r="C27" i="2"/>
  <c r="B28" i="2"/>
  <c r="C28" i="2"/>
  <c r="B29" i="2"/>
  <c r="C29" i="2"/>
  <c r="B30" i="2"/>
  <c r="C30" i="2" s="1"/>
  <c r="B31" i="2"/>
  <c r="C31" i="2"/>
  <c r="B32" i="2"/>
  <c r="C32" i="2" s="1"/>
  <c r="B33" i="2"/>
  <c r="C33" i="2"/>
  <c r="B34" i="2"/>
  <c r="C34" i="2" s="1"/>
  <c r="B35" i="2"/>
  <c r="C35" i="2"/>
  <c r="B36" i="2"/>
  <c r="C36" i="2" s="1"/>
  <c r="B37" i="2"/>
  <c r="C37" i="2"/>
  <c r="B38" i="2"/>
  <c r="C38" i="2" s="1"/>
  <c r="B39" i="2"/>
  <c r="C39" i="2"/>
  <c r="B40" i="2"/>
  <c r="C40" i="2" s="1"/>
  <c r="N21" i="2"/>
  <c r="O21" i="2"/>
  <c r="R26" i="2"/>
  <c r="K26" i="2"/>
  <c r="P26" i="2"/>
  <c r="K21" i="2"/>
  <c r="Z21" i="2"/>
  <c r="AA21" i="2" s="1"/>
  <c r="Z22" i="2"/>
  <c r="AA22" i="2"/>
  <c r="Z23" i="2"/>
  <c r="AA23" i="2" s="1"/>
  <c r="Z24" i="2"/>
  <c r="AA24" i="2"/>
  <c r="Z25" i="2"/>
  <c r="AA25" i="2" s="1"/>
  <c r="Z26" i="2"/>
  <c r="AA26" i="2"/>
  <c r="Z27" i="2"/>
  <c r="AA27" i="2" s="1"/>
  <c r="Z28" i="2"/>
  <c r="AA28" i="2"/>
  <c r="Z29" i="2"/>
  <c r="AA29" i="2" s="1"/>
  <c r="Z30" i="2"/>
  <c r="AA30" i="2"/>
  <c r="Z31" i="2"/>
  <c r="AA31" i="2" s="1"/>
  <c r="Z32" i="2"/>
  <c r="AA32" i="2"/>
  <c r="Z33" i="2"/>
  <c r="AA33" i="2"/>
  <c r="Z34" i="2"/>
  <c r="AA34" i="2" s="1"/>
  <c r="Z35" i="2"/>
  <c r="AA35" i="2"/>
  <c r="Z36" i="2"/>
  <c r="AA36" i="2" s="1"/>
  <c r="AJ36" i="2" s="1"/>
  <c r="Z37" i="2"/>
  <c r="AA37" i="2"/>
  <c r="Z38" i="2"/>
  <c r="AA38" i="2" s="1"/>
  <c r="Z39" i="2"/>
  <c r="AA39" i="2"/>
  <c r="Z40" i="2"/>
  <c r="AA40" i="2"/>
  <c r="AI21" i="2"/>
  <c r="AI22" i="2"/>
  <c r="AN22" i="2" s="1"/>
  <c r="AQ22" i="2"/>
  <c r="AI23" i="2"/>
  <c r="AI24" i="2"/>
  <c r="AN24" i="2" s="1"/>
  <c r="AQ24" i="2"/>
  <c r="AI25" i="2"/>
  <c r="AI26" i="2"/>
  <c r="AQ26" i="2"/>
  <c r="AI27" i="2"/>
  <c r="AN27" i="2"/>
  <c r="AI28" i="2"/>
  <c r="AI29" i="2"/>
  <c r="AQ29" i="2" s="1"/>
  <c r="AI30" i="2"/>
  <c r="AI31" i="2"/>
  <c r="AI32" i="2"/>
  <c r="AS32" i="2" s="1"/>
  <c r="AI33" i="2"/>
  <c r="AV33" i="2"/>
  <c r="AJ33" i="2"/>
  <c r="AI34" i="2"/>
  <c r="AI35" i="2"/>
  <c r="AN35" i="2"/>
  <c r="AI36" i="2"/>
  <c r="AI37" i="2"/>
  <c r="AU37" i="2" s="1"/>
  <c r="AI38" i="2"/>
  <c r="AU38" i="2"/>
  <c r="AI39" i="2"/>
  <c r="AI40" i="2"/>
  <c r="AL21" i="2"/>
  <c r="AL22" i="2"/>
  <c r="AL23" i="2"/>
  <c r="AL24" i="2"/>
  <c r="AL25" i="2"/>
  <c r="AM21" i="2"/>
  <c r="AM22" i="2"/>
  <c r="AM23" i="2"/>
  <c r="AM24" i="2"/>
  <c r="AM25" i="2"/>
  <c r="AL26" i="2"/>
  <c r="AM26" i="2"/>
  <c r="AP26" i="2"/>
  <c r="AS26" i="2"/>
  <c r="AL27" i="2"/>
  <c r="AL28" i="2"/>
  <c r="AM27" i="2"/>
  <c r="AM28" i="2"/>
  <c r="AP28" i="2"/>
  <c r="AN23" i="2"/>
  <c r="AO22" i="2" s="1"/>
  <c r="AN26" i="2"/>
  <c r="AO26" i="2"/>
  <c r="AX21" i="2"/>
  <c r="AY21" i="2"/>
  <c r="AX22" i="2"/>
  <c r="AY22" i="2" s="1"/>
  <c r="AX23" i="2"/>
  <c r="AY23" i="2"/>
  <c r="AX24" i="2"/>
  <c r="AY24" i="2" s="1"/>
  <c r="AX25" i="2"/>
  <c r="AY25" i="2"/>
  <c r="AX26" i="2"/>
  <c r="AY26" i="2" s="1"/>
  <c r="AX27" i="2"/>
  <c r="AY27" i="2"/>
  <c r="AX28" i="2"/>
  <c r="AY28" i="2"/>
  <c r="AX29" i="2"/>
  <c r="AY29" i="2"/>
  <c r="AY41" i="2" s="1"/>
  <c r="AX30" i="2"/>
  <c r="AY30" i="2"/>
  <c r="AX31" i="2"/>
  <c r="AY31" i="2"/>
  <c r="AX32" i="2"/>
  <c r="AY32" i="2"/>
  <c r="AX33" i="2"/>
  <c r="AY33" i="2"/>
  <c r="AX34" i="2"/>
  <c r="AY34" i="2"/>
  <c r="AX35" i="2"/>
  <c r="AY35" i="2"/>
  <c r="AX36" i="2"/>
  <c r="AY36" i="2"/>
  <c r="AX37" i="2"/>
  <c r="AY37" i="2" s="1"/>
  <c r="AX38" i="2"/>
  <c r="AY38" i="2"/>
  <c r="AX39" i="2"/>
  <c r="AY39" i="2" s="1"/>
  <c r="AX40" i="2"/>
  <c r="AY40" i="2"/>
  <c r="BG21" i="2"/>
  <c r="BO21" i="2" s="1"/>
  <c r="BP21" i="2" s="1"/>
  <c r="BG22" i="2"/>
  <c r="BG23" i="2"/>
  <c r="BS23" i="2" s="1"/>
  <c r="BL23" i="2"/>
  <c r="BM23" i="2" s="1"/>
  <c r="BG24" i="2"/>
  <c r="BG25" i="2"/>
  <c r="BG26" i="2"/>
  <c r="BL26" i="2" s="1"/>
  <c r="BG27" i="2"/>
  <c r="BR27" i="2" s="1"/>
  <c r="BG28" i="2"/>
  <c r="BG29" i="2"/>
  <c r="BO29" i="2"/>
  <c r="BP29" i="2" s="1"/>
  <c r="BG30" i="2"/>
  <c r="BO30" i="2"/>
  <c r="BP30" i="2" s="1"/>
  <c r="BG31" i="2"/>
  <c r="BO31" i="2"/>
  <c r="BG32" i="2"/>
  <c r="BT32" i="2" s="1"/>
  <c r="BH32" i="2" s="1"/>
  <c r="BG33" i="2"/>
  <c r="BO33" i="2" s="1"/>
  <c r="BP33" i="2" s="1"/>
  <c r="BG34" i="2"/>
  <c r="BR34" i="2"/>
  <c r="BG35" i="2"/>
  <c r="BG36" i="2"/>
  <c r="BG37" i="2"/>
  <c r="BL37" i="2"/>
  <c r="BG38" i="2"/>
  <c r="BG39" i="2"/>
  <c r="BG40" i="2"/>
  <c r="BS40" i="2"/>
  <c r="BJ21" i="2"/>
  <c r="BJ22" i="2"/>
  <c r="BJ23" i="2"/>
  <c r="BJ24" i="2"/>
  <c r="BJ25" i="2"/>
  <c r="BK21" i="2"/>
  <c r="BK22" i="2"/>
  <c r="BK23" i="2"/>
  <c r="BK24" i="2"/>
  <c r="BK25" i="2"/>
  <c r="BJ26" i="2"/>
  <c r="BK26" i="2"/>
  <c r="BN26" i="2"/>
  <c r="BO22" i="2"/>
  <c r="BO23" i="2"/>
  <c r="BJ27" i="2"/>
  <c r="BJ28" i="2"/>
  <c r="BK27" i="2"/>
  <c r="BK28" i="2"/>
  <c r="BN28" i="2"/>
  <c r="BL22" i="2"/>
  <c r="BL24" i="2"/>
  <c r="BL25" i="2"/>
  <c r="BM25" i="2" s="1"/>
  <c r="BL29" i="2"/>
  <c r="BM29" i="2" s="1"/>
  <c r="BT40" i="2"/>
  <c r="BT37" i="2"/>
  <c r="BH37" i="2" s="1"/>
  <c r="BT35" i="2"/>
  <c r="BH35" i="2" s="1"/>
  <c r="BT31" i="2"/>
  <c r="BT30" i="2"/>
  <c r="BH30" i="2"/>
  <c r="BT29" i="2"/>
  <c r="BH29" i="2" s="1"/>
  <c r="BR22" i="2"/>
  <c r="BR28" i="2"/>
  <c r="BS22" i="2"/>
  <c r="BS24" i="2"/>
  <c r="AU40" i="2"/>
  <c r="AU39" i="2"/>
  <c r="AU33" i="2"/>
  <c r="AU32" i="2"/>
  <c r="AU31" i="2"/>
  <c r="AU30" i="2"/>
  <c r="AU27" i="2"/>
  <c r="AU24" i="2"/>
  <c r="AU23" i="2"/>
  <c r="AU22" i="2"/>
  <c r="AL40" i="2"/>
  <c r="AL39" i="2"/>
  <c r="AL38" i="2"/>
  <c r="AL37" i="2"/>
  <c r="AL36" i="2"/>
  <c r="AL35" i="2"/>
  <c r="AL34" i="2"/>
  <c r="AL33" i="2"/>
  <c r="AL32" i="2"/>
  <c r="AL31" i="2"/>
  <c r="AL30" i="2"/>
  <c r="AL29" i="2"/>
  <c r="AK40" i="2"/>
  <c r="AK39" i="2"/>
  <c r="AK38" i="2"/>
  <c r="AK37" i="2"/>
  <c r="AK36" i="2"/>
  <c r="AK35" i="2"/>
  <c r="AK34" i="2"/>
  <c r="AK33" i="2"/>
  <c r="AK32" i="2"/>
  <c r="AK31" i="2"/>
  <c r="AK30" i="2"/>
  <c r="AK29" i="2"/>
  <c r="AK28" i="2"/>
  <c r="AK27" i="2"/>
  <c r="AK26" i="2"/>
  <c r="AK25" i="2"/>
  <c r="AK24" i="2"/>
  <c r="AK23" i="2"/>
  <c r="AK22" i="2"/>
  <c r="AK21" i="2"/>
  <c r="R22" i="2"/>
  <c r="R21" i="2"/>
  <c r="AV40" i="2"/>
  <c r="AJ40" i="2" s="1"/>
  <c r="AV38" i="2"/>
  <c r="AV37" i="2"/>
  <c r="AJ37" i="2" s="1"/>
  <c r="AV36" i="2"/>
  <c r="AV35" i="2"/>
  <c r="AV31" i="2"/>
  <c r="AV30" i="2"/>
  <c r="AJ30" i="2" s="1"/>
  <c r="AT24" i="2"/>
  <c r="AV27" i="2"/>
  <c r="AJ27" i="2" s="1"/>
  <c r="AV24" i="2"/>
  <c r="AV23" i="2"/>
  <c r="AJ23" i="2" s="1"/>
  <c r="AV22" i="2"/>
  <c r="K40" i="2"/>
  <c r="X40" i="2"/>
  <c r="L40" i="2" s="1"/>
  <c r="K39" i="2"/>
  <c r="W39" i="2"/>
  <c r="K38" i="2"/>
  <c r="K37" i="2"/>
  <c r="V37" i="2" s="1"/>
  <c r="S37" i="2"/>
  <c r="X37" i="2"/>
  <c r="K36" i="2"/>
  <c r="V36" i="2"/>
  <c r="X36" i="2"/>
  <c r="K35" i="2"/>
  <c r="K34" i="2"/>
  <c r="X34" i="2"/>
  <c r="K33" i="2"/>
  <c r="K32" i="2"/>
  <c r="U32" i="2" s="1"/>
  <c r="K31" i="2"/>
  <c r="P31" i="2"/>
  <c r="X31" i="2"/>
  <c r="K30" i="2"/>
  <c r="W30" i="2"/>
  <c r="K29" i="2"/>
  <c r="K28" i="2"/>
  <c r="V28" i="2"/>
  <c r="X28" i="2"/>
  <c r="L28" i="2" s="1"/>
  <c r="K27" i="2"/>
  <c r="W27" i="2"/>
  <c r="X27" i="2"/>
  <c r="L27" i="2"/>
  <c r="S26" i="2"/>
  <c r="K25" i="2"/>
  <c r="S25" i="2"/>
  <c r="T25" i="2"/>
  <c r="S27" i="2"/>
  <c r="T26" i="2"/>
  <c r="K22" i="2"/>
  <c r="K23" i="2"/>
  <c r="S23" i="2" s="1"/>
  <c r="T23" i="2" s="1"/>
  <c r="K24" i="2"/>
  <c r="N22" i="2"/>
  <c r="N23" i="2"/>
  <c r="N24" i="2"/>
  <c r="N25" i="2"/>
  <c r="N26" i="2"/>
  <c r="O26" i="2"/>
  <c r="X26" i="2"/>
  <c r="L26" i="2" s="1"/>
  <c r="S22" i="2"/>
  <c r="S24" i="2"/>
  <c r="T24" i="2" s="1"/>
  <c r="O22" i="2"/>
  <c r="O23" i="2"/>
  <c r="O24" i="2"/>
  <c r="O25" i="2"/>
  <c r="R25" i="2"/>
  <c r="BS38" i="2"/>
  <c r="BS37" i="2"/>
  <c r="BS36" i="2"/>
  <c r="BS34" i="2"/>
  <c r="BS33" i="2"/>
  <c r="BS32" i="2"/>
  <c r="BS31" i="2"/>
  <c r="BS30" i="2"/>
  <c r="BS29" i="2"/>
  <c r="W40" i="2"/>
  <c r="W37" i="2"/>
  <c r="W36" i="2"/>
  <c r="W34" i="2"/>
  <c r="W31" i="2"/>
  <c r="BR40" i="2"/>
  <c r="BR38" i="2"/>
  <c r="BR37" i="2"/>
  <c r="BR36" i="2"/>
  <c r="BR31" i="2"/>
  <c r="BR30" i="2"/>
  <c r="BR29" i="2"/>
  <c r="AT39" i="2"/>
  <c r="AT38" i="2"/>
  <c r="AT37" i="2"/>
  <c r="AT35" i="2"/>
  <c r="AT34" i="2"/>
  <c r="AT33" i="2"/>
  <c r="AT31" i="2"/>
  <c r="AT30" i="2"/>
  <c r="AT29" i="2"/>
  <c r="V34" i="2"/>
  <c r="V33" i="2"/>
  <c r="BQ37" i="2"/>
  <c r="BQ36" i="2"/>
  <c r="BQ35" i="2"/>
  <c r="BQ34" i="2"/>
  <c r="BQ33" i="2"/>
  <c r="BQ32" i="2"/>
  <c r="BQ31" i="2"/>
  <c r="BQ30" i="2"/>
  <c r="BQ29" i="2"/>
  <c r="BN27" i="2"/>
  <c r="BQ27" i="2"/>
  <c r="BN25" i="2"/>
  <c r="BQ25" i="2"/>
  <c r="BN24" i="2"/>
  <c r="BN23" i="2"/>
  <c r="BN22" i="2"/>
  <c r="BN21" i="2"/>
  <c r="AS39" i="2"/>
  <c r="AS35" i="2"/>
  <c r="AS33" i="2"/>
  <c r="AS31" i="2"/>
  <c r="AS30" i="2"/>
  <c r="AP27" i="2"/>
  <c r="AS27" i="2"/>
  <c r="AP25" i="2"/>
  <c r="AP24" i="2"/>
  <c r="AS24" i="2"/>
  <c r="AP23" i="2"/>
  <c r="AP22" i="2"/>
  <c r="AS22" i="2"/>
  <c r="AP21" i="2"/>
  <c r="U40" i="2"/>
  <c r="U37" i="2"/>
  <c r="U36" i="2"/>
  <c r="U34" i="2"/>
  <c r="R24" i="2"/>
  <c r="R23" i="2"/>
  <c r="U21" i="2"/>
  <c r="BO40" i="2"/>
  <c r="BP40" i="2"/>
  <c r="BO38" i="2"/>
  <c r="BO37" i="2"/>
  <c r="BO36" i="2"/>
  <c r="BP36" i="2"/>
  <c r="BO34" i="2"/>
  <c r="BO32" i="2"/>
  <c r="BP31" i="2" s="1"/>
  <c r="AQ39" i="2"/>
  <c r="AR38" i="2" s="1"/>
  <c r="AQ38" i="2"/>
  <c r="AQ36" i="2"/>
  <c r="AR36" i="2" s="1"/>
  <c r="AQ35" i="2"/>
  <c r="AQ34" i="2"/>
  <c r="AR34" i="2" s="1"/>
  <c r="AQ33" i="2"/>
  <c r="AR33" i="2" s="1"/>
  <c r="AQ32" i="2"/>
  <c r="AQ31" i="2"/>
  <c r="AQ30" i="2"/>
  <c r="AR30" i="2" s="1"/>
  <c r="BO20" i="2"/>
  <c r="BP20" i="2" s="1"/>
  <c r="BQ41" i="2" s="1"/>
  <c r="AQ20" i="2"/>
  <c r="S34" i="2"/>
  <c r="S32" i="2"/>
  <c r="T31" i="2" s="1"/>
  <c r="S31" i="2"/>
  <c r="S30" i="2"/>
  <c r="T30" i="2" s="1"/>
  <c r="S28" i="2"/>
  <c r="S20" i="2"/>
  <c r="BN40" i="2"/>
  <c r="BN39" i="2"/>
  <c r="BN38" i="2"/>
  <c r="BN37" i="2"/>
  <c r="BN36" i="2"/>
  <c r="BN35" i="2"/>
  <c r="BN34" i="2"/>
  <c r="BN33" i="2"/>
  <c r="BN32" i="2"/>
  <c r="BN31" i="2"/>
  <c r="BN30" i="2"/>
  <c r="BN29" i="2"/>
  <c r="AP40" i="2"/>
  <c r="AP39" i="2"/>
  <c r="AP38" i="2"/>
  <c r="AP37" i="2"/>
  <c r="AP36" i="2"/>
  <c r="AP35" i="2"/>
  <c r="AP34" i="2"/>
  <c r="AP33" i="2"/>
  <c r="AP32" i="2"/>
  <c r="AP31" i="2"/>
  <c r="AP30" i="2"/>
  <c r="AP29" i="2"/>
  <c r="R40" i="2"/>
  <c r="R39" i="2"/>
  <c r="R38" i="2"/>
  <c r="R37" i="2"/>
  <c r="R36" i="2"/>
  <c r="R35" i="2"/>
  <c r="R34" i="2"/>
  <c r="R33" i="2"/>
  <c r="R32" i="2"/>
  <c r="R31" i="2"/>
  <c r="R30" i="2"/>
  <c r="R29" i="2"/>
  <c r="R28" i="2"/>
  <c r="R27" i="2"/>
  <c r="BL40" i="2"/>
  <c r="BM40" i="2"/>
  <c r="BL38" i="2"/>
  <c r="BM38" i="2" s="1"/>
  <c r="BL34" i="2"/>
  <c r="BL33" i="2"/>
  <c r="BM33" i="2" s="1"/>
  <c r="BL32" i="2"/>
  <c r="BL31" i="2"/>
  <c r="BL30" i="2"/>
  <c r="BM30" i="2" s="1"/>
  <c r="AN38" i="2"/>
  <c r="AN37" i="2"/>
  <c r="AO37" i="2" s="1"/>
  <c r="AN34" i="2"/>
  <c r="AN33" i="2"/>
  <c r="AO33" i="2"/>
  <c r="AN31" i="2"/>
  <c r="AN30" i="2"/>
  <c r="AO30" i="2" s="1"/>
  <c r="P37" i="2"/>
  <c r="Q37" i="2" s="1"/>
  <c r="P36" i="2"/>
  <c r="P35" i="2"/>
  <c r="Q34" i="2" s="1"/>
  <c r="Q35" i="2"/>
  <c r="P34" i="2"/>
  <c r="P33" i="2"/>
  <c r="P32" i="2"/>
  <c r="Q31" i="2" s="1"/>
  <c r="Q32" i="2"/>
  <c r="BL20" i="2"/>
  <c r="AN20" i="2"/>
  <c r="P20" i="2"/>
  <c r="BK40" i="2"/>
  <c r="BK39" i="2"/>
  <c r="BK38" i="2"/>
  <c r="BK37" i="2"/>
  <c r="BK36" i="2"/>
  <c r="BK35" i="2"/>
  <c r="BK34" i="2"/>
  <c r="BK33" i="2"/>
  <c r="BK32" i="2"/>
  <c r="BK31" i="2"/>
  <c r="BK30" i="2"/>
  <c r="BK29" i="2"/>
  <c r="AM40" i="2"/>
  <c r="AM39" i="2"/>
  <c r="AM38" i="2"/>
  <c r="AM37" i="2"/>
  <c r="AM36" i="2"/>
  <c r="AM35" i="2"/>
  <c r="AM34" i="2"/>
  <c r="AM33" i="2"/>
  <c r="AM32" i="2"/>
  <c r="AM31" i="2"/>
  <c r="AM30" i="2"/>
  <c r="AM29" i="2"/>
  <c r="O40" i="2"/>
  <c r="O39" i="2"/>
  <c r="O38" i="2"/>
  <c r="O37" i="2"/>
  <c r="O36" i="2"/>
  <c r="O35" i="2"/>
  <c r="O34" i="2"/>
  <c r="O33" i="2"/>
  <c r="O32" i="2"/>
  <c r="O31" i="2"/>
  <c r="O30" i="2"/>
  <c r="O29" i="2"/>
  <c r="O28" i="2"/>
  <c r="O27" i="2"/>
  <c r="BJ40" i="2"/>
  <c r="BJ39" i="2"/>
  <c r="BJ38" i="2"/>
  <c r="BJ37" i="2"/>
  <c r="BJ36" i="2"/>
  <c r="BJ35" i="2"/>
  <c r="BJ34" i="2"/>
  <c r="BJ33" i="2"/>
  <c r="BJ32" i="2"/>
  <c r="BJ31" i="2"/>
  <c r="BJ30" i="2"/>
  <c r="BJ29" i="2"/>
  <c r="N40" i="2"/>
  <c r="N39" i="2"/>
  <c r="N38" i="2"/>
  <c r="N37" i="2"/>
  <c r="N36" i="2"/>
  <c r="N35" i="2"/>
  <c r="N34" i="2"/>
  <c r="N33" i="2"/>
  <c r="N32" i="2"/>
  <c r="N31" i="2"/>
  <c r="N30" i="2"/>
  <c r="N29" i="2"/>
  <c r="N28" i="2"/>
  <c r="N27" i="2"/>
  <c r="BI40" i="2"/>
  <c r="BI39" i="2"/>
  <c r="BI38" i="2"/>
  <c r="BI37" i="2"/>
  <c r="BI36" i="2"/>
  <c r="BI35" i="2"/>
  <c r="BI34" i="2"/>
  <c r="BI33" i="2"/>
  <c r="BI32" i="2"/>
  <c r="BI31" i="2"/>
  <c r="BI30" i="2"/>
  <c r="BI29" i="2"/>
  <c r="BI28" i="2"/>
  <c r="BI27" i="2"/>
  <c r="BI26" i="2"/>
  <c r="BI25" i="2"/>
  <c r="BI24" i="2"/>
  <c r="BI23" i="2"/>
  <c r="BI22" i="2"/>
  <c r="BI21" i="2"/>
  <c r="M40" i="2"/>
  <c r="M39" i="2"/>
  <c r="M38" i="2"/>
  <c r="M37" i="2"/>
  <c r="M36" i="2"/>
  <c r="M35" i="2"/>
  <c r="M34" i="2"/>
  <c r="M33" i="2"/>
  <c r="M32" i="2"/>
  <c r="M31" i="2"/>
  <c r="M30" i="2"/>
  <c r="M29" i="2"/>
  <c r="M28" i="2"/>
  <c r="M27" i="2"/>
  <c r="M26" i="2"/>
  <c r="M25" i="2"/>
  <c r="M24" i="2"/>
  <c r="M23" i="2"/>
  <c r="M22" i="2"/>
  <c r="M21" i="2"/>
  <c r="AJ35" i="2"/>
  <c r="AJ31" i="2"/>
  <c r="L31" i="2"/>
  <c r="L34" i="2"/>
  <c r="L36" i="2"/>
  <c r="L37" i="2"/>
  <c r="L20" i="2"/>
  <c r="H7" i="2"/>
  <c r="BM22" i="2"/>
  <c r="BM31" i="2"/>
  <c r="BH40" i="2"/>
  <c r="AO23" i="2"/>
  <c r="BM37" i="2"/>
  <c r="U38" i="2"/>
  <c r="V38" i="2"/>
  <c r="S38" i="2"/>
  <c r="T38" i="2"/>
  <c r="P38" i="2"/>
  <c r="X39" i="2"/>
  <c r="L39" i="2"/>
  <c r="P23" i="2"/>
  <c r="Q23" i="2"/>
  <c r="V23" i="2"/>
  <c r="X23" i="2"/>
  <c r="L23" i="2"/>
  <c r="W23" i="2"/>
  <c r="U23" i="2"/>
  <c r="V40" i="2"/>
  <c r="S40" i="2"/>
  <c r="T40" i="2"/>
  <c r="P40" i="2"/>
  <c r="Q40" i="2"/>
  <c r="P22" i="2"/>
  <c r="Q22" i="2"/>
  <c r="X22" i="2"/>
  <c r="L22" i="2"/>
  <c r="V22" i="2"/>
  <c r="W22" i="2"/>
  <c r="U22" i="2"/>
  <c r="AJ22" i="2"/>
  <c r="AR24" i="2"/>
  <c r="T27" i="2"/>
  <c r="AJ24" i="2"/>
  <c r="BT28" i="2"/>
  <c r="BH28" i="2"/>
  <c r="BL28" i="2"/>
  <c r="BS28" i="2"/>
  <c r="BO28" i="2"/>
  <c r="BP28" i="2" s="1"/>
  <c r="BQ28" i="2"/>
  <c r="K41" i="2"/>
  <c r="P24" i="2"/>
  <c r="U24" i="2"/>
  <c r="W24" i="2"/>
  <c r="X24" i="2"/>
  <c r="L24" i="2" s="1"/>
  <c r="V24" i="2"/>
  <c r="U25" i="2"/>
  <c r="P25" i="2"/>
  <c r="Q25" i="2" s="1"/>
  <c r="W25" i="2"/>
  <c r="X25" i="2"/>
  <c r="L25" i="2"/>
  <c r="V25" i="2"/>
  <c r="BS26" i="2"/>
  <c r="BO26" i="2"/>
  <c r="BP25" i="2" s="1"/>
  <c r="BP26" i="2"/>
  <c r="BT26" i="2"/>
  <c r="BH26" i="2"/>
  <c r="BP22" i="2"/>
  <c r="BS25" i="2"/>
  <c r="BO25" i="2"/>
  <c r="BT25" i="2"/>
  <c r="BH25" i="2"/>
  <c r="AO34" i="2"/>
  <c r="BR26" i="2"/>
  <c r="BQ24" i="2"/>
  <c r="BO24" i="2"/>
  <c r="BP23" i="2"/>
  <c r="BT24" i="2"/>
  <c r="BH24" i="2"/>
  <c r="BR25" i="2"/>
  <c r="BQ23" i="2"/>
  <c r="BT23" i="2"/>
  <c r="BH23" i="2"/>
  <c r="BL27" i="2"/>
  <c r="BM26" i="2" s="1"/>
  <c r="BM27" i="2"/>
  <c r="BS27" i="2"/>
  <c r="BT27" i="2"/>
  <c r="BH27" i="2"/>
  <c r="BO27" i="2"/>
  <c r="BP27" i="2"/>
  <c r="BR24" i="2"/>
  <c r="BQ26" i="2"/>
  <c r="BQ22" i="2"/>
  <c r="BT22" i="2"/>
  <c r="BH22" i="2" s="1"/>
  <c r="Q33" i="2"/>
  <c r="BP37" i="2"/>
  <c r="BR23" i="2"/>
  <c r="BQ21" i="2"/>
  <c r="BR21" i="2"/>
  <c r="BS21" i="2"/>
  <c r="BL21" i="2"/>
  <c r="BM21" i="2" s="1"/>
  <c r="BT21" i="2"/>
  <c r="BH21" i="2"/>
  <c r="BG41" i="2"/>
  <c r="U39" i="2"/>
  <c r="V39" i="2"/>
  <c r="S39" i="2"/>
  <c r="P39" i="2"/>
  <c r="Q39" i="2" s="1"/>
  <c r="C41" i="2"/>
  <c r="AI41" i="2"/>
  <c r="BR32" i="2"/>
  <c r="AT27" i="2"/>
  <c r="AU34" i="2"/>
  <c r="BT33" i="2"/>
  <c r="BH33" i="2"/>
  <c r="AQ37" i="2"/>
  <c r="BQ39" i="2"/>
  <c r="BR33" i="2"/>
  <c r="BS39" i="2"/>
  <c r="W21" i="2"/>
  <c r="AT26" i="2"/>
  <c r="AU35" i="2"/>
  <c r="BT34" i="2"/>
  <c r="BH34" i="2"/>
  <c r="BQ40" i="2"/>
  <c r="V26" i="2"/>
  <c r="X30" i="2"/>
  <c r="L30" i="2"/>
  <c r="AT25" i="2"/>
  <c r="AU36" i="2"/>
  <c r="AT22" i="2"/>
  <c r="AT21" i="2"/>
  <c r="AQ27" i="2"/>
  <c r="P28" i="2"/>
  <c r="Q27" i="2" s="1"/>
  <c r="BL39" i="2"/>
  <c r="S36" i="2"/>
  <c r="T36" i="2"/>
  <c r="U28" i="2"/>
  <c r="AS36" i="2"/>
  <c r="V30" i="2"/>
  <c r="X32" i="2"/>
  <c r="L32" i="2"/>
  <c r="AV28" i="2"/>
  <c r="AJ28" i="2"/>
  <c r="V27" i="2"/>
  <c r="AV21" i="2"/>
  <c r="AJ21" i="2" s="1"/>
  <c r="AQ28" i="2"/>
  <c r="AR27" i="2" s="1"/>
  <c r="S35" i="2"/>
  <c r="T34" i="2" s="1"/>
  <c r="U30" i="2"/>
  <c r="AS38" i="2"/>
  <c r="V32" i="2"/>
  <c r="U31" i="2"/>
  <c r="W28" i="2"/>
  <c r="W26" i="2"/>
  <c r="AT28" i="2"/>
  <c r="AT23" i="2"/>
  <c r="AU21" i="2"/>
  <c r="U27" i="2"/>
  <c r="V31" i="2"/>
  <c r="U26" i="2"/>
  <c r="P27" i="2"/>
  <c r="AQ25" i="2"/>
  <c r="AR25" i="2"/>
  <c r="P30" i="2"/>
  <c r="Q30" i="2" s="1"/>
  <c r="AN40" i="2"/>
  <c r="V35" i="2"/>
  <c r="X35" i="2"/>
  <c r="L35" i="2"/>
  <c r="AO40" i="2"/>
  <c r="BM20" i="2"/>
  <c r="BN41" i="2"/>
  <c r="Q38" i="2"/>
  <c r="T37" i="2"/>
  <c r="BM39" i="2"/>
  <c r="BP24" i="2"/>
  <c r="AR37" i="2"/>
  <c r="Q26" i="2"/>
  <c r="T39" i="2"/>
  <c r="T35" i="2"/>
  <c r="AR26" i="2"/>
  <c r="AR29" i="2" l="1"/>
  <c r="AR28" i="2"/>
  <c r="AO20" i="2"/>
  <c r="AP41" i="2" s="1"/>
  <c r="AA41" i="2"/>
  <c r="Q24" i="2"/>
  <c r="Q36" i="2"/>
  <c r="BM32" i="2"/>
  <c r="AR32" i="2"/>
  <c r="X29" i="2"/>
  <c r="L29" i="2" s="1"/>
  <c r="M41" i="2" s="1"/>
  <c r="S29" i="2"/>
  <c r="W35" i="2"/>
  <c r="U35" i="2"/>
  <c r="BT38" i="2"/>
  <c r="BH38" i="2" s="1"/>
  <c r="BQ38" i="2"/>
  <c r="BS35" i="2"/>
  <c r="BR35" i="2"/>
  <c r="AN28" i="2"/>
  <c r="AS28" i="2"/>
  <c r="AQ21" i="2"/>
  <c r="AS21" i="2"/>
  <c r="AN21" i="2"/>
  <c r="AO21" i="2" s="1"/>
  <c r="S21" i="2"/>
  <c r="V21" i="2"/>
  <c r="BM28" i="2"/>
  <c r="BP32" i="2"/>
  <c r="P29" i="2"/>
  <c r="BL35" i="2"/>
  <c r="BM35" i="2" s="1"/>
  <c r="T32" i="2"/>
  <c r="AR35" i="2"/>
  <c r="U33" i="2"/>
  <c r="W33" i="2"/>
  <c r="S33" i="2"/>
  <c r="T33" i="2" s="1"/>
  <c r="X33" i="2"/>
  <c r="L33" i="2" s="1"/>
  <c r="BH31" i="2"/>
  <c r="AS40" i="2"/>
  <c r="AT40" i="2"/>
  <c r="AQ40" i="2"/>
  <c r="AR40" i="2" s="1"/>
  <c r="AS37" i="2"/>
  <c r="AU26" i="2"/>
  <c r="AV26" i="2"/>
  <c r="AJ26" i="2" s="1"/>
  <c r="AQ23" i="2"/>
  <c r="AS23" i="2"/>
  <c r="AV39" i="2"/>
  <c r="AJ39" i="2" s="1"/>
  <c r="AN39" i="2"/>
  <c r="AV34" i="2"/>
  <c r="AJ34" i="2" s="1"/>
  <c r="AS34" i="2"/>
  <c r="AN25" i="2"/>
  <c r="AO25" i="2" s="1"/>
  <c r="AS25" i="2"/>
  <c r="AU25" i="2"/>
  <c r="AV25" i="2"/>
  <c r="AJ25" i="2" s="1"/>
  <c r="X21" i="2"/>
  <c r="AR31" i="2"/>
  <c r="BO35" i="2"/>
  <c r="BP35" i="2" s="1"/>
  <c r="U29" i="2"/>
  <c r="V29" i="2"/>
  <c r="W32" i="2"/>
  <c r="T22" i="2"/>
  <c r="W29" i="2"/>
  <c r="X38" i="2"/>
  <c r="L38" i="2" s="1"/>
  <c r="W38" i="2"/>
  <c r="AJ38" i="2"/>
  <c r="AU28" i="2"/>
  <c r="BM24" i="2"/>
  <c r="BT39" i="2"/>
  <c r="BH39" i="2" s="1"/>
  <c r="BR39" i="2"/>
  <c r="BO39" i="2"/>
  <c r="BP39" i="2" s="1"/>
  <c r="BT36" i="2"/>
  <c r="BH36" i="2" s="1"/>
  <c r="BI41" i="2" s="1"/>
  <c r="D15" i="2" s="1"/>
  <c r="BL36" i="2"/>
  <c r="BM36" i="2" s="1"/>
  <c r="AN36" i="2"/>
  <c r="AT36" i="2"/>
  <c r="AT32" i="2"/>
  <c r="AN32" i="2"/>
  <c r="AV32" i="2"/>
  <c r="AJ32" i="2" s="1"/>
  <c r="AN29" i="2"/>
  <c r="AO29" i="2" s="1"/>
  <c r="AV29" i="2"/>
  <c r="AJ29" i="2" s="1"/>
  <c r="AK41" i="2" s="1"/>
  <c r="AS29" i="2"/>
  <c r="AU29" i="2"/>
  <c r="P21" i="2"/>
  <c r="Q21" i="2" s="1"/>
  <c r="AO28" i="2" l="1"/>
  <c r="AO27" i="2"/>
  <c r="AR21" i="2"/>
  <c r="AR20" i="2"/>
  <c r="AS41" i="2" s="1"/>
  <c r="BM34" i="2"/>
  <c r="AO36" i="2"/>
  <c r="AO35" i="2"/>
  <c r="AR22" i="2"/>
  <c r="AR23" i="2"/>
  <c r="AR39" i="2"/>
  <c r="Q29" i="2"/>
  <c r="Q28" i="2"/>
  <c r="T21" i="2"/>
  <c r="T20" i="2"/>
  <c r="U41" i="2" s="1"/>
  <c r="AO24" i="2"/>
  <c r="BP38" i="2"/>
  <c r="AO32" i="2"/>
  <c r="AO31" i="2"/>
  <c r="AO39" i="2"/>
  <c r="AO38" i="2"/>
  <c r="T29" i="2"/>
  <c r="T28" i="2"/>
  <c r="Q20" i="2"/>
  <c r="R41" i="2" s="1"/>
  <c r="BP34" i="2"/>
</calcChain>
</file>

<file path=xl/sharedStrings.xml><?xml version="1.0" encoding="utf-8"?>
<sst xmlns="http://schemas.openxmlformats.org/spreadsheetml/2006/main" count="169" uniqueCount="78">
  <si>
    <t>Test Facility:</t>
  </si>
  <si>
    <t>Manufacturer:</t>
  </si>
  <si>
    <t>Evap Family:</t>
  </si>
  <si>
    <t>Manufacturer Code:</t>
  </si>
  <si>
    <t>Preconditioning Time:</t>
  </si>
  <si>
    <t>Date</t>
  </si>
  <si>
    <t>Temp</t>
  </si>
  <si>
    <t>Military Time</t>
  </si>
  <si>
    <t>Data Point</t>
  </si>
  <si>
    <t>Model Year</t>
  </si>
  <si>
    <r>
      <t>Preconditioning Temp (</t>
    </r>
    <r>
      <rPr>
        <b/>
        <sz val="10"/>
        <rFont val="Arial"/>
      </rPr>
      <t>°</t>
    </r>
    <r>
      <rPr>
        <b/>
        <sz val="10"/>
        <rFont val="Arial"/>
        <family val="2"/>
      </rPr>
      <t>C):</t>
    </r>
  </si>
  <si>
    <t>28 ± 5</t>
  </si>
  <si>
    <t>43 ± 5</t>
  </si>
  <si>
    <t>28 ± 2</t>
  </si>
  <si>
    <t>40 ± 2</t>
  </si>
  <si>
    <t>TestTemp</t>
  </si>
  <si>
    <t>Temp
(deg C)</t>
  </si>
  <si>
    <t>Cumulative Weight Loss (g)</t>
  </si>
  <si>
    <r>
      <t xml:space="preserve">Barometric Pressure (kPa)
</t>
    </r>
    <r>
      <rPr>
        <b/>
        <sz val="10"/>
        <color indexed="10"/>
        <rFont val="Arial"/>
        <family val="2"/>
      </rPr>
      <t>If Available</t>
    </r>
  </si>
  <si>
    <r>
      <t xml:space="preserve">%Relative Humidity
</t>
    </r>
    <r>
      <rPr>
        <b/>
        <sz val="10"/>
        <color indexed="10"/>
        <rFont val="Arial"/>
        <family val="2"/>
      </rPr>
      <t>If Available</t>
    </r>
  </si>
  <si>
    <r>
      <t>r</t>
    </r>
    <r>
      <rPr>
        <b/>
        <vertAlign val="superscript"/>
        <sz val="10"/>
        <rFont val="Arial"/>
        <family val="2"/>
      </rPr>
      <t>2</t>
    </r>
    <r>
      <rPr>
        <b/>
        <sz val="10"/>
        <rFont val="Arial"/>
        <family val="2"/>
      </rPr>
      <t xml:space="preserve"> calculation</t>
    </r>
  </si>
  <si>
    <t>slope</t>
  </si>
  <si>
    <t>intercept</t>
  </si>
  <si>
    <t>slope denominator</t>
  </si>
  <si>
    <t>r2 numerator</t>
  </si>
  <si>
    <t>r2 denominator</t>
  </si>
  <si>
    <t>slope numerator</t>
  </si>
  <si>
    <t>Test Fuel:</t>
  </si>
  <si>
    <r>
      <t>Test Temp (</t>
    </r>
    <r>
      <rPr>
        <b/>
        <sz val="10"/>
        <rFont val="Arial"/>
      </rPr>
      <t>°</t>
    </r>
    <r>
      <rPr>
        <b/>
        <sz val="10"/>
        <rFont val="Arial"/>
        <family val="2"/>
      </rPr>
      <t>C):</t>
    </r>
  </si>
  <si>
    <t>Please Fill in Tan-Colored Cells</t>
  </si>
  <si>
    <t>Test Day 1</t>
  </si>
  <si>
    <t>Test Day 0</t>
  </si>
  <si>
    <t>Test Day 2</t>
  </si>
  <si>
    <t>Test Day 3</t>
  </si>
  <si>
    <t>Test Day 4</t>
  </si>
  <si>
    <t>Test Day 5</t>
  </si>
  <si>
    <t>Test Day 6</t>
  </si>
  <si>
    <t>Test Day 7</t>
  </si>
  <si>
    <t>Test Day 8</t>
  </si>
  <si>
    <t>Test Day 9</t>
  </si>
  <si>
    <t>Test Day 10</t>
  </si>
  <si>
    <t>Test Day 11</t>
  </si>
  <si>
    <t>Test Day 12</t>
  </si>
  <si>
    <t>Test Day 13</t>
  </si>
  <si>
    <t>Test Day 14</t>
  </si>
  <si>
    <t>Test Day 15</t>
  </si>
  <si>
    <t>Test Day 16</t>
  </si>
  <si>
    <t>Test Day 17</t>
  </si>
  <si>
    <t>Test Day 18</t>
  </si>
  <si>
    <t>Test Day 19</t>
  </si>
  <si>
    <t>Test Day 20</t>
  </si>
  <si>
    <t>Note:  Test Days do not have to occur on consecutive dates.</t>
  </si>
  <si>
    <t>CE10 (90%Fuel C + 10% Ethanol)</t>
  </si>
  <si>
    <t>E10 (90%EPA Cert Gasoline + 10% Ethanol)</t>
  </si>
  <si>
    <t>Logic Statement</t>
  </si>
  <si>
    <r>
      <t>Permeation Rate (g/m</t>
    </r>
    <r>
      <rPr>
        <b/>
        <vertAlign val="superscript"/>
        <sz val="10"/>
        <rFont val="Arial"/>
        <family val="2"/>
      </rPr>
      <t>2/</t>
    </r>
    <r>
      <rPr>
        <b/>
        <sz val="10"/>
        <rFont val="Arial"/>
        <family val="2"/>
      </rPr>
      <t>day)</t>
    </r>
  </si>
  <si>
    <t>Final Permeation Results:</t>
  </si>
  <si>
    <t>Reference Weight (g) - Per 1060.520(c) reservoir filled with glass beads to nominal fill weight</t>
  </si>
  <si>
    <t>Test Rig Weight (g)</t>
  </si>
  <si>
    <t>Fuel Cap 1</t>
  </si>
  <si>
    <t>Fuel Cap 2</t>
  </si>
  <si>
    <t>Fuel Cap 3</t>
  </si>
  <si>
    <r>
      <t>Fuel Cap 1 Opening Area in m</t>
    </r>
    <r>
      <rPr>
        <b/>
        <vertAlign val="superscript"/>
        <sz val="10"/>
        <rFont val="Arial"/>
        <family val="2"/>
      </rPr>
      <t>2</t>
    </r>
    <r>
      <rPr>
        <b/>
        <sz val="10"/>
        <rFont val="Arial"/>
        <family val="2"/>
      </rPr>
      <t>:</t>
    </r>
  </si>
  <si>
    <r>
      <t>Fuel Cap 2 Opening Area in m</t>
    </r>
    <r>
      <rPr>
        <b/>
        <vertAlign val="superscript"/>
        <sz val="10"/>
        <rFont val="Arial"/>
        <family val="2"/>
      </rPr>
      <t>2</t>
    </r>
    <r>
      <rPr>
        <b/>
        <sz val="10"/>
        <rFont val="Arial"/>
        <family val="2"/>
      </rPr>
      <t>:</t>
    </r>
  </si>
  <si>
    <r>
      <t>Fuel Cap 3 Opening Area in m</t>
    </r>
    <r>
      <rPr>
        <b/>
        <vertAlign val="superscript"/>
        <sz val="10"/>
        <rFont val="Arial"/>
        <family val="2"/>
      </rPr>
      <t>2</t>
    </r>
    <r>
      <rPr>
        <b/>
        <sz val="10"/>
        <rFont val="Arial"/>
        <family val="2"/>
      </rPr>
      <t>:</t>
    </r>
  </si>
  <si>
    <r>
      <t xml:space="preserve">Fuel Cap Test Results - Do not leave blank rows between data points
</t>
    </r>
    <r>
      <rPr>
        <b/>
        <sz val="12"/>
        <rFont val="Arial"/>
        <family val="2"/>
      </rPr>
      <t>Example:
Test Day 0   11/6/09
Test Day 1   11/9/09
Do not skip rows and input the 11/9/09 date in the Test Day 4 row</t>
    </r>
  </si>
  <si>
    <t>Slope data exists</t>
  </si>
  <si>
    <t>Last slope data</t>
  </si>
  <si>
    <t>intercept data exists</t>
  </si>
  <si>
    <t>last intercept data</t>
  </si>
  <si>
    <t>slope data exists</t>
  </si>
  <si>
    <t>last slope data</t>
  </si>
  <si>
    <t>Data point</t>
  </si>
  <si>
    <t>Paperwork Reduction Act Notice</t>
  </si>
  <si>
    <t>OMB No. 2060-0338</t>
  </si>
  <si>
    <t xml:space="preserve">Approval Expires on </t>
  </si>
  <si>
    <t>EPA Form  5900-453</t>
  </si>
  <si>
    <t>This collection of information is approved by OMB under the Paperwork Reduction Act, 44 U.S.C. 3501 et seq. (OMB Control No. 2060-0338). Responses to this collection of information are mandatory (40 CFR 1060). An agency may not conduct or sponsor, and a person is not required to respond to, a collection of information unless it displays a currently valid OMB control number. The public reporting and recordkeeping burden for this collection of information is estimated to be 4 hour per response. Send comments on the Agency’s need for this information, the accuracy of the provided burden estimates and any suggested methods for minimizing respondent burden to the Regulatory Support Division Director, U.S. Environmental Protection Agency (2821T), 1200 Pennsylvania Ave., NW, Washington, D.C. 20460. Include the OMB control number in any correspondence. Do not send the completed form to this address.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</si>
</sst>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409]d\-mmm\-yy;@"/>
    <numFmt numFmtId="165" formatCode="0.0"/>
    <numFmt numFmtId="166" formatCode="[$-409]h:mm\ AM/PM;@"/>
    <numFmt numFmtId="167" formatCode="0.00_ "/>
  </numFmts>
  <fonts count="13" x14ac:knownFonts="1">
    <font>
      <sz val="10"/>
      <name val="Arial"/>
    </font>
    <font>
      <b/>
      <sz val="10"/>
      <name val="Arial"/>
      <family val="2"/>
    </font>
    <font>
      <sz val="8"/>
      <name val="Arial"/>
    </font>
    <font>
      <sz val="10"/>
      <name val="Arial"/>
      <family val="2"/>
    </font>
    <font>
      <b/>
      <vertAlign val="superscript"/>
      <sz val="10"/>
      <name val="Arial"/>
      <family val="2"/>
    </font>
    <font>
      <b/>
      <sz val="14"/>
      <name val="Arial"/>
      <family val="2"/>
    </font>
    <font>
      <b/>
      <sz val="20"/>
      <name val="Arial"/>
      <family val="2"/>
    </font>
    <font>
      <b/>
      <sz val="10"/>
      <name val="Arial"/>
    </font>
    <font>
      <b/>
      <sz val="12"/>
      <name val="Arial"/>
    </font>
    <font>
      <b/>
      <sz val="10"/>
      <color indexed="10"/>
      <name val="Arial"/>
      <family val="2"/>
    </font>
    <font>
      <b/>
      <sz val="12"/>
      <name val="Arial"/>
      <family val="2"/>
    </font>
    <font>
      <b/>
      <sz val="14"/>
      <color indexed="61"/>
      <name val="Arial"/>
      <family val="2"/>
    </font>
    <font>
      <sz val="8"/>
      <name val="Arial"/>
      <family val="2"/>
    </font>
  </fonts>
  <fills count="5">
    <fill>
      <patternFill patternType="none"/>
    </fill>
    <fill>
      <patternFill patternType="gray125"/>
    </fill>
    <fill>
      <patternFill patternType="solid">
        <fgColor indexed="47"/>
        <bgColor indexed="64"/>
      </patternFill>
    </fill>
    <fill>
      <patternFill patternType="solid">
        <fgColor indexed="42"/>
        <bgColor indexed="64"/>
      </patternFill>
    </fill>
    <fill>
      <patternFill patternType="solid">
        <fgColor theme="0" tint="-0.14999847407452621"/>
        <bgColor indexed="64"/>
      </patternFill>
    </fill>
  </fills>
  <borders count="38">
    <border>
      <left/>
      <right/>
      <top/>
      <bottom/>
      <diagonal/>
    </border>
    <border>
      <left style="medium">
        <color indexed="64"/>
      </left>
      <right style="dashed">
        <color indexed="64"/>
      </right>
      <top style="medium">
        <color indexed="64"/>
      </top>
      <bottom style="dashed">
        <color indexed="64"/>
      </bottom>
      <diagonal/>
    </border>
    <border>
      <left style="dashed">
        <color indexed="64"/>
      </left>
      <right style="dashed">
        <color indexed="64"/>
      </right>
      <top style="medium">
        <color indexed="64"/>
      </top>
      <bottom style="dashed">
        <color indexed="64"/>
      </bottom>
      <diagonal/>
    </border>
    <border>
      <left style="dashed">
        <color indexed="64"/>
      </left>
      <right style="medium">
        <color indexed="64"/>
      </right>
      <top style="medium">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medium">
        <color indexed="64"/>
      </bottom>
      <diagonal/>
    </border>
    <border>
      <left style="medium">
        <color indexed="64"/>
      </left>
      <right style="dashed">
        <color indexed="64"/>
      </right>
      <top style="dashed">
        <color indexed="64"/>
      </top>
      <bottom style="dashed">
        <color indexed="64"/>
      </bottom>
      <diagonal/>
    </border>
    <border>
      <left style="medium">
        <color indexed="64"/>
      </left>
      <right style="dashed">
        <color indexed="64"/>
      </right>
      <top style="dashed">
        <color indexed="64"/>
      </top>
      <bottom style="medium">
        <color indexed="64"/>
      </bottom>
      <diagonal/>
    </border>
    <border>
      <left style="dashed">
        <color indexed="64"/>
      </left>
      <right style="medium">
        <color indexed="64"/>
      </right>
      <top style="dashed">
        <color indexed="64"/>
      </top>
      <bottom style="dashed">
        <color indexed="64"/>
      </bottom>
      <diagonal/>
    </border>
    <border>
      <left style="dashed">
        <color indexed="64"/>
      </left>
      <right style="medium">
        <color indexed="64"/>
      </right>
      <top style="dashed">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medium">
        <color indexed="64"/>
      </top>
      <bottom style="dashed">
        <color indexed="64"/>
      </bottom>
      <diagonal/>
    </border>
    <border>
      <left/>
      <right/>
      <top style="dashed">
        <color indexed="64"/>
      </top>
      <bottom style="dashed">
        <color indexed="64"/>
      </bottom>
      <diagonal/>
    </border>
    <border>
      <left style="dashed">
        <color indexed="64"/>
      </left>
      <right style="dashed">
        <color indexed="64"/>
      </right>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diagonal/>
    </border>
    <border>
      <left style="dashed">
        <color indexed="64"/>
      </left>
      <right style="dashed">
        <color indexed="64"/>
      </right>
      <top style="medium">
        <color indexed="64"/>
      </top>
      <bottom/>
      <diagonal/>
    </border>
    <border>
      <left/>
      <right style="dashed">
        <color indexed="64"/>
      </right>
      <top style="dashed">
        <color indexed="64"/>
      </top>
      <bottom style="dashed">
        <color indexed="64"/>
      </bottom>
      <diagonal/>
    </border>
    <border>
      <left style="dashed">
        <color indexed="64"/>
      </left>
      <right/>
      <top style="dashed">
        <color indexed="64"/>
      </top>
      <bottom style="dashed">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88">
    <xf numFmtId="0" fontId="0" fillId="0" borderId="0" xfId="0"/>
    <xf numFmtId="0" fontId="1" fillId="0" borderId="0" xfId="0" applyFont="1"/>
    <xf numFmtId="0" fontId="1" fillId="0" borderId="0" xfId="0" applyFont="1" applyAlignment="1">
      <alignment horizontal="center" vertical="center"/>
    </xf>
    <xf numFmtId="0" fontId="1" fillId="0" borderId="0" xfId="0" applyFont="1" applyAlignment="1">
      <alignment horizontal="left"/>
    </xf>
    <xf numFmtId="2" fontId="0" fillId="0" borderId="0" xfId="0" applyNumberFormat="1"/>
    <xf numFmtId="0" fontId="0" fillId="0" borderId="0" xfId="0" applyFill="1" applyBorder="1" applyAlignment="1">
      <alignment horizontal="left"/>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2" fontId="0" fillId="2" borderId="4" xfId="0" applyNumberFormat="1" applyFill="1" applyBorder="1"/>
    <xf numFmtId="2" fontId="0" fillId="2" borderId="5" xfId="0" applyNumberFormat="1" applyFill="1" applyBorder="1"/>
    <xf numFmtId="2" fontId="0" fillId="3" borderId="4" xfId="0" applyNumberFormat="1" applyFill="1" applyBorder="1"/>
    <xf numFmtId="2" fontId="0" fillId="3" borderId="5" xfId="0" applyNumberFormat="1" applyFill="1" applyBorder="1"/>
    <xf numFmtId="0" fontId="0" fillId="3" borderId="6" xfId="0" applyFill="1" applyBorder="1" applyAlignment="1">
      <alignment horizontal="right"/>
    </xf>
    <xf numFmtId="0" fontId="0" fillId="3" borderId="7" xfId="0" applyFill="1" applyBorder="1" applyAlignment="1">
      <alignment horizontal="right"/>
    </xf>
    <xf numFmtId="164" fontId="0" fillId="2" borderId="4" xfId="0" applyNumberFormat="1" applyFill="1" applyBorder="1"/>
    <xf numFmtId="165" fontId="0" fillId="2" borderId="4" xfId="0" applyNumberFormat="1" applyFill="1" applyBorder="1"/>
    <xf numFmtId="164" fontId="0" fillId="2" borderId="5" xfId="0" applyNumberFormat="1" applyFill="1" applyBorder="1"/>
    <xf numFmtId="165" fontId="0" fillId="2" borderId="5" xfId="0" applyNumberFormat="1" applyFill="1" applyBorder="1"/>
    <xf numFmtId="2" fontId="0" fillId="3" borderId="8" xfId="0" applyNumberFormat="1" applyFill="1" applyBorder="1"/>
    <xf numFmtId="2" fontId="0" fillId="3" borderId="9" xfId="0" applyNumberFormat="1" applyFill="1" applyBorder="1"/>
    <xf numFmtId="0" fontId="11" fillId="0" borderId="0" xfId="0" applyFont="1"/>
    <xf numFmtId="166" fontId="0" fillId="2" borderId="4" xfId="0" applyNumberFormat="1" applyFill="1" applyBorder="1"/>
    <xf numFmtId="166" fontId="0" fillId="2" borderId="5" xfId="0" applyNumberFormat="1" applyFill="1" applyBorder="1"/>
    <xf numFmtId="2" fontId="0" fillId="0" borderId="4" xfId="0" applyNumberFormat="1" applyBorder="1"/>
    <xf numFmtId="2" fontId="0" fillId="0" borderId="5" xfId="0" applyNumberFormat="1" applyBorder="1"/>
    <xf numFmtId="0" fontId="0" fillId="0" borderId="0" xfId="0" applyFill="1" applyBorder="1" applyAlignment="1">
      <alignment horizontal="right"/>
    </xf>
    <xf numFmtId="2" fontId="0" fillId="0" borderId="0" xfId="0" applyNumberFormat="1" applyFill="1" applyBorder="1"/>
    <xf numFmtId="164" fontId="0" fillId="0" borderId="0" xfId="0" applyNumberFormat="1" applyFill="1" applyBorder="1"/>
    <xf numFmtId="166" fontId="0" fillId="0" borderId="0" xfId="0" applyNumberFormat="1" applyFill="1" applyBorder="1"/>
    <xf numFmtId="165" fontId="0" fillId="0" borderId="0" xfId="0" applyNumberFormat="1" applyFill="1" applyBorder="1"/>
    <xf numFmtId="0" fontId="0" fillId="0" borderId="0" xfId="0" applyFill="1"/>
    <xf numFmtId="0" fontId="10" fillId="0" borderId="0" xfId="0" applyFont="1" applyAlignment="1">
      <alignment horizontal="left"/>
    </xf>
    <xf numFmtId="0" fontId="0" fillId="2" borderId="10" xfId="0" applyFill="1" applyBorder="1" applyAlignment="1"/>
    <xf numFmtId="0" fontId="0" fillId="2" borderId="11" xfId="0" applyFill="1" applyBorder="1" applyAlignment="1">
      <alignment horizontal="left"/>
    </xf>
    <xf numFmtId="0" fontId="0" fillId="2" borderId="12" xfId="0" applyFill="1" applyBorder="1" applyAlignment="1">
      <alignment horizontal="left"/>
    </xf>
    <xf numFmtId="0" fontId="0" fillId="2" borderId="13" xfId="0" applyFill="1" applyBorder="1" applyAlignment="1">
      <alignment horizontal="left"/>
    </xf>
    <xf numFmtId="0" fontId="0" fillId="3" borderId="10" xfId="0" applyFill="1" applyBorder="1" applyAlignment="1"/>
    <xf numFmtId="0" fontId="0" fillId="2" borderId="10" xfId="0" applyFill="1" applyBorder="1" applyAlignment="1">
      <alignment horizontal="left"/>
    </xf>
    <xf numFmtId="1" fontId="0" fillId="0" borderId="0" xfId="0" applyNumberFormat="1"/>
    <xf numFmtId="1" fontId="1" fillId="0" borderId="14" xfId="0" applyNumberFormat="1" applyFont="1" applyBorder="1" applyAlignment="1">
      <alignment horizontal="center" vertical="center" wrapText="1"/>
    </xf>
    <xf numFmtId="1" fontId="0" fillId="3" borderId="15" xfId="0" applyNumberFormat="1" applyFill="1" applyBorder="1"/>
    <xf numFmtId="1" fontId="0" fillId="0" borderId="0" xfId="0" applyNumberFormat="1" applyFill="1" applyBorder="1"/>
    <xf numFmtId="1" fontId="0" fillId="3" borderId="5" xfId="0" applyNumberFormat="1" applyFill="1" applyBorder="1"/>
    <xf numFmtId="0" fontId="3" fillId="2" borderId="10" xfId="0" applyFont="1" applyFill="1" applyBorder="1" applyAlignment="1">
      <alignment horizontal="left"/>
    </xf>
    <xf numFmtId="2" fontId="8" fillId="0" borderId="0" xfId="0" applyNumberFormat="1" applyFont="1" applyFill="1" applyBorder="1" applyAlignment="1"/>
    <xf numFmtId="2" fontId="8" fillId="3" borderId="10" xfId="0" applyNumberFormat="1" applyFont="1" applyFill="1" applyBorder="1" applyAlignment="1">
      <alignment horizontal="center"/>
    </xf>
    <xf numFmtId="166" fontId="0" fillId="2" borderId="16" xfId="0" applyNumberFormat="1" applyFill="1" applyBorder="1"/>
    <xf numFmtId="164" fontId="0" fillId="2" borderId="17" xfId="0" applyNumberFormat="1" applyFill="1" applyBorder="1"/>
    <xf numFmtId="166" fontId="0" fillId="2" borderId="18" xfId="0" applyNumberFormat="1" applyFill="1" applyBorder="1"/>
    <xf numFmtId="164" fontId="0" fillId="2" borderId="16" xfId="0" applyNumberFormat="1" applyFill="1" applyBorder="1"/>
    <xf numFmtId="0" fontId="1" fillId="0" borderId="19" xfId="0" applyFont="1" applyBorder="1" applyAlignment="1">
      <alignment horizontal="center" vertical="center"/>
    </xf>
    <xf numFmtId="164" fontId="0" fillId="2" borderId="17" xfId="0" applyNumberFormat="1" applyFill="1" applyBorder="1" applyProtection="1"/>
    <xf numFmtId="2" fontId="0" fillId="3" borderId="20" xfId="0" applyNumberFormat="1" applyFill="1" applyBorder="1"/>
    <xf numFmtId="0" fontId="1" fillId="0" borderId="19" xfId="0" applyFont="1" applyBorder="1" applyAlignment="1">
      <alignment horizontal="center" vertical="center" wrapText="1"/>
    </xf>
    <xf numFmtId="2" fontId="0" fillId="2" borderId="16" xfId="0" applyNumberFormat="1" applyFill="1" applyBorder="1"/>
    <xf numFmtId="167" fontId="0" fillId="2" borderId="4" xfId="0" applyNumberFormat="1" applyFill="1" applyBorder="1"/>
    <xf numFmtId="167" fontId="0" fillId="2" borderId="4" xfId="0" applyNumberFormat="1" applyFill="1" applyBorder="1" applyAlignment="1">
      <alignment wrapText="1"/>
    </xf>
    <xf numFmtId="2" fontId="0" fillId="0" borderId="21" xfId="0" applyNumberFormat="1" applyBorder="1"/>
    <xf numFmtId="164" fontId="0" fillId="2" borderId="4" xfId="0" applyNumberFormat="1" applyFill="1" applyBorder="1" applyProtection="1"/>
    <xf numFmtId="0" fontId="5" fillId="0" borderId="22" xfId="0" applyFont="1" applyBorder="1" applyAlignment="1">
      <alignment horizontal="center" vertical="center"/>
    </xf>
    <xf numFmtId="0" fontId="5" fillId="0" borderId="23" xfId="0" applyFont="1" applyBorder="1" applyAlignment="1">
      <alignment horizontal="center" vertical="center"/>
    </xf>
    <xf numFmtId="0" fontId="5" fillId="0" borderId="24" xfId="0" applyFont="1" applyBorder="1" applyAlignment="1">
      <alignment horizontal="center" vertical="center"/>
    </xf>
    <xf numFmtId="0" fontId="1" fillId="0" borderId="0" xfId="0" applyFont="1" applyAlignment="1">
      <alignment horizontal="left"/>
    </xf>
    <xf numFmtId="0" fontId="1" fillId="0" borderId="25" xfId="0" applyFont="1" applyBorder="1" applyAlignment="1">
      <alignment horizontal="left"/>
    </xf>
    <xf numFmtId="0" fontId="10" fillId="0" borderId="0" xfId="0" applyFont="1" applyAlignment="1">
      <alignment horizontal="left"/>
    </xf>
    <xf numFmtId="0" fontId="6" fillId="0" borderId="26" xfId="0" applyFont="1" applyBorder="1" applyAlignment="1">
      <alignment horizontal="left" wrapText="1"/>
    </xf>
    <xf numFmtId="0" fontId="1" fillId="4" borderId="27" xfId="0" applyFont="1" applyFill="1" applyBorder="1" applyAlignment="1">
      <alignment horizontal="center"/>
    </xf>
    <xf numFmtId="0" fontId="1" fillId="4" borderId="28" xfId="0" applyFont="1" applyFill="1" applyBorder="1" applyAlignment="1">
      <alignment horizontal="center"/>
    </xf>
    <xf numFmtId="0" fontId="1" fillId="4" borderId="29" xfId="0" applyFont="1" applyFill="1" applyBorder="1" applyAlignment="1">
      <alignment horizontal="center"/>
    </xf>
    <xf numFmtId="0" fontId="12" fillId="4" borderId="30" xfId="0" applyFont="1" applyFill="1" applyBorder="1" applyAlignment="1">
      <alignment horizontal="left" vertical="top" wrapText="1"/>
    </xf>
    <xf numFmtId="0" fontId="12" fillId="4" borderId="31" xfId="0" applyFont="1" applyFill="1" applyBorder="1" applyAlignment="1">
      <alignment horizontal="left" vertical="top" wrapText="1"/>
    </xf>
    <xf numFmtId="0" fontId="12" fillId="4" borderId="32" xfId="0" applyFont="1" applyFill="1" applyBorder="1" applyAlignment="1">
      <alignment horizontal="left" vertical="top" wrapText="1"/>
    </xf>
    <xf numFmtId="0" fontId="12" fillId="4" borderId="33" xfId="0" applyFont="1" applyFill="1" applyBorder="1" applyAlignment="1">
      <alignment horizontal="left" vertical="top" wrapText="1"/>
    </xf>
    <xf numFmtId="0" fontId="12" fillId="4" borderId="0" xfId="0" applyFont="1" applyFill="1" applyAlignment="1">
      <alignment horizontal="left" vertical="top" wrapText="1"/>
    </xf>
    <xf numFmtId="0" fontId="12" fillId="4" borderId="34" xfId="0" applyFont="1" applyFill="1" applyBorder="1" applyAlignment="1">
      <alignment horizontal="left" vertical="top" wrapText="1"/>
    </xf>
    <xf numFmtId="0" fontId="12" fillId="4" borderId="35" xfId="0" applyFont="1" applyFill="1" applyBorder="1" applyAlignment="1">
      <alignment horizontal="left" vertical="top" wrapText="1"/>
    </xf>
    <xf numFmtId="0" fontId="12" fillId="4" borderId="36" xfId="0" applyFont="1" applyFill="1" applyBorder="1" applyAlignment="1">
      <alignment horizontal="left" vertical="top" wrapText="1"/>
    </xf>
    <xf numFmtId="0" fontId="12" fillId="4" borderId="37" xfId="0" applyFont="1" applyFill="1" applyBorder="1" applyAlignment="1">
      <alignment horizontal="left" vertical="top" wrapText="1"/>
    </xf>
    <xf numFmtId="0" fontId="3" fillId="4" borderId="30" xfId="0" applyFont="1" applyFill="1" applyBorder="1" applyAlignment="1">
      <alignment horizontal="center"/>
    </xf>
    <xf numFmtId="0" fontId="3" fillId="4" borderId="32" xfId="0" applyFont="1" applyFill="1" applyBorder="1" applyAlignment="1">
      <alignment horizontal="center"/>
    </xf>
    <xf numFmtId="0" fontId="3" fillId="4" borderId="33" xfId="0" applyFont="1" applyFill="1" applyBorder="1" applyAlignment="1">
      <alignment horizontal="center"/>
    </xf>
    <xf numFmtId="0" fontId="3" fillId="4" borderId="34" xfId="0" applyFont="1" applyFill="1" applyBorder="1" applyAlignment="1">
      <alignment horizontal="center"/>
    </xf>
    <xf numFmtId="14" fontId="3" fillId="4" borderId="33" xfId="0" applyNumberFormat="1" applyFont="1" applyFill="1" applyBorder="1" applyAlignment="1">
      <alignment horizontal="center"/>
    </xf>
    <xf numFmtId="14" fontId="3" fillId="4" borderId="34" xfId="0" applyNumberFormat="1" applyFont="1" applyFill="1" applyBorder="1" applyAlignment="1">
      <alignment horizontal="center"/>
    </xf>
    <xf numFmtId="0" fontId="3" fillId="4" borderId="35" xfId="0" applyFont="1" applyFill="1" applyBorder="1" applyAlignment="1">
      <alignment horizontal="center"/>
    </xf>
    <xf numFmtId="0" fontId="3" fillId="4" borderId="37" xfId="0" applyFont="1" applyFill="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US"/>
              <a:t>Cumulative Weight Loss</a:t>
            </a:r>
          </a:p>
        </c:rich>
      </c:tx>
      <c:layout>
        <c:manualLayout>
          <c:xMode val="edge"/>
          <c:yMode val="edge"/>
          <c:x val="0.35257410296411856"/>
          <c:y val="3.5460992907801421E-2"/>
        </c:manualLayout>
      </c:layout>
      <c:overlay val="0"/>
      <c:spPr>
        <a:noFill/>
        <a:ln w="25400">
          <a:noFill/>
        </a:ln>
      </c:spPr>
    </c:title>
    <c:autoTitleDeleted val="0"/>
    <c:plotArea>
      <c:layout>
        <c:manualLayout>
          <c:layoutTarget val="inner"/>
          <c:xMode val="edge"/>
          <c:yMode val="edge"/>
          <c:x val="0.11856474258970359"/>
          <c:y val="0.23404336368075299"/>
          <c:w val="0.83151326053042118"/>
          <c:h val="0.52127840092531352"/>
        </c:manualLayout>
      </c:layout>
      <c:scatterChart>
        <c:scatterStyle val="smoothMarker"/>
        <c:varyColors val="0"/>
        <c:ser>
          <c:idx val="0"/>
          <c:order val="0"/>
          <c:tx>
            <c:v>Fuel Cap</c:v>
          </c:tx>
          <c:spPr>
            <a:ln w="12700">
              <a:solidFill>
                <a:srgbClr val="000080"/>
              </a:solidFill>
              <a:prstDash val="solid"/>
            </a:ln>
          </c:spPr>
          <c:marker>
            <c:symbol val="none"/>
          </c:marker>
          <c:xVal>
            <c:numRef>
              <c:f>'Test Results'!$B$20:$B$40</c:f>
            </c:numRef>
          </c:xVal>
          <c:yVal>
            <c:numRef>
              <c:f>'Test Results'!$K$20:$K$40</c:f>
              <c:numCache>
                <c:formatCode>0.00</c:formatCode>
                <c:ptCount val="2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numCache>
            </c:numRef>
          </c:yVal>
          <c:smooth val="1"/>
          <c:extLst>
            <c:ext xmlns:c16="http://schemas.microsoft.com/office/drawing/2014/chart" uri="{C3380CC4-5D6E-409C-BE32-E72D297353CC}">
              <c16:uniqueId val="{00000000-0A25-4DB0-BADE-3D44A37C095C}"/>
            </c:ext>
          </c:extLst>
        </c:ser>
        <c:dLbls>
          <c:showLegendKey val="0"/>
          <c:showVal val="0"/>
          <c:showCatName val="0"/>
          <c:showSerName val="0"/>
          <c:showPercent val="0"/>
          <c:showBubbleSize val="0"/>
        </c:dLbls>
        <c:axId val="432270040"/>
        <c:axId val="1"/>
      </c:scatterChart>
      <c:valAx>
        <c:axId val="432270040"/>
        <c:scaling>
          <c:orientation val="minMax"/>
        </c:scaling>
        <c:delete val="0"/>
        <c:axPos val="b"/>
        <c:title>
          <c:tx>
            <c:rich>
              <a:bodyPr/>
              <a:lstStyle/>
              <a:p>
                <a:pPr>
                  <a:defRPr sz="1000" b="1" i="0" u="none" strike="noStrike" baseline="0">
                    <a:solidFill>
                      <a:srgbClr val="000000"/>
                    </a:solidFill>
                    <a:latin typeface="Arial"/>
                    <a:ea typeface="Arial"/>
                    <a:cs typeface="Arial"/>
                  </a:defRPr>
                </a:pPr>
                <a:r>
                  <a:rPr lang="en-US"/>
                  <a:t>Day</a:t>
                </a:r>
              </a:p>
            </c:rich>
          </c:tx>
          <c:layout>
            <c:manualLayout>
              <c:xMode val="edge"/>
              <c:yMode val="edge"/>
              <c:x val="0.51170046801872071"/>
              <c:y val="0.86525120530146493"/>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
        <c:crosses val="autoZero"/>
        <c:crossBetween val="midCat"/>
      </c:valAx>
      <c:valAx>
        <c:axId val="1"/>
        <c:scaling>
          <c:orientation val="minMax"/>
        </c:scaling>
        <c:delete val="0"/>
        <c:axPos val="l"/>
        <c:majorGridlines>
          <c:spPr>
            <a:ln w="3175">
              <a:solidFill>
                <a:srgbClr val="000000"/>
              </a:solidFill>
              <a:prstDash val="solid"/>
            </a:ln>
          </c:spPr>
        </c:majorGridlines>
        <c:title>
          <c:tx>
            <c:rich>
              <a:bodyPr/>
              <a:lstStyle/>
              <a:p>
                <a:pPr>
                  <a:defRPr sz="1000" b="1" i="0" u="none" strike="noStrike" baseline="0">
                    <a:solidFill>
                      <a:srgbClr val="000000"/>
                    </a:solidFill>
                    <a:latin typeface="Arial"/>
                    <a:ea typeface="Arial"/>
                    <a:cs typeface="Arial"/>
                  </a:defRPr>
                </a:pPr>
                <a:r>
                  <a:rPr lang="en-US"/>
                  <a:t>Weight Loss (g)</a:t>
                </a:r>
              </a:p>
            </c:rich>
          </c:tx>
          <c:layout>
            <c:manualLayout>
              <c:xMode val="edge"/>
              <c:yMode val="edge"/>
              <c:x val="2.4960998439937598E-2"/>
              <c:y val="0.31560395376109901"/>
            </c:manualLayout>
          </c:layout>
          <c:overlay val="0"/>
          <c:spPr>
            <a:noFill/>
            <a:ln w="25400">
              <a:noFill/>
            </a:ln>
          </c:spPr>
        </c:title>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432270040"/>
        <c:crosses val="autoZero"/>
        <c:crossBetween val="midCat"/>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orientation="landscape" horizontalDpi="1200" verticalDpi="1200"/>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6</xdr:col>
      <xdr:colOff>750498</xdr:colOff>
      <xdr:row>42</xdr:row>
      <xdr:rowOff>129396</xdr:rowOff>
    </xdr:from>
    <xdr:to>
      <xdr:col>12</xdr:col>
      <xdr:colOff>327804</xdr:colOff>
      <xdr:row>59</xdr:row>
      <xdr:rowOff>60385</xdr:rowOff>
    </xdr:to>
    <xdr:graphicFrame macro="">
      <xdr:nvGraphicFramePr>
        <xdr:cNvPr id="2067" name="Chart 2">
          <a:extLst>
            <a:ext uri="{FF2B5EF4-FFF2-40B4-BE49-F238E27FC236}">
              <a16:creationId xmlns:a16="http://schemas.microsoft.com/office/drawing/2014/main" id="{93C10798-A899-46B5-93D3-6FE5D30DCA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J53"/>
  <sheetViews>
    <sheetView tabSelected="1" topLeftCell="H1" workbookViewId="0">
      <selection activeCell="I3" sqref="I3"/>
    </sheetView>
  </sheetViews>
  <sheetFormatPr defaultRowHeight="12.9" x14ac:dyDescent="0.2"/>
  <cols>
    <col min="1" max="1" width="30" customWidth="1"/>
    <col min="2" max="3" width="10.375" hidden="1" customWidth="1"/>
    <col min="4" max="4" width="38.75" customWidth="1"/>
    <col min="5" max="5" width="20.125" customWidth="1"/>
    <col min="6" max="6" width="15.875" customWidth="1"/>
    <col min="7" max="7" width="14.625" customWidth="1"/>
    <col min="8" max="9" width="18.75" customWidth="1"/>
    <col min="10" max="10" width="13.5" customWidth="1"/>
    <col min="11" max="11" width="15" customWidth="1"/>
    <col min="12" max="12" width="12.125" customWidth="1"/>
    <col min="13" max="13" width="27.625" customWidth="1"/>
    <col min="14" max="14" width="12.875" hidden="1" customWidth="1"/>
    <col min="15" max="21" width="11.125" hidden="1" customWidth="1"/>
    <col min="22" max="22" width="9.875" customWidth="1"/>
    <col min="23" max="23" width="12" bestFit="1" customWidth="1"/>
    <col min="24" max="24" width="12.75" style="40" customWidth="1"/>
    <col min="25" max="25" width="11.875" customWidth="1"/>
    <col min="26" max="27" width="14.125" hidden="1" customWidth="1"/>
    <col min="28" max="28" width="13.125" customWidth="1"/>
    <col min="29" max="29" width="11.375" customWidth="1"/>
    <col min="30" max="30" width="16" customWidth="1"/>
    <col min="31" max="31" width="12.25" customWidth="1"/>
    <col min="32" max="32" width="13" customWidth="1"/>
    <col min="33" max="33" width="12.875" customWidth="1"/>
    <col min="34" max="34" width="10.875" customWidth="1"/>
    <col min="35" max="35" width="17.25" customWidth="1"/>
    <col min="36" max="36" width="12.875" customWidth="1"/>
    <col min="37" max="37" width="11.25" customWidth="1"/>
    <col min="38" max="38" width="9.125" hidden="1" customWidth="1"/>
    <col min="39" max="44" width="10.25" hidden="1" customWidth="1"/>
    <col min="45" max="45" width="11.625" hidden="1" customWidth="1"/>
    <col min="46" max="46" width="10.875" hidden="1" customWidth="1"/>
    <col min="47" max="47" width="15.75" hidden="1" customWidth="1"/>
    <col min="48" max="48" width="15.75" customWidth="1"/>
    <col min="49" max="49" width="11" customWidth="1"/>
    <col min="50" max="51" width="12.75" hidden="1" customWidth="1"/>
    <col min="52" max="52" width="12" customWidth="1"/>
    <col min="53" max="53" width="11.375" customWidth="1"/>
    <col min="54" max="54" width="15.75" customWidth="1"/>
    <col min="55" max="55" width="10.875" bestFit="1" customWidth="1"/>
    <col min="56" max="56" width="15.25" customWidth="1"/>
    <col min="57" max="57" width="13.625" customWidth="1"/>
    <col min="59" max="59" width="12.375" customWidth="1"/>
    <col min="60" max="60" width="11" customWidth="1"/>
    <col min="61" max="61" width="12.875" customWidth="1"/>
    <col min="62" max="65" width="9.125" hidden="1" customWidth="1"/>
    <col min="66" max="68" width="10.375" hidden="1" customWidth="1"/>
    <col min="69" max="69" width="12.25" hidden="1" customWidth="1"/>
    <col min="70" max="70" width="12.75" hidden="1" customWidth="1"/>
    <col min="71" max="71" width="11.75" hidden="1" customWidth="1"/>
    <col min="72" max="72" width="11.75" customWidth="1"/>
    <col min="74" max="74" width="10" customWidth="1"/>
    <col min="76" max="76" width="11.375" customWidth="1"/>
    <col min="77" max="77" width="11.75" customWidth="1"/>
    <col min="78" max="78" width="16" customWidth="1"/>
    <col min="79" max="79" width="10.75" customWidth="1"/>
    <col min="80" max="80" width="11.125" customWidth="1"/>
    <col min="81" max="81" width="13" customWidth="1"/>
    <col min="82" max="89" width="9.125" hidden="1" customWidth="1"/>
    <col min="90" max="90" width="10.375" customWidth="1"/>
    <col min="91" max="91" width="11.375" customWidth="1"/>
    <col min="92" max="92" width="10.875" hidden="1" customWidth="1"/>
    <col min="93" max="93" width="11.875" customWidth="1"/>
    <col min="94" max="94" width="11.875" hidden="1" customWidth="1"/>
    <col min="95" max="95" width="0" hidden="1" customWidth="1"/>
    <col min="96" max="96" width="10.125" customWidth="1"/>
    <col min="98" max="99" width="11.375" customWidth="1"/>
    <col min="100" max="100" width="15.875" customWidth="1"/>
    <col min="101" max="101" width="10.625" customWidth="1"/>
    <col min="102" max="102" width="11.375" customWidth="1"/>
    <col min="103" max="103" width="12.125" customWidth="1"/>
    <col min="104" max="111" width="9.125" hidden="1" customWidth="1"/>
    <col min="112" max="112" width="10.25" customWidth="1"/>
    <col min="113" max="113" width="12" customWidth="1"/>
    <col min="114" max="114" width="10.75" hidden="1" customWidth="1"/>
    <col min="115" max="115" width="11.25" customWidth="1"/>
  </cols>
  <sheetData>
    <row r="1" spans="1:25" ht="18.350000000000001" x14ac:dyDescent="0.3">
      <c r="A1" s="22" t="s">
        <v>29</v>
      </c>
    </row>
    <row r="2" spans="1:25" ht="13.6" thickBot="1" x14ac:dyDescent="0.25"/>
    <row r="3" spans="1:25" ht="14.3" thickBot="1" x14ac:dyDescent="0.3">
      <c r="A3" s="1" t="s">
        <v>1</v>
      </c>
      <c r="B3" s="1"/>
      <c r="C3" s="1"/>
      <c r="D3" s="39"/>
      <c r="F3" s="64" t="s">
        <v>3</v>
      </c>
      <c r="G3" s="65"/>
      <c r="H3" s="39"/>
      <c r="K3" s="68" t="s">
        <v>73</v>
      </c>
      <c r="L3" s="69"/>
      <c r="M3" s="69"/>
      <c r="N3" s="70"/>
    </row>
    <row r="4" spans="1:25" ht="14.3" thickBot="1" x14ac:dyDescent="0.3">
      <c r="A4" s="1"/>
      <c r="B4" s="1"/>
      <c r="C4" s="1"/>
      <c r="K4" s="71" t="s">
        <v>77</v>
      </c>
      <c r="L4" s="72"/>
      <c r="M4" s="72"/>
      <c r="N4" s="73"/>
      <c r="X4" s="80" t="s">
        <v>74</v>
      </c>
      <c r="Y4" s="81"/>
    </row>
    <row r="5" spans="1:25" ht="14.3" thickBot="1" x14ac:dyDescent="0.3">
      <c r="A5" s="1" t="s">
        <v>0</v>
      </c>
      <c r="B5" s="1"/>
      <c r="C5" s="1"/>
      <c r="D5" s="35"/>
      <c r="F5" s="64" t="s">
        <v>10</v>
      </c>
      <c r="G5" s="65"/>
      <c r="H5" s="45" t="s">
        <v>11</v>
      </c>
      <c r="K5" s="74"/>
      <c r="L5" s="75"/>
      <c r="M5" s="75"/>
      <c r="N5" s="76"/>
      <c r="X5" s="82" t="s">
        <v>75</v>
      </c>
      <c r="Y5" s="83"/>
    </row>
    <row r="6" spans="1:25" ht="14.3" thickBot="1" x14ac:dyDescent="0.3">
      <c r="A6" s="1"/>
      <c r="B6" s="1"/>
      <c r="C6" s="1"/>
      <c r="D6" s="36"/>
      <c r="K6" s="74"/>
      <c r="L6" s="75"/>
      <c r="M6" s="75"/>
      <c r="N6" s="76"/>
      <c r="X6" s="84">
        <v>44592</v>
      </c>
      <c r="Y6" s="85"/>
    </row>
    <row r="7" spans="1:25" ht="14.3" thickBot="1" x14ac:dyDescent="0.3">
      <c r="A7" s="1"/>
      <c r="B7" s="1"/>
      <c r="C7" s="1"/>
      <c r="D7" s="37"/>
      <c r="F7" s="64" t="s">
        <v>4</v>
      </c>
      <c r="G7" s="65"/>
      <c r="H7" s="38" t="str">
        <f>+IF(H5="28 ± 5", "20 weeks","10 weeks")</f>
        <v>20 weeks</v>
      </c>
      <c r="K7" s="74"/>
      <c r="L7" s="75"/>
      <c r="M7" s="75"/>
      <c r="N7" s="76"/>
      <c r="X7" s="86" t="s">
        <v>76</v>
      </c>
      <c r="Y7" s="87"/>
    </row>
    <row r="8" spans="1:25" ht="14.3" thickBot="1" x14ac:dyDescent="0.3">
      <c r="A8" s="1"/>
      <c r="B8" s="1"/>
      <c r="C8" s="1"/>
      <c r="F8" s="3"/>
      <c r="G8" s="3"/>
      <c r="H8" s="5"/>
      <c r="K8" s="74"/>
      <c r="L8" s="75"/>
      <c r="M8" s="75"/>
      <c r="N8" s="76"/>
    </row>
    <row r="9" spans="1:25" ht="14.3" thickBot="1" x14ac:dyDescent="0.3">
      <c r="A9" s="1" t="s">
        <v>27</v>
      </c>
      <c r="D9" s="34" t="s">
        <v>53</v>
      </c>
      <c r="F9" s="64" t="s">
        <v>28</v>
      </c>
      <c r="G9" s="65"/>
      <c r="H9" s="34" t="s">
        <v>14</v>
      </c>
      <c r="K9" s="74"/>
      <c r="L9" s="75"/>
      <c r="M9" s="75"/>
      <c r="N9" s="76"/>
    </row>
    <row r="10" spans="1:25" ht="13.6" thickBot="1" x14ac:dyDescent="0.25">
      <c r="K10" s="74"/>
      <c r="L10" s="75"/>
      <c r="M10" s="75"/>
      <c r="N10" s="76"/>
    </row>
    <row r="11" spans="1:25" ht="16.3" thickBot="1" x14ac:dyDescent="0.3">
      <c r="A11" s="1" t="s">
        <v>2</v>
      </c>
      <c r="B11" s="1"/>
      <c r="C11" s="1"/>
      <c r="D11" s="34"/>
      <c r="F11" s="64" t="s">
        <v>62</v>
      </c>
      <c r="G11" s="65"/>
      <c r="H11" s="39"/>
      <c r="K11" s="74"/>
      <c r="L11" s="75"/>
      <c r="M11" s="75"/>
      <c r="N11" s="76"/>
    </row>
    <row r="12" spans="1:25" ht="13.6" thickBot="1" x14ac:dyDescent="0.25">
      <c r="K12" s="74"/>
      <c r="L12" s="75"/>
      <c r="M12" s="75"/>
      <c r="N12" s="76"/>
    </row>
    <row r="13" spans="1:25" ht="16.3" thickBot="1" x14ac:dyDescent="0.3">
      <c r="A13" s="1" t="s">
        <v>9</v>
      </c>
      <c r="B13" s="1"/>
      <c r="C13" s="1"/>
      <c r="D13" s="39"/>
      <c r="F13" s="64" t="s">
        <v>63</v>
      </c>
      <c r="G13" s="65"/>
      <c r="H13" s="39"/>
      <c r="K13" s="77"/>
      <c r="L13" s="78"/>
      <c r="M13" s="78"/>
      <c r="N13" s="79"/>
    </row>
    <row r="14" spans="1:25" ht="16.3" thickBot="1" x14ac:dyDescent="0.3">
      <c r="A14" s="1"/>
      <c r="B14" s="1"/>
      <c r="C14" s="1"/>
      <c r="D14" s="5"/>
      <c r="F14" s="33"/>
      <c r="G14" s="33"/>
      <c r="H14" s="46"/>
    </row>
    <row r="15" spans="1:25" ht="16.3" thickBot="1" x14ac:dyDescent="0.3">
      <c r="A15" s="66" t="s">
        <v>56</v>
      </c>
      <c r="B15" s="66"/>
      <c r="C15" s="33"/>
      <c r="D15" s="47" t="e">
        <f>MAX(BI41,AK41,M41)</f>
        <v>#N/A</v>
      </c>
      <c r="F15" s="64" t="s">
        <v>64</v>
      </c>
      <c r="G15" s="65"/>
      <c r="H15" s="39"/>
    </row>
    <row r="17" spans="1:114" ht="102.75" customHeight="1" thickBot="1" x14ac:dyDescent="0.45">
      <c r="A17" s="67" t="s">
        <v>65</v>
      </c>
      <c r="B17" s="67"/>
      <c r="C17" s="67"/>
      <c r="D17" s="67"/>
      <c r="E17" s="67"/>
      <c r="F17" s="67"/>
      <c r="G17" s="67"/>
      <c r="H17" s="67"/>
      <c r="I17" s="67"/>
      <c r="J17" s="67"/>
      <c r="K17" s="67"/>
      <c r="L17" s="67"/>
      <c r="M17" s="67"/>
    </row>
    <row r="18" spans="1:114" s="2" customFormat="1" ht="27" customHeight="1" thickBot="1" x14ac:dyDescent="0.25">
      <c r="A18" s="61" t="s">
        <v>59</v>
      </c>
      <c r="B18" s="62"/>
      <c r="C18" s="62"/>
      <c r="D18" s="62"/>
      <c r="E18" s="62"/>
      <c r="F18" s="62"/>
      <c r="G18" s="62"/>
      <c r="H18" s="62"/>
      <c r="I18" s="62"/>
      <c r="J18" s="62"/>
      <c r="K18" s="62"/>
      <c r="L18" s="62"/>
      <c r="M18" s="62"/>
      <c r="N18" s="62"/>
      <c r="O18" s="62"/>
      <c r="P18" s="62"/>
      <c r="Q18" s="62"/>
      <c r="R18" s="62"/>
      <c r="S18" s="62"/>
      <c r="T18" s="62"/>
      <c r="U18" s="62"/>
      <c r="V18" s="62"/>
      <c r="W18" s="62"/>
      <c r="X18" s="63"/>
      <c r="Y18" s="61" t="s">
        <v>60</v>
      </c>
      <c r="Z18" s="62"/>
      <c r="AA18" s="62"/>
      <c r="AB18" s="62"/>
      <c r="AC18" s="62"/>
      <c r="AD18" s="62"/>
      <c r="AE18" s="62"/>
      <c r="AF18" s="62"/>
      <c r="AG18" s="62"/>
      <c r="AH18" s="62"/>
      <c r="AI18" s="62"/>
      <c r="AJ18" s="62"/>
      <c r="AK18" s="62"/>
      <c r="AL18" s="62"/>
      <c r="AM18" s="62"/>
      <c r="AN18" s="62"/>
      <c r="AO18" s="62"/>
      <c r="AP18" s="62"/>
      <c r="AQ18" s="62"/>
      <c r="AR18" s="62"/>
      <c r="AS18" s="62"/>
      <c r="AT18" s="62"/>
      <c r="AU18" s="62"/>
      <c r="AV18" s="63"/>
      <c r="AW18" s="61" t="s">
        <v>61</v>
      </c>
      <c r="AX18" s="62"/>
      <c r="AY18" s="62"/>
      <c r="AZ18" s="62"/>
      <c r="BA18" s="62"/>
      <c r="BB18" s="62"/>
      <c r="BC18" s="62"/>
      <c r="BD18" s="62"/>
      <c r="BE18" s="62"/>
      <c r="BF18" s="62"/>
      <c r="BG18" s="62"/>
      <c r="BH18" s="62"/>
      <c r="BI18" s="62"/>
      <c r="BJ18" s="62"/>
      <c r="BK18" s="62"/>
      <c r="BL18" s="62"/>
      <c r="BM18" s="62"/>
      <c r="BN18" s="62"/>
      <c r="BO18" s="62"/>
      <c r="BP18" s="62"/>
      <c r="BQ18" s="62"/>
      <c r="BR18" s="62"/>
      <c r="BS18" s="62"/>
      <c r="BT18" s="63"/>
      <c r="BU18"/>
      <c r="BV18"/>
      <c r="BW18"/>
      <c r="BX18"/>
      <c r="BY18"/>
      <c r="BZ18"/>
      <c r="CA18"/>
      <c r="CB18"/>
      <c r="CC18"/>
      <c r="CD18"/>
      <c r="CE18"/>
      <c r="CF18"/>
      <c r="CG18"/>
      <c r="CH18"/>
      <c r="CI18"/>
      <c r="CJ18"/>
      <c r="CK18"/>
      <c r="CL18"/>
      <c r="CM18"/>
      <c r="CN18"/>
      <c r="CO18"/>
      <c r="CP18"/>
      <c r="CQ18"/>
      <c r="CR18"/>
      <c r="CS18"/>
      <c r="CT18"/>
      <c r="CU18"/>
      <c r="CV18"/>
      <c r="CW18"/>
      <c r="CX18"/>
      <c r="CY18"/>
      <c r="CZ18"/>
      <c r="DA18"/>
      <c r="DB18"/>
      <c r="DC18"/>
      <c r="DD18"/>
      <c r="DE18"/>
      <c r="DF18"/>
      <c r="DG18"/>
      <c r="DH18"/>
      <c r="DI18"/>
      <c r="DJ18"/>
    </row>
    <row r="19" spans="1:114" ht="122.3" x14ac:dyDescent="0.2">
      <c r="A19" s="6"/>
      <c r="B19" s="7" t="s">
        <v>8</v>
      </c>
      <c r="C19" s="7" t="s">
        <v>8</v>
      </c>
      <c r="D19" s="52" t="s">
        <v>5</v>
      </c>
      <c r="E19" s="8" t="s">
        <v>7</v>
      </c>
      <c r="F19" s="8" t="s">
        <v>16</v>
      </c>
      <c r="G19" s="8" t="s">
        <v>18</v>
      </c>
      <c r="H19" s="8" t="s">
        <v>19</v>
      </c>
      <c r="I19" s="55" t="s">
        <v>57</v>
      </c>
      <c r="J19" s="55" t="s">
        <v>58</v>
      </c>
      <c r="K19" s="8" t="s">
        <v>17</v>
      </c>
      <c r="L19" s="41" t="s">
        <v>54</v>
      </c>
      <c r="M19" s="8" t="s">
        <v>55</v>
      </c>
      <c r="N19" s="8" t="s">
        <v>26</v>
      </c>
      <c r="O19" s="8" t="s">
        <v>23</v>
      </c>
      <c r="P19" s="8" t="s">
        <v>66</v>
      </c>
      <c r="Q19" s="8" t="s">
        <v>67</v>
      </c>
      <c r="R19" s="8" t="s">
        <v>21</v>
      </c>
      <c r="S19" s="8" t="s">
        <v>68</v>
      </c>
      <c r="T19" s="8" t="s">
        <v>69</v>
      </c>
      <c r="U19" s="8" t="s">
        <v>22</v>
      </c>
      <c r="V19" s="8" t="s">
        <v>24</v>
      </c>
      <c r="W19" s="8" t="s">
        <v>25</v>
      </c>
      <c r="X19" s="9" t="s">
        <v>20</v>
      </c>
      <c r="Y19" s="6"/>
      <c r="Z19" s="7" t="s">
        <v>8</v>
      </c>
      <c r="AA19" s="7" t="s">
        <v>72</v>
      </c>
      <c r="AB19" s="52" t="s">
        <v>5</v>
      </c>
      <c r="AC19" s="55" t="s">
        <v>7</v>
      </c>
      <c r="AD19" s="8" t="s">
        <v>16</v>
      </c>
      <c r="AE19" s="8" t="s">
        <v>18</v>
      </c>
      <c r="AF19" s="8" t="s">
        <v>19</v>
      </c>
      <c r="AG19" s="55" t="s">
        <v>57</v>
      </c>
      <c r="AH19" s="55" t="s">
        <v>58</v>
      </c>
      <c r="AI19" s="8" t="s">
        <v>17</v>
      </c>
      <c r="AJ19" s="41" t="s">
        <v>54</v>
      </c>
      <c r="AK19" s="8" t="s">
        <v>55</v>
      </c>
      <c r="AL19" s="8" t="s">
        <v>26</v>
      </c>
      <c r="AM19" s="8" t="s">
        <v>23</v>
      </c>
      <c r="AN19" s="8" t="s">
        <v>66</v>
      </c>
      <c r="AO19" s="8" t="s">
        <v>67</v>
      </c>
      <c r="AP19" s="8" t="s">
        <v>21</v>
      </c>
      <c r="AQ19" s="8" t="s">
        <v>68</v>
      </c>
      <c r="AR19" s="8" t="s">
        <v>69</v>
      </c>
      <c r="AS19" s="8" t="s">
        <v>22</v>
      </c>
      <c r="AT19" s="8" t="s">
        <v>24</v>
      </c>
      <c r="AU19" s="8" t="s">
        <v>25</v>
      </c>
      <c r="AV19" s="9" t="s">
        <v>20</v>
      </c>
      <c r="AW19" s="6"/>
      <c r="AX19" s="7" t="s">
        <v>8</v>
      </c>
      <c r="AY19" s="7" t="s">
        <v>8</v>
      </c>
      <c r="AZ19" s="52" t="s">
        <v>5</v>
      </c>
      <c r="BA19" s="55" t="s">
        <v>7</v>
      </c>
      <c r="BB19" s="8" t="s">
        <v>16</v>
      </c>
      <c r="BC19" s="8" t="s">
        <v>18</v>
      </c>
      <c r="BD19" s="8" t="s">
        <v>19</v>
      </c>
      <c r="BE19" s="55" t="s">
        <v>57</v>
      </c>
      <c r="BF19" s="55" t="s">
        <v>58</v>
      </c>
      <c r="BG19" s="8" t="s">
        <v>17</v>
      </c>
      <c r="BH19" s="41" t="s">
        <v>54</v>
      </c>
      <c r="BI19" s="8" t="s">
        <v>55</v>
      </c>
      <c r="BJ19" s="8" t="s">
        <v>26</v>
      </c>
      <c r="BK19" s="8" t="s">
        <v>23</v>
      </c>
      <c r="BL19" s="8" t="s">
        <v>70</v>
      </c>
      <c r="BM19" s="8" t="s">
        <v>71</v>
      </c>
      <c r="BN19" s="8" t="s">
        <v>21</v>
      </c>
      <c r="BO19" s="8" t="s">
        <v>68</v>
      </c>
      <c r="BP19" s="8" t="s">
        <v>69</v>
      </c>
      <c r="BQ19" s="8" t="s">
        <v>22</v>
      </c>
      <c r="BR19" s="8" t="s">
        <v>24</v>
      </c>
      <c r="BS19" s="8" t="s">
        <v>25</v>
      </c>
      <c r="BT19" s="9" t="s">
        <v>20</v>
      </c>
    </row>
    <row r="20" spans="1:114" x14ac:dyDescent="0.2">
      <c r="A20" s="14" t="s">
        <v>31</v>
      </c>
      <c r="B20" s="25">
        <v>0</v>
      </c>
      <c r="C20" s="25">
        <v>0</v>
      </c>
      <c r="D20" s="49"/>
      <c r="E20" s="48"/>
      <c r="F20" s="17"/>
      <c r="G20" s="10"/>
      <c r="H20" s="17"/>
      <c r="I20" s="57"/>
      <c r="J20" s="58"/>
      <c r="K20" s="54">
        <v>0</v>
      </c>
      <c r="L20" s="42">
        <f>+IF(AND(X20&gt;=0.95,B20&gt;=10),1,0)</f>
        <v>0</v>
      </c>
      <c r="M20" s="12">
        <v>0</v>
      </c>
      <c r="N20" s="12">
        <v>0</v>
      </c>
      <c r="O20" s="12">
        <v>1</v>
      </c>
      <c r="P20" s="12">
        <f>+IF(K20="",0,1)</f>
        <v>1</v>
      </c>
      <c r="Q20" s="12">
        <f>+IF(P20=P21,0,1)</f>
        <v>1</v>
      </c>
      <c r="R20" s="12">
        <v>0</v>
      </c>
      <c r="S20" s="12">
        <f>+IF(K20="",0,1)</f>
        <v>1</v>
      </c>
      <c r="T20" s="12">
        <f>+IF(S20=S21,0,1)</f>
        <v>1</v>
      </c>
      <c r="U20" s="12">
        <v>0</v>
      </c>
      <c r="V20" s="12">
        <v>0</v>
      </c>
      <c r="W20" s="12">
        <v>0</v>
      </c>
      <c r="X20" s="20">
        <v>0</v>
      </c>
      <c r="Y20" s="14" t="s">
        <v>31</v>
      </c>
      <c r="Z20" s="25">
        <v>0</v>
      </c>
      <c r="AA20" s="59">
        <v>0</v>
      </c>
      <c r="AB20" s="16"/>
      <c r="AC20" s="23"/>
      <c r="AD20" s="17"/>
      <c r="AE20" s="10"/>
      <c r="AF20" s="17"/>
      <c r="AG20" s="57"/>
      <c r="AH20" s="58"/>
      <c r="AI20" s="54">
        <v>0</v>
      </c>
      <c r="AJ20" s="42">
        <v>0</v>
      </c>
      <c r="AK20" s="12">
        <v>0</v>
      </c>
      <c r="AL20" s="12">
        <v>0</v>
      </c>
      <c r="AM20" s="12">
        <v>1</v>
      </c>
      <c r="AN20" s="12">
        <f>+IF(AI20="",0,1)</f>
        <v>1</v>
      </c>
      <c r="AO20" s="12">
        <f>+IF(AN20=AN21,0,1)</f>
        <v>1</v>
      </c>
      <c r="AP20" s="12">
        <v>0</v>
      </c>
      <c r="AQ20" s="12">
        <f>+IF(AI20="",0,1)</f>
        <v>1</v>
      </c>
      <c r="AR20" s="12">
        <f>+IF(AQ20=AQ21,0,1)</f>
        <v>1</v>
      </c>
      <c r="AS20" s="12">
        <v>0</v>
      </c>
      <c r="AT20" s="12">
        <v>0</v>
      </c>
      <c r="AU20" s="12">
        <v>0</v>
      </c>
      <c r="AV20" s="20">
        <v>0</v>
      </c>
      <c r="AW20" s="14" t="s">
        <v>31</v>
      </c>
      <c r="AX20" s="25">
        <v>0</v>
      </c>
      <c r="AY20" s="59">
        <v>0</v>
      </c>
      <c r="AZ20" s="16"/>
      <c r="BA20" s="23"/>
      <c r="BB20" s="17"/>
      <c r="BC20" s="10"/>
      <c r="BD20" s="17"/>
      <c r="BE20" s="57"/>
      <c r="BF20" s="58"/>
      <c r="BG20" s="54">
        <v>0</v>
      </c>
      <c r="BH20" s="42">
        <v>0</v>
      </c>
      <c r="BI20" s="12">
        <v>0</v>
      </c>
      <c r="BJ20" s="12">
        <v>0</v>
      </c>
      <c r="BK20" s="12">
        <v>1</v>
      </c>
      <c r="BL20" s="12">
        <f>+IF(BG20="",0,1)</f>
        <v>1</v>
      </c>
      <c r="BM20" s="12">
        <f>+IF(BL20=BL21,0,1)</f>
        <v>1</v>
      </c>
      <c r="BN20" s="12">
        <v>0</v>
      </c>
      <c r="BO20" s="12">
        <f>+IF(BG20="",0,1)</f>
        <v>1</v>
      </c>
      <c r="BP20" s="12">
        <f>+IF(BO20=BO21,0,1)</f>
        <v>1</v>
      </c>
      <c r="BQ20" s="12">
        <v>0</v>
      </c>
      <c r="BR20" s="12">
        <v>0</v>
      </c>
      <c r="BS20" s="12">
        <v>0</v>
      </c>
      <c r="BT20" s="20">
        <v>0</v>
      </c>
    </row>
    <row r="21" spans="1:114" x14ac:dyDescent="0.2">
      <c r="A21" s="14" t="s">
        <v>30</v>
      </c>
      <c r="B21" s="25">
        <f>+(D21-$D$20)+(E21-$E$20)</f>
        <v>0</v>
      </c>
      <c r="C21" s="25" t="str">
        <f>+IF(B21&gt;0,B21,"")</f>
        <v/>
      </c>
      <c r="D21" s="49"/>
      <c r="E21" s="23"/>
      <c r="F21" s="17"/>
      <c r="G21" s="10"/>
      <c r="H21" s="17"/>
      <c r="I21" s="57"/>
      <c r="J21" s="58"/>
      <c r="K21" s="54" t="str">
        <f>IF(I21="","",($J$20-$J21)-($I$20-I21))</f>
        <v/>
      </c>
      <c r="L21" s="42">
        <v>0</v>
      </c>
      <c r="M21" s="12" t="str">
        <f>IF(I21="","",K21/($H$11*C21))</f>
        <v/>
      </c>
      <c r="N21" s="12" t="str">
        <f>IF(I21="","",((K21-$K$41)*(C21-$C$41)))</f>
        <v/>
      </c>
      <c r="O21" s="12" t="str">
        <f>IF(I21="","",((C21-$C$41)^2))</f>
        <v/>
      </c>
      <c r="P21" s="12">
        <f t="shared" ref="P21:P40" si="0">+IF(K21="",0,1)</f>
        <v>0</v>
      </c>
      <c r="Q21" s="12">
        <f t="shared" ref="Q21:Q39" si="1">+IF(P21=P22,0,1)</f>
        <v>0</v>
      </c>
      <c r="R21" s="12" t="str">
        <f>IF(I21="","",SUM($N$21:N21)/SUM($O$21:O21))</f>
        <v/>
      </c>
      <c r="S21" s="12">
        <f t="shared" ref="S21:S40" si="2">+IF(K21="",0,1)</f>
        <v>0</v>
      </c>
      <c r="T21" s="12">
        <f t="shared" ref="T21:T39" si="3">+IF(S21=S22,0,1)</f>
        <v>0</v>
      </c>
      <c r="U21" s="12" t="str">
        <f>IF(K21="","",$K$41-(R21*$C$41))</f>
        <v/>
      </c>
      <c r="V21" s="12" t="str">
        <f>IF(K21="","",((K21-$U$41-($R$41*C21))^2))</f>
        <v/>
      </c>
      <c r="W21" s="12" t="str">
        <f>IF(K21="","",((K21-$K$41)^2))</f>
        <v/>
      </c>
      <c r="X21" s="20" t="str">
        <f>IF(K21="","",(1-(SUM($V$21:V21)/SUM($W$21:W21))))</f>
        <v/>
      </c>
      <c r="Y21" s="14" t="s">
        <v>30</v>
      </c>
      <c r="Z21" s="25">
        <f>+(AB21-$AB$20)+(AC21-$AC$20)</f>
        <v>0</v>
      </c>
      <c r="AA21" s="59" t="str">
        <f>+IF(Z21&gt;0,Z21,"")</f>
        <v/>
      </c>
      <c r="AB21" s="16"/>
      <c r="AC21" s="23"/>
      <c r="AD21" s="17"/>
      <c r="AE21" s="10"/>
      <c r="AF21" s="17"/>
      <c r="AG21" s="57"/>
      <c r="AH21" s="58"/>
      <c r="AI21" s="54" t="str">
        <f>IF(AG21="","",($AH$20-$AH21)-($AG$20-AG21))</f>
        <v/>
      </c>
      <c r="AJ21" s="42">
        <f>+IF(OR(OR(AV21&lt;0.95,AA21&lt;9.9),AV21=""),0,1)</f>
        <v>0</v>
      </c>
      <c r="AK21" s="12" t="str">
        <f>IF(AG21="","",AI21/($H$13*AA21))</f>
        <v/>
      </c>
      <c r="AL21" s="12" t="str">
        <f>IF(AG21="","",((AI21-$AI$41)*(AA21-$AA$41)))</f>
        <v/>
      </c>
      <c r="AM21" s="12" t="str">
        <f>IF(AG21="","",((AA21-$AA$41)^2))</f>
        <v/>
      </c>
      <c r="AN21" s="12">
        <f t="shared" ref="AN21:AN40" si="4">+IF(AI21="",0,1)</f>
        <v>0</v>
      </c>
      <c r="AO21" s="12">
        <f t="shared" ref="AO21:AO39" si="5">+IF(AN21=AN22,0,1)</f>
        <v>0</v>
      </c>
      <c r="AP21" s="12" t="str">
        <f>IF(AG21="","",SUM($AL$21:AL21)/SUM($AM$21:AM21))</f>
        <v/>
      </c>
      <c r="AQ21" s="12">
        <f t="shared" ref="AQ21:AQ40" si="6">+IF(AI21="",0,1)</f>
        <v>0</v>
      </c>
      <c r="AR21" s="12">
        <f t="shared" ref="AR21:AR39" si="7">+IF(AQ21=AQ22,0,1)</f>
        <v>0</v>
      </c>
      <c r="AS21" s="12" t="str">
        <f>IF(AI21="","",$AI$41-(AP21*$AA$41))</f>
        <v/>
      </c>
      <c r="AT21" s="12" t="str">
        <f>IF(AI21="","",((AI21-$AS$41-($AP$41*AA21))^2))</f>
        <v/>
      </c>
      <c r="AU21" s="12" t="str">
        <f>IF(AI21="","",((AI21-$AI$41)^2))</f>
        <v/>
      </c>
      <c r="AV21" s="20" t="str">
        <f>IF(AI21="","",(1-(SUM($AT$21:AT21)/SUM($AU$21:AU21))))</f>
        <v/>
      </c>
      <c r="AW21" s="14" t="s">
        <v>30</v>
      </c>
      <c r="AX21" s="25">
        <f>+(AZ21-$AZ$20)+(BA21-$BA$20)</f>
        <v>0</v>
      </c>
      <c r="AY21" s="59" t="str">
        <f>+IF(AX21&gt;0,AX21,"")</f>
        <v/>
      </c>
      <c r="AZ21" s="16"/>
      <c r="BA21" s="23"/>
      <c r="BB21" s="17"/>
      <c r="BC21" s="10"/>
      <c r="BD21" s="17"/>
      <c r="BE21" s="57"/>
      <c r="BF21" s="58"/>
      <c r="BG21" s="54" t="str">
        <f>IF(BE21="","",($BF$20-$BF21)-($BE$20-BE21))</f>
        <v/>
      </c>
      <c r="BH21" s="42">
        <f>+IF(OR(OR(BT21&lt;0.95,AY21&lt;9.9),BT21=""),0,1)</f>
        <v>0</v>
      </c>
      <c r="BI21" s="12" t="str">
        <f>IF(BE21="","",BG21/($H$15*AX21))</f>
        <v/>
      </c>
      <c r="BJ21" s="12" t="str">
        <f>IF(BE21="","",((BG21-$BG$41)*(AY21-$AY$41)))</f>
        <v/>
      </c>
      <c r="BK21" s="12" t="str">
        <f>IF(BE21="","",((AY21-$AY$41)^2))</f>
        <v/>
      </c>
      <c r="BL21" s="12">
        <f t="shared" ref="BL21:BL40" si="8">+IF(BG21="",0,1)</f>
        <v>0</v>
      </c>
      <c r="BM21" s="12">
        <f t="shared" ref="BM21:BM39" si="9">+IF(BL21=BL22,0,1)</f>
        <v>0</v>
      </c>
      <c r="BN21" s="12" t="str">
        <f>IF(BE21="","",SUM($BJ$21:BJ21)/SUM($BK$21:BK21))</f>
        <v/>
      </c>
      <c r="BO21" s="12">
        <f t="shared" ref="BO21:BO40" si="10">+IF(BG21="",0,1)</f>
        <v>0</v>
      </c>
      <c r="BP21" s="12">
        <f t="shared" ref="BP21:BP39" si="11">+IF(BO21=BO22,0,1)</f>
        <v>0</v>
      </c>
      <c r="BQ21" s="12" t="str">
        <f>IF(BG21="","",$BG$41-(BN21*$AY$41))</f>
        <v/>
      </c>
      <c r="BR21" s="12" t="str">
        <f>IF(BG21="","",((BG21-$BQ$41-($BN$41*AY21))^2))</f>
        <v/>
      </c>
      <c r="BS21" s="12" t="str">
        <f>IF(BG21="","",((BG21-$BG$41)^2))</f>
        <v/>
      </c>
      <c r="BT21" s="20" t="str">
        <f>IF(BG21="","",(1-(SUM($BR$21:BR21)/SUM($BS$21:BS21))))</f>
        <v/>
      </c>
    </row>
    <row r="22" spans="1:114" x14ac:dyDescent="0.2">
      <c r="A22" s="14" t="s">
        <v>32</v>
      </c>
      <c r="B22" s="25">
        <f t="shared" ref="B22:B40" si="12">+(D22-$D$20)+(E22-$E$20)</f>
        <v>0</v>
      </c>
      <c r="C22" s="25" t="str">
        <f t="shared" ref="C22:C40" si="13">+IF(B22&gt;0,B22,"")</f>
        <v/>
      </c>
      <c r="D22" s="49"/>
      <c r="E22" s="23"/>
      <c r="F22" s="17"/>
      <c r="G22" s="10"/>
      <c r="H22" s="17"/>
      <c r="I22" s="57"/>
      <c r="J22" s="58"/>
      <c r="K22" s="54" t="str">
        <f t="shared" ref="K22:K40" si="14">IF(I22="","",($J$20-$J22)-($I$20-I22))</f>
        <v/>
      </c>
      <c r="L22" s="42">
        <f>+IF(OR(OR(X22&lt;0.95,B22&lt;9.9),X22=""),0,1)</f>
        <v>0</v>
      </c>
      <c r="M22" s="12" t="str">
        <f t="shared" ref="M22:M40" si="15">IF(I22="","",K22/($H$11*C22))</f>
        <v/>
      </c>
      <c r="N22" s="12" t="str">
        <f t="shared" ref="N22:N40" si="16">IF(I22="","",((K22-$K$41)*(C22-$C$41)))</f>
        <v/>
      </c>
      <c r="O22" s="12" t="str">
        <f>IF(I22="","",((C22-$C$41)^2))</f>
        <v/>
      </c>
      <c r="P22" s="12">
        <f t="shared" si="0"/>
        <v>0</v>
      </c>
      <c r="Q22" s="12">
        <f t="shared" si="1"/>
        <v>0</v>
      </c>
      <c r="R22" s="12" t="str">
        <f>IF(I22="","",SUM($N$21:N22)/SUM($O$21:O22))</f>
        <v/>
      </c>
      <c r="S22" s="12">
        <f t="shared" si="2"/>
        <v>0</v>
      </c>
      <c r="T22" s="12">
        <f t="shared" si="3"/>
        <v>0</v>
      </c>
      <c r="U22" s="12" t="str">
        <f t="shared" ref="U22:U40" si="17">IF(K22="","",$K$41-(R22*$C$41))</f>
        <v/>
      </c>
      <c r="V22" s="12" t="str">
        <f t="shared" ref="V22:V40" si="18">IF(K22="","",((K22-$U$41-($R$41*C22))^2))</f>
        <v/>
      </c>
      <c r="W22" s="12" t="str">
        <f t="shared" ref="W22:W40" si="19">IF(K22="","",((K22-$K$41)^2))</f>
        <v/>
      </c>
      <c r="X22" s="20" t="str">
        <f>IF(K22="","",(1-(SUM($V$21:V22)/SUM($W$21:W22))))</f>
        <v/>
      </c>
      <c r="Y22" s="14" t="s">
        <v>32</v>
      </c>
      <c r="Z22" s="25">
        <f t="shared" ref="Z22:Z40" si="20">+(AB22-$AB$20)+(AC22-$AC$20)</f>
        <v>0</v>
      </c>
      <c r="AA22" s="59" t="str">
        <f t="shared" ref="AA22:AA40" si="21">+IF(Z22&gt;0,Z22,"")</f>
        <v/>
      </c>
      <c r="AB22" s="16"/>
      <c r="AC22" s="23"/>
      <c r="AD22" s="17"/>
      <c r="AE22" s="10"/>
      <c r="AF22" s="17"/>
      <c r="AG22" s="57"/>
      <c r="AH22" s="58"/>
      <c r="AI22" s="54" t="str">
        <f t="shared" ref="AI22:AI40" si="22">IF(AG22="","",($AH$20-$AH22)-($AG$20-AG22))</f>
        <v/>
      </c>
      <c r="AJ22" s="42">
        <f t="shared" ref="AJ22:AJ40" si="23">+IF(OR(OR(AV22&lt;0.95,AA22&lt;9.9),AV22=""),0,1)</f>
        <v>0</v>
      </c>
      <c r="AK22" s="12" t="str">
        <f t="shared" ref="AK22:AK40" si="24">IF(AG22="","",AI22/($H$13*AA22))</f>
        <v/>
      </c>
      <c r="AL22" s="12" t="str">
        <f>IF(AG22="","",((AI22-$AI$41)*(AA22-$AA$41)))</f>
        <v/>
      </c>
      <c r="AM22" s="12" t="str">
        <f>IF(AG22="","",((AA22-$AA$41)^2))</f>
        <v/>
      </c>
      <c r="AN22" s="12">
        <f t="shared" si="4"/>
        <v>0</v>
      </c>
      <c r="AO22" s="12">
        <f t="shared" si="5"/>
        <v>0</v>
      </c>
      <c r="AP22" s="12" t="str">
        <f>IF(AG22="","",SUM($AL$21:AL22)/SUM($AM$21:AM22))</f>
        <v/>
      </c>
      <c r="AQ22" s="12">
        <f t="shared" si="6"/>
        <v>0</v>
      </c>
      <c r="AR22" s="12">
        <f t="shared" si="7"/>
        <v>0</v>
      </c>
      <c r="AS22" s="12" t="str">
        <f t="shared" ref="AS22:AS40" si="25">IF(AI22="","",$AI$41-(AP22*$AA$41))</f>
        <v/>
      </c>
      <c r="AT22" s="12" t="str">
        <f t="shared" ref="AT22:AT40" si="26">IF(AI22="","",((AI22-$AS$41-($AP$41*AA22))^2))</f>
        <v/>
      </c>
      <c r="AU22" s="12" t="str">
        <f t="shared" ref="AU22:AU40" si="27">IF(AI22="","",((AI22-$AI$41)^2))</f>
        <v/>
      </c>
      <c r="AV22" s="20" t="str">
        <f>IF(AI22="","",(1-(SUM($AT$21:AT22)/SUM($AU$21:AU22))))</f>
        <v/>
      </c>
      <c r="AW22" s="14" t="s">
        <v>32</v>
      </c>
      <c r="AX22" s="25">
        <f t="shared" ref="AX22:AX40" si="28">+(AZ22-$AZ$20)+(BA22-$BA$20)</f>
        <v>0</v>
      </c>
      <c r="AY22" s="59" t="str">
        <f t="shared" ref="AY22:AY40" si="29">+IF(AX22&gt;0,AX22,"")</f>
        <v/>
      </c>
      <c r="AZ22" s="16"/>
      <c r="BA22" s="23"/>
      <c r="BB22" s="17"/>
      <c r="BC22" s="10"/>
      <c r="BD22" s="17"/>
      <c r="BE22" s="57"/>
      <c r="BF22" s="58"/>
      <c r="BG22" s="54" t="str">
        <f t="shared" ref="BG22:BG40" si="30">IF(BE22="","",($BF$20-$BF22)-($BE$20-BE22))</f>
        <v/>
      </c>
      <c r="BH22" s="42">
        <f>IF(OR(OR(BT22&lt;0.95,AY22&lt;9.9),BT22=""),0,1)</f>
        <v>0</v>
      </c>
      <c r="BI22" s="12" t="str">
        <f t="shared" ref="BI22:BI40" si="31">IF(BE22="","",BG22/($H$15*AX22))</f>
        <v/>
      </c>
      <c r="BJ22" s="12" t="str">
        <f t="shared" ref="BJ22:BJ40" si="32">IF(BE22="","",((BG22-$BG$41)*(AY22-$AY$41)))</f>
        <v/>
      </c>
      <c r="BK22" s="12" t="str">
        <f>IF(BE22="","",((AY22-$AY$41)^2))</f>
        <v/>
      </c>
      <c r="BL22" s="12">
        <f t="shared" si="8"/>
        <v>0</v>
      </c>
      <c r="BM22" s="12">
        <f t="shared" si="9"/>
        <v>0</v>
      </c>
      <c r="BN22" s="12" t="str">
        <f>IF(BE22="","",SUM($BJ$21:BJ22)/SUM($BK$21:BK22))</f>
        <v/>
      </c>
      <c r="BO22" s="12">
        <f t="shared" si="10"/>
        <v>0</v>
      </c>
      <c r="BP22" s="12">
        <f t="shared" si="11"/>
        <v>0</v>
      </c>
      <c r="BQ22" s="12" t="str">
        <f t="shared" ref="BQ22:BQ40" si="33">IF(BG22="","",$BG$41-(BN22*$AY$41))</f>
        <v/>
      </c>
      <c r="BR22" s="12" t="str">
        <f t="shared" ref="BR22:BR40" si="34">IF(BG22="","",((BG22-$BQ$41-($BN$41*AY22))^2))</f>
        <v/>
      </c>
      <c r="BS22" s="12" t="str">
        <f t="shared" ref="BS22:BS40" si="35">IF(BG22="","",((BG22-$BG$41)^2))</f>
        <v/>
      </c>
      <c r="BT22" s="20" t="str">
        <f>IF(BG22="","",(1-(SUM($BR$21:BR22)/SUM($BS$21:BS22))))</f>
        <v/>
      </c>
    </row>
    <row r="23" spans="1:114" x14ac:dyDescent="0.2">
      <c r="A23" s="14" t="s">
        <v>33</v>
      </c>
      <c r="B23" s="25">
        <f t="shared" si="12"/>
        <v>0</v>
      </c>
      <c r="C23" s="25" t="str">
        <f t="shared" si="13"/>
        <v/>
      </c>
      <c r="D23" s="49"/>
      <c r="E23" s="23"/>
      <c r="F23" s="17"/>
      <c r="G23" s="10"/>
      <c r="H23" s="17"/>
      <c r="I23" s="57"/>
      <c r="J23" s="58"/>
      <c r="K23" s="54" t="str">
        <f t="shared" si="14"/>
        <v/>
      </c>
      <c r="L23" s="42">
        <f t="shared" ref="L23:L40" si="36">+IF(AND(X23&gt;=0.95,B23&gt;=9.9),1,0)</f>
        <v>0</v>
      </c>
      <c r="M23" s="12" t="str">
        <f t="shared" si="15"/>
        <v/>
      </c>
      <c r="N23" s="12" t="str">
        <f t="shared" si="16"/>
        <v/>
      </c>
      <c r="O23" s="12" t="str">
        <f t="shared" ref="O23:O40" si="37">IF(I23="","",((C23-$C$41)^2))</f>
        <v/>
      </c>
      <c r="P23" s="12">
        <f t="shared" si="0"/>
        <v>0</v>
      </c>
      <c r="Q23" s="12">
        <f t="shared" si="1"/>
        <v>0</v>
      </c>
      <c r="R23" s="12" t="str">
        <f>IF(I23="","",SUM($N$21:N23)/SUM($O$21:O23))</f>
        <v/>
      </c>
      <c r="S23" s="12">
        <f t="shared" si="2"/>
        <v>0</v>
      </c>
      <c r="T23" s="12">
        <f t="shared" si="3"/>
        <v>0</v>
      </c>
      <c r="U23" s="12" t="str">
        <f t="shared" si="17"/>
        <v/>
      </c>
      <c r="V23" s="12" t="str">
        <f t="shared" si="18"/>
        <v/>
      </c>
      <c r="W23" s="12" t="str">
        <f t="shared" si="19"/>
        <v/>
      </c>
      <c r="X23" s="20" t="str">
        <f>IF(K23="","",(1-(SUM($V$21:V23)/SUM($W$21:W23))))</f>
        <v/>
      </c>
      <c r="Y23" s="14" t="s">
        <v>33</v>
      </c>
      <c r="Z23" s="25">
        <f t="shared" si="20"/>
        <v>0</v>
      </c>
      <c r="AA23" s="59" t="str">
        <f t="shared" si="21"/>
        <v/>
      </c>
      <c r="AB23" s="16"/>
      <c r="AC23" s="23"/>
      <c r="AD23" s="17"/>
      <c r="AE23" s="10"/>
      <c r="AF23" s="17"/>
      <c r="AG23" s="57"/>
      <c r="AH23" s="58"/>
      <c r="AI23" s="54" t="str">
        <f t="shared" si="22"/>
        <v/>
      </c>
      <c r="AJ23" s="42">
        <f t="shared" si="23"/>
        <v>0</v>
      </c>
      <c r="AK23" s="12" t="str">
        <f t="shared" si="24"/>
        <v/>
      </c>
      <c r="AL23" s="12" t="str">
        <f t="shared" ref="AL23:AL40" si="38">IF(AG23="","",((AI23-$AI$41)*(AA23-$AA$41)))</f>
        <v/>
      </c>
      <c r="AM23" s="12" t="str">
        <f t="shared" ref="AM23:AM40" si="39">IF(AG23="","",((AA23-$AA$41)^2))</f>
        <v/>
      </c>
      <c r="AN23" s="12">
        <f t="shared" si="4"/>
        <v>0</v>
      </c>
      <c r="AO23" s="12">
        <f t="shared" si="5"/>
        <v>0</v>
      </c>
      <c r="AP23" s="12" t="str">
        <f>IF(AG23="","",SUM($AL$21:AL23)/SUM($AM$21:AM23))</f>
        <v/>
      </c>
      <c r="AQ23" s="12">
        <f t="shared" si="6"/>
        <v>0</v>
      </c>
      <c r="AR23" s="12">
        <f t="shared" si="7"/>
        <v>0</v>
      </c>
      <c r="AS23" s="12" t="str">
        <f t="shared" si="25"/>
        <v/>
      </c>
      <c r="AT23" s="12" t="str">
        <f t="shared" si="26"/>
        <v/>
      </c>
      <c r="AU23" s="12" t="str">
        <f t="shared" si="27"/>
        <v/>
      </c>
      <c r="AV23" s="20" t="str">
        <f>IF(AI23="","",(1-(SUM($AT$21:AT23)/SUM($AU$21:AU23))))</f>
        <v/>
      </c>
      <c r="AW23" s="14" t="s">
        <v>33</v>
      </c>
      <c r="AX23" s="25">
        <f t="shared" si="28"/>
        <v>0</v>
      </c>
      <c r="AY23" s="59" t="str">
        <f t="shared" si="29"/>
        <v/>
      </c>
      <c r="AZ23" s="16"/>
      <c r="BA23" s="23"/>
      <c r="BB23" s="17"/>
      <c r="BC23" s="10"/>
      <c r="BD23" s="17"/>
      <c r="BE23" s="57"/>
      <c r="BF23" s="58"/>
      <c r="BG23" s="54" t="str">
        <f t="shared" si="30"/>
        <v/>
      </c>
      <c r="BH23" s="42">
        <f t="shared" ref="BH23:BH40" si="40">IF(OR(OR(BT23&lt;0.95,AY23&lt;9.9),BT23=""),0,1)</f>
        <v>0</v>
      </c>
      <c r="BI23" s="12" t="str">
        <f t="shared" si="31"/>
        <v/>
      </c>
      <c r="BJ23" s="12" t="str">
        <f t="shared" si="32"/>
        <v/>
      </c>
      <c r="BK23" s="12" t="str">
        <f t="shared" ref="BK23:BK40" si="41">IF(BE23="","",((AY23-$AY$41)^2))</f>
        <v/>
      </c>
      <c r="BL23" s="12">
        <f t="shared" si="8"/>
        <v>0</v>
      </c>
      <c r="BM23" s="12">
        <f t="shared" si="9"/>
        <v>0</v>
      </c>
      <c r="BN23" s="12" t="str">
        <f>IF(BE23="","",SUM($BJ$21:BJ23)/SUM($BK$21:BK23))</f>
        <v/>
      </c>
      <c r="BO23" s="12">
        <f t="shared" si="10"/>
        <v>0</v>
      </c>
      <c r="BP23" s="12">
        <f t="shared" si="11"/>
        <v>0</v>
      </c>
      <c r="BQ23" s="12" t="str">
        <f t="shared" si="33"/>
        <v/>
      </c>
      <c r="BR23" s="12" t="str">
        <f t="shared" si="34"/>
        <v/>
      </c>
      <c r="BS23" s="12" t="str">
        <f t="shared" si="35"/>
        <v/>
      </c>
      <c r="BT23" s="20" t="str">
        <f>IF(BG23="","",(1-(SUM($BR$21:BR23)/SUM($BS$21:BS23))))</f>
        <v/>
      </c>
    </row>
    <row r="24" spans="1:114" x14ac:dyDescent="0.2">
      <c r="A24" s="14" t="s">
        <v>34</v>
      </c>
      <c r="B24" s="25">
        <f t="shared" si="12"/>
        <v>0</v>
      </c>
      <c r="C24" s="25" t="str">
        <f t="shared" si="13"/>
        <v/>
      </c>
      <c r="D24" s="49"/>
      <c r="E24" s="23"/>
      <c r="F24" s="17"/>
      <c r="G24" s="10"/>
      <c r="H24" s="17"/>
      <c r="I24" s="57"/>
      <c r="J24" s="58"/>
      <c r="K24" s="54" t="str">
        <f t="shared" si="14"/>
        <v/>
      </c>
      <c r="L24" s="42">
        <f t="shared" si="36"/>
        <v>0</v>
      </c>
      <c r="M24" s="12" t="str">
        <f t="shared" si="15"/>
        <v/>
      </c>
      <c r="N24" s="12" t="str">
        <f t="shared" si="16"/>
        <v/>
      </c>
      <c r="O24" s="12" t="str">
        <f t="shared" si="37"/>
        <v/>
      </c>
      <c r="P24" s="12">
        <f t="shared" si="0"/>
        <v>0</v>
      </c>
      <c r="Q24" s="12">
        <f t="shared" si="1"/>
        <v>0</v>
      </c>
      <c r="R24" s="12" t="str">
        <f>IF(I24="","",SUM($N$21:N24)/SUM($O$21:O24))</f>
        <v/>
      </c>
      <c r="S24" s="12">
        <f t="shared" si="2"/>
        <v>0</v>
      </c>
      <c r="T24" s="12">
        <f t="shared" si="3"/>
        <v>0</v>
      </c>
      <c r="U24" s="12" t="str">
        <f t="shared" si="17"/>
        <v/>
      </c>
      <c r="V24" s="12" t="str">
        <f t="shared" si="18"/>
        <v/>
      </c>
      <c r="W24" s="12" t="str">
        <f t="shared" si="19"/>
        <v/>
      </c>
      <c r="X24" s="20" t="str">
        <f>IF(K24="","",(1-(SUM($V$21:V24)/SUM($W$21:W24))))</f>
        <v/>
      </c>
      <c r="Y24" s="14" t="s">
        <v>34</v>
      </c>
      <c r="Z24" s="25">
        <f t="shared" si="20"/>
        <v>0</v>
      </c>
      <c r="AA24" s="59" t="str">
        <f t="shared" si="21"/>
        <v/>
      </c>
      <c r="AB24" s="16"/>
      <c r="AC24" s="23"/>
      <c r="AD24" s="17"/>
      <c r="AE24" s="10"/>
      <c r="AF24" s="17"/>
      <c r="AG24" s="57"/>
      <c r="AH24" s="58"/>
      <c r="AI24" s="54" t="str">
        <f t="shared" si="22"/>
        <v/>
      </c>
      <c r="AJ24" s="42">
        <f t="shared" si="23"/>
        <v>0</v>
      </c>
      <c r="AK24" s="12" t="str">
        <f t="shared" si="24"/>
        <v/>
      </c>
      <c r="AL24" s="12" t="str">
        <f t="shared" si="38"/>
        <v/>
      </c>
      <c r="AM24" s="12" t="str">
        <f t="shared" si="39"/>
        <v/>
      </c>
      <c r="AN24" s="12">
        <f t="shared" si="4"/>
        <v>0</v>
      </c>
      <c r="AO24" s="12">
        <f t="shared" si="5"/>
        <v>0</v>
      </c>
      <c r="AP24" s="12" t="str">
        <f>IF(AG24="","",SUM($AL$21:AL24)/SUM($AM$21:AM24))</f>
        <v/>
      </c>
      <c r="AQ24" s="12">
        <f t="shared" si="6"/>
        <v>0</v>
      </c>
      <c r="AR24" s="12">
        <f t="shared" si="7"/>
        <v>0</v>
      </c>
      <c r="AS24" s="12" t="str">
        <f t="shared" si="25"/>
        <v/>
      </c>
      <c r="AT24" s="12" t="str">
        <f t="shared" si="26"/>
        <v/>
      </c>
      <c r="AU24" s="12" t="str">
        <f t="shared" si="27"/>
        <v/>
      </c>
      <c r="AV24" s="20" t="str">
        <f>IF(AI24="","",(1-(SUM($AT$21:AT24)/SUM($AU$21:AU24))))</f>
        <v/>
      </c>
      <c r="AW24" s="14" t="s">
        <v>34</v>
      </c>
      <c r="AX24" s="25">
        <f t="shared" si="28"/>
        <v>0</v>
      </c>
      <c r="AY24" s="59" t="str">
        <f t="shared" si="29"/>
        <v/>
      </c>
      <c r="AZ24" s="16"/>
      <c r="BA24" s="23"/>
      <c r="BB24" s="17"/>
      <c r="BC24" s="10"/>
      <c r="BD24" s="17"/>
      <c r="BE24" s="57"/>
      <c r="BF24" s="58"/>
      <c r="BG24" s="54" t="str">
        <f t="shared" si="30"/>
        <v/>
      </c>
      <c r="BH24" s="42">
        <f t="shared" si="40"/>
        <v>0</v>
      </c>
      <c r="BI24" s="12" t="str">
        <f t="shared" si="31"/>
        <v/>
      </c>
      <c r="BJ24" s="12" t="str">
        <f t="shared" si="32"/>
        <v/>
      </c>
      <c r="BK24" s="12" t="str">
        <f t="shared" si="41"/>
        <v/>
      </c>
      <c r="BL24" s="12">
        <f t="shared" si="8"/>
        <v>0</v>
      </c>
      <c r="BM24" s="12">
        <f t="shared" si="9"/>
        <v>0</v>
      </c>
      <c r="BN24" s="12" t="str">
        <f>IF(BE24="","",SUM($BJ$21:BJ24)/SUM($BK$21:BK24))</f>
        <v/>
      </c>
      <c r="BO24" s="12">
        <f t="shared" si="10"/>
        <v>0</v>
      </c>
      <c r="BP24" s="12">
        <f t="shared" si="11"/>
        <v>0</v>
      </c>
      <c r="BQ24" s="12" t="str">
        <f t="shared" si="33"/>
        <v/>
      </c>
      <c r="BR24" s="12" t="str">
        <f t="shared" si="34"/>
        <v/>
      </c>
      <c r="BS24" s="12" t="str">
        <f t="shared" si="35"/>
        <v/>
      </c>
      <c r="BT24" s="20" t="str">
        <f>IF(BG24="","",(1-(SUM($BR$21:BR24)/SUM($BS$21:BS24))))</f>
        <v/>
      </c>
    </row>
    <row r="25" spans="1:114" x14ac:dyDescent="0.2">
      <c r="A25" s="14" t="s">
        <v>35</v>
      </c>
      <c r="B25" s="25">
        <f t="shared" si="12"/>
        <v>0</v>
      </c>
      <c r="C25" s="25" t="str">
        <f t="shared" si="13"/>
        <v/>
      </c>
      <c r="D25" s="49"/>
      <c r="E25" s="23"/>
      <c r="F25" s="17"/>
      <c r="G25" s="10"/>
      <c r="H25" s="17"/>
      <c r="I25" s="57"/>
      <c r="J25" s="58"/>
      <c r="K25" s="54" t="str">
        <f t="shared" si="14"/>
        <v/>
      </c>
      <c r="L25" s="42">
        <f t="shared" si="36"/>
        <v>0</v>
      </c>
      <c r="M25" s="12" t="str">
        <f t="shared" si="15"/>
        <v/>
      </c>
      <c r="N25" s="12" t="str">
        <f t="shared" si="16"/>
        <v/>
      </c>
      <c r="O25" s="12" t="str">
        <f t="shared" si="37"/>
        <v/>
      </c>
      <c r="P25" s="12">
        <f t="shared" si="0"/>
        <v>0</v>
      </c>
      <c r="Q25" s="12">
        <f t="shared" si="1"/>
        <v>0</v>
      </c>
      <c r="R25" s="12" t="str">
        <f>IF(I25="","",SUM($N$21:N25)/SUM($O$21:O25))</f>
        <v/>
      </c>
      <c r="S25" s="12">
        <f t="shared" si="2"/>
        <v>0</v>
      </c>
      <c r="T25" s="12">
        <f t="shared" si="3"/>
        <v>0</v>
      </c>
      <c r="U25" s="12" t="str">
        <f t="shared" si="17"/>
        <v/>
      </c>
      <c r="V25" s="12" t="str">
        <f t="shared" si="18"/>
        <v/>
      </c>
      <c r="W25" s="12" t="str">
        <f t="shared" si="19"/>
        <v/>
      </c>
      <c r="X25" s="20" t="str">
        <f>IF(K25="","",(1-(SUM($V$21:V25)/SUM($W$21:W25))))</f>
        <v/>
      </c>
      <c r="Y25" s="14" t="s">
        <v>35</v>
      </c>
      <c r="Z25" s="25">
        <f t="shared" si="20"/>
        <v>0</v>
      </c>
      <c r="AA25" s="59" t="str">
        <f t="shared" si="21"/>
        <v/>
      </c>
      <c r="AB25" s="16"/>
      <c r="AC25" s="23"/>
      <c r="AD25" s="17"/>
      <c r="AE25" s="10"/>
      <c r="AF25" s="17"/>
      <c r="AG25" s="57"/>
      <c r="AH25" s="58"/>
      <c r="AI25" s="54" t="str">
        <f t="shared" si="22"/>
        <v/>
      </c>
      <c r="AJ25" s="42">
        <f t="shared" si="23"/>
        <v>0</v>
      </c>
      <c r="AK25" s="12" t="str">
        <f t="shared" si="24"/>
        <v/>
      </c>
      <c r="AL25" s="12" t="str">
        <f t="shared" si="38"/>
        <v/>
      </c>
      <c r="AM25" s="12" t="str">
        <f t="shared" si="39"/>
        <v/>
      </c>
      <c r="AN25" s="12">
        <f t="shared" si="4"/>
        <v>0</v>
      </c>
      <c r="AO25" s="12">
        <f t="shared" si="5"/>
        <v>0</v>
      </c>
      <c r="AP25" s="12" t="str">
        <f>IF(AG25="","",SUM($AL$21:AL25)/SUM($AM$21:AM25))</f>
        <v/>
      </c>
      <c r="AQ25" s="12">
        <f t="shared" si="6"/>
        <v>0</v>
      </c>
      <c r="AR25" s="12">
        <f t="shared" si="7"/>
        <v>0</v>
      </c>
      <c r="AS25" s="12" t="str">
        <f t="shared" si="25"/>
        <v/>
      </c>
      <c r="AT25" s="12" t="str">
        <f t="shared" si="26"/>
        <v/>
      </c>
      <c r="AU25" s="12" t="str">
        <f t="shared" si="27"/>
        <v/>
      </c>
      <c r="AV25" s="20" t="str">
        <f>IF(AI25="","",(1-(SUM($AT$21:AT25)/SUM($AU$21:AU25))))</f>
        <v/>
      </c>
      <c r="AW25" s="14" t="s">
        <v>35</v>
      </c>
      <c r="AX25" s="25">
        <f t="shared" si="28"/>
        <v>0</v>
      </c>
      <c r="AY25" s="59" t="str">
        <f t="shared" si="29"/>
        <v/>
      </c>
      <c r="AZ25" s="16"/>
      <c r="BA25" s="23"/>
      <c r="BB25" s="17"/>
      <c r="BC25" s="10"/>
      <c r="BD25" s="17"/>
      <c r="BE25" s="57"/>
      <c r="BF25" s="58"/>
      <c r="BG25" s="54" t="str">
        <f t="shared" si="30"/>
        <v/>
      </c>
      <c r="BH25" s="42">
        <f t="shared" si="40"/>
        <v>0</v>
      </c>
      <c r="BI25" s="12" t="str">
        <f t="shared" si="31"/>
        <v/>
      </c>
      <c r="BJ25" s="12" t="str">
        <f t="shared" si="32"/>
        <v/>
      </c>
      <c r="BK25" s="12" t="str">
        <f t="shared" si="41"/>
        <v/>
      </c>
      <c r="BL25" s="12">
        <f t="shared" si="8"/>
        <v>0</v>
      </c>
      <c r="BM25" s="12">
        <f t="shared" si="9"/>
        <v>0</v>
      </c>
      <c r="BN25" s="12" t="str">
        <f>IF(BE25="","",SUM($BJ$21:BJ25)/SUM($BK$21:BK25))</f>
        <v/>
      </c>
      <c r="BO25" s="12">
        <f t="shared" si="10"/>
        <v>0</v>
      </c>
      <c r="BP25" s="12">
        <f t="shared" si="11"/>
        <v>0</v>
      </c>
      <c r="BQ25" s="12" t="str">
        <f t="shared" si="33"/>
        <v/>
      </c>
      <c r="BR25" s="12" t="str">
        <f t="shared" si="34"/>
        <v/>
      </c>
      <c r="BS25" s="12" t="str">
        <f t="shared" si="35"/>
        <v/>
      </c>
      <c r="BT25" s="20" t="str">
        <f>IF(BG25="","",(1-(SUM($BR$21:BR25)/SUM($BS$21:BS25))))</f>
        <v/>
      </c>
    </row>
    <row r="26" spans="1:114" x14ac:dyDescent="0.2">
      <c r="A26" s="14" t="s">
        <v>36</v>
      </c>
      <c r="B26" s="25">
        <f t="shared" si="12"/>
        <v>0</v>
      </c>
      <c r="C26" s="25" t="str">
        <f t="shared" si="13"/>
        <v/>
      </c>
      <c r="D26" s="53"/>
      <c r="E26" s="50"/>
      <c r="F26" s="17"/>
      <c r="G26" s="10"/>
      <c r="H26" s="17"/>
      <c r="I26" s="57"/>
      <c r="J26" s="57"/>
      <c r="K26" s="54" t="str">
        <f t="shared" si="14"/>
        <v/>
      </c>
      <c r="L26" s="42">
        <f t="shared" si="36"/>
        <v>0</v>
      </c>
      <c r="M26" s="12" t="str">
        <f t="shared" si="15"/>
        <v/>
      </c>
      <c r="N26" s="12" t="str">
        <f t="shared" si="16"/>
        <v/>
      </c>
      <c r="O26" s="12" t="str">
        <f t="shared" si="37"/>
        <v/>
      </c>
      <c r="P26" s="12">
        <f t="shared" si="0"/>
        <v>0</v>
      </c>
      <c r="Q26" s="12">
        <f t="shared" si="1"/>
        <v>0</v>
      </c>
      <c r="R26" s="12" t="str">
        <f>IF(I26="","",SUM($N$21:N26)/SUM($O$21:O26))</f>
        <v/>
      </c>
      <c r="S26" s="12">
        <f t="shared" si="2"/>
        <v>0</v>
      </c>
      <c r="T26" s="12">
        <f t="shared" si="3"/>
        <v>0</v>
      </c>
      <c r="U26" s="12" t="str">
        <f t="shared" si="17"/>
        <v/>
      </c>
      <c r="V26" s="12" t="str">
        <f t="shared" si="18"/>
        <v/>
      </c>
      <c r="W26" s="12" t="str">
        <f t="shared" si="19"/>
        <v/>
      </c>
      <c r="X26" s="20" t="str">
        <f>IF(K26="","",(1-(SUM($V$21:V26)/SUM($W$21:W26))))</f>
        <v/>
      </c>
      <c r="Y26" s="14" t="s">
        <v>36</v>
      </c>
      <c r="Z26" s="25">
        <f t="shared" si="20"/>
        <v>0</v>
      </c>
      <c r="AA26" s="59" t="str">
        <f t="shared" si="21"/>
        <v/>
      </c>
      <c r="AB26" s="16"/>
      <c r="AC26" s="23"/>
      <c r="AD26" s="17"/>
      <c r="AE26" s="10"/>
      <c r="AF26" s="17"/>
      <c r="AG26" s="57"/>
      <c r="AH26" s="58"/>
      <c r="AI26" s="54" t="str">
        <f t="shared" si="22"/>
        <v/>
      </c>
      <c r="AJ26" s="42">
        <f t="shared" si="23"/>
        <v>0</v>
      </c>
      <c r="AK26" s="12" t="str">
        <f t="shared" si="24"/>
        <v/>
      </c>
      <c r="AL26" s="12" t="str">
        <f t="shared" si="38"/>
        <v/>
      </c>
      <c r="AM26" s="12" t="str">
        <f t="shared" si="39"/>
        <v/>
      </c>
      <c r="AN26" s="12">
        <f t="shared" si="4"/>
        <v>0</v>
      </c>
      <c r="AO26" s="12">
        <f t="shared" si="5"/>
        <v>0</v>
      </c>
      <c r="AP26" s="12" t="str">
        <f>IF(AG26="","",SUM($AL$21:AL26)/SUM($AM$21:AM26))</f>
        <v/>
      </c>
      <c r="AQ26" s="12">
        <f t="shared" si="6"/>
        <v>0</v>
      </c>
      <c r="AR26" s="12">
        <f t="shared" si="7"/>
        <v>0</v>
      </c>
      <c r="AS26" s="12" t="str">
        <f t="shared" si="25"/>
        <v/>
      </c>
      <c r="AT26" s="12" t="str">
        <f t="shared" si="26"/>
        <v/>
      </c>
      <c r="AU26" s="12" t="str">
        <f t="shared" si="27"/>
        <v/>
      </c>
      <c r="AV26" s="20" t="str">
        <f>IF(AI26="","",(1-(SUM($AT$21:AT26)/SUM($AU$21:AU26))))</f>
        <v/>
      </c>
      <c r="AW26" s="14" t="s">
        <v>36</v>
      </c>
      <c r="AX26" s="25">
        <f t="shared" si="28"/>
        <v>0</v>
      </c>
      <c r="AY26" s="59" t="str">
        <f t="shared" si="29"/>
        <v/>
      </c>
      <c r="AZ26" s="16"/>
      <c r="BA26" s="23"/>
      <c r="BB26" s="17"/>
      <c r="BC26" s="10"/>
      <c r="BD26" s="17"/>
      <c r="BE26" s="57"/>
      <c r="BF26" s="58"/>
      <c r="BG26" s="54" t="str">
        <f t="shared" si="30"/>
        <v/>
      </c>
      <c r="BH26" s="42">
        <f t="shared" si="40"/>
        <v>0</v>
      </c>
      <c r="BI26" s="12" t="str">
        <f t="shared" si="31"/>
        <v/>
      </c>
      <c r="BJ26" s="12" t="str">
        <f t="shared" si="32"/>
        <v/>
      </c>
      <c r="BK26" s="12" t="str">
        <f t="shared" si="41"/>
        <v/>
      </c>
      <c r="BL26" s="12">
        <f t="shared" si="8"/>
        <v>0</v>
      </c>
      <c r="BM26" s="12">
        <f t="shared" si="9"/>
        <v>0</v>
      </c>
      <c r="BN26" s="12" t="str">
        <f>IF(BE26="","",SUM($BJ$21:BJ26)/SUM($BK$21:BK26))</f>
        <v/>
      </c>
      <c r="BO26" s="12">
        <f t="shared" si="10"/>
        <v>0</v>
      </c>
      <c r="BP26" s="12">
        <f t="shared" si="11"/>
        <v>0</v>
      </c>
      <c r="BQ26" s="12" t="str">
        <f t="shared" si="33"/>
        <v/>
      </c>
      <c r="BR26" s="12" t="str">
        <f t="shared" si="34"/>
        <v/>
      </c>
      <c r="BS26" s="12" t="str">
        <f t="shared" si="35"/>
        <v/>
      </c>
      <c r="BT26" s="20" t="str">
        <f>IF(BG26="","",(1-(SUM($BR$21:BR26)/SUM($BS$21:BS26))))</f>
        <v/>
      </c>
    </row>
    <row r="27" spans="1:114" x14ac:dyDescent="0.2">
      <c r="A27" s="14" t="s">
        <v>37</v>
      </c>
      <c r="B27" s="25">
        <f t="shared" si="12"/>
        <v>0</v>
      </c>
      <c r="C27" s="25" t="str">
        <f t="shared" si="13"/>
        <v/>
      </c>
      <c r="D27" s="51"/>
      <c r="E27" s="23"/>
      <c r="F27" s="17"/>
      <c r="G27" s="10"/>
      <c r="H27" s="17"/>
      <c r="I27" s="56"/>
      <c r="J27" s="56"/>
      <c r="K27" s="12" t="str">
        <f t="shared" si="14"/>
        <v/>
      </c>
      <c r="L27" s="42">
        <f t="shared" si="36"/>
        <v>0</v>
      </c>
      <c r="M27" s="12" t="str">
        <f t="shared" si="15"/>
        <v/>
      </c>
      <c r="N27" s="12" t="str">
        <f t="shared" si="16"/>
        <v/>
      </c>
      <c r="O27" s="12" t="str">
        <f t="shared" si="37"/>
        <v/>
      </c>
      <c r="P27" s="12">
        <f t="shared" si="0"/>
        <v>0</v>
      </c>
      <c r="Q27" s="12">
        <f t="shared" si="1"/>
        <v>0</v>
      </c>
      <c r="R27" s="12" t="str">
        <f>IF(I27="","",SUM($N$21:N27)/SUM($O$21:O27))</f>
        <v/>
      </c>
      <c r="S27" s="12">
        <f t="shared" si="2"/>
        <v>0</v>
      </c>
      <c r="T27" s="12">
        <f t="shared" si="3"/>
        <v>0</v>
      </c>
      <c r="U27" s="12" t="str">
        <f t="shared" si="17"/>
        <v/>
      </c>
      <c r="V27" s="12" t="str">
        <f t="shared" si="18"/>
        <v/>
      </c>
      <c r="W27" s="12" t="str">
        <f t="shared" si="19"/>
        <v/>
      </c>
      <c r="X27" s="20" t="str">
        <f>IF(K27="","",(1-(SUM($V$21:V27)/SUM($W$21:W27))))</f>
        <v/>
      </c>
      <c r="Y27" s="14" t="s">
        <v>37</v>
      </c>
      <c r="Z27" s="25">
        <f t="shared" si="20"/>
        <v>0</v>
      </c>
      <c r="AA27" s="59" t="str">
        <f t="shared" si="21"/>
        <v/>
      </c>
      <c r="AB27" s="16"/>
      <c r="AC27" s="23"/>
      <c r="AD27" s="17"/>
      <c r="AE27" s="10"/>
      <c r="AF27" s="17"/>
      <c r="AG27" s="57"/>
      <c r="AH27" s="58"/>
      <c r="AI27" s="54" t="str">
        <f t="shared" si="22"/>
        <v/>
      </c>
      <c r="AJ27" s="42">
        <f t="shared" si="23"/>
        <v>0</v>
      </c>
      <c r="AK27" s="12" t="str">
        <f t="shared" si="24"/>
        <v/>
      </c>
      <c r="AL27" s="12" t="str">
        <f t="shared" si="38"/>
        <v/>
      </c>
      <c r="AM27" s="12" t="str">
        <f t="shared" si="39"/>
        <v/>
      </c>
      <c r="AN27" s="12">
        <f t="shared" si="4"/>
        <v>0</v>
      </c>
      <c r="AO27" s="12">
        <f t="shared" si="5"/>
        <v>0</v>
      </c>
      <c r="AP27" s="12" t="str">
        <f>IF(AG27="","",SUM($AL$21:AL27)/SUM($AM$21:AM27))</f>
        <v/>
      </c>
      <c r="AQ27" s="12">
        <f t="shared" si="6"/>
        <v>0</v>
      </c>
      <c r="AR27" s="12">
        <f t="shared" si="7"/>
        <v>0</v>
      </c>
      <c r="AS27" s="12" t="str">
        <f t="shared" si="25"/>
        <v/>
      </c>
      <c r="AT27" s="12" t="str">
        <f t="shared" si="26"/>
        <v/>
      </c>
      <c r="AU27" s="12" t="str">
        <f t="shared" si="27"/>
        <v/>
      </c>
      <c r="AV27" s="20" t="str">
        <f>IF(AI27="","",(1-(SUM($AT$21:AT27)/SUM($AU$21:AU27))))</f>
        <v/>
      </c>
      <c r="AW27" s="14" t="s">
        <v>37</v>
      </c>
      <c r="AX27" s="25">
        <f t="shared" si="28"/>
        <v>0</v>
      </c>
      <c r="AY27" s="59" t="str">
        <f t="shared" si="29"/>
        <v/>
      </c>
      <c r="AZ27" s="16"/>
      <c r="BA27" s="23"/>
      <c r="BB27" s="17"/>
      <c r="BC27" s="10"/>
      <c r="BD27" s="17"/>
      <c r="BE27" s="57"/>
      <c r="BF27" s="58"/>
      <c r="BG27" s="54" t="str">
        <f t="shared" si="30"/>
        <v/>
      </c>
      <c r="BH27" s="42">
        <f t="shared" si="40"/>
        <v>0</v>
      </c>
      <c r="BI27" s="12" t="str">
        <f t="shared" si="31"/>
        <v/>
      </c>
      <c r="BJ27" s="12" t="str">
        <f t="shared" si="32"/>
        <v/>
      </c>
      <c r="BK27" s="12" t="str">
        <f t="shared" si="41"/>
        <v/>
      </c>
      <c r="BL27" s="12">
        <f t="shared" si="8"/>
        <v>0</v>
      </c>
      <c r="BM27" s="12">
        <f t="shared" si="9"/>
        <v>0</v>
      </c>
      <c r="BN27" s="12" t="str">
        <f>IF(BE27="","",SUM($BJ$21:BJ27)/SUM($BK$21:BK27))</f>
        <v/>
      </c>
      <c r="BO27" s="12">
        <f t="shared" si="10"/>
        <v>0</v>
      </c>
      <c r="BP27" s="12">
        <f t="shared" si="11"/>
        <v>0</v>
      </c>
      <c r="BQ27" s="12" t="str">
        <f t="shared" si="33"/>
        <v/>
      </c>
      <c r="BR27" s="12" t="str">
        <f t="shared" si="34"/>
        <v/>
      </c>
      <c r="BS27" s="12" t="str">
        <f t="shared" si="35"/>
        <v/>
      </c>
      <c r="BT27" s="20" t="str">
        <f>IF(BG27="","",(1-(SUM($BR$21:BR27)/SUM($BS$21:BS27))))</f>
        <v/>
      </c>
    </row>
    <row r="28" spans="1:114" x14ac:dyDescent="0.2">
      <c r="A28" s="14" t="s">
        <v>38</v>
      </c>
      <c r="B28" s="25">
        <f t="shared" si="12"/>
        <v>0</v>
      </c>
      <c r="C28" s="25" t="str">
        <f t="shared" si="13"/>
        <v/>
      </c>
      <c r="D28" s="16"/>
      <c r="E28" s="23"/>
      <c r="F28" s="17"/>
      <c r="G28" s="10"/>
      <c r="H28" s="17"/>
      <c r="I28" s="10"/>
      <c r="J28" s="10"/>
      <c r="K28" s="12" t="str">
        <f t="shared" si="14"/>
        <v/>
      </c>
      <c r="L28" s="42">
        <f t="shared" si="36"/>
        <v>0</v>
      </c>
      <c r="M28" s="12" t="str">
        <f t="shared" si="15"/>
        <v/>
      </c>
      <c r="N28" s="12" t="str">
        <f t="shared" si="16"/>
        <v/>
      </c>
      <c r="O28" s="12" t="str">
        <f t="shared" si="37"/>
        <v/>
      </c>
      <c r="P28" s="12">
        <f t="shared" si="0"/>
        <v>0</v>
      </c>
      <c r="Q28" s="12">
        <f t="shared" si="1"/>
        <v>0</v>
      </c>
      <c r="R28" s="12" t="str">
        <f>IF(I28="","",SUM($N$21:N28)/SUM($O$21:O28))</f>
        <v/>
      </c>
      <c r="S28" s="12">
        <f t="shared" si="2"/>
        <v>0</v>
      </c>
      <c r="T28" s="12">
        <f t="shared" si="3"/>
        <v>0</v>
      </c>
      <c r="U28" s="12" t="str">
        <f t="shared" si="17"/>
        <v/>
      </c>
      <c r="V28" s="12" t="str">
        <f t="shared" si="18"/>
        <v/>
      </c>
      <c r="W28" s="12" t="str">
        <f t="shared" si="19"/>
        <v/>
      </c>
      <c r="X28" s="20" t="str">
        <f>IF(K28="","",(1-(SUM($V$21:V28)/SUM($W$21:W28))))</f>
        <v/>
      </c>
      <c r="Y28" s="14" t="s">
        <v>38</v>
      </c>
      <c r="Z28" s="25">
        <f t="shared" si="20"/>
        <v>0</v>
      </c>
      <c r="AA28" s="59" t="str">
        <f t="shared" si="21"/>
        <v/>
      </c>
      <c r="AB28" s="60"/>
      <c r="AC28" s="23"/>
      <c r="AD28" s="17"/>
      <c r="AE28" s="10"/>
      <c r="AF28" s="17"/>
      <c r="AG28" s="57"/>
      <c r="AH28" s="57"/>
      <c r="AI28" s="54" t="str">
        <f t="shared" si="22"/>
        <v/>
      </c>
      <c r="AJ28" s="42">
        <f t="shared" si="23"/>
        <v>0</v>
      </c>
      <c r="AK28" s="12" t="str">
        <f t="shared" si="24"/>
        <v/>
      </c>
      <c r="AL28" s="12" t="str">
        <f t="shared" si="38"/>
        <v/>
      </c>
      <c r="AM28" s="12" t="str">
        <f t="shared" si="39"/>
        <v/>
      </c>
      <c r="AN28" s="12">
        <f t="shared" si="4"/>
        <v>0</v>
      </c>
      <c r="AO28" s="12">
        <f t="shared" si="5"/>
        <v>0</v>
      </c>
      <c r="AP28" s="12" t="str">
        <f>IF(AG28="","",SUM($AL$21:AL28)/SUM($AM$21:AM28))</f>
        <v/>
      </c>
      <c r="AQ28" s="12">
        <f t="shared" si="6"/>
        <v>0</v>
      </c>
      <c r="AR28" s="12">
        <f t="shared" si="7"/>
        <v>0</v>
      </c>
      <c r="AS28" s="12" t="str">
        <f t="shared" si="25"/>
        <v/>
      </c>
      <c r="AT28" s="12" t="str">
        <f t="shared" si="26"/>
        <v/>
      </c>
      <c r="AU28" s="12" t="str">
        <f t="shared" si="27"/>
        <v/>
      </c>
      <c r="AV28" s="20" t="str">
        <f>IF(AI28="","",(1-(SUM($AT$21:AT28)/SUM($AU$21:AU28))))</f>
        <v/>
      </c>
      <c r="AW28" s="14" t="s">
        <v>38</v>
      </c>
      <c r="AX28" s="25">
        <f t="shared" si="28"/>
        <v>0</v>
      </c>
      <c r="AY28" s="59" t="str">
        <f t="shared" si="29"/>
        <v/>
      </c>
      <c r="AZ28" s="60"/>
      <c r="BA28" s="23"/>
      <c r="BB28" s="17"/>
      <c r="BC28" s="10"/>
      <c r="BD28" s="17"/>
      <c r="BE28" s="57"/>
      <c r="BF28" s="57"/>
      <c r="BG28" s="54" t="str">
        <f t="shared" si="30"/>
        <v/>
      </c>
      <c r="BH28" s="42">
        <f t="shared" si="40"/>
        <v>0</v>
      </c>
      <c r="BI28" s="12" t="str">
        <f t="shared" si="31"/>
        <v/>
      </c>
      <c r="BJ28" s="12" t="str">
        <f t="shared" si="32"/>
        <v/>
      </c>
      <c r="BK28" s="12" t="str">
        <f t="shared" si="41"/>
        <v/>
      </c>
      <c r="BL28" s="12">
        <f t="shared" si="8"/>
        <v>0</v>
      </c>
      <c r="BM28" s="12">
        <f t="shared" si="9"/>
        <v>0</v>
      </c>
      <c r="BN28" s="12" t="str">
        <f>IF(BE28="","",SUM($BJ$21:BJ28)/SUM($BK$21:BK28))</f>
        <v/>
      </c>
      <c r="BO28" s="12">
        <f t="shared" si="10"/>
        <v>0</v>
      </c>
      <c r="BP28" s="12">
        <f t="shared" si="11"/>
        <v>0</v>
      </c>
      <c r="BQ28" s="12" t="str">
        <f t="shared" si="33"/>
        <v/>
      </c>
      <c r="BR28" s="12" t="str">
        <f t="shared" si="34"/>
        <v/>
      </c>
      <c r="BS28" s="12" t="str">
        <f t="shared" si="35"/>
        <v/>
      </c>
      <c r="BT28" s="20" t="str">
        <f>IF(BG28="","",(1-(SUM($BR$21:BR28)/SUM($BS$21:BS28))))</f>
        <v/>
      </c>
    </row>
    <row r="29" spans="1:114" x14ac:dyDescent="0.2">
      <c r="A29" s="14" t="s">
        <v>39</v>
      </c>
      <c r="B29" s="25">
        <f t="shared" si="12"/>
        <v>0</v>
      </c>
      <c r="C29" s="25" t="str">
        <f t="shared" si="13"/>
        <v/>
      </c>
      <c r="D29" s="16"/>
      <c r="E29" s="23"/>
      <c r="F29" s="17"/>
      <c r="G29" s="10"/>
      <c r="H29" s="17"/>
      <c r="I29" s="10"/>
      <c r="J29" s="10"/>
      <c r="K29" s="12" t="str">
        <f t="shared" si="14"/>
        <v/>
      </c>
      <c r="L29" s="42">
        <f t="shared" si="36"/>
        <v>0</v>
      </c>
      <c r="M29" s="12" t="str">
        <f t="shared" si="15"/>
        <v/>
      </c>
      <c r="N29" s="12" t="str">
        <f t="shared" si="16"/>
        <v/>
      </c>
      <c r="O29" s="12" t="str">
        <f t="shared" si="37"/>
        <v/>
      </c>
      <c r="P29" s="12">
        <f t="shared" si="0"/>
        <v>0</v>
      </c>
      <c r="Q29" s="12">
        <f t="shared" si="1"/>
        <v>0</v>
      </c>
      <c r="R29" s="12" t="str">
        <f>IF(I29="","",SUM($N$21:N29)/SUM($O$21:O29))</f>
        <v/>
      </c>
      <c r="S29" s="12">
        <f t="shared" si="2"/>
        <v>0</v>
      </c>
      <c r="T29" s="12">
        <f t="shared" si="3"/>
        <v>0</v>
      </c>
      <c r="U29" s="12" t="str">
        <f t="shared" si="17"/>
        <v/>
      </c>
      <c r="V29" s="12" t="str">
        <f t="shared" si="18"/>
        <v/>
      </c>
      <c r="W29" s="12" t="str">
        <f t="shared" si="19"/>
        <v/>
      </c>
      <c r="X29" s="20" t="str">
        <f>IF(K29="","",(1-(SUM($V$21:V29)/SUM($W$21:W29))))</f>
        <v/>
      </c>
      <c r="Y29" s="14" t="s">
        <v>39</v>
      </c>
      <c r="Z29" s="25">
        <f t="shared" si="20"/>
        <v>0</v>
      </c>
      <c r="AA29" s="25" t="str">
        <f t="shared" si="21"/>
        <v/>
      </c>
      <c r="AB29" s="51"/>
      <c r="AC29" s="48"/>
      <c r="AD29" s="17"/>
      <c r="AE29" s="10"/>
      <c r="AF29" s="17"/>
      <c r="AG29" s="56"/>
      <c r="AH29" s="56"/>
      <c r="AI29" s="12" t="str">
        <f t="shared" si="22"/>
        <v/>
      </c>
      <c r="AJ29" s="42">
        <f t="shared" si="23"/>
        <v>0</v>
      </c>
      <c r="AK29" s="12" t="str">
        <f t="shared" si="24"/>
        <v/>
      </c>
      <c r="AL29" s="12" t="str">
        <f t="shared" si="38"/>
        <v/>
      </c>
      <c r="AM29" s="12" t="str">
        <f t="shared" si="39"/>
        <v/>
      </c>
      <c r="AN29" s="12">
        <f t="shared" si="4"/>
        <v>0</v>
      </c>
      <c r="AO29" s="12">
        <f t="shared" si="5"/>
        <v>0</v>
      </c>
      <c r="AP29" s="12" t="str">
        <f>IF(AG29="","",SUM($AL$21:AL29)/SUM($AM$21:AM29))</f>
        <v/>
      </c>
      <c r="AQ29" s="12">
        <f t="shared" si="6"/>
        <v>0</v>
      </c>
      <c r="AR29" s="12">
        <f t="shared" si="7"/>
        <v>0</v>
      </c>
      <c r="AS29" s="12" t="str">
        <f t="shared" si="25"/>
        <v/>
      </c>
      <c r="AT29" s="12" t="str">
        <f t="shared" si="26"/>
        <v/>
      </c>
      <c r="AU29" s="12" t="str">
        <f t="shared" si="27"/>
        <v/>
      </c>
      <c r="AV29" s="20" t="str">
        <f>IF(AI29="","",(1-(SUM($AT$21:AT29)/SUM($AU$21:AU29))))</f>
        <v/>
      </c>
      <c r="AW29" s="14" t="s">
        <v>39</v>
      </c>
      <c r="AX29" s="25">
        <f t="shared" si="28"/>
        <v>0</v>
      </c>
      <c r="AY29" s="25" t="str">
        <f t="shared" si="29"/>
        <v/>
      </c>
      <c r="AZ29" s="51"/>
      <c r="BA29" s="48"/>
      <c r="BB29" s="17"/>
      <c r="BC29" s="10"/>
      <c r="BD29" s="17"/>
      <c r="BE29" s="56"/>
      <c r="BF29" s="56"/>
      <c r="BG29" s="12" t="str">
        <f t="shared" si="30"/>
        <v/>
      </c>
      <c r="BH29" s="42">
        <f t="shared" si="40"/>
        <v>0</v>
      </c>
      <c r="BI29" s="12" t="str">
        <f t="shared" si="31"/>
        <v/>
      </c>
      <c r="BJ29" s="12" t="str">
        <f t="shared" si="32"/>
        <v/>
      </c>
      <c r="BK29" s="12" t="str">
        <f t="shared" si="41"/>
        <v/>
      </c>
      <c r="BL29" s="12">
        <f t="shared" si="8"/>
        <v>0</v>
      </c>
      <c r="BM29" s="12">
        <f t="shared" si="9"/>
        <v>0</v>
      </c>
      <c r="BN29" s="12" t="str">
        <f>IF(BE29="","",SUM($BJ$21:BJ29)/SUM($BK$21:BK29))</f>
        <v/>
      </c>
      <c r="BO29" s="12">
        <f t="shared" si="10"/>
        <v>0</v>
      </c>
      <c r="BP29" s="12">
        <f t="shared" si="11"/>
        <v>0</v>
      </c>
      <c r="BQ29" s="12" t="str">
        <f t="shared" si="33"/>
        <v/>
      </c>
      <c r="BR29" s="12" t="str">
        <f t="shared" si="34"/>
        <v/>
      </c>
      <c r="BS29" s="12" t="str">
        <f t="shared" si="35"/>
        <v/>
      </c>
      <c r="BT29" s="20" t="str">
        <f>IF(BG29="","",(1-(SUM($BR$21:BR29)/SUM($BS$21:BS29))))</f>
        <v/>
      </c>
    </row>
    <row r="30" spans="1:114" x14ac:dyDescent="0.2">
      <c r="A30" s="14" t="s">
        <v>40</v>
      </c>
      <c r="B30" s="25">
        <f t="shared" si="12"/>
        <v>0</v>
      </c>
      <c r="C30" s="25" t="str">
        <f t="shared" si="13"/>
        <v/>
      </c>
      <c r="D30" s="16"/>
      <c r="E30" s="23"/>
      <c r="F30" s="17"/>
      <c r="G30" s="10"/>
      <c r="H30" s="17"/>
      <c r="I30" s="10"/>
      <c r="J30" s="10"/>
      <c r="K30" s="12" t="str">
        <f t="shared" si="14"/>
        <v/>
      </c>
      <c r="L30" s="42">
        <f t="shared" si="36"/>
        <v>0</v>
      </c>
      <c r="M30" s="12" t="str">
        <f t="shared" si="15"/>
        <v/>
      </c>
      <c r="N30" s="12" t="str">
        <f t="shared" si="16"/>
        <v/>
      </c>
      <c r="O30" s="12" t="str">
        <f t="shared" si="37"/>
        <v/>
      </c>
      <c r="P30" s="12">
        <f t="shared" si="0"/>
        <v>0</v>
      </c>
      <c r="Q30" s="12">
        <f t="shared" si="1"/>
        <v>0</v>
      </c>
      <c r="R30" s="12" t="str">
        <f>IF(I30="","",SUM($N$21:N30)/SUM($O$21:O30))</f>
        <v/>
      </c>
      <c r="S30" s="12">
        <f t="shared" si="2"/>
        <v>0</v>
      </c>
      <c r="T30" s="12">
        <f t="shared" si="3"/>
        <v>0</v>
      </c>
      <c r="U30" s="12" t="str">
        <f t="shared" si="17"/>
        <v/>
      </c>
      <c r="V30" s="12" t="str">
        <f t="shared" si="18"/>
        <v/>
      </c>
      <c r="W30" s="12" t="str">
        <f t="shared" si="19"/>
        <v/>
      </c>
      <c r="X30" s="20" t="str">
        <f>IF(K30="","",(1-(SUM($V$21:V30)/SUM($W$21:W30))))</f>
        <v/>
      </c>
      <c r="Y30" s="14" t="s">
        <v>40</v>
      </c>
      <c r="Z30" s="25">
        <f t="shared" si="20"/>
        <v>0</v>
      </c>
      <c r="AA30" s="25" t="str">
        <f t="shared" si="21"/>
        <v/>
      </c>
      <c r="AB30" s="16"/>
      <c r="AC30" s="23"/>
      <c r="AD30" s="17"/>
      <c r="AE30" s="10"/>
      <c r="AF30" s="17"/>
      <c r="AG30" s="10"/>
      <c r="AH30" s="10"/>
      <c r="AI30" s="12" t="str">
        <f t="shared" si="22"/>
        <v/>
      </c>
      <c r="AJ30" s="42">
        <f t="shared" si="23"/>
        <v>0</v>
      </c>
      <c r="AK30" s="12" t="str">
        <f t="shared" si="24"/>
        <v/>
      </c>
      <c r="AL30" s="12" t="str">
        <f t="shared" si="38"/>
        <v/>
      </c>
      <c r="AM30" s="12" t="str">
        <f t="shared" si="39"/>
        <v/>
      </c>
      <c r="AN30" s="12">
        <f t="shared" si="4"/>
        <v>0</v>
      </c>
      <c r="AO30" s="12">
        <f t="shared" si="5"/>
        <v>0</v>
      </c>
      <c r="AP30" s="12" t="str">
        <f>IF(AG30="","",SUM($AL$21:AL30)/SUM($AM$21:AM30))</f>
        <v/>
      </c>
      <c r="AQ30" s="12">
        <f t="shared" si="6"/>
        <v>0</v>
      </c>
      <c r="AR30" s="12">
        <f t="shared" si="7"/>
        <v>0</v>
      </c>
      <c r="AS30" s="12" t="str">
        <f t="shared" si="25"/>
        <v/>
      </c>
      <c r="AT30" s="12" t="str">
        <f t="shared" si="26"/>
        <v/>
      </c>
      <c r="AU30" s="12" t="str">
        <f t="shared" si="27"/>
        <v/>
      </c>
      <c r="AV30" s="20" t="str">
        <f>IF(AI30="","",(1-(SUM($AT$21:AT30)/SUM($AU$21:AU30))))</f>
        <v/>
      </c>
      <c r="AW30" s="14" t="s">
        <v>40</v>
      </c>
      <c r="AX30" s="25">
        <f t="shared" si="28"/>
        <v>0</v>
      </c>
      <c r="AY30" s="25" t="str">
        <f t="shared" si="29"/>
        <v/>
      </c>
      <c r="AZ30" s="16"/>
      <c r="BA30" s="23"/>
      <c r="BB30" s="17"/>
      <c r="BC30" s="10"/>
      <c r="BD30" s="17"/>
      <c r="BE30" s="10"/>
      <c r="BF30" s="10"/>
      <c r="BG30" s="12" t="str">
        <f t="shared" si="30"/>
        <v/>
      </c>
      <c r="BH30" s="42">
        <f t="shared" si="40"/>
        <v>0</v>
      </c>
      <c r="BI30" s="12" t="str">
        <f t="shared" si="31"/>
        <v/>
      </c>
      <c r="BJ30" s="12" t="str">
        <f t="shared" si="32"/>
        <v/>
      </c>
      <c r="BK30" s="12" t="str">
        <f t="shared" si="41"/>
        <v/>
      </c>
      <c r="BL30" s="12">
        <f t="shared" si="8"/>
        <v>0</v>
      </c>
      <c r="BM30" s="12">
        <f t="shared" si="9"/>
        <v>0</v>
      </c>
      <c r="BN30" s="12" t="str">
        <f>IF(BE30="","",SUM($BJ$21:BJ30)/SUM($BK$21:BK30))</f>
        <v/>
      </c>
      <c r="BO30" s="12">
        <f t="shared" si="10"/>
        <v>0</v>
      </c>
      <c r="BP30" s="12">
        <f t="shared" si="11"/>
        <v>0</v>
      </c>
      <c r="BQ30" s="12" t="str">
        <f t="shared" si="33"/>
        <v/>
      </c>
      <c r="BR30" s="12" t="str">
        <f t="shared" si="34"/>
        <v/>
      </c>
      <c r="BS30" s="12" t="str">
        <f t="shared" si="35"/>
        <v/>
      </c>
      <c r="BT30" s="20" t="str">
        <f>IF(BG30="","",(1-(SUM($BR$21:BR30)/SUM($BS$21:BS30))))</f>
        <v/>
      </c>
    </row>
    <row r="31" spans="1:114" x14ac:dyDescent="0.2">
      <c r="A31" s="14" t="s">
        <v>41</v>
      </c>
      <c r="B31" s="25">
        <f t="shared" si="12"/>
        <v>0</v>
      </c>
      <c r="C31" s="25" t="str">
        <f t="shared" si="13"/>
        <v/>
      </c>
      <c r="D31" s="16"/>
      <c r="E31" s="23"/>
      <c r="F31" s="17"/>
      <c r="G31" s="10"/>
      <c r="H31" s="17"/>
      <c r="I31" s="10"/>
      <c r="J31" s="10"/>
      <c r="K31" s="12" t="str">
        <f t="shared" si="14"/>
        <v/>
      </c>
      <c r="L31" s="42">
        <f t="shared" si="36"/>
        <v>0</v>
      </c>
      <c r="M31" s="12" t="str">
        <f t="shared" si="15"/>
        <v/>
      </c>
      <c r="N31" s="12" t="str">
        <f t="shared" si="16"/>
        <v/>
      </c>
      <c r="O31" s="12" t="str">
        <f t="shared" si="37"/>
        <v/>
      </c>
      <c r="P31" s="12">
        <f t="shared" si="0"/>
        <v>0</v>
      </c>
      <c r="Q31" s="12">
        <f t="shared" si="1"/>
        <v>0</v>
      </c>
      <c r="R31" s="12" t="str">
        <f>IF(I31="","",SUM($N$21:N31)/SUM($O$21:O31))</f>
        <v/>
      </c>
      <c r="S31" s="12">
        <f t="shared" si="2"/>
        <v>0</v>
      </c>
      <c r="T31" s="12">
        <f t="shared" si="3"/>
        <v>0</v>
      </c>
      <c r="U31" s="12" t="str">
        <f t="shared" si="17"/>
        <v/>
      </c>
      <c r="V31" s="12" t="str">
        <f t="shared" si="18"/>
        <v/>
      </c>
      <c r="W31" s="12" t="str">
        <f t="shared" si="19"/>
        <v/>
      </c>
      <c r="X31" s="20" t="str">
        <f>IF(K31="","",(1-(SUM($V$21:V31)/SUM($W$21:W31))))</f>
        <v/>
      </c>
      <c r="Y31" s="14" t="s">
        <v>41</v>
      </c>
      <c r="Z31" s="25">
        <f t="shared" si="20"/>
        <v>0</v>
      </c>
      <c r="AA31" s="25" t="str">
        <f t="shared" si="21"/>
        <v/>
      </c>
      <c r="AB31" s="16"/>
      <c r="AC31" s="23"/>
      <c r="AD31" s="17"/>
      <c r="AE31" s="10"/>
      <c r="AF31" s="17"/>
      <c r="AG31" s="10"/>
      <c r="AH31" s="10"/>
      <c r="AI31" s="12" t="str">
        <f t="shared" si="22"/>
        <v/>
      </c>
      <c r="AJ31" s="42">
        <f t="shared" si="23"/>
        <v>0</v>
      </c>
      <c r="AK31" s="12" t="str">
        <f t="shared" si="24"/>
        <v/>
      </c>
      <c r="AL31" s="12" t="str">
        <f t="shared" si="38"/>
        <v/>
      </c>
      <c r="AM31" s="12" t="str">
        <f t="shared" si="39"/>
        <v/>
      </c>
      <c r="AN31" s="12">
        <f t="shared" si="4"/>
        <v>0</v>
      </c>
      <c r="AO31" s="12">
        <f t="shared" si="5"/>
        <v>0</v>
      </c>
      <c r="AP31" s="12" t="str">
        <f>IF(AG31="","",SUM($AL$21:AL31)/SUM($AM$21:AM31))</f>
        <v/>
      </c>
      <c r="AQ31" s="12">
        <f t="shared" si="6"/>
        <v>0</v>
      </c>
      <c r="AR31" s="12">
        <f t="shared" si="7"/>
        <v>0</v>
      </c>
      <c r="AS31" s="12" t="str">
        <f t="shared" si="25"/>
        <v/>
      </c>
      <c r="AT31" s="12" t="str">
        <f t="shared" si="26"/>
        <v/>
      </c>
      <c r="AU31" s="12" t="str">
        <f t="shared" si="27"/>
        <v/>
      </c>
      <c r="AV31" s="20" t="str">
        <f>IF(AI31="","",(1-(SUM($AT$21:AT31)/SUM($AU$21:AU31))))</f>
        <v/>
      </c>
      <c r="AW31" s="14" t="s">
        <v>41</v>
      </c>
      <c r="AX31" s="25">
        <f t="shared" si="28"/>
        <v>0</v>
      </c>
      <c r="AY31" s="25" t="str">
        <f t="shared" si="29"/>
        <v/>
      </c>
      <c r="AZ31" s="16"/>
      <c r="BA31" s="23"/>
      <c r="BB31" s="17"/>
      <c r="BC31" s="10"/>
      <c r="BD31" s="17"/>
      <c r="BE31" s="10"/>
      <c r="BF31" s="10"/>
      <c r="BG31" s="12" t="str">
        <f t="shared" si="30"/>
        <v/>
      </c>
      <c r="BH31" s="42">
        <f t="shared" si="40"/>
        <v>0</v>
      </c>
      <c r="BI31" s="12" t="str">
        <f t="shared" si="31"/>
        <v/>
      </c>
      <c r="BJ31" s="12" t="str">
        <f t="shared" si="32"/>
        <v/>
      </c>
      <c r="BK31" s="12" t="str">
        <f t="shared" si="41"/>
        <v/>
      </c>
      <c r="BL31" s="12">
        <f t="shared" si="8"/>
        <v>0</v>
      </c>
      <c r="BM31" s="12">
        <f t="shared" si="9"/>
        <v>0</v>
      </c>
      <c r="BN31" s="12" t="str">
        <f>IF(BE31="","",SUM($BJ$21:BJ31)/SUM($BK$21:BK31))</f>
        <v/>
      </c>
      <c r="BO31" s="12">
        <f t="shared" si="10"/>
        <v>0</v>
      </c>
      <c r="BP31" s="12">
        <f t="shared" si="11"/>
        <v>0</v>
      </c>
      <c r="BQ31" s="12" t="str">
        <f t="shared" si="33"/>
        <v/>
      </c>
      <c r="BR31" s="12" t="str">
        <f t="shared" si="34"/>
        <v/>
      </c>
      <c r="BS31" s="12" t="str">
        <f t="shared" si="35"/>
        <v/>
      </c>
      <c r="BT31" s="20" t="str">
        <f>IF(BG31="","",(1-(SUM($BR$21:BR31)/SUM($BS$21:BS31))))</f>
        <v/>
      </c>
    </row>
    <row r="32" spans="1:114" x14ac:dyDescent="0.2">
      <c r="A32" s="14" t="s">
        <v>42</v>
      </c>
      <c r="B32" s="25">
        <f t="shared" si="12"/>
        <v>0</v>
      </c>
      <c r="C32" s="25" t="str">
        <f t="shared" si="13"/>
        <v/>
      </c>
      <c r="D32" s="16"/>
      <c r="E32" s="23"/>
      <c r="F32" s="17"/>
      <c r="G32" s="10"/>
      <c r="H32" s="17"/>
      <c r="I32" s="10"/>
      <c r="J32" s="10"/>
      <c r="K32" s="12" t="str">
        <f t="shared" si="14"/>
        <v/>
      </c>
      <c r="L32" s="42">
        <f t="shared" si="36"/>
        <v>0</v>
      </c>
      <c r="M32" s="12" t="str">
        <f t="shared" si="15"/>
        <v/>
      </c>
      <c r="N32" s="12" t="str">
        <f t="shared" si="16"/>
        <v/>
      </c>
      <c r="O32" s="12" t="str">
        <f t="shared" si="37"/>
        <v/>
      </c>
      <c r="P32" s="12">
        <f t="shared" si="0"/>
        <v>0</v>
      </c>
      <c r="Q32" s="12">
        <f t="shared" si="1"/>
        <v>0</v>
      </c>
      <c r="R32" s="12" t="str">
        <f>IF(I32="","",SUM($N$21:N32)/SUM($O$21:O32))</f>
        <v/>
      </c>
      <c r="S32" s="12">
        <f t="shared" si="2"/>
        <v>0</v>
      </c>
      <c r="T32" s="12">
        <f t="shared" si="3"/>
        <v>0</v>
      </c>
      <c r="U32" s="12" t="str">
        <f t="shared" si="17"/>
        <v/>
      </c>
      <c r="V32" s="12" t="str">
        <f t="shared" si="18"/>
        <v/>
      </c>
      <c r="W32" s="12" t="str">
        <f t="shared" si="19"/>
        <v/>
      </c>
      <c r="X32" s="20" t="str">
        <f>IF(K32="","",(1-(SUM($V$21:V32)/SUM($W$21:W32))))</f>
        <v/>
      </c>
      <c r="Y32" s="14" t="s">
        <v>42</v>
      </c>
      <c r="Z32" s="25">
        <f t="shared" si="20"/>
        <v>0</v>
      </c>
      <c r="AA32" s="25" t="str">
        <f t="shared" si="21"/>
        <v/>
      </c>
      <c r="AB32" s="16"/>
      <c r="AC32" s="23"/>
      <c r="AD32" s="17"/>
      <c r="AE32" s="10"/>
      <c r="AF32" s="17"/>
      <c r="AG32" s="10"/>
      <c r="AH32" s="10"/>
      <c r="AI32" s="12" t="str">
        <f t="shared" si="22"/>
        <v/>
      </c>
      <c r="AJ32" s="42">
        <f t="shared" si="23"/>
        <v>0</v>
      </c>
      <c r="AK32" s="12" t="str">
        <f t="shared" si="24"/>
        <v/>
      </c>
      <c r="AL32" s="12" t="str">
        <f t="shared" si="38"/>
        <v/>
      </c>
      <c r="AM32" s="12" t="str">
        <f t="shared" si="39"/>
        <v/>
      </c>
      <c r="AN32" s="12">
        <f t="shared" si="4"/>
        <v>0</v>
      </c>
      <c r="AO32" s="12">
        <f t="shared" si="5"/>
        <v>0</v>
      </c>
      <c r="AP32" s="12" t="str">
        <f>IF(AG32="","",SUM($AL$21:AL32)/SUM($AM$21:AM32))</f>
        <v/>
      </c>
      <c r="AQ32" s="12">
        <f t="shared" si="6"/>
        <v>0</v>
      </c>
      <c r="AR32" s="12">
        <f t="shared" si="7"/>
        <v>0</v>
      </c>
      <c r="AS32" s="12" t="str">
        <f t="shared" si="25"/>
        <v/>
      </c>
      <c r="AT32" s="12" t="str">
        <f t="shared" si="26"/>
        <v/>
      </c>
      <c r="AU32" s="12" t="str">
        <f t="shared" si="27"/>
        <v/>
      </c>
      <c r="AV32" s="20" t="str">
        <f>IF(AI32="","",(1-(SUM($AT$21:AT32)/SUM($AU$21:AU32))))</f>
        <v/>
      </c>
      <c r="AW32" s="14" t="s">
        <v>42</v>
      </c>
      <c r="AX32" s="25">
        <f t="shared" si="28"/>
        <v>0</v>
      </c>
      <c r="AY32" s="25" t="str">
        <f t="shared" si="29"/>
        <v/>
      </c>
      <c r="AZ32" s="16"/>
      <c r="BA32" s="23"/>
      <c r="BB32" s="17"/>
      <c r="BC32" s="10"/>
      <c r="BD32" s="17"/>
      <c r="BE32" s="10"/>
      <c r="BF32" s="10"/>
      <c r="BG32" s="12" t="str">
        <f t="shared" si="30"/>
        <v/>
      </c>
      <c r="BH32" s="42">
        <f t="shared" si="40"/>
        <v>0</v>
      </c>
      <c r="BI32" s="12" t="str">
        <f t="shared" si="31"/>
        <v/>
      </c>
      <c r="BJ32" s="12" t="str">
        <f t="shared" si="32"/>
        <v/>
      </c>
      <c r="BK32" s="12" t="str">
        <f t="shared" si="41"/>
        <v/>
      </c>
      <c r="BL32" s="12">
        <f t="shared" si="8"/>
        <v>0</v>
      </c>
      <c r="BM32" s="12">
        <f t="shared" si="9"/>
        <v>0</v>
      </c>
      <c r="BN32" s="12" t="str">
        <f>IF(BE32="","",SUM($BJ$21:BJ32)/SUM($BK$21:BK32))</f>
        <v/>
      </c>
      <c r="BO32" s="12">
        <f t="shared" si="10"/>
        <v>0</v>
      </c>
      <c r="BP32" s="12">
        <f t="shared" si="11"/>
        <v>0</v>
      </c>
      <c r="BQ32" s="12" t="str">
        <f t="shared" si="33"/>
        <v/>
      </c>
      <c r="BR32" s="12" t="str">
        <f t="shared" si="34"/>
        <v/>
      </c>
      <c r="BS32" s="12" t="str">
        <f t="shared" si="35"/>
        <v/>
      </c>
      <c r="BT32" s="20" t="str">
        <f>IF(BG32="","",(1-(SUM($BR$21:BR32)/SUM($BS$21:BS32))))</f>
        <v/>
      </c>
    </row>
    <row r="33" spans="1:114" x14ac:dyDescent="0.2">
      <c r="A33" s="14" t="s">
        <v>43</v>
      </c>
      <c r="B33" s="25">
        <f t="shared" si="12"/>
        <v>0</v>
      </c>
      <c r="C33" s="25" t="str">
        <f t="shared" si="13"/>
        <v/>
      </c>
      <c r="D33" s="16"/>
      <c r="E33" s="23"/>
      <c r="F33" s="17"/>
      <c r="G33" s="10"/>
      <c r="H33" s="17"/>
      <c r="I33" s="10"/>
      <c r="J33" s="10"/>
      <c r="K33" s="12" t="str">
        <f t="shared" si="14"/>
        <v/>
      </c>
      <c r="L33" s="42">
        <f t="shared" si="36"/>
        <v>0</v>
      </c>
      <c r="M33" s="12" t="str">
        <f t="shared" si="15"/>
        <v/>
      </c>
      <c r="N33" s="12" t="str">
        <f t="shared" si="16"/>
        <v/>
      </c>
      <c r="O33" s="12" t="str">
        <f t="shared" si="37"/>
        <v/>
      </c>
      <c r="P33" s="12">
        <f t="shared" si="0"/>
        <v>0</v>
      </c>
      <c r="Q33" s="12">
        <f t="shared" si="1"/>
        <v>0</v>
      </c>
      <c r="R33" s="12" t="str">
        <f>IF(I33="","",SUM($N$21:N33)/SUM($O$21:O33))</f>
        <v/>
      </c>
      <c r="S33" s="12">
        <f t="shared" si="2"/>
        <v>0</v>
      </c>
      <c r="T33" s="12">
        <f t="shared" si="3"/>
        <v>0</v>
      </c>
      <c r="U33" s="12" t="str">
        <f t="shared" si="17"/>
        <v/>
      </c>
      <c r="V33" s="12" t="str">
        <f t="shared" si="18"/>
        <v/>
      </c>
      <c r="W33" s="12" t="str">
        <f t="shared" si="19"/>
        <v/>
      </c>
      <c r="X33" s="20" t="str">
        <f>IF(K33="","",(1-(SUM($V$21:V33)/SUM($W$21:W33))))</f>
        <v/>
      </c>
      <c r="Y33" s="14" t="s">
        <v>43</v>
      </c>
      <c r="Z33" s="25">
        <f t="shared" si="20"/>
        <v>0</v>
      </c>
      <c r="AA33" s="25" t="str">
        <f t="shared" si="21"/>
        <v/>
      </c>
      <c r="AB33" s="16"/>
      <c r="AC33" s="23"/>
      <c r="AD33" s="17"/>
      <c r="AE33" s="10"/>
      <c r="AF33" s="17"/>
      <c r="AG33" s="10"/>
      <c r="AH33" s="10"/>
      <c r="AI33" s="12" t="str">
        <f t="shared" si="22"/>
        <v/>
      </c>
      <c r="AJ33" s="42">
        <f t="shared" si="23"/>
        <v>0</v>
      </c>
      <c r="AK33" s="12" t="str">
        <f t="shared" si="24"/>
        <v/>
      </c>
      <c r="AL33" s="12" t="str">
        <f t="shared" si="38"/>
        <v/>
      </c>
      <c r="AM33" s="12" t="str">
        <f t="shared" si="39"/>
        <v/>
      </c>
      <c r="AN33" s="12">
        <f t="shared" si="4"/>
        <v>0</v>
      </c>
      <c r="AO33" s="12">
        <f t="shared" si="5"/>
        <v>0</v>
      </c>
      <c r="AP33" s="12" t="str">
        <f>IF(AG33="","",SUM($AL$21:AL33)/SUM($AM$21:AM33))</f>
        <v/>
      </c>
      <c r="AQ33" s="12">
        <f t="shared" si="6"/>
        <v>0</v>
      </c>
      <c r="AR33" s="12">
        <f t="shared" si="7"/>
        <v>0</v>
      </c>
      <c r="AS33" s="12" t="str">
        <f t="shared" si="25"/>
        <v/>
      </c>
      <c r="AT33" s="12" t="str">
        <f t="shared" si="26"/>
        <v/>
      </c>
      <c r="AU33" s="12" t="str">
        <f t="shared" si="27"/>
        <v/>
      </c>
      <c r="AV33" s="20" t="str">
        <f>IF(AI33="","",(1-(SUM($AT$21:AT33)/SUM($AU$21:AU33))))</f>
        <v/>
      </c>
      <c r="AW33" s="14" t="s">
        <v>43</v>
      </c>
      <c r="AX33" s="25">
        <f t="shared" si="28"/>
        <v>0</v>
      </c>
      <c r="AY33" s="25" t="str">
        <f t="shared" si="29"/>
        <v/>
      </c>
      <c r="AZ33" s="16"/>
      <c r="BA33" s="23"/>
      <c r="BB33" s="17"/>
      <c r="BC33" s="10"/>
      <c r="BD33" s="17"/>
      <c r="BE33" s="10"/>
      <c r="BF33" s="10"/>
      <c r="BG33" s="12" t="str">
        <f t="shared" si="30"/>
        <v/>
      </c>
      <c r="BH33" s="42">
        <f t="shared" si="40"/>
        <v>0</v>
      </c>
      <c r="BI33" s="12" t="str">
        <f t="shared" si="31"/>
        <v/>
      </c>
      <c r="BJ33" s="12" t="str">
        <f t="shared" si="32"/>
        <v/>
      </c>
      <c r="BK33" s="12" t="str">
        <f t="shared" si="41"/>
        <v/>
      </c>
      <c r="BL33" s="12">
        <f t="shared" si="8"/>
        <v>0</v>
      </c>
      <c r="BM33" s="12">
        <f t="shared" si="9"/>
        <v>0</v>
      </c>
      <c r="BN33" s="12" t="str">
        <f>IF(BE33="","",SUM($BJ$21:BJ33)/SUM($BK$21:BK33))</f>
        <v/>
      </c>
      <c r="BO33" s="12">
        <f t="shared" si="10"/>
        <v>0</v>
      </c>
      <c r="BP33" s="12">
        <f t="shared" si="11"/>
        <v>0</v>
      </c>
      <c r="BQ33" s="12" t="str">
        <f t="shared" si="33"/>
        <v/>
      </c>
      <c r="BR33" s="12" t="str">
        <f t="shared" si="34"/>
        <v/>
      </c>
      <c r="BS33" s="12" t="str">
        <f t="shared" si="35"/>
        <v/>
      </c>
      <c r="BT33" s="20" t="str">
        <f>IF(BG33="","",(1-(SUM($BR$21:BR33)/SUM($BS$21:BS33))))</f>
        <v/>
      </c>
    </row>
    <row r="34" spans="1:114" x14ac:dyDescent="0.2">
      <c r="A34" s="14" t="s">
        <v>44</v>
      </c>
      <c r="B34" s="25">
        <f t="shared" si="12"/>
        <v>0</v>
      </c>
      <c r="C34" s="25" t="str">
        <f t="shared" si="13"/>
        <v/>
      </c>
      <c r="D34" s="16"/>
      <c r="E34" s="23"/>
      <c r="F34" s="17"/>
      <c r="G34" s="10"/>
      <c r="H34" s="17"/>
      <c r="I34" s="10"/>
      <c r="J34" s="10"/>
      <c r="K34" s="12" t="str">
        <f t="shared" si="14"/>
        <v/>
      </c>
      <c r="L34" s="42">
        <f t="shared" si="36"/>
        <v>0</v>
      </c>
      <c r="M34" s="12" t="str">
        <f t="shared" si="15"/>
        <v/>
      </c>
      <c r="N34" s="12" t="str">
        <f t="shared" si="16"/>
        <v/>
      </c>
      <c r="O34" s="12" t="str">
        <f t="shared" si="37"/>
        <v/>
      </c>
      <c r="P34" s="12">
        <f t="shared" si="0"/>
        <v>0</v>
      </c>
      <c r="Q34" s="12">
        <f t="shared" si="1"/>
        <v>0</v>
      </c>
      <c r="R34" s="12" t="str">
        <f>IF(I34="","",SUM($N$21:N34)/SUM($O$21:O34))</f>
        <v/>
      </c>
      <c r="S34" s="12">
        <f t="shared" si="2"/>
        <v>0</v>
      </c>
      <c r="T34" s="12">
        <f t="shared" si="3"/>
        <v>0</v>
      </c>
      <c r="U34" s="12" t="str">
        <f t="shared" si="17"/>
        <v/>
      </c>
      <c r="V34" s="12" t="str">
        <f t="shared" si="18"/>
        <v/>
      </c>
      <c r="W34" s="12" t="str">
        <f t="shared" si="19"/>
        <v/>
      </c>
      <c r="X34" s="20" t="str">
        <f>IF(K34="","",(1-(SUM($V$21:V34)/SUM($W$21:W34))))</f>
        <v/>
      </c>
      <c r="Y34" s="14" t="s">
        <v>44</v>
      </c>
      <c r="Z34" s="25">
        <f t="shared" si="20"/>
        <v>0</v>
      </c>
      <c r="AA34" s="25" t="str">
        <f t="shared" si="21"/>
        <v/>
      </c>
      <c r="AB34" s="16"/>
      <c r="AC34" s="23"/>
      <c r="AD34" s="17"/>
      <c r="AE34" s="10"/>
      <c r="AF34" s="17"/>
      <c r="AG34" s="10"/>
      <c r="AH34" s="10"/>
      <c r="AI34" s="12" t="str">
        <f t="shared" si="22"/>
        <v/>
      </c>
      <c r="AJ34" s="42">
        <f t="shared" si="23"/>
        <v>0</v>
      </c>
      <c r="AK34" s="12" t="str">
        <f t="shared" si="24"/>
        <v/>
      </c>
      <c r="AL34" s="12" t="str">
        <f t="shared" si="38"/>
        <v/>
      </c>
      <c r="AM34" s="12" t="str">
        <f t="shared" si="39"/>
        <v/>
      </c>
      <c r="AN34" s="12">
        <f t="shared" si="4"/>
        <v>0</v>
      </c>
      <c r="AO34" s="12">
        <f t="shared" si="5"/>
        <v>0</v>
      </c>
      <c r="AP34" s="12" t="str">
        <f>IF(AG34="","",SUM($AL$21:AL34)/SUM($AM$21:AM34))</f>
        <v/>
      </c>
      <c r="AQ34" s="12">
        <f t="shared" si="6"/>
        <v>0</v>
      </c>
      <c r="AR34" s="12">
        <f t="shared" si="7"/>
        <v>0</v>
      </c>
      <c r="AS34" s="12" t="str">
        <f t="shared" si="25"/>
        <v/>
      </c>
      <c r="AT34" s="12" t="str">
        <f t="shared" si="26"/>
        <v/>
      </c>
      <c r="AU34" s="12" t="str">
        <f t="shared" si="27"/>
        <v/>
      </c>
      <c r="AV34" s="20" t="str">
        <f>IF(AI34="","",(1-(SUM($AT$21:AT34)/SUM($AU$21:AU34))))</f>
        <v/>
      </c>
      <c r="AW34" s="14" t="s">
        <v>44</v>
      </c>
      <c r="AX34" s="25">
        <f t="shared" si="28"/>
        <v>0</v>
      </c>
      <c r="AY34" s="25" t="str">
        <f t="shared" si="29"/>
        <v/>
      </c>
      <c r="AZ34" s="16"/>
      <c r="BA34" s="23"/>
      <c r="BB34" s="17"/>
      <c r="BC34" s="10"/>
      <c r="BD34" s="17"/>
      <c r="BE34" s="10"/>
      <c r="BF34" s="10"/>
      <c r="BG34" s="12" t="str">
        <f t="shared" si="30"/>
        <v/>
      </c>
      <c r="BH34" s="42">
        <f t="shared" si="40"/>
        <v>0</v>
      </c>
      <c r="BI34" s="12" t="str">
        <f t="shared" si="31"/>
        <v/>
      </c>
      <c r="BJ34" s="12" t="str">
        <f t="shared" si="32"/>
        <v/>
      </c>
      <c r="BK34" s="12" t="str">
        <f t="shared" si="41"/>
        <v/>
      </c>
      <c r="BL34" s="12">
        <f t="shared" si="8"/>
        <v>0</v>
      </c>
      <c r="BM34" s="12">
        <f t="shared" si="9"/>
        <v>0</v>
      </c>
      <c r="BN34" s="12" t="str">
        <f>IF(BE34="","",SUM($BJ$21:BJ34)/SUM($BK$21:BK34))</f>
        <v/>
      </c>
      <c r="BO34" s="12">
        <f t="shared" si="10"/>
        <v>0</v>
      </c>
      <c r="BP34" s="12">
        <f t="shared" si="11"/>
        <v>0</v>
      </c>
      <c r="BQ34" s="12" t="str">
        <f t="shared" si="33"/>
        <v/>
      </c>
      <c r="BR34" s="12" t="str">
        <f t="shared" si="34"/>
        <v/>
      </c>
      <c r="BS34" s="12" t="str">
        <f t="shared" si="35"/>
        <v/>
      </c>
      <c r="BT34" s="20" t="str">
        <f>IF(BG34="","",(1-(SUM($BR$21:BR34)/SUM($BS$21:BS34))))</f>
        <v/>
      </c>
    </row>
    <row r="35" spans="1:114" x14ac:dyDescent="0.2">
      <c r="A35" s="14" t="s">
        <v>45</v>
      </c>
      <c r="B35" s="25">
        <f t="shared" si="12"/>
        <v>0</v>
      </c>
      <c r="C35" s="25" t="str">
        <f t="shared" si="13"/>
        <v/>
      </c>
      <c r="D35" s="16"/>
      <c r="E35" s="23"/>
      <c r="F35" s="17"/>
      <c r="G35" s="10"/>
      <c r="H35" s="17"/>
      <c r="I35" s="10"/>
      <c r="J35" s="10"/>
      <c r="K35" s="12" t="str">
        <f t="shared" si="14"/>
        <v/>
      </c>
      <c r="L35" s="42">
        <f t="shared" si="36"/>
        <v>0</v>
      </c>
      <c r="M35" s="12" t="str">
        <f t="shared" si="15"/>
        <v/>
      </c>
      <c r="N35" s="12" t="str">
        <f t="shared" si="16"/>
        <v/>
      </c>
      <c r="O35" s="12" t="str">
        <f t="shared" si="37"/>
        <v/>
      </c>
      <c r="P35" s="12">
        <f t="shared" si="0"/>
        <v>0</v>
      </c>
      <c r="Q35" s="12">
        <f t="shared" si="1"/>
        <v>0</v>
      </c>
      <c r="R35" s="12" t="str">
        <f>IF(I35="","",SUM($N$21:N35)/SUM($O$21:O35))</f>
        <v/>
      </c>
      <c r="S35" s="12">
        <f t="shared" si="2"/>
        <v>0</v>
      </c>
      <c r="T35" s="12">
        <f t="shared" si="3"/>
        <v>0</v>
      </c>
      <c r="U35" s="12" t="str">
        <f t="shared" si="17"/>
        <v/>
      </c>
      <c r="V35" s="12" t="str">
        <f t="shared" si="18"/>
        <v/>
      </c>
      <c r="W35" s="12" t="str">
        <f t="shared" si="19"/>
        <v/>
      </c>
      <c r="X35" s="20" t="str">
        <f>IF(K35="","",(1-(SUM($V$21:V35)/SUM($W$21:W35))))</f>
        <v/>
      </c>
      <c r="Y35" s="14" t="s">
        <v>45</v>
      </c>
      <c r="Z35" s="25">
        <f t="shared" si="20"/>
        <v>0</v>
      </c>
      <c r="AA35" s="25" t="str">
        <f t="shared" si="21"/>
        <v/>
      </c>
      <c r="AB35" s="16"/>
      <c r="AC35" s="23"/>
      <c r="AD35" s="17"/>
      <c r="AE35" s="10"/>
      <c r="AF35" s="17"/>
      <c r="AG35" s="10"/>
      <c r="AH35" s="10"/>
      <c r="AI35" s="12" t="str">
        <f t="shared" si="22"/>
        <v/>
      </c>
      <c r="AJ35" s="42">
        <f t="shared" si="23"/>
        <v>0</v>
      </c>
      <c r="AK35" s="12" t="str">
        <f t="shared" si="24"/>
        <v/>
      </c>
      <c r="AL35" s="12" t="str">
        <f t="shared" si="38"/>
        <v/>
      </c>
      <c r="AM35" s="12" t="str">
        <f t="shared" si="39"/>
        <v/>
      </c>
      <c r="AN35" s="12">
        <f t="shared" si="4"/>
        <v>0</v>
      </c>
      <c r="AO35" s="12">
        <f t="shared" si="5"/>
        <v>0</v>
      </c>
      <c r="AP35" s="12" t="str">
        <f>IF(AG35="","",SUM($AL$21:AL35)/SUM($AM$21:AM35))</f>
        <v/>
      </c>
      <c r="AQ35" s="12">
        <f t="shared" si="6"/>
        <v>0</v>
      </c>
      <c r="AR35" s="12">
        <f t="shared" si="7"/>
        <v>0</v>
      </c>
      <c r="AS35" s="12" t="str">
        <f t="shared" si="25"/>
        <v/>
      </c>
      <c r="AT35" s="12" t="str">
        <f t="shared" si="26"/>
        <v/>
      </c>
      <c r="AU35" s="12" t="str">
        <f t="shared" si="27"/>
        <v/>
      </c>
      <c r="AV35" s="20" t="str">
        <f>IF(AI35="","",(1-(SUM($AT$21:AT35)/SUM($AU$21:AU35))))</f>
        <v/>
      </c>
      <c r="AW35" s="14" t="s">
        <v>45</v>
      </c>
      <c r="AX35" s="25">
        <f t="shared" si="28"/>
        <v>0</v>
      </c>
      <c r="AY35" s="25" t="str">
        <f t="shared" si="29"/>
        <v/>
      </c>
      <c r="AZ35" s="16"/>
      <c r="BA35" s="23"/>
      <c r="BB35" s="17"/>
      <c r="BC35" s="10"/>
      <c r="BD35" s="17"/>
      <c r="BE35" s="10"/>
      <c r="BF35" s="10"/>
      <c r="BG35" s="12" t="str">
        <f t="shared" si="30"/>
        <v/>
      </c>
      <c r="BH35" s="42">
        <f t="shared" si="40"/>
        <v>0</v>
      </c>
      <c r="BI35" s="12" t="str">
        <f t="shared" si="31"/>
        <v/>
      </c>
      <c r="BJ35" s="12" t="str">
        <f t="shared" si="32"/>
        <v/>
      </c>
      <c r="BK35" s="12" t="str">
        <f t="shared" si="41"/>
        <v/>
      </c>
      <c r="BL35" s="12">
        <f t="shared" si="8"/>
        <v>0</v>
      </c>
      <c r="BM35" s="12">
        <f t="shared" si="9"/>
        <v>0</v>
      </c>
      <c r="BN35" s="12" t="str">
        <f>IF(BE35="","",SUM($BJ$21:BJ35)/SUM($BK$21:BK35))</f>
        <v/>
      </c>
      <c r="BO35" s="12">
        <f t="shared" si="10"/>
        <v>0</v>
      </c>
      <c r="BP35" s="12">
        <f t="shared" si="11"/>
        <v>0</v>
      </c>
      <c r="BQ35" s="12" t="str">
        <f t="shared" si="33"/>
        <v/>
      </c>
      <c r="BR35" s="12" t="str">
        <f t="shared" si="34"/>
        <v/>
      </c>
      <c r="BS35" s="12" t="str">
        <f t="shared" si="35"/>
        <v/>
      </c>
      <c r="BT35" s="20" t="str">
        <f>IF(BG35="","",(1-(SUM($BR$21:BR35)/SUM($BS$21:BS35))))</f>
        <v/>
      </c>
    </row>
    <row r="36" spans="1:114" x14ac:dyDescent="0.2">
      <c r="A36" s="14" t="s">
        <v>46</v>
      </c>
      <c r="B36" s="25">
        <f t="shared" si="12"/>
        <v>0</v>
      </c>
      <c r="C36" s="25" t="str">
        <f t="shared" si="13"/>
        <v/>
      </c>
      <c r="D36" s="16"/>
      <c r="E36" s="23"/>
      <c r="F36" s="17"/>
      <c r="G36" s="10"/>
      <c r="H36" s="17"/>
      <c r="I36" s="10"/>
      <c r="J36" s="10"/>
      <c r="K36" s="12" t="str">
        <f t="shared" si="14"/>
        <v/>
      </c>
      <c r="L36" s="42">
        <f t="shared" si="36"/>
        <v>0</v>
      </c>
      <c r="M36" s="12" t="str">
        <f t="shared" si="15"/>
        <v/>
      </c>
      <c r="N36" s="12" t="str">
        <f t="shared" si="16"/>
        <v/>
      </c>
      <c r="O36" s="12" t="str">
        <f t="shared" si="37"/>
        <v/>
      </c>
      <c r="P36" s="12">
        <f t="shared" si="0"/>
        <v>0</v>
      </c>
      <c r="Q36" s="12">
        <f t="shared" si="1"/>
        <v>0</v>
      </c>
      <c r="R36" s="12" t="str">
        <f>IF(I36="","",SUM($N$21:N36)/SUM($O$21:O36))</f>
        <v/>
      </c>
      <c r="S36" s="12">
        <f t="shared" si="2"/>
        <v>0</v>
      </c>
      <c r="T36" s="12">
        <f t="shared" si="3"/>
        <v>0</v>
      </c>
      <c r="U36" s="12" t="str">
        <f t="shared" si="17"/>
        <v/>
      </c>
      <c r="V36" s="12" t="str">
        <f t="shared" si="18"/>
        <v/>
      </c>
      <c r="W36" s="12" t="str">
        <f t="shared" si="19"/>
        <v/>
      </c>
      <c r="X36" s="20" t="str">
        <f>IF(K36="","",(1-(SUM($V$21:V36)/SUM($W$21:W36))))</f>
        <v/>
      </c>
      <c r="Y36" s="14" t="s">
        <v>46</v>
      </c>
      <c r="Z36" s="25">
        <f t="shared" si="20"/>
        <v>0</v>
      </c>
      <c r="AA36" s="25" t="str">
        <f t="shared" si="21"/>
        <v/>
      </c>
      <c r="AB36" s="16"/>
      <c r="AC36" s="23"/>
      <c r="AD36" s="17"/>
      <c r="AE36" s="10"/>
      <c r="AF36" s="17"/>
      <c r="AG36" s="10"/>
      <c r="AH36" s="10"/>
      <c r="AI36" s="12" t="str">
        <f t="shared" si="22"/>
        <v/>
      </c>
      <c r="AJ36" s="42">
        <f t="shared" si="23"/>
        <v>0</v>
      </c>
      <c r="AK36" s="12" t="str">
        <f t="shared" si="24"/>
        <v/>
      </c>
      <c r="AL36" s="12" t="str">
        <f t="shared" si="38"/>
        <v/>
      </c>
      <c r="AM36" s="12" t="str">
        <f t="shared" si="39"/>
        <v/>
      </c>
      <c r="AN36" s="12">
        <f t="shared" si="4"/>
        <v>0</v>
      </c>
      <c r="AO36" s="12">
        <f t="shared" si="5"/>
        <v>0</v>
      </c>
      <c r="AP36" s="12" t="str">
        <f>IF(AG36="","",SUM($AL$21:AL36)/SUM($AM$21:AM36))</f>
        <v/>
      </c>
      <c r="AQ36" s="12">
        <f t="shared" si="6"/>
        <v>0</v>
      </c>
      <c r="AR36" s="12">
        <f t="shared" si="7"/>
        <v>0</v>
      </c>
      <c r="AS36" s="12" t="str">
        <f t="shared" si="25"/>
        <v/>
      </c>
      <c r="AT36" s="12" t="str">
        <f t="shared" si="26"/>
        <v/>
      </c>
      <c r="AU36" s="12" t="str">
        <f t="shared" si="27"/>
        <v/>
      </c>
      <c r="AV36" s="20" t="str">
        <f>IF(AI36="","",(1-(SUM($AT$21:AT36)/SUM($AU$21:AU36))))</f>
        <v/>
      </c>
      <c r="AW36" s="14" t="s">
        <v>46</v>
      </c>
      <c r="AX36" s="25">
        <f t="shared" si="28"/>
        <v>0</v>
      </c>
      <c r="AY36" s="25" t="str">
        <f t="shared" si="29"/>
        <v/>
      </c>
      <c r="AZ36" s="16"/>
      <c r="BA36" s="23"/>
      <c r="BB36" s="17"/>
      <c r="BC36" s="10"/>
      <c r="BD36" s="17"/>
      <c r="BE36" s="10"/>
      <c r="BF36" s="10"/>
      <c r="BG36" s="12" t="str">
        <f t="shared" si="30"/>
        <v/>
      </c>
      <c r="BH36" s="42">
        <f t="shared" si="40"/>
        <v>0</v>
      </c>
      <c r="BI36" s="12" t="str">
        <f t="shared" si="31"/>
        <v/>
      </c>
      <c r="BJ36" s="12" t="str">
        <f t="shared" si="32"/>
        <v/>
      </c>
      <c r="BK36" s="12" t="str">
        <f t="shared" si="41"/>
        <v/>
      </c>
      <c r="BL36" s="12">
        <f t="shared" si="8"/>
        <v>0</v>
      </c>
      <c r="BM36" s="12">
        <f t="shared" si="9"/>
        <v>0</v>
      </c>
      <c r="BN36" s="12" t="str">
        <f>IF(BE36="","",SUM($BJ$21:BJ36)/SUM($BK$21:BK36))</f>
        <v/>
      </c>
      <c r="BO36" s="12">
        <f t="shared" si="10"/>
        <v>0</v>
      </c>
      <c r="BP36" s="12">
        <f t="shared" si="11"/>
        <v>0</v>
      </c>
      <c r="BQ36" s="12" t="str">
        <f t="shared" si="33"/>
        <v/>
      </c>
      <c r="BR36" s="12" t="str">
        <f t="shared" si="34"/>
        <v/>
      </c>
      <c r="BS36" s="12" t="str">
        <f t="shared" si="35"/>
        <v/>
      </c>
      <c r="BT36" s="20" t="str">
        <f>IF(BG36="","",(1-(SUM($BR$21:BR36)/SUM($BS$21:BS36))))</f>
        <v/>
      </c>
    </row>
    <row r="37" spans="1:114" x14ac:dyDescent="0.2">
      <c r="A37" s="14" t="s">
        <v>47</v>
      </c>
      <c r="B37" s="25">
        <f t="shared" si="12"/>
        <v>0</v>
      </c>
      <c r="C37" s="25" t="str">
        <f t="shared" si="13"/>
        <v/>
      </c>
      <c r="D37" s="16"/>
      <c r="E37" s="23"/>
      <c r="F37" s="17"/>
      <c r="G37" s="10"/>
      <c r="H37" s="17"/>
      <c r="I37" s="10"/>
      <c r="J37" s="10"/>
      <c r="K37" s="12" t="str">
        <f t="shared" si="14"/>
        <v/>
      </c>
      <c r="L37" s="42">
        <f t="shared" si="36"/>
        <v>0</v>
      </c>
      <c r="M37" s="12" t="str">
        <f t="shared" si="15"/>
        <v/>
      </c>
      <c r="N37" s="12" t="str">
        <f t="shared" si="16"/>
        <v/>
      </c>
      <c r="O37" s="12" t="str">
        <f t="shared" si="37"/>
        <v/>
      </c>
      <c r="P37" s="12">
        <f t="shared" si="0"/>
        <v>0</v>
      </c>
      <c r="Q37" s="12">
        <f t="shared" si="1"/>
        <v>0</v>
      </c>
      <c r="R37" s="12" t="str">
        <f>IF(I37="","",SUM($N$21:N37)/SUM($O$21:O37))</f>
        <v/>
      </c>
      <c r="S37" s="12">
        <f t="shared" si="2"/>
        <v>0</v>
      </c>
      <c r="T37" s="12">
        <f t="shared" si="3"/>
        <v>0</v>
      </c>
      <c r="U37" s="12" t="str">
        <f t="shared" si="17"/>
        <v/>
      </c>
      <c r="V37" s="12" t="str">
        <f t="shared" si="18"/>
        <v/>
      </c>
      <c r="W37" s="12" t="str">
        <f t="shared" si="19"/>
        <v/>
      </c>
      <c r="X37" s="20" t="str">
        <f>IF(K37="","",(1-(SUM($V$21:V37)/SUM($W$21:W37))))</f>
        <v/>
      </c>
      <c r="Y37" s="14" t="s">
        <v>47</v>
      </c>
      <c r="Z37" s="25">
        <f t="shared" si="20"/>
        <v>0</v>
      </c>
      <c r="AA37" s="25" t="str">
        <f t="shared" si="21"/>
        <v/>
      </c>
      <c r="AB37" s="16"/>
      <c r="AC37" s="23"/>
      <c r="AD37" s="17"/>
      <c r="AE37" s="10"/>
      <c r="AF37" s="17"/>
      <c r="AG37" s="10"/>
      <c r="AH37" s="10"/>
      <c r="AI37" s="12" t="str">
        <f t="shared" si="22"/>
        <v/>
      </c>
      <c r="AJ37" s="42">
        <f t="shared" si="23"/>
        <v>0</v>
      </c>
      <c r="AK37" s="12" t="str">
        <f t="shared" si="24"/>
        <v/>
      </c>
      <c r="AL37" s="12" t="str">
        <f t="shared" si="38"/>
        <v/>
      </c>
      <c r="AM37" s="12" t="str">
        <f t="shared" si="39"/>
        <v/>
      </c>
      <c r="AN37" s="12">
        <f t="shared" si="4"/>
        <v>0</v>
      </c>
      <c r="AO37" s="12">
        <f t="shared" si="5"/>
        <v>0</v>
      </c>
      <c r="AP37" s="12" t="str">
        <f>IF(AG37="","",SUM($AL$21:AL37)/SUM($AM$21:AM37))</f>
        <v/>
      </c>
      <c r="AQ37" s="12">
        <f t="shared" si="6"/>
        <v>0</v>
      </c>
      <c r="AR37" s="12">
        <f t="shared" si="7"/>
        <v>0</v>
      </c>
      <c r="AS37" s="12" t="str">
        <f t="shared" si="25"/>
        <v/>
      </c>
      <c r="AT37" s="12" t="str">
        <f t="shared" si="26"/>
        <v/>
      </c>
      <c r="AU37" s="12" t="str">
        <f t="shared" si="27"/>
        <v/>
      </c>
      <c r="AV37" s="20" t="str">
        <f>IF(AI37="","",(1-(SUM($AT$21:AT37)/SUM($AU$21:AU37))))</f>
        <v/>
      </c>
      <c r="AW37" s="14" t="s">
        <v>47</v>
      </c>
      <c r="AX37" s="25">
        <f t="shared" si="28"/>
        <v>0</v>
      </c>
      <c r="AY37" s="25" t="str">
        <f t="shared" si="29"/>
        <v/>
      </c>
      <c r="AZ37" s="16"/>
      <c r="BA37" s="23"/>
      <c r="BB37" s="17"/>
      <c r="BC37" s="10"/>
      <c r="BD37" s="17"/>
      <c r="BE37" s="10"/>
      <c r="BF37" s="10"/>
      <c r="BG37" s="12" t="str">
        <f t="shared" si="30"/>
        <v/>
      </c>
      <c r="BH37" s="42">
        <f t="shared" si="40"/>
        <v>0</v>
      </c>
      <c r="BI37" s="12" t="str">
        <f t="shared" si="31"/>
        <v/>
      </c>
      <c r="BJ37" s="12" t="str">
        <f t="shared" si="32"/>
        <v/>
      </c>
      <c r="BK37" s="12" t="str">
        <f t="shared" si="41"/>
        <v/>
      </c>
      <c r="BL37" s="12">
        <f t="shared" si="8"/>
        <v>0</v>
      </c>
      <c r="BM37" s="12">
        <f t="shared" si="9"/>
        <v>0</v>
      </c>
      <c r="BN37" s="12" t="str">
        <f>IF(BE37="","",SUM($BJ$21:BJ37)/SUM($BK$21:BK37))</f>
        <v/>
      </c>
      <c r="BO37" s="12">
        <f t="shared" si="10"/>
        <v>0</v>
      </c>
      <c r="BP37" s="12">
        <f t="shared" si="11"/>
        <v>0</v>
      </c>
      <c r="BQ37" s="12" t="str">
        <f t="shared" si="33"/>
        <v/>
      </c>
      <c r="BR37" s="12" t="str">
        <f t="shared" si="34"/>
        <v/>
      </c>
      <c r="BS37" s="12" t="str">
        <f t="shared" si="35"/>
        <v/>
      </c>
      <c r="BT37" s="20" t="str">
        <f>IF(BG37="","",(1-(SUM($BR$21:BR37)/SUM($BS$21:BS37))))</f>
        <v/>
      </c>
    </row>
    <row r="38" spans="1:114" x14ac:dyDescent="0.2">
      <c r="A38" s="14" t="s">
        <v>48</v>
      </c>
      <c r="B38" s="25">
        <f t="shared" si="12"/>
        <v>0</v>
      </c>
      <c r="C38" s="25" t="str">
        <f t="shared" si="13"/>
        <v/>
      </c>
      <c r="D38" s="16"/>
      <c r="E38" s="23"/>
      <c r="F38" s="17"/>
      <c r="G38" s="10"/>
      <c r="H38" s="17"/>
      <c r="I38" s="10"/>
      <c r="J38" s="10"/>
      <c r="K38" s="12" t="str">
        <f t="shared" si="14"/>
        <v/>
      </c>
      <c r="L38" s="42">
        <f t="shared" si="36"/>
        <v>0</v>
      </c>
      <c r="M38" s="12" t="str">
        <f t="shared" si="15"/>
        <v/>
      </c>
      <c r="N38" s="12" t="str">
        <f t="shared" si="16"/>
        <v/>
      </c>
      <c r="O38" s="12" t="str">
        <f t="shared" si="37"/>
        <v/>
      </c>
      <c r="P38" s="12">
        <f t="shared" si="0"/>
        <v>0</v>
      </c>
      <c r="Q38" s="12">
        <f t="shared" si="1"/>
        <v>0</v>
      </c>
      <c r="R38" s="12" t="str">
        <f>IF(I38="","",SUM($N$21:N38)/SUM($O$21:O38))</f>
        <v/>
      </c>
      <c r="S38" s="12">
        <f t="shared" si="2"/>
        <v>0</v>
      </c>
      <c r="T38" s="12">
        <f t="shared" si="3"/>
        <v>0</v>
      </c>
      <c r="U38" s="12" t="str">
        <f t="shared" si="17"/>
        <v/>
      </c>
      <c r="V38" s="12" t="str">
        <f t="shared" si="18"/>
        <v/>
      </c>
      <c r="W38" s="12" t="str">
        <f t="shared" si="19"/>
        <v/>
      </c>
      <c r="X38" s="20" t="str">
        <f>IF(K38="","",(1-(SUM($V$21:V38)/SUM($W$21:W38))))</f>
        <v/>
      </c>
      <c r="Y38" s="14" t="s">
        <v>48</v>
      </c>
      <c r="Z38" s="25">
        <f t="shared" si="20"/>
        <v>0</v>
      </c>
      <c r="AA38" s="25" t="str">
        <f t="shared" si="21"/>
        <v/>
      </c>
      <c r="AB38" s="16"/>
      <c r="AC38" s="23"/>
      <c r="AD38" s="17"/>
      <c r="AE38" s="10"/>
      <c r="AF38" s="17"/>
      <c r="AG38" s="10"/>
      <c r="AH38" s="10"/>
      <c r="AI38" s="12" t="str">
        <f t="shared" si="22"/>
        <v/>
      </c>
      <c r="AJ38" s="42">
        <f t="shared" si="23"/>
        <v>0</v>
      </c>
      <c r="AK38" s="12" t="str">
        <f t="shared" si="24"/>
        <v/>
      </c>
      <c r="AL38" s="12" t="str">
        <f t="shared" si="38"/>
        <v/>
      </c>
      <c r="AM38" s="12" t="str">
        <f t="shared" si="39"/>
        <v/>
      </c>
      <c r="AN38" s="12">
        <f t="shared" si="4"/>
        <v>0</v>
      </c>
      <c r="AO38" s="12">
        <f t="shared" si="5"/>
        <v>0</v>
      </c>
      <c r="AP38" s="12" t="str">
        <f>IF(AG38="","",SUM($AL$21:AL38)/SUM($AM$21:AM38))</f>
        <v/>
      </c>
      <c r="AQ38" s="12">
        <f t="shared" si="6"/>
        <v>0</v>
      </c>
      <c r="AR38" s="12">
        <f t="shared" si="7"/>
        <v>0</v>
      </c>
      <c r="AS38" s="12" t="str">
        <f t="shared" si="25"/>
        <v/>
      </c>
      <c r="AT38" s="12" t="str">
        <f t="shared" si="26"/>
        <v/>
      </c>
      <c r="AU38" s="12" t="str">
        <f t="shared" si="27"/>
        <v/>
      </c>
      <c r="AV38" s="20" t="str">
        <f>IF(AI38="","",(1-(SUM($AT$21:AT38)/SUM($AU$21:AU38))))</f>
        <v/>
      </c>
      <c r="AW38" s="14" t="s">
        <v>48</v>
      </c>
      <c r="AX38" s="25">
        <f t="shared" si="28"/>
        <v>0</v>
      </c>
      <c r="AY38" s="25" t="str">
        <f t="shared" si="29"/>
        <v/>
      </c>
      <c r="AZ38" s="16"/>
      <c r="BA38" s="23"/>
      <c r="BB38" s="17"/>
      <c r="BC38" s="10"/>
      <c r="BD38" s="17"/>
      <c r="BE38" s="10"/>
      <c r="BF38" s="10"/>
      <c r="BG38" s="12" t="str">
        <f t="shared" si="30"/>
        <v/>
      </c>
      <c r="BH38" s="42">
        <f t="shared" si="40"/>
        <v>0</v>
      </c>
      <c r="BI38" s="12" t="str">
        <f t="shared" si="31"/>
        <v/>
      </c>
      <c r="BJ38" s="12" t="str">
        <f t="shared" si="32"/>
        <v/>
      </c>
      <c r="BK38" s="12" t="str">
        <f t="shared" si="41"/>
        <v/>
      </c>
      <c r="BL38" s="12">
        <f t="shared" si="8"/>
        <v>0</v>
      </c>
      <c r="BM38" s="12">
        <f t="shared" si="9"/>
        <v>0</v>
      </c>
      <c r="BN38" s="12" t="str">
        <f>IF(BE38="","",SUM($BJ$21:BJ38)/SUM($BK$21:BK38))</f>
        <v/>
      </c>
      <c r="BO38" s="12">
        <f t="shared" si="10"/>
        <v>0</v>
      </c>
      <c r="BP38" s="12">
        <f t="shared" si="11"/>
        <v>0</v>
      </c>
      <c r="BQ38" s="12" t="str">
        <f t="shared" si="33"/>
        <v/>
      </c>
      <c r="BR38" s="12" t="str">
        <f t="shared" si="34"/>
        <v/>
      </c>
      <c r="BS38" s="12" t="str">
        <f t="shared" si="35"/>
        <v/>
      </c>
      <c r="BT38" s="20" t="str">
        <f>IF(BG38="","",(1-(SUM($BR$21:BR38)/SUM($BS$21:BS38))))</f>
        <v/>
      </c>
    </row>
    <row r="39" spans="1:114" x14ac:dyDescent="0.2">
      <c r="A39" s="14" t="s">
        <v>49</v>
      </c>
      <c r="B39" s="25">
        <f t="shared" si="12"/>
        <v>0</v>
      </c>
      <c r="C39" s="25" t="str">
        <f t="shared" si="13"/>
        <v/>
      </c>
      <c r="D39" s="16"/>
      <c r="E39" s="23"/>
      <c r="F39" s="17"/>
      <c r="G39" s="10"/>
      <c r="H39" s="17"/>
      <c r="I39" s="10"/>
      <c r="J39" s="10"/>
      <c r="K39" s="12" t="str">
        <f t="shared" si="14"/>
        <v/>
      </c>
      <c r="L39" s="42">
        <f t="shared" si="36"/>
        <v>0</v>
      </c>
      <c r="M39" s="12" t="str">
        <f t="shared" si="15"/>
        <v/>
      </c>
      <c r="N39" s="12" t="str">
        <f t="shared" si="16"/>
        <v/>
      </c>
      <c r="O39" s="12" t="str">
        <f t="shared" si="37"/>
        <v/>
      </c>
      <c r="P39" s="12">
        <f t="shared" si="0"/>
        <v>0</v>
      </c>
      <c r="Q39" s="12">
        <f t="shared" si="1"/>
        <v>0</v>
      </c>
      <c r="R39" s="12" t="str">
        <f>IF(I39="","",SUM($N$21:N39)/SUM($O$21:O39))</f>
        <v/>
      </c>
      <c r="S39" s="12">
        <f t="shared" si="2"/>
        <v>0</v>
      </c>
      <c r="T39" s="12">
        <f t="shared" si="3"/>
        <v>0</v>
      </c>
      <c r="U39" s="12" t="str">
        <f t="shared" si="17"/>
        <v/>
      </c>
      <c r="V39" s="12" t="str">
        <f t="shared" si="18"/>
        <v/>
      </c>
      <c r="W39" s="12" t="str">
        <f t="shared" si="19"/>
        <v/>
      </c>
      <c r="X39" s="20" t="str">
        <f>IF(K39="","",(1-(SUM($V$21:V39)/SUM($W$21:W39))))</f>
        <v/>
      </c>
      <c r="Y39" s="14" t="s">
        <v>49</v>
      </c>
      <c r="Z39" s="25">
        <f t="shared" si="20"/>
        <v>0</v>
      </c>
      <c r="AA39" s="25" t="str">
        <f t="shared" si="21"/>
        <v/>
      </c>
      <c r="AB39" s="16"/>
      <c r="AC39" s="23"/>
      <c r="AD39" s="17"/>
      <c r="AE39" s="10"/>
      <c r="AF39" s="17"/>
      <c r="AG39" s="10"/>
      <c r="AH39" s="10"/>
      <c r="AI39" s="12" t="str">
        <f t="shared" si="22"/>
        <v/>
      </c>
      <c r="AJ39" s="42">
        <f t="shared" si="23"/>
        <v>0</v>
      </c>
      <c r="AK39" s="12" t="str">
        <f t="shared" si="24"/>
        <v/>
      </c>
      <c r="AL39" s="12" t="str">
        <f t="shared" si="38"/>
        <v/>
      </c>
      <c r="AM39" s="12" t="str">
        <f t="shared" si="39"/>
        <v/>
      </c>
      <c r="AN39" s="12">
        <f t="shared" si="4"/>
        <v>0</v>
      </c>
      <c r="AO39" s="12">
        <f t="shared" si="5"/>
        <v>0</v>
      </c>
      <c r="AP39" s="12" t="str">
        <f>IF(AG39="","",SUM($AL$21:AL39)/SUM($AM$21:AM39))</f>
        <v/>
      </c>
      <c r="AQ39" s="12">
        <f t="shared" si="6"/>
        <v>0</v>
      </c>
      <c r="AR39" s="12">
        <f t="shared" si="7"/>
        <v>0</v>
      </c>
      <c r="AS39" s="12" t="str">
        <f t="shared" si="25"/>
        <v/>
      </c>
      <c r="AT39" s="12" t="str">
        <f t="shared" si="26"/>
        <v/>
      </c>
      <c r="AU39" s="12" t="str">
        <f t="shared" si="27"/>
        <v/>
      </c>
      <c r="AV39" s="20" t="str">
        <f>IF(AI39="","",(1-(SUM($AT$21:AT39)/SUM($AU$21:AU39))))</f>
        <v/>
      </c>
      <c r="AW39" s="14" t="s">
        <v>49</v>
      </c>
      <c r="AX39" s="25">
        <f t="shared" si="28"/>
        <v>0</v>
      </c>
      <c r="AY39" s="25" t="str">
        <f t="shared" si="29"/>
        <v/>
      </c>
      <c r="AZ39" s="16"/>
      <c r="BA39" s="23"/>
      <c r="BB39" s="17"/>
      <c r="BC39" s="10"/>
      <c r="BD39" s="17"/>
      <c r="BE39" s="10"/>
      <c r="BF39" s="10"/>
      <c r="BG39" s="12" t="str">
        <f t="shared" si="30"/>
        <v/>
      </c>
      <c r="BH39" s="42">
        <f t="shared" si="40"/>
        <v>0</v>
      </c>
      <c r="BI39" s="12" t="str">
        <f t="shared" si="31"/>
        <v/>
      </c>
      <c r="BJ39" s="12" t="str">
        <f t="shared" si="32"/>
        <v/>
      </c>
      <c r="BK39" s="12" t="str">
        <f t="shared" si="41"/>
        <v/>
      </c>
      <c r="BL39" s="12">
        <f t="shared" si="8"/>
        <v>0</v>
      </c>
      <c r="BM39" s="12">
        <f t="shared" si="9"/>
        <v>0</v>
      </c>
      <c r="BN39" s="12" t="str">
        <f>IF(BE39="","",SUM($BJ$21:BJ39)/SUM($BK$21:BK39))</f>
        <v/>
      </c>
      <c r="BO39" s="12">
        <f t="shared" si="10"/>
        <v>0</v>
      </c>
      <c r="BP39" s="12">
        <f t="shared" si="11"/>
        <v>0</v>
      </c>
      <c r="BQ39" s="12" t="str">
        <f t="shared" si="33"/>
        <v/>
      </c>
      <c r="BR39" s="12" t="str">
        <f t="shared" si="34"/>
        <v/>
      </c>
      <c r="BS39" s="12" t="str">
        <f t="shared" si="35"/>
        <v/>
      </c>
      <c r="BT39" s="20" t="str">
        <f>IF(BG39="","",(1-(SUM($BR$21:BR39)/SUM($BS$21:BS39))))</f>
        <v/>
      </c>
    </row>
    <row r="40" spans="1:114" ht="13.6" thickBot="1" x14ac:dyDescent="0.25">
      <c r="A40" s="15" t="s">
        <v>50</v>
      </c>
      <c r="B40" s="26">
        <f t="shared" si="12"/>
        <v>0</v>
      </c>
      <c r="C40" s="26" t="str">
        <f t="shared" si="13"/>
        <v/>
      </c>
      <c r="D40" s="18"/>
      <c r="E40" s="24"/>
      <c r="F40" s="19"/>
      <c r="G40" s="11"/>
      <c r="H40" s="19"/>
      <c r="I40" s="11"/>
      <c r="J40" s="11"/>
      <c r="K40" s="13" t="str">
        <f t="shared" si="14"/>
        <v/>
      </c>
      <c r="L40" s="44">
        <f t="shared" si="36"/>
        <v>0</v>
      </c>
      <c r="M40" s="13" t="str">
        <f t="shared" si="15"/>
        <v/>
      </c>
      <c r="N40" s="13" t="str">
        <f t="shared" si="16"/>
        <v/>
      </c>
      <c r="O40" s="13" t="str">
        <f t="shared" si="37"/>
        <v/>
      </c>
      <c r="P40" s="13">
        <f t="shared" si="0"/>
        <v>0</v>
      </c>
      <c r="Q40" s="13">
        <f>+IF(P40=0,0,1)</f>
        <v>0</v>
      </c>
      <c r="R40" s="13" t="str">
        <f>IF(I40="","",SUM($N$21:N40)/SUM($O$21:O40))</f>
        <v/>
      </c>
      <c r="S40" s="13">
        <f t="shared" si="2"/>
        <v>0</v>
      </c>
      <c r="T40" s="13">
        <f>+IF(S40=0,0,1)</f>
        <v>0</v>
      </c>
      <c r="U40" s="13" t="str">
        <f t="shared" si="17"/>
        <v/>
      </c>
      <c r="V40" s="13" t="str">
        <f t="shared" si="18"/>
        <v/>
      </c>
      <c r="W40" s="13" t="str">
        <f t="shared" si="19"/>
        <v/>
      </c>
      <c r="X40" s="21" t="str">
        <f>IF(K40="","",(1-(SUM($V$21:V40)/SUM($W$21:W40))))</f>
        <v/>
      </c>
      <c r="Y40" s="15" t="s">
        <v>50</v>
      </c>
      <c r="Z40" s="26">
        <f t="shared" si="20"/>
        <v>0</v>
      </c>
      <c r="AA40" s="26" t="str">
        <f t="shared" si="21"/>
        <v/>
      </c>
      <c r="AB40" s="18"/>
      <c r="AC40" s="24"/>
      <c r="AD40" s="19"/>
      <c r="AE40" s="11"/>
      <c r="AF40" s="19"/>
      <c r="AG40" s="11"/>
      <c r="AH40" s="11"/>
      <c r="AI40" s="13" t="str">
        <f t="shared" si="22"/>
        <v/>
      </c>
      <c r="AJ40" s="44">
        <f t="shared" si="23"/>
        <v>0</v>
      </c>
      <c r="AK40" s="13" t="str">
        <f t="shared" si="24"/>
        <v/>
      </c>
      <c r="AL40" s="13" t="str">
        <f t="shared" si="38"/>
        <v/>
      </c>
      <c r="AM40" s="13" t="str">
        <f t="shared" si="39"/>
        <v/>
      </c>
      <c r="AN40" s="13">
        <f t="shared" si="4"/>
        <v>0</v>
      </c>
      <c r="AO40" s="13">
        <f>+IF(AN40=0,0,1)</f>
        <v>0</v>
      </c>
      <c r="AP40" s="13" t="str">
        <f>IF(AG40="","",SUM($AL$21:AL40)/SUM($AM$21:AM40))</f>
        <v/>
      </c>
      <c r="AQ40" s="13">
        <f t="shared" si="6"/>
        <v>0</v>
      </c>
      <c r="AR40" s="13">
        <f>+IF(AQ40=0,0,1)</f>
        <v>0</v>
      </c>
      <c r="AS40" s="13" t="str">
        <f t="shared" si="25"/>
        <v/>
      </c>
      <c r="AT40" s="13" t="str">
        <f t="shared" si="26"/>
        <v/>
      </c>
      <c r="AU40" s="13" t="str">
        <f t="shared" si="27"/>
        <v/>
      </c>
      <c r="AV40" s="21" t="str">
        <f>IF(AI40="","",(1-(SUM($AT$21:AT40)/SUM($AU$21:AU40))))</f>
        <v/>
      </c>
      <c r="AW40" s="15" t="s">
        <v>50</v>
      </c>
      <c r="AX40" s="26">
        <f t="shared" si="28"/>
        <v>0</v>
      </c>
      <c r="AY40" s="26" t="str">
        <f t="shared" si="29"/>
        <v/>
      </c>
      <c r="AZ40" s="18"/>
      <c r="BA40" s="24"/>
      <c r="BB40" s="19"/>
      <c r="BC40" s="11"/>
      <c r="BD40" s="19"/>
      <c r="BE40" s="11"/>
      <c r="BF40" s="11"/>
      <c r="BG40" s="13" t="str">
        <f t="shared" si="30"/>
        <v/>
      </c>
      <c r="BH40" s="44">
        <f t="shared" si="40"/>
        <v>0</v>
      </c>
      <c r="BI40" s="13" t="str">
        <f t="shared" si="31"/>
        <v/>
      </c>
      <c r="BJ40" s="13" t="str">
        <f t="shared" si="32"/>
        <v/>
      </c>
      <c r="BK40" s="13" t="str">
        <f t="shared" si="41"/>
        <v/>
      </c>
      <c r="BL40" s="13">
        <f t="shared" si="8"/>
        <v>0</v>
      </c>
      <c r="BM40" s="13">
        <f>+IF(BL40=0,0,1)</f>
        <v>0</v>
      </c>
      <c r="BN40" s="13" t="str">
        <f>IF(BE40="","",SUM($BJ$21:BJ40)/SUM($BK$21:BK40))</f>
        <v/>
      </c>
      <c r="BO40" s="13">
        <f t="shared" si="10"/>
        <v>0</v>
      </c>
      <c r="BP40" s="13">
        <f>+IF(BO40=0,0,1)</f>
        <v>0</v>
      </c>
      <c r="BQ40" s="13" t="str">
        <f t="shared" si="33"/>
        <v/>
      </c>
      <c r="BR40" s="13" t="str">
        <f t="shared" si="34"/>
        <v/>
      </c>
      <c r="BS40" s="13" t="str">
        <f t="shared" si="35"/>
        <v/>
      </c>
      <c r="BT40" s="21" t="str">
        <f>IF(BG40="","",(1-(SUM($BR$21:BR40)/SUM($BS$21:BS40))))</f>
        <v/>
      </c>
    </row>
    <row r="41" spans="1:114" s="32" customFormat="1" x14ac:dyDescent="0.2">
      <c r="A41" s="5" t="s">
        <v>51</v>
      </c>
      <c r="B41" s="28"/>
      <c r="C41" s="28" t="e">
        <f>+AVERAGE(C21:C40)</f>
        <v>#DIV/0!</v>
      </c>
      <c r="D41" s="29"/>
      <c r="E41" s="30"/>
      <c r="F41" s="31"/>
      <c r="G41" s="28"/>
      <c r="H41" s="31"/>
      <c r="I41" s="28"/>
      <c r="J41" s="28"/>
      <c r="K41" s="28" t="e">
        <f>+AVERAGE(K21:K40)</f>
        <v>#DIV/0!</v>
      </c>
      <c r="L41" s="28"/>
      <c r="M41" s="28" t="e">
        <f>+VLOOKUP(1,L20:M40,2,FALSE)</f>
        <v>#N/A</v>
      </c>
      <c r="N41" s="28"/>
      <c r="O41" s="28"/>
      <c r="P41" s="28"/>
      <c r="Q41" s="28"/>
      <c r="R41" s="28">
        <f>+VLOOKUP(1,Q20:R40,2,FALSE)</f>
        <v>0</v>
      </c>
      <c r="S41" s="28"/>
      <c r="T41" s="28"/>
      <c r="U41" s="28">
        <f>+VLOOKUP(1,T20:U40,2,FALSE)</f>
        <v>0</v>
      </c>
      <c r="V41" s="28"/>
      <c r="W41" s="28"/>
      <c r="X41" s="43"/>
      <c r="Y41" s="5" t="s">
        <v>51</v>
      </c>
      <c r="Z41" s="29"/>
      <c r="AA41" s="28" t="e">
        <f>+AVERAGE(AA21:AA40)</f>
        <v>#DIV/0!</v>
      </c>
      <c r="AB41" s="29"/>
      <c r="AC41" s="30"/>
      <c r="AD41" s="31"/>
      <c r="AE41" s="28"/>
      <c r="AF41" s="31"/>
      <c r="AG41" s="28"/>
      <c r="AH41" s="28"/>
      <c r="AI41" s="28" t="e">
        <f>+AVERAGE(AI21:AI40)</f>
        <v>#DIV/0!</v>
      </c>
      <c r="AJ41" s="28"/>
      <c r="AK41" s="28" t="e">
        <f>+VLOOKUP(1,AJ20:AK40,2,FALSE)</f>
        <v>#N/A</v>
      </c>
      <c r="AL41" s="28"/>
      <c r="AM41" s="28"/>
      <c r="AN41" s="28"/>
      <c r="AO41" s="28"/>
      <c r="AP41" s="28">
        <f>+VLOOKUP(1,AO20:AP40,2,FALSE)</f>
        <v>0</v>
      </c>
      <c r="AQ41" s="28"/>
      <c r="AR41" s="28"/>
      <c r="AS41" s="28">
        <f>+VLOOKUP(1,AR20:AS40,2,FALSE)</f>
        <v>0</v>
      </c>
      <c r="AT41" s="28"/>
      <c r="AU41" s="28"/>
      <c r="AV41" s="43"/>
      <c r="AW41" s="5" t="s">
        <v>51</v>
      </c>
      <c r="AX41" s="28"/>
      <c r="AY41" s="28" t="e">
        <f>+AVERAGE(AY21:AY40)</f>
        <v>#DIV/0!</v>
      </c>
      <c r="AZ41" s="29"/>
      <c r="BA41" s="30"/>
      <c r="BB41" s="31"/>
      <c r="BC41" s="28"/>
      <c r="BD41" s="31"/>
      <c r="BE41" s="28"/>
      <c r="BF41" s="28"/>
      <c r="BG41" s="28" t="e">
        <f>+AVERAGE(BG21:BG40)</f>
        <v>#DIV/0!</v>
      </c>
      <c r="BH41" s="28"/>
      <c r="BI41" s="28" t="e">
        <f>+VLOOKUP(1,BH20:BI40,2,FALSE)</f>
        <v>#N/A</v>
      </c>
      <c r="BJ41" s="28"/>
      <c r="BK41" s="28"/>
      <c r="BL41" s="28"/>
      <c r="BM41" s="28"/>
      <c r="BN41" s="28">
        <f>+VLOOKUP(1,BM20:BN40,2,FALSE)</f>
        <v>0</v>
      </c>
      <c r="BO41" s="28"/>
      <c r="BP41" s="28"/>
      <c r="BQ41" s="28">
        <f>+VLOOKUP(1,BP20:BQ40,2,FALSE)</f>
        <v>0</v>
      </c>
      <c r="BR41" s="28"/>
      <c r="BS41" s="28"/>
      <c r="BT41" s="43"/>
    </row>
    <row r="42" spans="1:114" s="32" customFormat="1" x14ac:dyDescent="0.2">
      <c r="A42" s="27"/>
      <c r="B42" s="28"/>
      <c r="C42" s="28"/>
      <c r="D42" s="29"/>
      <c r="E42" s="30"/>
      <c r="F42" s="31"/>
      <c r="G42" s="28"/>
      <c r="H42" s="31"/>
      <c r="I42" s="28"/>
      <c r="J42" s="28"/>
      <c r="K42" s="28"/>
      <c r="L42" s="28"/>
      <c r="M42" s="28"/>
      <c r="N42" s="28"/>
      <c r="O42" s="28"/>
      <c r="P42" s="28"/>
      <c r="Q42" s="28"/>
      <c r="R42" s="28"/>
      <c r="S42" s="28"/>
      <c r="T42" s="28"/>
      <c r="U42" s="28"/>
      <c r="V42" s="28"/>
      <c r="W42" s="28"/>
      <c r="X42" s="43"/>
      <c r="Y42" s="28"/>
      <c r="Z42" s="29"/>
      <c r="AA42" s="29"/>
      <c r="AB42" s="28"/>
      <c r="AC42" s="31"/>
      <c r="AD42" s="28"/>
      <c r="AE42" s="28"/>
      <c r="AF42" s="28"/>
      <c r="AG42" s="28"/>
      <c r="AH42" s="28"/>
      <c r="AI42" s="28"/>
      <c r="AJ42" s="28"/>
      <c r="AK42" s="28"/>
      <c r="AL42" s="28"/>
      <c r="AM42" s="28"/>
      <c r="AN42" s="28"/>
      <c r="AO42" s="28"/>
      <c r="AP42" s="28"/>
      <c r="AQ42" s="28"/>
      <c r="AR42" s="28"/>
      <c r="AS42" s="28"/>
      <c r="AT42" s="28"/>
      <c r="AU42" s="27"/>
      <c r="AV42" s="28"/>
      <c r="AW42" s="30"/>
      <c r="AX42" s="31"/>
      <c r="AY42" s="31"/>
      <c r="AZ42" s="28"/>
      <c r="BA42" s="31"/>
      <c r="BB42" s="28"/>
      <c r="BC42" s="28"/>
      <c r="BD42" s="28"/>
      <c r="BE42" s="28"/>
      <c r="BF42" s="28"/>
      <c r="BG42" s="28"/>
      <c r="BH42" s="28"/>
      <c r="BI42" s="28"/>
      <c r="BJ42" s="28"/>
      <c r="BK42" s="28"/>
      <c r="BL42" s="28"/>
      <c r="BM42" s="28"/>
      <c r="BN42" s="28"/>
      <c r="BO42" s="28"/>
      <c r="BP42" s="28"/>
      <c r="BQ42" s="28"/>
      <c r="BR42" s="28"/>
      <c r="BS42" s="27"/>
      <c r="BT42" s="28"/>
      <c r="BU42" s="29"/>
      <c r="BV42" s="30"/>
      <c r="BW42" s="31"/>
      <c r="BX42" s="28"/>
      <c r="BY42" s="31"/>
      <c r="BZ42" s="28"/>
      <c r="CA42" s="28"/>
      <c r="CB42" s="28"/>
      <c r="CC42" s="28"/>
      <c r="CD42" s="28"/>
      <c r="CE42" s="28"/>
      <c r="CF42" s="28"/>
      <c r="CG42" s="28"/>
      <c r="CH42" s="28"/>
      <c r="CI42" s="28"/>
      <c r="CJ42" s="28"/>
      <c r="CK42" s="28"/>
      <c r="CL42" s="28"/>
      <c r="CM42" s="28"/>
      <c r="CN42" s="28"/>
      <c r="CO42" s="27"/>
      <c r="CP42" s="28"/>
      <c r="CQ42" s="29"/>
      <c r="CR42" s="30"/>
      <c r="CS42" s="31"/>
      <c r="CT42" s="28"/>
      <c r="CU42" s="31"/>
      <c r="CV42" s="28"/>
      <c r="CW42" s="28"/>
      <c r="CX42" s="28"/>
      <c r="CY42" s="28"/>
      <c r="CZ42" s="28"/>
      <c r="DA42" s="28"/>
      <c r="DB42" s="28"/>
      <c r="DC42" s="28"/>
      <c r="DD42" s="28"/>
      <c r="DE42" s="28"/>
      <c r="DF42" s="28"/>
      <c r="DG42" s="28"/>
      <c r="DH42" s="28"/>
      <c r="DI42" s="28"/>
      <c r="DJ42" s="28"/>
    </row>
    <row r="43" spans="1:114" x14ac:dyDescent="0.2">
      <c r="I43" s="4"/>
      <c r="K43" s="4"/>
    </row>
    <row r="44" spans="1:114" x14ac:dyDescent="0.2">
      <c r="I44" s="4"/>
      <c r="K44" s="4"/>
    </row>
    <row r="45" spans="1:114" x14ac:dyDescent="0.2">
      <c r="I45" s="4"/>
      <c r="K45" s="4"/>
    </row>
    <row r="53" spans="1:1" ht="13.6" x14ac:dyDescent="0.25">
      <c r="A53" s="1"/>
    </row>
  </sheetData>
  <protectedRanges>
    <protectedRange sqref="D3 D5:D7 D9 D11 D13 H3 H5 H9 H11 H13 H15 D20:J40 AB20:AH40 AZ20:BF40" name="Range1"/>
  </protectedRanges>
  <mergeCells count="18">
    <mergeCell ref="X4:Y4"/>
    <mergeCell ref="X5:Y5"/>
    <mergeCell ref="X6:Y6"/>
    <mergeCell ref="X7:Y7"/>
    <mergeCell ref="F3:G3"/>
    <mergeCell ref="F5:G5"/>
    <mergeCell ref="F7:G7"/>
    <mergeCell ref="F9:G9"/>
    <mergeCell ref="A17:M17"/>
    <mergeCell ref="K3:N3"/>
    <mergeCell ref="K4:N13"/>
    <mergeCell ref="AW18:BT18"/>
    <mergeCell ref="F13:G13"/>
    <mergeCell ref="F15:G15"/>
    <mergeCell ref="F11:G11"/>
    <mergeCell ref="A15:B15"/>
    <mergeCell ref="A18:X18"/>
    <mergeCell ref="Y18:AV18"/>
  </mergeCells>
  <phoneticPr fontId="2" type="noConversion"/>
  <dataValidations count="3">
    <dataValidation type="list" allowBlank="1" showInputMessage="1" showErrorMessage="1" sqref="H5" xr:uid="{00000000-0002-0000-0000-000000000000}">
      <formula1>Temp</formula1>
    </dataValidation>
    <dataValidation type="list" allowBlank="1" showInputMessage="1" showErrorMessage="1" sqref="H9" xr:uid="{00000000-0002-0000-0000-000001000000}">
      <formula1>TestTemp</formula1>
    </dataValidation>
    <dataValidation type="list" allowBlank="1" showInputMessage="1" showErrorMessage="1" sqref="D9" xr:uid="{00000000-0002-0000-0000-000002000000}">
      <formula1>Fuel</formula1>
    </dataValidation>
  </dataValidations>
  <pageMargins left="0.75" right="0.75" top="1" bottom="1" header="0.5" footer="0.5"/>
  <pageSetup paperSize="5" scale="30" orientation="landscape" horizontalDpi="1200" verticalDpi="1200" r:id="rId1"/>
  <headerFooter alignWithMargins="0">
    <oddHeader xml:space="preserve">&amp;L&amp;G&amp;CFuel Cap Test Data  &amp;R Office of Transportation and Air Quality
November 2009
</oddHead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F4"/>
  <sheetViews>
    <sheetView workbookViewId="0">
      <selection activeCell="A3" sqref="A3"/>
    </sheetView>
  </sheetViews>
  <sheetFormatPr defaultRowHeight="12.9" x14ac:dyDescent="0.2"/>
  <sheetData>
    <row r="2" spans="1:6" x14ac:dyDescent="0.2">
      <c r="A2" t="s">
        <v>6</v>
      </c>
      <c r="F2" t="s">
        <v>15</v>
      </c>
    </row>
    <row r="3" spans="1:6" x14ac:dyDescent="0.2">
      <c r="A3" t="s">
        <v>11</v>
      </c>
      <c r="B3" t="s">
        <v>52</v>
      </c>
      <c r="F3" t="s">
        <v>13</v>
      </c>
    </row>
    <row r="4" spans="1:6" x14ac:dyDescent="0.2">
      <c r="A4" t="s">
        <v>12</v>
      </c>
      <c r="B4" t="s">
        <v>53</v>
      </c>
      <c r="F4" t="s">
        <v>14</v>
      </c>
    </row>
  </sheetData>
  <sheetProtection sheet="1" objects="1" scenarios="1"/>
  <phoneticPr fontId="2" type="noConversion"/>
  <pageMargins left="0.75" right="0.75" top="1" bottom="1" header="0.5" footer="0.5"/>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Test Results</vt:lpstr>
      <vt:lpstr>Sheet3</vt:lpstr>
      <vt:lpstr>Fuel</vt:lpstr>
      <vt:lpstr>Temp</vt:lpstr>
      <vt:lpstr>TestTemp</vt:lpstr>
    </vt:vector>
  </TitlesOfParts>
  <Company>epa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Fuel Cap Test Data (November 2009)</dc:title>
  <dc:subject>This document is a manufacturer Fuel Cap Test Data Sheet which must be submitted at time of certification.</dc:subject>
  <dc:creator>U.S. EPA, OAR, Office of Transportation and Air Quality, Compliance Division</dc:creator>
  <cp:keywords>fuel,cap,test,data,manufacturer,certification</cp:keywords>
  <cp:lastModifiedBy>Holly</cp:lastModifiedBy>
  <cp:lastPrinted>2016-04-08T14:09:03Z</cp:lastPrinted>
  <dcterms:created xsi:type="dcterms:W3CDTF">2009-04-13T19:43:07Z</dcterms:created>
  <dcterms:modified xsi:type="dcterms:W3CDTF">2021-11-17T14:50:51Z</dcterms:modified>
</cp:coreProperties>
</file>