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sepa-my.sharepoint.com/personal/vyas_peggy_epa_gov/Documents/Desktop/"/>
    </mc:Choice>
  </mc:AlternateContent>
  <xr:revisionPtr revIDLastSave="16" documentId="8_{23362078-066B-4493-80B5-48A8A5E25395}" xr6:coauthVersionLast="47" xr6:coauthVersionMax="47" xr10:uidLastSave="{DACF3E2E-6F97-4E9F-A4A5-A7EA1BB13432}"/>
  <bookViews>
    <workbookView xWindow="-120" yWindow="-120" windowWidth="19440" windowHeight="14880" activeTab="1" xr2:uid="{00000000-000D-0000-FFFF-FFFF00000000}"/>
  </bookViews>
  <sheets>
    <sheet name="Labor Rates" sheetId="11" r:id="rId1"/>
    <sheet name="Respondent Burd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 l="1"/>
  <c r="F6" i="2"/>
  <c r="F5" i="2"/>
  <c r="K5" i="2" s="1"/>
  <c r="J8" i="2" l="1"/>
  <c r="K6" i="2"/>
  <c r="K8" i="2" l="1"/>
  <c r="G4" i="11"/>
  <c r="D4" i="2" s="1"/>
  <c r="G5" i="11"/>
  <c r="B4" i="2" s="1"/>
  <c r="G6" i="11"/>
  <c r="E4" i="2" s="1"/>
  <c r="G3" i="11"/>
  <c r="C4" i="2" s="1"/>
  <c r="G5" i="2" l="1"/>
  <c r="L5" i="2" s="1"/>
  <c r="G6" i="2"/>
  <c r="L6" i="2" s="1"/>
  <c r="L8" i="2" l="1"/>
</calcChain>
</file>

<file path=xl/sharedStrings.xml><?xml version="1.0" encoding="utf-8"?>
<sst xmlns="http://schemas.openxmlformats.org/spreadsheetml/2006/main" count="42" uniqueCount="40">
  <si>
    <t>INDUSTRY</t>
  </si>
  <si>
    <t>Staff</t>
  </si>
  <si>
    <t>Base Hourly Salary</t>
  </si>
  <si>
    <t>Fringe Benefit Factor</t>
  </si>
  <si>
    <t>Overhead Loading Factor</t>
  </si>
  <si>
    <t>Estimated Labor Rate</t>
  </si>
  <si>
    <t>Manager</t>
  </si>
  <si>
    <t>Management Occupations</t>
  </si>
  <si>
    <t>11-0000</t>
  </si>
  <si>
    <t>Technician</t>
  </si>
  <si>
    <t>Environmental Engineers</t>
  </si>
  <si>
    <t>17-2081</t>
  </si>
  <si>
    <t>Lawyer</t>
  </si>
  <si>
    <t>Lawyers</t>
  </si>
  <si>
    <t>23-1011</t>
  </si>
  <si>
    <t>Office Clerk, General Admin.</t>
  </si>
  <si>
    <t>Office Clerks, General</t>
  </si>
  <si>
    <t>43-9061</t>
  </si>
  <si>
    <t>Hours and Costs Per Respondent</t>
  </si>
  <si>
    <t>Total Hours and Costs</t>
  </si>
  <si>
    <t>Information Collection Activity</t>
  </si>
  <si>
    <t>Loaded Hourly Wages</t>
  </si>
  <si>
    <t xml:space="preserve"> Hours/  Activity</t>
  </si>
  <si>
    <t>Labor Costs/ Activity</t>
  </si>
  <si>
    <t>Capital Costs</t>
  </si>
  <si>
    <t xml:space="preserve"> O&amp;M Costs</t>
  </si>
  <si>
    <t>No. of Respond/ Activity</t>
  </si>
  <si>
    <t>Total Hours/Yr</t>
  </si>
  <si>
    <t>Total Cost/Year</t>
  </si>
  <si>
    <t>Legal</t>
  </si>
  <si>
    <t>Manag.</t>
  </si>
  <si>
    <t>Technical</t>
  </si>
  <si>
    <t>Clerical</t>
  </si>
  <si>
    <t>Maintain at the airbag handler for no less than three (3) years records of all off-site shipments of hazardous secondary materials</t>
  </si>
  <si>
    <t>Maintain at the airbag handler for no less than three (3) years confirmations of receipt</t>
  </si>
  <si>
    <t>TOTAL</t>
  </si>
  <si>
    <t>No. Respond/Activity</t>
  </si>
  <si>
    <t>Notes: 1.) The 2025 average wage rates from are the average wage rates are reported in the Bureau of Labor Statistics, 2024 National Occupational Employment and Wage Estimate, released May 2024.  2.) Fringe benefit cost factor calculated from Bureau of Labor Statistics, Employer Costs for Worker Compensation. Table 10: Employer Costs per Hour Worked for Employee Compensation and Costs as a Percent of Total Compensation: Private Workers, by Industry Group.   3.) Overhead loading factor calculated from Remedial Action Cost Engineering and Requirements (RACER) cost estimating software.</t>
  </si>
  <si>
    <t>Number of respondents - 15,431 auto dealers</t>
  </si>
  <si>
    <t>Number of activities - 43,207 shipments (15,431*2.8)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</si>
</sst>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0_);[Red]\(0\)"/>
    <numFmt numFmtId="165" formatCode="&quot;$&quot;#,##0.00"/>
    <numFmt numFmtId="166" formatCode="0.00_);[Red]\(0.00\)"/>
    <numFmt numFmtId="167" formatCode="#,##0.0_);[Red]\(#,##0.0\)"/>
  </numFmts>
  <fonts count="13" x14ac:knownFonts="1">
    <font>
      <sz val="11"/>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1"/>
      <color theme="1"/>
      <name val="Times New Roman"/>
      <family val="1"/>
    </font>
    <font>
      <sz val="11"/>
      <color theme="1"/>
      <name val="Calibri"/>
      <family val="2"/>
      <scheme val="minor"/>
    </font>
    <font>
      <b/>
      <u/>
      <sz val="12"/>
      <name val="Times New Roman"/>
      <family val="1"/>
    </font>
    <font>
      <sz val="12"/>
      <color theme="1"/>
      <name val="Times New Roman"/>
      <family val="1"/>
    </font>
    <font>
      <sz val="9"/>
      <color theme="1"/>
      <name val="Times New Roman"/>
      <family val="1"/>
    </font>
    <font>
      <sz val="12"/>
      <name val="Times New Roman"/>
      <family val="1"/>
    </font>
    <font>
      <u/>
      <sz val="11"/>
      <color theme="10"/>
      <name val="Calibri"/>
      <family val="2"/>
      <scheme val="minor"/>
    </font>
    <font>
      <sz val="12"/>
      <color rgb="FF000000"/>
      <name val="Times New Roman"/>
      <family val="1"/>
    </font>
    <font>
      <sz val="10"/>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5" fillId="0" borderId="0" applyFont="0" applyFill="0" applyBorder="0" applyAlignment="0" applyProtection="0"/>
    <xf numFmtId="0" fontId="10" fillId="0" borderId="0" applyNumberFormat="0" applyFill="0" applyBorder="0" applyAlignment="0" applyProtection="0"/>
  </cellStyleXfs>
  <cellXfs count="56">
    <xf numFmtId="0" fontId="0" fillId="0" borderId="0" xfId="0"/>
    <xf numFmtId="8" fontId="1" fillId="0" borderId="7"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4" fillId="0" borderId="0" xfId="0" applyFont="1"/>
    <xf numFmtId="164" fontId="1" fillId="0" borderId="2" xfId="0" applyNumberFormat="1" applyFont="1" applyBorder="1" applyAlignment="1">
      <alignment horizontal="center" vertical="center"/>
    </xf>
    <xf numFmtId="164" fontId="0" fillId="0" borderId="0" xfId="0" applyNumberFormat="1"/>
    <xf numFmtId="164" fontId="2" fillId="0" borderId="3" xfId="0" applyNumberFormat="1" applyFont="1" applyBorder="1" applyAlignment="1">
      <alignment horizontal="center" vertical="center"/>
    </xf>
    <xf numFmtId="164" fontId="0" fillId="0" borderId="3" xfId="0" applyNumberFormat="1" applyBorder="1" applyAlignment="1">
      <alignment vertical="center"/>
    </xf>
    <xf numFmtId="164" fontId="2" fillId="0" borderId="7" xfId="0" applyNumberFormat="1" applyFont="1" applyBorder="1" applyAlignment="1">
      <alignment horizontal="center" vertical="center" wrapText="1"/>
    </xf>
    <xf numFmtId="164" fontId="0" fillId="0" borderId="4" xfId="0" applyNumberFormat="1" applyBorder="1" applyAlignment="1">
      <alignment vertical="center"/>
    </xf>
    <xf numFmtId="164" fontId="1" fillId="0" borderId="7" xfId="0" applyNumberFormat="1" applyFont="1" applyBorder="1" applyAlignment="1">
      <alignment vertical="center" wrapText="1"/>
    </xf>
    <xf numFmtId="164" fontId="1" fillId="0" borderId="4" xfId="0" applyNumberFormat="1" applyFont="1" applyBorder="1" applyAlignment="1">
      <alignment vertical="center" wrapText="1"/>
    </xf>
    <xf numFmtId="164" fontId="0" fillId="0" borderId="0" xfId="0" applyNumberFormat="1" applyFill="1"/>
    <xf numFmtId="164" fontId="1" fillId="0" borderId="7"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xf numFmtId="0" fontId="8" fillId="0" borderId="0" xfId="0" applyFont="1"/>
    <xf numFmtId="165" fontId="7" fillId="0" borderId="0" xfId="0" applyNumberFormat="1" applyFont="1"/>
    <xf numFmtId="3" fontId="9" fillId="0" borderId="0" xfId="1" applyNumberFormat="1" applyFont="1" applyFill="1" applyBorder="1" applyAlignment="1">
      <alignment horizontal="left" vertical="center" wrapText="1"/>
    </xf>
    <xf numFmtId="165" fontId="9" fillId="0" borderId="0" xfId="1" applyNumberFormat="1" applyFont="1" applyFill="1" applyBorder="1" applyAlignment="1">
      <alignment horizontal="right" vertical="center" wrapText="1"/>
    </xf>
    <xf numFmtId="0" fontId="10" fillId="0" borderId="0" xfId="2"/>
    <xf numFmtId="0" fontId="11" fillId="0" borderId="0" xfId="0" applyFont="1"/>
    <xf numFmtId="0" fontId="12" fillId="0" borderId="0" xfId="0" applyFont="1" applyAlignment="1">
      <alignment horizontal="left" vertical="center"/>
    </xf>
    <xf numFmtId="4" fontId="9" fillId="0" borderId="0" xfId="1" applyNumberFormat="1" applyFont="1" applyFill="1" applyBorder="1" applyAlignment="1">
      <alignment horizontal="right" vertical="center" wrapText="1"/>
    </xf>
    <xf numFmtId="166" fontId="3" fillId="0" borderId="7" xfId="0" applyNumberFormat="1" applyFont="1" applyBorder="1" applyAlignment="1">
      <alignment horizontal="center" vertical="center"/>
    </xf>
    <xf numFmtId="2" fontId="1" fillId="0" borderId="7" xfId="0" applyNumberFormat="1" applyFont="1" applyBorder="1" applyAlignment="1">
      <alignment horizontal="center" vertical="center"/>
    </xf>
    <xf numFmtId="164" fontId="1" fillId="0" borderId="7" xfId="0" applyNumberFormat="1" applyFont="1" applyFill="1" applyBorder="1" applyAlignment="1">
      <alignment vertical="center" wrapText="1"/>
    </xf>
    <xf numFmtId="2" fontId="1" fillId="0" borderId="7" xfId="0" applyNumberFormat="1" applyFont="1" applyBorder="1" applyAlignment="1">
      <alignment vertical="center" wrapText="1"/>
    </xf>
    <xf numFmtId="2" fontId="0" fillId="0" borderId="0" xfId="0" applyNumberFormat="1"/>
    <xf numFmtId="4" fontId="1" fillId="0" borderId="7" xfId="0" applyNumberFormat="1" applyFont="1" applyBorder="1" applyAlignment="1">
      <alignment vertical="center" wrapText="1"/>
    </xf>
    <xf numFmtId="4" fontId="1" fillId="0" borderId="7" xfId="0" applyNumberFormat="1" applyFont="1" applyBorder="1" applyAlignment="1">
      <alignment horizontal="center" vertical="center"/>
    </xf>
    <xf numFmtId="4" fontId="0" fillId="0" borderId="0" xfId="0" applyNumberFormat="1"/>
    <xf numFmtId="164" fontId="2" fillId="0" borderId="0" xfId="0" applyNumberFormat="1" applyFont="1" applyFill="1" applyAlignment="1">
      <alignment horizontal="center"/>
    </xf>
    <xf numFmtId="164" fontId="2" fillId="2" borderId="1" xfId="0" applyNumberFormat="1" applyFont="1" applyFill="1" applyBorder="1" applyAlignment="1">
      <alignment horizontal="center"/>
    </xf>
    <xf numFmtId="8" fontId="2" fillId="2" borderId="1" xfId="0" applyNumberFormat="1" applyFont="1" applyFill="1" applyBorder="1" applyAlignment="1">
      <alignment horizontal="center"/>
    </xf>
    <xf numFmtId="167" fontId="2" fillId="2" borderId="1" xfId="0" applyNumberFormat="1" applyFont="1" applyFill="1" applyBorder="1" applyAlignment="1">
      <alignment horizontal="center"/>
    </xf>
    <xf numFmtId="40" fontId="2" fillId="2" borderId="1" xfId="0" applyNumberFormat="1" applyFont="1" applyFill="1" applyBorder="1" applyAlignment="1">
      <alignment horizontal="center"/>
    </xf>
    <xf numFmtId="167" fontId="2" fillId="2" borderId="1" xfId="0" applyNumberFormat="1" applyFont="1" applyFill="1" applyBorder="1" applyAlignment="1">
      <alignment horizontal="center" wrapText="1"/>
    </xf>
    <xf numFmtId="40" fontId="2" fillId="2" borderId="1" xfId="0" applyNumberFormat="1" applyFont="1" applyFill="1" applyBorder="1" applyAlignment="1">
      <alignment horizontal="center" wrapText="1"/>
    </xf>
    <xf numFmtId="8" fontId="2" fillId="2" borderId="1" xfId="0" applyNumberFormat="1" applyFont="1" applyFill="1" applyBorder="1" applyAlignment="1">
      <alignment horizontal="center" wrapText="1"/>
    </xf>
    <xf numFmtId="0" fontId="1" fillId="0" borderId="0" xfId="0" applyFont="1" applyAlignment="1">
      <alignment horizontal="left" vertical="center" wrapText="1"/>
    </xf>
    <xf numFmtId="164" fontId="2" fillId="0" borderId="8"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2" fillId="0" borderId="8"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workbookViewId="0">
      <selection activeCell="D5" sqref="D5"/>
    </sheetView>
  </sheetViews>
  <sheetFormatPr defaultRowHeight="15" x14ac:dyDescent="0.25"/>
  <cols>
    <col min="1" max="1" width="20.28515625" customWidth="1"/>
    <col min="2" max="2" width="15.140625" customWidth="1"/>
    <col min="3" max="3" width="10.7109375" customWidth="1"/>
    <col min="6" max="7" width="15.5703125" customWidth="1"/>
    <col min="8" max="8" width="49.42578125" bestFit="1" customWidth="1"/>
    <col min="9" max="9" width="12.28515625" customWidth="1"/>
  </cols>
  <sheetData>
    <row r="1" spans="1:10" x14ac:dyDescent="0.25">
      <c r="A1" s="3" t="s">
        <v>0</v>
      </c>
    </row>
    <row r="2" spans="1:10" s="15" customFormat="1" ht="47.25" x14ac:dyDescent="0.25">
      <c r="A2" s="14" t="s">
        <v>1</v>
      </c>
      <c r="B2" s="14"/>
      <c r="C2" s="14"/>
      <c r="D2" s="14" t="s">
        <v>2</v>
      </c>
      <c r="E2" s="14" t="s">
        <v>3</v>
      </c>
      <c r="F2" s="14" t="s">
        <v>4</v>
      </c>
      <c r="G2" s="14" t="s">
        <v>5</v>
      </c>
      <c r="I2" s="16"/>
      <c r="J2" s="17"/>
    </row>
    <row r="3" spans="1:10" s="15" customFormat="1" ht="15.75" x14ac:dyDescent="0.25">
      <c r="A3" s="18" t="s">
        <v>6</v>
      </c>
      <c r="B3" s="15" t="s">
        <v>7</v>
      </c>
      <c r="C3" s="15" t="s">
        <v>8</v>
      </c>
      <c r="D3" s="19">
        <v>51.44</v>
      </c>
      <c r="E3" s="23">
        <v>1.43</v>
      </c>
      <c r="F3" s="23">
        <v>1.3360000000000001</v>
      </c>
      <c r="G3" s="23">
        <f>D3*E3*F3</f>
        <v>98.275091199999991</v>
      </c>
      <c r="H3" s="20"/>
    </row>
    <row r="4" spans="1:10" s="15" customFormat="1" ht="15.75" x14ac:dyDescent="0.25">
      <c r="A4" s="18" t="s">
        <v>9</v>
      </c>
      <c r="B4" s="15" t="s">
        <v>10</v>
      </c>
      <c r="C4" s="21" t="s">
        <v>11</v>
      </c>
      <c r="D4" s="19">
        <v>44.78</v>
      </c>
      <c r="E4" s="23">
        <v>1.43</v>
      </c>
      <c r="F4" s="23">
        <v>1.3360000000000001</v>
      </c>
      <c r="G4" s="23">
        <f t="shared" ref="G4:G6" si="0">D4*E4*F4</f>
        <v>85.551294400000003</v>
      </c>
      <c r="H4" s="20"/>
      <c r="I4" s="21"/>
    </row>
    <row r="5" spans="1:10" s="15" customFormat="1" ht="15.75" x14ac:dyDescent="0.25">
      <c r="A5" s="18" t="s">
        <v>12</v>
      </c>
      <c r="B5" s="15" t="s">
        <v>13</v>
      </c>
      <c r="C5" s="21" t="s">
        <v>14</v>
      </c>
      <c r="D5" s="19">
        <v>84.65</v>
      </c>
      <c r="E5" s="23">
        <v>1.43</v>
      </c>
      <c r="F5" s="23">
        <v>1.3360000000000001</v>
      </c>
      <c r="G5" s="23">
        <f t="shared" si="0"/>
        <v>161.72213200000002</v>
      </c>
      <c r="H5" s="20"/>
      <c r="I5" s="21"/>
    </row>
    <row r="6" spans="1:10" s="15" customFormat="1" ht="31.5" x14ac:dyDescent="0.25">
      <c r="A6" s="18" t="s">
        <v>15</v>
      </c>
      <c r="B6" s="15" t="s">
        <v>16</v>
      </c>
      <c r="C6" s="21" t="s">
        <v>17</v>
      </c>
      <c r="D6" s="19">
        <v>18.329999999999998</v>
      </c>
      <c r="E6" s="23">
        <v>1.43</v>
      </c>
      <c r="F6" s="23">
        <v>1.3360000000000001</v>
      </c>
      <c r="G6" s="23">
        <f t="shared" si="0"/>
        <v>35.019098399999997</v>
      </c>
      <c r="H6" s="20"/>
      <c r="I6" s="21"/>
    </row>
    <row r="7" spans="1:10" s="22" customFormat="1" ht="56.25" customHeight="1" x14ac:dyDescent="0.25">
      <c r="A7" s="40" t="s">
        <v>37</v>
      </c>
      <c r="B7" s="40"/>
      <c r="C7" s="40"/>
      <c r="D7" s="40"/>
      <c r="E7" s="40"/>
      <c r="F7" s="40"/>
      <c r="G7" s="40"/>
      <c r="H7" s="40"/>
      <c r="I7" s="40"/>
    </row>
  </sheetData>
  <mergeCells count="1">
    <mergeCell ref="A7:I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tabSelected="1" workbookViewId="0">
      <selection activeCell="L6" sqref="L6"/>
    </sheetView>
  </sheetViews>
  <sheetFormatPr defaultColWidth="9.140625" defaultRowHeight="15" x14ac:dyDescent="0.25"/>
  <cols>
    <col min="1" max="1" width="38.85546875" style="5" customWidth="1"/>
    <col min="2" max="5" width="9.140625" style="5"/>
    <col min="6" max="6" width="9.140625" style="28"/>
    <col min="7" max="7" width="12.7109375" style="31" customWidth="1"/>
    <col min="8" max="8" width="11.5703125" style="5" customWidth="1"/>
    <col min="9" max="9" width="11.85546875" style="12" customWidth="1"/>
    <col min="10" max="10" width="10.85546875" style="5" customWidth="1"/>
    <col min="11" max="11" width="11.140625" style="5" customWidth="1"/>
    <col min="12" max="12" width="20.42578125" style="5" customWidth="1"/>
    <col min="13" max="16384" width="9.140625" style="5"/>
  </cols>
  <sheetData>
    <row r="1" spans="1:12" ht="15.75" customHeight="1" thickBot="1" x14ac:dyDescent="0.3">
      <c r="A1" s="4"/>
      <c r="B1" s="41" t="s">
        <v>18</v>
      </c>
      <c r="C1" s="42"/>
      <c r="D1" s="42"/>
      <c r="E1" s="42"/>
      <c r="F1" s="42"/>
      <c r="G1" s="42"/>
      <c r="H1" s="42"/>
      <c r="I1" s="43"/>
      <c r="J1" s="44" t="s">
        <v>19</v>
      </c>
      <c r="K1" s="42"/>
      <c r="L1" s="43"/>
    </row>
    <row r="2" spans="1:12" ht="22.5" customHeight="1" thickBot="1" x14ac:dyDescent="0.3">
      <c r="A2" s="6" t="s">
        <v>20</v>
      </c>
      <c r="B2" s="45" t="s">
        <v>21</v>
      </c>
      <c r="C2" s="46"/>
      <c r="D2" s="46"/>
      <c r="E2" s="47"/>
      <c r="F2" s="48" t="s">
        <v>22</v>
      </c>
      <c r="G2" s="50" t="s">
        <v>23</v>
      </c>
      <c r="H2" s="52" t="s">
        <v>24</v>
      </c>
      <c r="I2" s="54" t="s">
        <v>25</v>
      </c>
      <c r="J2" s="52" t="s">
        <v>26</v>
      </c>
      <c r="K2" s="52" t="s">
        <v>27</v>
      </c>
      <c r="L2" s="52" t="s">
        <v>28</v>
      </c>
    </row>
    <row r="3" spans="1:12" ht="15.75" thickBot="1" x14ac:dyDescent="0.3">
      <c r="A3" s="7"/>
      <c r="B3" s="8" t="s">
        <v>29</v>
      </c>
      <c r="C3" s="8" t="s">
        <v>30</v>
      </c>
      <c r="D3" s="8" t="s">
        <v>31</v>
      </c>
      <c r="E3" s="8" t="s">
        <v>32</v>
      </c>
      <c r="F3" s="49"/>
      <c r="G3" s="51"/>
      <c r="H3" s="53"/>
      <c r="I3" s="55"/>
      <c r="J3" s="53"/>
      <c r="K3" s="53"/>
      <c r="L3" s="53"/>
    </row>
    <row r="4" spans="1:12" ht="15.75" thickBot="1" x14ac:dyDescent="0.3">
      <c r="A4" s="9"/>
      <c r="B4" s="1">
        <f>'Labor Rates'!G5</f>
        <v>161.72213200000002</v>
      </c>
      <c r="C4" s="1">
        <f>'Labor Rates'!G3</f>
        <v>98.275091199999991</v>
      </c>
      <c r="D4" s="1">
        <f>'Labor Rates'!G4</f>
        <v>85.551294400000003</v>
      </c>
      <c r="E4" s="1">
        <f>'Labor Rates'!G6</f>
        <v>35.019098399999997</v>
      </c>
      <c r="F4" s="27"/>
      <c r="G4" s="29"/>
      <c r="H4" s="10"/>
      <c r="I4" s="26"/>
      <c r="J4" s="10"/>
      <c r="K4" s="10"/>
      <c r="L4" s="10"/>
    </row>
    <row r="5" spans="1:12" ht="39" thickBot="1" x14ac:dyDescent="0.3">
      <c r="A5" s="11" t="s">
        <v>33</v>
      </c>
      <c r="B5" s="24">
        <v>0</v>
      </c>
      <c r="C5" s="24">
        <v>0</v>
      </c>
      <c r="D5" s="24">
        <v>0</v>
      </c>
      <c r="E5" s="24">
        <v>0.05</v>
      </c>
      <c r="F5" s="25">
        <f>SUM(B5:E5)</f>
        <v>0.05</v>
      </c>
      <c r="G5" s="30">
        <f>(B5*$B$4)+(C5*$C$4)+(D5*$D$4)+(E5*$E$4)</f>
        <v>1.7509549199999999</v>
      </c>
      <c r="H5" s="2">
        <v>0</v>
      </c>
      <c r="I5" s="13">
        <v>0</v>
      </c>
      <c r="J5" s="2">
        <v>43207</v>
      </c>
      <c r="K5" s="2">
        <f>J5*F5</f>
        <v>2160.35</v>
      </c>
      <c r="L5" s="2">
        <f>(G5+H5+I5)*J5</f>
        <v>75653.509228439987</v>
      </c>
    </row>
    <row r="6" spans="1:12" ht="26.25" thickBot="1" x14ac:dyDescent="0.3">
      <c r="A6" s="11" t="s">
        <v>34</v>
      </c>
      <c r="B6" s="24">
        <v>0</v>
      </c>
      <c r="C6" s="24">
        <v>0</v>
      </c>
      <c r="D6" s="24">
        <v>0</v>
      </c>
      <c r="E6" s="24">
        <v>0.05</v>
      </c>
      <c r="F6" s="25">
        <f>SUM(B6:E6)</f>
        <v>0.05</v>
      </c>
      <c r="G6" s="30">
        <f>(B6*$B$4)+(C6*$C$4)+(D6*$D$4)+(E6*$E$4)</f>
        <v>1.7509549199999999</v>
      </c>
      <c r="H6" s="2">
        <v>0</v>
      </c>
      <c r="I6" s="13">
        <v>0</v>
      </c>
      <c r="J6" s="2">
        <v>43207</v>
      </c>
      <c r="K6" s="2">
        <f>J6*F6</f>
        <v>2160.35</v>
      </c>
      <c r="L6" s="2">
        <f>(G6+H6+I6)*J6</f>
        <v>75653.509228439987</v>
      </c>
    </row>
    <row r="7" spans="1:12" customFormat="1" ht="40.5" customHeight="1" thickBot="1" x14ac:dyDescent="0.3">
      <c r="A7" s="33" t="s">
        <v>35</v>
      </c>
      <c r="B7" s="34"/>
      <c r="C7" s="34"/>
      <c r="D7" s="34"/>
      <c r="E7" s="34"/>
      <c r="F7" s="34"/>
      <c r="G7" s="34"/>
      <c r="H7" s="34"/>
      <c r="I7" s="34"/>
      <c r="J7" s="37" t="s">
        <v>36</v>
      </c>
      <c r="K7" s="38" t="s">
        <v>27</v>
      </c>
      <c r="L7" s="39" t="s">
        <v>28</v>
      </c>
    </row>
    <row r="8" spans="1:12" s="32" customFormat="1" ht="13.5" thickBot="1" x14ac:dyDescent="0.25">
      <c r="A8" s="33"/>
      <c r="B8" s="34"/>
      <c r="C8" s="34"/>
      <c r="D8" s="34"/>
      <c r="E8" s="34"/>
      <c r="F8" s="36"/>
      <c r="G8" s="34"/>
      <c r="H8" s="34"/>
      <c r="I8" s="34">
        <f>SUM(I5:I7)</f>
        <v>0</v>
      </c>
      <c r="J8" s="35">
        <f>SUM(J5:J6)</f>
        <v>86414</v>
      </c>
      <c r="K8" s="36">
        <f>SUM(K5:K6)</f>
        <v>4320.7</v>
      </c>
      <c r="L8" s="34">
        <f>SUM(L5:L6)</f>
        <v>151307.01845687997</v>
      </c>
    </row>
    <row r="10" spans="1:12" x14ac:dyDescent="0.25">
      <c r="A10" s="5" t="s">
        <v>38</v>
      </c>
    </row>
    <row r="11" spans="1:12" x14ac:dyDescent="0.25">
      <c r="A11" s="5" t="s">
        <v>39</v>
      </c>
    </row>
    <row r="16" spans="1:12" ht="15" customHeight="1" x14ac:dyDescent="0.25"/>
  </sheetData>
  <mergeCells count="10">
    <mergeCell ref="B1:I1"/>
    <mergeCell ref="J1:L1"/>
    <mergeCell ref="B2:E2"/>
    <mergeCell ref="F2:F3"/>
    <mergeCell ref="G2:G3"/>
    <mergeCell ref="H2:H3"/>
    <mergeCell ref="I2:I3"/>
    <mergeCell ref="J2:J3"/>
    <mergeCell ref="K2:K3"/>
    <mergeCell ref="L2:L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2018-08-23T16:02:16+00:00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84BFAB1F326664D95DFCCFEB85AB24C" ma:contentTypeVersion="13" ma:contentTypeDescription="Create a new document." ma:contentTypeScope="" ma:versionID="5e7ec5c7f47a45cbf12d5b4cc00deb2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f28f310-362b-4610-b060-cb75eb87a933" xmlns:ns6="f6732931-4cb9-49b3-9b03-dd5969ae9697" targetNamespace="http://schemas.microsoft.com/office/2006/metadata/properties" ma:root="true" ma:fieldsID="5057f9e55f77a1aa35374d51bf7716e5" ns1:_="" ns2:_="" ns3:_="" ns4:_="" ns5:_="" ns6:_="">
    <xsd:import namespace="http://schemas.microsoft.com/sharepoint/v3"/>
    <xsd:import namespace="4ffa91fb-a0ff-4ac5-b2db-65c790d184a4"/>
    <xsd:import namespace="http://schemas.microsoft.com/sharepoint.v3"/>
    <xsd:import namespace="http://schemas.microsoft.com/sharepoint/v3/fields"/>
    <xsd:import namespace="0f28f310-362b-4610-b060-cb75eb87a933"/>
    <xsd:import namespace="f6732931-4cb9-49b3-9b03-dd5969ae969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SearchProperties" minOccurs="0"/>
                <xsd:element ref="ns5:MediaServiceObjectDetectorVersions" minOccurs="0"/>
                <xsd:element ref="ns5:MediaServiceDateTaken"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fa96e4f8-3797-44fd-a617-4920dcc968a8}" ma:internalName="TaxCatchAllLabel" ma:readOnly="true" ma:showField="CatchAllDataLabel" ma:web="7b853237-49c4-4fca-80f6-51ad32aadab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fa96e4f8-3797-44fd-a617-4920dcc968a8}" ma:internalName="TaxCatchAll" ma:showField="CatchAllData" ma:web="7b853237-49c4-4fca-80f6-51ad32aadab4">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28f310-362b-4610-b060-cb75eb87a933"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732931-4cb9-49b3-9b03-dd5969ae9697"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FA3B6D-D429-480A-9262-0B6E662ABC13}">
  <ds:schemaRefs>
    <ds:schemaRef ds:uri="Microsoft.SharePoint.Taxonomy.ContentTypeSync"/>
  </ds:schemaRefs>
</ds:datastoreItem>
</file>

<file path=customXml/itemProps2.xml><?xml version="1.0" encoding="utf-8"?>
<ds:datastoreItem xmlns:ds="http://schemas.openxmlformats.org/officeDocument/2006/customXml" ds:itemID="{B2791435-5AF3-4D31-B452-C709846A9F6B}">
  <ds:schemaRefs>
    <ds:schemaRef ds:uri="http://schemas.microsoft.com/sharepoint/v3/contenttype/forms"/>
  </ds:schemaRefs>
</ds:datastoreItem>
</file>

<file path=customXml/itemProps3.xml><?xml version="1.0" encoding="utf-8"?>
<ds:datastoreItem xmlns:ds="http://schemas.openxmlformats.org/officeDocument/2006/customXml" ds:itemID="{2DD1D1C0-9301-4D08-8A9E-534E780E7796}">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customXml/itemProps4.xml><?xml version="1.0" encoding="utf-8"?>
<ds:datastoreItem xmlns:ds="http://schemas.openxmlformats.org/officeDocument/2006/customXml" ds:itemID="{59B34FA1-12E8-4745-9454-2A9F1926B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f28f310-362b-4610-b060-cb75eb87a933"/>
    <ds:schemaRef ds:uri="f6732931-4cb9-49b3-9b03-dd5969ae9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Labor Rates</vt:lpstr>
      <vt:lpstr>Respondent Burden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Stanley, Laura</dc:creator>
  <cp:keywords/>
  <dc:description/>
  <cp:lastModifiedBy>Vyas, Peggy</cp:lastModifiedBy>
  <cp:revision/>
  <dcterms:created xsi:type="dcterms:W3CDTF">2018-03-26T17:10:56Z</dcterms:created>
  <dcterms:modified xsi:type="dcterms:W3CDTF">2025-08-22T18:41:32Z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0x010100A84BFAB1F326664D95DFCCFEB85AB24C</vt:lpwstr>
  </property>
  <property fmtid="{D5CDD505-2E9C-101B-9397-08002B2CF9AE}" pid="3" name="TaxKeyword">
    <vt:lpwstr/>
  </property>
  <property fmtid="{D5CDD505-2E9C-101B-9397-08002B2CF9AE}" pid="4" name="Document_x0020_Type">
    <vt:lpwstr/>
  </property>
  <property fmtid="{D5CDD505-2E9C-101B-9397-08002B2CF9AE}" pid="5" name="EPA Subject">
    <vt:lpwstr/>
  </property>
  <property fmtid="{D5CDD505-2E9C-101B-9397-08002B2CF9AE}" pid="6" name="EPA_x0020_Subject">
    <vt:lpwstr/>
  </property>
  <property fmtid="{D5CDD505-2E9C-101B-9397-08002B2CF9AE}" pid="7" name="Document Type">
    <vt:lpwstr/>
  </property>
</Properties>
</file>