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dc.gov\project\CDC_OD_OADS\SI\IC\_OMB CLEARANCE SUBMISSIONS\_ACTIVE ICRs\FY19 Electronic ICR's\OS\0920-1132 PPMR\Revisions 16AUG2019\"/>
    </mc:Choice>
  </mc:AlternateContent>
  <bookViews>
    <workbookView xWindow="0" yWindow="0" windowWidth="21930" windowHeight="7590" tabRatio="741" firstSheet="1" activeTab="1"/>
  </bookViews>
  <sheets>
    <sheet name="Config" sheetId="12" state="hidden" r:id="rId1"/>
    <sheet name="Home Page" sheetId="11" r:id="rId2"/>
    <sheet name="Summary" sheetId="10" r:id="rId3"/>
    <sheet name="Personnel Salary and Fringe" sheetId="2" r:id="rId4"/>
    <sheet name="Contracts" sheetId="3" r:id="rId5"/>
    <sheet name="Consultants" sheetId="4" r:id="rId6"/>
    <sheet name="Equipment" sheetId="14" r:id="rId7"/>
    <sheet name="Supplies" sheetId="15" r:id="rId8"/>
    <sheet name="Travel" sheetId="16" r:id="rId9"/>
    <sheet name="Other" sheetId="17" r:id="rId10"/>
  </sheets>
  <definedNames>
    <definedName name="AwardeeName">Config!$B$14</definedName>
    <definedName name="lkpProgYears">Config!$K$10:$K$15</definedName>
    <definedName name="lkpStateNames">Config!$I$10:$I$60</definedName>
    <definedName name="NavConsultants">Consultants!$A$3</definedName>
    <definedName name="NavContracts">Contracts!$A$3</definedName>
    <definedName name="NavEquipment">Equipment!$A$5</definedName>
    <definedName name="NavHome">'Home Page'!$A$1</definedName>
    <definedName name="NavOther">Other!$A$5</definedName>
    <definedName name="NavPersonnel">'Personnel Salary and Fringe'!$A$3</definedName>
    <definedName name="NavSummary">Summary!$A$3</definedName>
    <definedName name="NavSupplies">Supplies!$A$5</definedName>
    <definedName name="NavTravel">Travel!$A$5</definedName>
    <definedName name="Offset_Consultants">Config!$E$16</definedName>
    <definedName name="Offset_Contracts">Config!$E$15</definedName>
    <definedName name="Offset_Personnel">Config!$E$14</definedName>
    <definedName name="PersonnelTable">'Personnel Salary and Fringe'!$4:$16</definedName>
    <definedName name="_xlnm.Print_Area" localSheetId="5">Consultants!$B$2:$I$19</definedName>
    <definedName name="_xlnm.Print_Area" localSheetId="4">Contracts!$B$2:$I$19</definedName>
    <definedName name="_xlnm.Print_Area" localSheetId="6">Equipment!$B$2:$J$45</definedName>
    <definedName name="_xlnm.Print_Area" localSheetId="1">'Home Page'!$B$1:$H$27</definedName>
    <definedName name="_xlnm.Print_Area" localSheetId="9">Other!$B$2:$J$44</definedName>
    <definedName name="_xlnm.Print_Area" localSheetId="3">'Personnel Salary and Fringe'!$B$2:$G$16</definedName>
    <definedName name="_xlnm.Print_Area" localSheetId="2">Summary!$B$2:$F$21</definedName>
    <definedName name="_xlnm.Print_Area" localSheetId="7">Supplies!$B$2:$K$44</definedName>
    <definedName name="_xlnm.Print_Area" localSheetId="8">Travel!$B$2:$L$44</definedName>
    <definedName name="_xlnm.Print_Titles" localSheetId="6">Equipment!$4:$4</definedName>
    <definedName name="_xlnm.Print_Titles" localSheetId="9">Other!$3:$3</definedName>
    <definedName name="_xlnm.Print_Titles" localSheetId="7">Supplies!$3:$3</definedName>
    <definedName name="_xlnm.Print_Titles" localSheetId="8">Travel!$3:$3</definedName>
    <definedName name="ProgramYear">Config!$B$13</definedName>
    <definedName name="TemplateType">Config!$B$8</definedName>
    <definedName name="TemplateVersion">Config!$B$9</definedName>
    <definedName name="Title1">Config!$B$11</definedName>
    <definedName name="Title2">Config!$B$12</definedName>
    <definedName name="Tolerance_Pcts" comment="Used to compare target to actual pct and give some leeway in conditional formatting">Config!$E$9</definedName>
    <definedName name="Z_7CD38D30_378B_4F82_84EA_B9D30A1B9308_.wvu.Cols" localSheetId="0" hidden="1">Config!$P:$XFD</definedName>
    <definedName name="Z_7CD38D30_378B_4F82_84EA_B9D30A1B9308_.wvu.Cols" localSheetId="5" hidden="1">Consultants!$L:$XFD</definedName>
    <definedName name="Z_7CD38D30_378B_4F82_84EA_B9D30A1B9308_.wvu.Cols" localSheetId="4" hidden="1">Contracts!$K:$XFD</definedName>
    <definedName name="Z_7CD38D30_378B_4F82_84EA_B9D30A1B9308_.wvu.Cols" localSheetId="1" hidden="1">'Home Page'!$J:$XFD</definedName>
    <definedName name="Z_7CD38D30_378B_4F82_84EA_B9D30A1B9308_.wvu.Cols" localSheetId="9" hidden="1">Other!$L:$XFD</definedName>
    <definedName name="Z_7CD38D30_378B_4F82_84EA_B9D30A1B9308_.wvu.Cols" localSheetId="3" hidden="1">'Personnel Salary and Fringe'!$I:$XFD</definedName>
    <definedName name="Z_7CD38D30_378B_4F82_84EA_B9D30A1B9308_.wvu.Cols" localSheetId="2" hidden="1">Summary!$H:$XFA</definedName>
    <definedName name="Z_7CD38D30_378B_4F82_84EA_B9D30A1B9308_.wvu.Cols" localSheetId="7" hidden="1">Supplies!$M:$XFD</definedName>
    <definedName name="Z_7CD38D30_378B_4F82_84EA_B9D30A1B9308_.wvu.Cols" localSheetId="8" hidden="1">Travel!$N:$XFD</definedName>
    <definedName name="Z_7CD38D30_378B_4F82_84EA_B9D30A1B9308_.wvu.Rows" localSheetId="5" hidden="1">Consultants!#REF!,Consultants!#REF!</definedName>
    <definedName name="Z_7CD38D30_378B_4F82_84EA_B9D30A1B9308_.wvu.Rows" localSheetId="4" hidden="1">Contracts!$20:$1048576</definedName>
    <definedName name="Z_7CD38D30_378B_4F82_84EA_B9D30A1B9308_.wvu.Rows" localSheetId="6" hidden="1">Equipment!$46:$1048576</definedName>
    <definedName name="Z_7CD38D30_378B_4F82_84EA_B9D30A1B9308_.wvu.Rows" localSheetId="1" hidden="1">'Home Page'!$30:$1048576</definedName>
    <definedName name="Z_7CD38D30_378B_4F82_84EA_B9D30A1B9308_.wvu.Rows" localSheetId="9" hidden="1">Other!$45:$1048576</definedName>
    <definedName name="Z_7CD38D30_378B_4F82_84EA_B9D30A1B9308_.wvu.Rows" localSheetId="2" hidden="1">Summary!$29:$1048576,Summary!#REF!,Summary!$23:$28</definedName>
    <definedName name="Z_7CD38D30_378B_4F82_84EA_B9D30A1B9308_.wvu.Rows" localSheetId="7" hidden="1">Supplies!$45:$1048576</definedName>
    <definedName name="Z_7CD38D30_378B_4F82_84EA_B9D30A1B9308_.wvu.Rows" localSheetId="8" hidden="1">Travel!$45:$1048576</definedName>
  </definedNames>
  <calcPr calcId="162913"/>
  <customWorkbookViews>
    <customWorkbookView name="Main" guid="{7CD38D30-378B-4F82-84EA-B9D30A1B9308}" includePrintSettings="0" maximized="1" xWindow="-9" yWindow="-9" windowWidth="1938" windowHeight="1050" tabRatio="741" activeSheetId="1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1" i="4" l="1"/>
  <c r="H642" i="4" s="1"/>
  <c r="K637" i="4"/>
  <c r="K636" i="4"/>
  <c r="H631" i="4"/>
  <c r="A628" i="4"/>
  <c r="H625" i="4"/>
  <c r="H626" i="4" s="1"/>
  <c r="K621" i="4"/>
  <c r="K620" i="4"/>
  <c r="H615" i="4"/>
  <c r="A612" i="4"/>
  <c r="H609" i="4"/>
  <c r="H610" i="4" s="1"/>
  <c r="K605" i="4"/>
  <c r="K604" i="4"/>
  <c r="H599" i="4"/>
  <c r="A596" i="4"/>
  <c r="H593" i="4"/>
  <c r="H594" i="4" s="1"/>
  <c r="K589" i="4"/>
  <c r="K588" i="4"/>
  <c r="H583" i="4"/>
  <c r="A580" i="4"/>
  <c r="H577" i="4"/>
  <c r="H578" i="4" s="1"/>
  <c r="K573" i="4"/>
  <c r="K572" i="4"/>
  <c r="H567" i="4"/>
  <c r="A564" i="4"/>
  <c r="H561" i="4"/>
  <c r="K557" i="4"/>
  <c r="K556" i="4"/>
  <c r="H551" i="4"/>
  <c r="H562" i="4" s="1"/>
  <c r="A548" i="4"/>
  <c r="H545" i="4"/>
  <c r="H546" i="4" s="1"/>
  <c r="K541" i="4"/>
  <c r="K540" i="4"/>
  <c r="H535" i="4"/>
  <c r="A532" i="4"/>
  <c r="H529" i="4"/>
  <c r="H530" i="4" s="1"/>
  <c r="K525" i="4"/>
  <c r="K524" i="4"/>
  <c r="H519" i="4"/>
  <c r="A516" i="4"/>
  <c r="H513" i="4"/>
  <c r="H514" i="4" s="1"/>
  <c r="K509" i="4"/>
  <c r="K508" i="4"/>
  <c r="H503" i="4"/>
  <c r="A500" i="4"/>
  <c r="H497" i="4"/>
  <c r="H498" i="4" s="1"/>
  <c r="K493" i="4"/>
  <c r="K492" i="4"/>
  <c r="H487" i="4"/>
  <c r="A484" i="4"/>
  <c r="H481" i="4"/>
  <c r="H482" i="4" s="1"/>
  <c r="K477" i="4"/>
  <c r="K476" i="4"/>
  <c r="H471" i="4"/>
  <c r="A468" i="4"/>
  <c r="H465" i="4"/>
  <c r="H466" i="4" s="1"/>
  <c r="K461" i="4"/>
  <c r="K460" i="4"/>
  <c r="H455" i="4"/>
  <c r="A452" i="4"/>
  <c r="H449" i="4"/>
  <c r="H450" i="4" s="1"/>
  <c r="K445" i="4"/>
  <c r="K444" i="4"/>
  <c r="H439" i="4"/>
  <c r="A436" i="4"/>
  <c r="H433" i="4"/>
  <c r="H434" i="4" s="1"/>
  <c r="K429" i="4"/>
  <c r="K428" i="4"/>
  <c r="H423" i="4"/>
  <c r="A420" i="4"/>
  <c r="H417" i="4"/>
  <c r="H418" i="4" s="1"/>
  <c r="K413" i="4"/>
  <c r="K412" i="4"/>
  <c r="H407" i="4"/>
  <c r="A404" i="4"/>
  <c r="H401" i="4"/>
  <c r="K397" i="4"/>
  <c r="K396" i="4"/>
  <c r="H391" i="4"/>
  <c r="H402" i="4" s="1"/>
  <c r="A388" i="4"/>
  <c r="H385" i="4"/>
  <c r="H386" i="4" s="1"/>
  <c r="K381" i="4"/>
  <c r="K380" i="4"/>
  <c r="H375" i="4"/>
  <c r="A372" i="4"/>
  <c r="H369" i="4"/>
  <c r="H370" i="4" s="1"/>
  <c r="K365" i="4"/>
  <c r="K364" i="4"/>
  <c r="H359" i="4"/>
  <c r="A356" i="4"/>
  <c r="H353" i="4"/>
  <c r="H354" i="4" s="1"/>
  <c r="K349" i="4"/>
  <c r="K348" i="4"/>
  <c r="H343" i="4"/>
  <c r="A340" i="4"/>
  <c r="H337" i="4"/>
  <c r="H338" i="4" s="1"/>
  <c r="K333" i="4"/>
  <c r="K332" i="4"/>
  <c r="H327" i="4"/>
  <c r="A324" i="4"/>
  <c r="H321" i="4"/>
  <c r="H322" i="4" s="1"/>
  <c r="K317" i="4"/>
  <c r="K316" i="4"/>
  <c r="H311" i="4"/>
  <c r="A308" i="4"/>
  <c r="H305" i="4"/>
  <c r="H306" i="4" s="1"/>
  <c r="K301" i="4"/>
  <c r="K300" i="4"/>
  <c r="H295" i="4"/>
  <c r="A292" i="4"/>
  <c r="H289" i="4"/>
  <c r="H290" i="4" s="1"/>
  <c r="K285" i="4"/>
  <c r="K284" i="4"/>
  <c r="H279" i="4"/>
  <c r="A276" i="4"/>
  <c r="H273" i="4"/>
  <c r="H274" i="4" s="1"/>
  <c r="K269" i="4"/>
  <c r="K268" i="4"/>
  <c r="H263" i="4"/>
  <c r="A260" i="4"/>
  <c r="H257" i="4"/>
  <c r="H258" i="4" s="1"/>
  <c r="K253" i="4"/>
  <c r="K252" i="4"/>
  <c r="H247" i="4"/>
  <c r="A244" i="4"/>
  <c r="H241" i="4"/>
  <c r="H242" i="4" s="1"/>
  <c r="K237" i="4"/>
  <c r="K236" i="4"/>
  <c r="H231" i="4"/>
  <c r="A228" i="4"/>
  <c r="H225" i="4"/>
  <c r="H226" i="4" s="1"/>
  <c r="K221" i="4"/>
  <c r="K220" i="4"/>
  <c r="H215" i="4"/>
  <c r="A212" i="4"/>
  <c r="H209" i="4"/>
  <c r="H210" i="4" s="1"/>
  <c r="K205" i="4"/>
  <c r="K204" i="4"/>
  <c r="H199" i="4"/>
  <c r="A196" i="4"/>
  <c r="H193" i="4"/>
  <c r="H194" i="4" s="1"/>
  <c r="K189" i="4"/>
  <c r="K188" i="4"/>
  <c r="H183" i="4"/>
  <c r="A180" i="4"/>
  <c r="H177" i="4"/>
  <c r="H178" i="4" s="1"/>
  <c r="K173" i="4"/>
  <c r="K172" i="4"/>
  <c r="H167" i="4"/>
  <c r="A164" i="4"/>
  <c r="H161" i="4"/>
  <c r="K157" i="4"/>
  <c r="K156" i="4"/>
  <c r="H151" i="4"/>
  <c r="H162" i="4" s="1"/>
  <c r="A148" i="4"/>
  <c r="H145" i="4"/>
  <c r="H146" i="4" s="1"/>
  <c r="K141" i="4"/>
  <c r="K140" i="4"/>
  <c r="H135" i="4"/>
  <c r="A132" i="4"/>
  <c r="H129" i="4"/>
  <c r="K125" i="4"/>
  <c r="K124" i="4"/>
  <c r="H119" i="4"/>
  <c r="H130" i="4" s="1"/>
  <c r="A116" i="4"/>
  <c r="H113" i="4"/>
  <c r="H114" i="4" s="1"/>
  <c r="K109" i="4"/>
  <c r="K108" i="4"/>
  <c r="H103" i="4"/>
  <c r="A100" i="4"/>
  <c r="H97" i="4"/>
  <c r="K93" i="4"/>
  <c r="K92" i="4"/>
  <c r="H87" i="4"/>
  <c r="H98" i="4" s="1"/>
  <c r="A84" i="4"/>
  <c r="H81" i="4"/>
  <c r="H82" i="4" s="1"/>
  <c r="K77" i="4"/>
  <c r="K76" i="4"/>
  <c r="H71" i="4"/>
  <c r="A68" i="4"/>
  <c r="H65" i="4"/>
  <c r="H66" i="4" s="1"/>
  <c r="K61" i="4"/>
  <c r="K60" i="4"/>
  <c r="H55" i="4"/>
  <c r="A52" i="4"/>
  <c r="H49" i="4"/>
  <c r="K45" i="4"/>
  <c r="K44" i="4"/>
  <c r="H39" i="4"/>
  <c r="H50" i="4" s="1"/>
  <c r="A36" i="4"/>
  <c r="H33" i="4"/>
  <c r="K29" i="4"/>
  <c r="K28" i="4"/>
  <c r="H23" i="4"/>
  <c r="H34" i="4" s="1"/>
  <c r="A20" i="4"/>
  <c r="H642" i="3"/>
  <c r="D639" i="3" s="1"/>
  <c r="L639" i="3" s="1"/>
  <c r="K640" i="3"/>
  <c r="H640" i="3"/>
  <c r="D640" i="3"/>
  <c r="L640" i="3" s="1"/>
  <c r="K639" i="3"/>
  <c r="A628" i="3"/>
  <c r="K624" i="3"/>
  <c r="H624" i="3"/>
  <c r="H626" i="3" s="1"/>
  <c r="K623" i="3"/>
  <c r="A612" i="3"/>
  <c r="K608" i="3"/>
  <c r="H608" i="3"/>
  <c r="H610" i="3" s="1"/>
  <c r="K607" i="3"/>
  <c r="A596" i="3"/>
  <c r="K592" i="3"/>
  <c r="H592" i="3"/>
  <c r="H594" i="3" s="1"/>
  <c r="K591" i="3"/>
  <c r="A580" i="3"/>
  <c r="K576" i="3"/>
  <c r="H576" i="3"/>
  <c r="H578" i="3" s="1"/>
  <c r="K575" i="3"/>
  <c r="A564" i="3"/>
  <c r="K560" i="3"/>
  <c r="H560" i="3"/>
  <c r="H562" i="3" s="1"/>
  <c r="K559" i="3"/>
  <c r="A548" i="3"/>
  <c r="H546" i="3"/>
  <c r="D543" i="3" s="1"/>
  <c r="L543" i="3" s="1"/>
  <c r="L544" i="3"/>
  <c r="K544" i="3"/>
  <c r="H544" i="3"/>
  <c r="D544" i="3"/>
  <c r="K543" i="3"/>
  <c r="A532" i="3"/>
  <c r="K528" i="3"/>
  <c r="H528" i="3"/>
  <c r="H530" i="3" s="1"/>
  <c r="K527" i="3"/>
  <c r="A516" i="3"/>
  <c r="K512" i="3"/>
  <c r="H512" i="3"/>
  <c r="H514" i="3" s="1"/>
  <c r="K511" i="3"/>
  <c r="A500" i="3"/>
  <c r="K496" i="3"/>
  <c r="H496" i="3"/>
  <c r="H498" i="3" s="1"/>
  <c r="K495" i="3"/>
  <c r="A484" i="3"/>
  <c r="K480" i="3"/>
  <c r="H480" i="3"/>
  <c r="H482" i="3" s="1"/>
  <c r="K479" i="3"/>
  <c r="A468" i="3"/>
  <c r="K464" i="3"/>
  <c r="H464" i="3"/>
  <c r="H466" i="3" s="1"/>
  <c r="K463" i="3"/>
  <c r="A452" i="3"/>
  <c r="K448" i="3"/>
  <c r="H448" i="3"/>
  <c r="H450" i="3" s="1"/>
  <c r="K447" i="3"/>
  <c r="A436" i="3"/>
  <c r="K432" i="3"/>
  <c r="H432" i="3"/>
  <c r="H434" i="3" s="1"/>
  <c r="K431" i="3"/>
  <c r="A420" i="3"/>
  <c r="K416" i="3"/>
  <c r="H416" i="3"/>
  <c r="H418" i="3" s="1"/>
  <c r="K415" i="3"/>
  <c r="A404" i="3"/>
  <c r="K400" i="3"/>
  <c r="H400" i="3"/>
  <c r="H402" i="3" s="1"/>
  <c r="K399" i="3"/>
  <c r="A388" i="3"/>
  <c r="K384" i="3"/>
  <c r="H384" i="3"/>
  <c r="H386" i="3" s="1"/>
  <c r="K383" i="3"/>
  <c r="A372" i="3"/>
  <c r="K368" i="3"/>
  <c r="H368" i="3"/>
  <c r="H370" i="3" s="1"/>
  <c r="K367" i="3"/>
  <c r="A356" i="3"/>
  <c r="K352" i="3"/>
  <c r="H352" i="3"/>
  <c r="H354" i="3" s="1"/>
  <c r="K351" i="3"/>
  <c r="A340" i="3"/>
  <c r="K336" i="3"/>
  <c r="H336" i="3"/>
  <c r="H338" i="3" s="1"/>
  <c r="K335" i="3"/>
  <c r="A324" i="3"/>
  <c r="K320" i="3"/>
  <c r="H320" i="3"/>
  <c r="H322" i="3" s="1"/>
  <c r="K319" i="3"/>
  <c r="A308" i="3"/>
  <c r="K304" i="3"/>
  <c r="H304" i="3"/>
  <c r="H306" i="3" s="1"/>
  <c r="K303" i="3"/>
  <c r="A292" i="3"/>
  <c r="K288" i="3"/>
  <c r="H288" i="3"/>
  <c r="H290" i="3" s="1"/>
  <c r="K287" i="3"/>
  <c r="A276" i="3"/>
  <c r="K272" i="3"/>
  <c r="H272" i="3"/>
  <c r="H274" i="3" s="1"/>
  <c r="K271" i="3"/>
  <c r="A260" i="3"/>
  <c r="K256" i="3"/>
  <c r="H256" i="3"/>
  <c r="H258" i="3" s="1"/>
  <c r="K255" i="3"/>
  <c r="A244" i="3"/>
  <c r="K240" i="3"/>
  <c r="H240" i="3"/>
  <c r="H242" i="3" s="1"/>
  <c r="K239" i="3"/>
  <c r="A228" i="3"/>
  <c r="K224" i="3"/>
  <c r="H224" i="3"/>
  <c r="H226" i="3" s="1"/>
  <c r="K223" i="3"/>
  <c r="A212" i="3"/>
  <c r="K208" i="3"/>
  <c r="H208" i="3"/>
  <c r="H210" i="3" s="1"/>
  <c r="K207" i="3"/>
  <c r="A196" i="3"/>
  <c r="K192" i="3"/>
  <c r="H192" i="3"/>
  <c r="H194" i="3" s="1"/>
  <c r="K191" i="3"/>
  <c r="A180" i="3"/>
  <c r="K176" i="3"/>
  <c r="H176" i="3"/>
  <c r="H178" i="3" s="1"/>
  <c r="K175" i="3"/>
  <c r="A164" i="3"/>
  <c r="K160" i="3"/>
  <c r="H160" i="3"/>
  <c r="H162" i="3" s="1"/>
  <c r="K159" i="3"/>
  <c r="A148" i="3"/>
  <c r="K144" i="3"/>
  <c r="H144" i="3"/>
  <c r="H146" i="3" s="1"/>
  <c r="K143" i="3"/>
  <c r="A132" i="3"/>
  <c r="K128" i="3"/>
  <c r="H128" i="3"/>
  <c r="H130" i="3" s="1"/>
  <c r="K127" i="3"/>
  <c r="A116" i="3"/>
  <c r="K112" i="3"/>
  <c r="H112" i="3"/>
  <c r="H114" i="3" s="1"/>
  <c r="K111" i="3"/>
  <c r="A100" i="3"/>
  <c r="H98" i="3"/>
  <c r="D95" i="3" s="1"/>
  <c r="L95" i="3" s="1"/>
  <c r="K96" i="3"/>
  <c r="H96" i="3"/>
  <c r="D96" i="3"/>
  <c r="L96" i="3" s="1"/>
  <c r="K95" i="3"/>
  <c r="A84" i="3"/>
  <c r="K80" i="3"/>
  <c r="H80" i="3"/>
  <c r="H82" i="3" s="1"/>
  <c r="K79" i="3"/>
  <c r="A68" i="3"/>
  <c r="K64" i="3"/>
  <c r="H64" i="3"/>
  <c r="H66" i="3" s="1"/>
  <c r="K63" i="3"/>
  <c r="A52" i="3"/>
  <c r="K48" i="3"/>
  <c r="H48" i="3"/>
  <c r="H50" i="3" s="1"/>
  <c r="K47" i="3"/>
  <c r="A36" i="3"/>
  <c r="H34" i="3"/>
  <c r="D31" i="3" s="1"/>
  <c r="L31" i="3" s="1"/>
  <c r="K32" i="3"/>
  <c r="H32" i="3"/>
  <c r="K31" i="3"/>
  <c r="A20" i="3"/>
  <c r="B2" i="11"/>
  <c r="B14" i="12"/>
  <c r="D605" i="4" l="1"/>
  <c r="L605" i="4" s="1"/>
  <c r="D604" i="4"/>
  <c r="L604" i="4" s="1"/>
  <c r="D588" i="4"/>
  <c r="L588" i="4" s="1"/>
  <c r="D589" i="4"/>
  <c r="L589" i="4" s="1"/>
  <c r="D620" i="4"/>
  <c r="L620" i="4" s="1"/>
  <c r="D621" i="4"/>
  <c r="L621" i="4" s="1"/>
  <c r="D573" i="4"/>
  <c r="L573" i="4" s="1"/>
  <c r="D572" i="4"/>
  <c r="L572" i="4" s="1"/>
  <c r="D637" i="4"/>
  <c r="L637" i="4" s="1"/>
  <c r="D636" i="4"/>
  <c r="L636" i="4" s="1"/>
  <c r="D557" i="4"/>
  <c r="L557" i="4" s="1"/>
  <c r="D556" i="4"/>
  <c r="L556" i="4" s="1"/>
  <c r="D525" i="4"/>
  <c r="L525" i="4" s="1"/>
  <c r="D524" i="4"/>
  <c r="L524" i="4" s="1"/>
  <c r="D540" i="4"/>
  <c r="L540" i="4" s="1"/>
  <c r="D541" i="4"/>
  <c r="L541" i="4" s="1"/>
  <c r="D508" i="4"/>
  <c r="L508" i="4" s="1"/>
  <c r="D509" i="4"/>
  <c r="L509" i="4" s="1"/>
  <c r="D493" i="4"/>
  <c r="L493" i="4" s="1"/>
  <c r="D492" i="4"/>
  <c r="L492" i="4" s="1"/>
  <c r="D428" i="4"/>
  <c r="L428" i="4" s="1"/>
  <c r="D429" i="4"/>
  <c r="L429" i="4" s="1"/>
  <c r="D445" i="4"/>
  <c r="L445" i="4" s="1"/>
  <c r="D444" i="4"/>
  <c r="L444" i="4" s="1"/>
  <c r="D460" i="4"/>
  <c r="L460" i="4" s="1"/>
  <c r="D461" i="4"/>
  <c r="L461" i="4" s="1"/>
  <c r="D413" i="4"/>
  <c r="L413" i="4" s="1"/>
  <c r="D412" i="4"/>
  <c r="L412" i="4" s="1"/>
  <c r="D477" i="4"/>
  <c r="L477" i="4" s="1"/>
  <c r="D476" i="4"/>
  <c r="L476" i="4" s="1"/>
  <c r="D365" i="4"/>
  <c r="L365" i="4" s="1"/>
  <c r="D364" i="4"/>
  <c r="L364" i="4" s="1"/>
  <c r="D380" i="4"/>
  <c r="L380" i="4" s="1"/>
  <c r="D381" i="4"/>
  <c r="L381" i="4" s="1"/>
  <c r="D348" i="4"/>
  <c r="L348" i="4" s="1"/>
  <c r="D349" i="4"/>
  <c r="L349" i="4" s="1"/>
  <c r="D397" i="4"/>
  <c r="L397" i="4" s="1"/>
  <c r="D396" i="4"/>
  <c r="L396" i="4" s="1"/>
  <c r="D333" i="4"/>
  <c r="L333" i="4" s="1"/>
  <c r="D332" i="4"/>
  <c r="L332" i="4" s="1"/>
  <c r="D268" i="4"/>
  <c r="L268" i="4" s="1"/>
  <c r="D269" i="4"/>
  <c r="L269" i="4" s="1"/>
  <c r="D300" i="4"/>
  <c r="L300" i="4" s="1"/>
  <c r="D301" i="4"/>
  <c r="L301" i="4" s="1"/>
  <c r="D285" i="4"/>
  <c r="L285" i="4" s="1"/>
  <c r="D284" i="4"/>
  <c r="L284" i="4" s="1"/>
  <c r="D253" i="4"/>
  <c r="L253" i="4" s="1"/>
  <c r="D252" i="4"/>
  <c r="L252" i="4" s="1"/>
  <c r="D317" i="4"/>
  <c r="L317" i="4" s="1"/>
  <c r="D316" i="4"/>
  <c r="L316" i="4" s="1"/>
  <c r="D205" i="4"/>
  <c r="L205" i="4" s="1"/>
  <c r="D204" i="4"/>
  <c r="L204" i="4" s="1"/>
  <c r="D173" i="4"/>
  <c r="L173" i="4" s="1"/>
  <c r="D172" i="4"/>
  <c r="L172" i="4" s="1"/>
  <c r="D237" i="4"/>
  <c r="L237" i="4" s="1"/>
  <c r="D236" i="4"/>
  <c r="L236" i="4" s="1"/>
  <c r="D188" i="4"/>
  <c r="L188" i="4" s="1"/>
  <c r="D189" i="4"/>
  <c r="L189" i="4" s="1"/>
  <c r="D220" i="4"/>
  <c r="L220" i="4" s="1"/>
  <c r="D221" i="4"/>
  <c r="L221" i="4" s="1"/>
  <c r="D93" i="4"/>
  <c r="L93" i="4" s="1"/>
  <c r="D92" i="4"/>
  <c r="L92" i="4" s="1"/>
  <c r="D108" i="4"/>
  <c r="L108" i="4" s="1"/>
  <c r="D109" i="4"/>
  <c r="L109" i="4" s="1"/>
  <c r="D157" i="4"/>
  <c r="L157" i="4" s="1"/>
  <c r="D156" i="4"/>
  <c r="L156" i="4" s="1"/>
  <c r="D140" i="4"/>
  <c r="L140" i="4" s="1"/>
  <c r="D141" i="4"/>
  <c r="L141" i="4" s="1"/>
  <c r="D125" i="4"/>
  <c r="L125" i="4" s="1"/>
  <c r="D124" i="4"/>
  <c r="L124" i="4" s="1"/>
  <c r="D77" i="4"/>
  <c r="L77" i="4" s="1"/>
  <c r="D76" i="4"/>
  <c r="L76" i="4" s="1"/>
  <c r="D61" i="4"/>
  <c r="L61" i="4" s="1"/>
  <c r="D60" i="4"/>
  <c r="L60" i="4" s="1"/>
  <c r="D44" i="4"/>
  <c r="L44" i="4" s="1"/>
  <c r="D45" i="4"/>
  <c r="L45" i="4" s="1"/>
  <c r="D29" i="4"/>
  <c r="L29" i="4" s="1"/>
  <c r="D28" i="4"/>
  <c r="L28" i="4" s="1"/>
  <c r="D624" i="3"/>
  <c r="L624" i="3" s="1"/>
  <c r="D623" i="3"/>
  <c r="L623" i="3" s="1"/>
  <c r="D608" i="3"/>
  <c r="L608" i="3" s="1"/>
  <c r="D607" i="3"/>
  <c r="L607" i="3" s="1"/>
  <c r="D592" i="3"/>
  <c r="L592" i="3" s="1"/>
  <c r="D591" i="3"/>
  <c r="L591" i="3" s="1"/>
  <c r="D576" i="3"/>
  <c r="L576" i="3" s="1"/>
  <c r="D575" i="3"/>
  <c r="L575" i="3" s="1"/>
  <c r="D560" i="3"/>
  <c r="L560" i="3" s="1"/>
  <c r="D559" i="3"/>
  <c r="L559" i="3" s="1"/>
  <c r="D528" i="3"/>
  <c r="L528" i="3" s="1"/>
  <c r="D527" i="3"/>
  <c r="L527" i="3" s="1"/>
  <c r="D512" i="3"/>
  <c r="L512" i="3" s="1"/>
  <c r="D511" i="3"/>
  <c r="L511" i="3" s="1"/>
  <c r="D496" i="3"/>
  <c r="L496" i="3" s="1"/>
  <c r="D495" i="3"/>
  <c r="L495" i="3" s="1"/>
  <c r="D480" i="3"/>
  <c r="L480" i="3" s="1"/>
  <c r="D479" i="3"/>
  <c r="L479" i="3" s="1"/>
  <c r="D464" i="3"/>
  <c r="L464" i="3" s="1"/>
  <c r="D463" i="3"/>
  <c r="L463" i="3" s="1"/>
  <c r="D448" i="3"/>
  <c r="L448" i="3" s="1"/>
  <c r="D447" i="3"/>
  <c r="L447" i="3" s="1"/>
  <c r="D431" i="3"/>
  <c r="L431" i="3" s="1"/>
  <c r="D432" i="3"/>
  <c r="L432" i="3" s="1"/>
  <c r="D416" i="3"/>
  <c r="L416" i="3" s="1"/>
  <c r="D415" i="3"/>
  <c r="L415" i="3" s="1"/>
  <c r="D400" i="3"/>
  <c r="L400" i="3" s="1"/>
  <c r="D399" i="3"/>
  <c r="L399" i="3" s="1"/>
  <c r="D384" i="3"/>
  <c r="L384" i="3" s="1"/>
  <c r="D383" i="3"/>
  <c r="L383" i="3" s="1"/>
  <c r="D368" i="3"/>
  <c r="L368" i="3" s="1"/>
  <c r="D367" i="3"/>
  <c r="L367" i="3" s="1"/>
  <c r="D352" i="3"/>
  <c r="L352" i="3" s="1"/>
  <c r="D351" i="3"/>
  <c r="L351" i="3" s="1"/>
  <c r="D336" i="3"/>
  <c r="L336" i="3" s="1"/>
  <c r="D335" i="3"/>
  <c r="L335" i="3" s="1"/>
  <c r="D320" i="3"/>
  <c r="L320" i="3" s="1"/>
  <c r="D319" i="3"/>
  <c r="L319" i="3" s="1"/>
  <c r="D304" i="3"/>
  <c r="L304" i="3" s="1"/>
  <c r="D303" i="3"/>
  <c r="L303" i="3" s="1"/>
  <c r="D288" i="3"/>
  <c r="L288" i="3" s="1"/>
  <c r="D287" i="3"/>
  <c r="L287" i="3" s="1"/>
  <c r="D272" i="3"/>
  <c r="L272" i="3" s="1"/>
  <c r="D271" i="3"/>
  <c r="L271" i="3" s="1"/>
  <c r="D256" i="3"/>
  <c r="L256" i="3" s="1"/>
  <c r="D255" i="3"/>
  <c r="L255" i="3" s="1"/>
  <c r="D240" i="3"/>
  <c r="L240" i="3" s="1"/>
  <c r="D239" i="3"/>
  <c r="L239" i="3" s="1"/>
  <c r="D224" i="3"/>
  <c r="L224" i="3" s="1"/>
  <c r="D223" i="3"/>
  <c r="L223" i="3" s="1"/>
  <c r="D208" i="3"/>
  <c r="L208" i="3" s="1"/>
  <c r="D207" i="3"/>
  <c r="L207" i="3" s="1"/>
  <c r="D192" i="3"/>
  <c r="L192" i="3" s="1"/>
  <c r="D191" i="3"/>
  <c r="L191" i="3" s="1"/>
  <c r="D176" i="3"/>
  <c r="L176" i="3" s="1"/>
  <c r="D175" i="3"/>
  <c r="L175" i="3" s="1"/>
  <c r="D160" i="3"/>
  <c r="L160" i="3" s="1"/>
  <c r="D159" i="3"/>
  <c r="L159" i="3" s="1"/>
  <c r="D144" i="3"/>
  <c r="L144" i="3" s="1"/>
  <c r="D143" i="3"/>
  <c r="L143" i="3" s="1"/>
  <c r="D128" i="3"/>
  <c r="L128" i="3" s="1"/>
  <c r="D127" i="3"/>
  <c r="L127" i="3" s="1"/>
  <c r="D112" i="3"/>
  <c r="L112" i="3" s="1"/>
  <c r="D111" i="3"/>
  <c r="L111" i="3" s="1"/>
  <c r="D80" i="3"/>
  <c r="L80" i="3" s="1"/>
  <c r="D79" i="3"/>
  <c r="L79" i="3" s="1"/>
  <c r="D64" i="3"/>
  <c r="L64" i="3" s="1"/>
  <c r="D63" i="3"/>
  <c r="L63" i="3" s="1"/>
  <c r="D48" i="3"/>
  <c r="L48" i="3" s="1"/>
  <c r="D47" i="3"/>
  <c r="L47" i="3" s="1"/>
  <c r="D32" i="3"/>
  <c r="L32" i="3" s="1"/>
  <c r="I522" i="2"/>
  <c r="I521" i="2"/>
  <c r="G513" i="2"/>
  <c r="A511" i="2"/>
  <c r="I509" i="2"/>
  <c r="I508" i="2"/>
  <c r="G500" i="2"/>
  <c r="D508" i="2"/>
  <c r="J508" i="2"/>
  <c r="A498" i="2"/>
  <c r="I496" i="2"/>
  <c r="I495" i="2"/>
  <c r="F489" i="2"/>
  <c r="E495" i="2" s="1"/>
  <c r="G487" i="2"/>
  <c r="D495" i="2"/>
  <c r="J495" i="2"/>
  <c r="A485" i="2"/>
  <c r="I483" i="2"/>
  <c r="I482" i="2"/>
  <c r="G474" i="2"/>
  <c r="A472" i="2"/>
  <c r="I470" i="2"/>
  <c r="I469" i="2"/>
  <c r="G461" i="2"/>
  <c r="A459" i="2"/>
  <c r="I457" i="2"/>
  <c r="I456" i="2"/>
  <c r="F450" i="2"/>
  <c r="E456" i="2" s="1"/>
  <c r="G448" i="2"/>
  <c r="D457" i="2" s="1"/>
  <c r="J457" i="2" s="1"/>
  <c r="D456" i="2"/>
  <c r="J456" i="2"/>
  <c r="A446" i="2"/>
  <c r="I444" i="2"/>
  <c r="I443" i="2"/>
  <c r="F437" i="2"/>
  <c r="G435" i="2"/>
  <c r="D443" i="2"/>
  <c r="J443" i="2"/>
  <c r="A433" i="2"/>
  <c r="I431" i="2"/>
  <c r="I430" i="2"/>
  <c r="F424" i="2"/>
  <c r="E430" i="2" s="1"/>
  <c r="G422" i="2"/>
  <c r="D430" i="2"/>
  <c r="J430" i="2"/>
  <c r="A420" i="2"/>
  <c r="I418" i="2"/>
  <c r="I417" i="2"/>
  <c r="G409" i="2"/>
  <c r="A407" i="2"/>
  <c r="I405" i="2"/>
  <c r="I404" i="2"/>
  <c r="F398" i="2"/>
  <c r="E404" i="2" s="1"/>
  <c r="G396" i="2"/>
  <c r="D405" i="2" s="1"/>
  <c r="D404" i="2"/>
  <c r="J404" i="2"/>
  <c r="A394" i="2"/>
  <c r="I392" i="2"/>
  <c r="I391" i="2"/>
  <c r="F385" i="2"/>
  <c r="E391" i="2" s="1"/>
  <c r="G383" i="2"/>
  <c r="D391" i="2"/>
  <c r="J391" i="2"/>
  <c r="A381" i="2"/>
  <c r="I379" i="2"/>
  <c r="D379" i="2"/>
  <c r="J379" i="2" s="1"/>
  <c r="I378" i="2"/>
  <c r="G370" i="2"/>
  <c r="A368" i="2"/>
  <c r="I366" i="2"/>
  <c r="I365" i="2"/>
  <c r="G357" i="2"/>
  <c r="A355" i="2"/>
  <c r="I353" i="2"/>
  <c r="I352" i="2"/>
  <c r="G344" i="2"/>
  <c r="A342" i="2"/>
  <c r="I340" i="2"/>
  <c r="I339" i="2"/>
  <c r="F333" i="2"/>
  <c r="E339" i="2" s="1"/>
  <c r="G331" i="2"/>
  <c r="D339" i="2"/>
  <c r="J339" i="2"/>
  <c r="A329" i="2"/>
  <c r="I327" i="2"/>
  <c r="I326" i="2"/>
  <c r="F320" i="2"/>
  <c r="E326" i="2" s="1"/>
  <c r="G318" i="2"/>
  <c r="D326" i="2"/>
  <c r="J326" i="2"/>
  <c r="A316" i="2"/>
  <c r="I314" i="2"/>
  <c r="I313" i="2"/>
  <c r="G305" i="2"/>
  <c r="A303" i="2"/>
  <c r="I301" i="2"/>
  <c r="I300" i="2"/>
  <c r="G292" i="2"/>
  <c r="A290" i="2"/>
  <c r="I288" i="2"/>
  <c r="I287" i="2"/>
  <c r="G279" i="2"/>
  <c r="A277" i="2"/>
  <c r="I275" i="2"/>
  <c r="I274" i="2"/>
  <c r="G266" i="2"/>
  <c r="A264" i="2"/>
  <c r="I262" i="2"/>
  <c r="I261" i="2"/>
  <c r="F255" i="2"/>
  <c r="E261" i="2" s="1"/>
  <c r="G253" i="2"/>
  <c r="D262" i="2" s="1"/>
  <c r="J262" i="2" s="1"/>
  <c r="D261" i="2"/>
  <c r="J261" i="2"/>
  <c r="A251" i="2"/>
  <c r="I249" i="2"/>
  <c r="I248" i="2"/>
  <c r="F242" i="2"/>
  <c r="E248" i="2" s="1"/>
  <c r="G240" i="2"/>
  <c r="D248" i="2"/>
  <c r="J248" i="2"/>
  <c r="A238" i="2"/>
  <c r="I236" i="2"/>
  <c r="I235" i="2"/>
  <c r="F229" i="2"/>
  <c r="G227" i="2"/>
  <c r="D235" i="2"/>
  <c r="J235" i="2"/>
  <c r="A225" i="2"/>
  <c r="I223" i="2"/>
  <c r="I222" i="2"/>
  <c r="G214" i="2"/>
  <c r="D223" i="2" s="1"/>
  <c r="J223" i="2" s="1"/>
  <c r="A212" i="2"/>
  <c r="I210" i="2"/>
  <c r="I209" i="2"/>
  <c r="G201" i="2"/>
  <c r="A199" i="2"/>
  <c r="I197" i="2"/>
  <c r="I196" i="2"/>
  <c r="G188" i="2"/>
  <c r="A186" i="2"/>
  <c r="I184" i="2"/>
  <c r="I183" i="2"/>
  <c r="G175" i="2"/>
  <c r="A173" i="2"/>
  <c r="I171" i="2"/>
  <c r="I170" i="2"/>
  <c r="G162" i="2"/>
  <c r="A160" i="2"/>
  <c r="I158" i="2"/>
  <c r="I157" i="2"/>
  <c r="G149" i="2"/>
  <c r="A147" i="2"/>
  <c r="I145" i="2"/>
  <c r="I144" i="2"/>
  <c r="G136" i="2"/>
  <c r="A134" i="2"/>
  <c r="I132" i="2"/>
  <c r="I131" i="2"/>
  <c r="F125" i="2"/>
  <c r="E131" i="2" s="1"/>
  <c r="G123" i="2"/>
  <c r="D132" i="2" s="1"/>
  <c r="J132" i="2" s="1"/>
  <c r="D131" i="2"/>
  <c r="J131" i="2"/>
  <c r="A121" i="2"/>
  <c r="I119" i="2"/>
  <c r="I118" i="2"/>
  <c r="G110" i="2"/>
  <c r="D118" i="2" s="1"/>
  <c r="J118" i="2" s="1"/>
  <c r="A108" i="2"/>
  <c r="I106" i="2"/>
  <c r="I105" i="2"/>
  <c r="F99" i="2"/>
  <c r="E105" i="2" s="1"/>
  <c r="G97" i="2"/>
  <c r="D106" i="2" s="1"/>
  <c r="J106" i="2" s="1"/>
  <c r="D105" i="2"/>
  <c r="J105" i="2"/>
  <c r="A95" i="2"/>
  <c r="I93" i="2"/>
  <c r="I92" i="2"/>
  <c r="G84" i="2"/>
  <c r="A82" i="2"/>
  <c r="I80" i="2"/>
  <c r="I79" i="2"/>
  <c r="G71" i="2"/>
  <c r="A69" i="2"/>
  <c r="I67" i="2"/>
  <c r="I66" i="2"/>
  <c r="G58" i="2"/>
  <c r="A56" i="2"/>
  <c r="I54" i="2"/>
  <c r="D54" i="2"/>
  <c r="J54" i="2" s="1"/>
  <c r="I53" i="2"/>
  <c r="F47" i="2"/>
  <c r="E53" i="2" s="1"/>
  <c r="F53" i="2" s="1"/>
  <c r="L53" i="2" s="1"/>
  <c r="G45" i="2"/>
  <c r="D53" i="2"/>
  <c r="J53" i="2"/>
  <c r="A43" i="2"/>
  <c r="I41" i="2"/>
  <c r="I40" i="2"/>
  <c r="F34" i="2"/>
  <c r="E40" i="2" s="1"/>
  <c r="G32" i="2"/>
  <c r="D40" i="2"/>
  <c r="J40" i="2"/>
  <c r="A30" i="2"/>
  <c r="I28" i="2"/>
  <c r="I27" i="2"/>
  <c r="G19" i="2"/>
  <c r="D27" i="2" s="1"/>
  <c r="J27" i="2" s="1"/>
  <c r="A17" i="2"/>
  <c r="D522" i="2"/>
  <c r="J522" i="2"/>
  <c r="F502" i="2"/>
  <c r="D509" i="2"/>
  <c r="J509" i="2"/>
  <c r="K495" i="2"/>
  <c r="F495" i="2"/>
  <c r="L495" i="2"/>
  <c r="G489" i="2"/>
  <c r="D496" i="2"/>
  <c r="J496" i="2" s="1"/>
  <c r="E496" i="2"/>
  <c r="D470" i="2"/>
  <c r="J470" i="2" s="1"/>
  <c r="K456" i="2"/>
  <c r="F456" i="2"/>
  <c r="L456" i="2" s="1"/>
  <c r="G450" i="2"/>
  <c r="E457" i="2"/>
  <c r="D444" i="2"/>
  <c r="J444" i="2" s="1"/>
  <c r="K430" i="2"/>
  <c r="F430" i="2"/>
  <c r="L430" i="2" s="1"/>
  <c r="G424" i="2"/>
  <c r="D431" i="2"/>
  <c r="J431" i="2"/>
  <c r="E431" i="2"/>
  <c r="K404" i="2"/>
  <c r="F404" i="2"/>
  <c r="L404" i="2" s="1"/>
  <c r="E405" i="2"/>
  <c r="G398" i="2"/>
  <c r="K391" i="2"/>
  <c r="F391" i="2"/>
  <c r="L391" i="2"/>
  <c r="G385" i="2"/>
  <c r="D392" i="2"/>
  <c r="J392" i="2" s="1"/>
  <c r="E392" i="2"/>
  <c r="F359" i="2"/>
  <c r="K339" i="2"/>
  <c r="F339" i="2"/>
  <c r="L339" i="2" s="1"/>
  <c r="G333" i="2"/>
  <c r="D340" i="2"/>
  <c r="J340" i="2"/>
  <c r="E340" i="2"/>
  <c r="K326" i="2"/>
  <c r="F326" i="2"/>
  <c r="L326" i="2"/>
  <c r="G320" i="2"/>
  <c r="D327" i="2"/>
  <c r="J327" i="2"/>
  <c r="E327" i="2"/>
  <c r="K327" i="2" s="1"/>
  <c r="D301" i="2"/>
  <c r="J301" i="2"/>
  <c r="D288" i="2"/>
  <c r="J288" i="2"/>
  <c r="D275" i="2"/>
  <c r="J275" i="2" s="1"/>
  <c r="K261" i="2"/>
  <c r="F261" i="2"/>
  <c r="L261" i="2" s="1"/>
  <c r="E262" i="2"/>
  <c r="G255" i="2"/>
  <c r="K248" i="2"/>
  <c r="F248" i="2"/>
  <c r="L248" i="2"/>
  <c r="G242" i="2"/>
  <c r="D249" i="2"/>
  <c r="J249" i="2" s="1"/>
  <c r="E249" i="2"/>
  <c r="D236" i="2"/>
  <c r="J236" i="2"/>
  <c r="D222" i="2"/>
  <c r="J222" i="2"/>
  <c r="F216" i="2"/>
  <c r="G216" i="2" s="1"/>
  <c r="F203" i="2"/>
  <c r="G203" i="2"/>
  <c r="D197" i="2"/>
  <c r="J197" i="2" s="1"/>
  <c r="D184" i="2"/>
  <c r="J184" i="2"/>
  <c r="D171" i="2"/>
  <c r="J171" i="2"/>
  <c r="D158" i="2"/>
  <c r="J158" i="2"/>
  <c r="D145" i="2"/>
  <c r="J145" i="2" s="1"/>
  <c r="K131" i="2"/>
  <c r="F131" i="2"/>
  <c r="L131" i="2" s="1"/>
  <c r="G125" i="2"/>
  <c r="E132" i="2"/>
  <c r="F132" i="2" s="1"/>
  <c r="F112" i="2"/>
  <c r="G112" i="2" s="1"/>
  <c r="D119" i="2"/>
  <c r="J119" i="2"/>
  <c r="K105" i="2"/>
  <c r="F105" i="2"/>
  <c r="L105" i="2"/>
  <c r="E106" i="2"/>
  <c r="G99" i="2"/>
  <c r="D80" i="2"/>
  <c r="J80" i="2"/>
  <c r="D67" i="2"/>
  <c r="J67" i="2"/>
  <c r="K53" i="2"/>
  <c r="G47" i="2"/>
  <c r="E54" i="2"/>
  <c r="K40" i="2"/>
  <c r="F40" i="2"/>
  <c r="L40" i="2"/>
  <c r="G34" i="2"/>
  <c r="D41" i="2"/>
  <c r="J41" i="2"/>
  <c r="E41" i="2"/>
  <c r="F41" i="2" s="1"/>
  <c r="L41" i="2" s="1"/>
  <c r="D28" i="2"/>
  <c r="J28" i="2" s="1"/>
  <c r="F21" i="2"/>
  <c r="I7" i="17"/>
  <c r="I39" i="17"/>
  <c r="H33" i="17"/>
  <c r="J21" i="16"/>
  <c r="E508" i="2"/>
  <c r="F496" i="2"/>
  <c r="L496" i="2" s="1"/>
  <c r="K496" i="2"/>
  <c r="F457" i="2"/>
  <c r="L457" i="2"/>
  <c r="K457" i="2"/>
  <c r="F431" i="2"/>
  <c r="L431" i="2" s="1"/>
  <c r="K431" i="2"/>
  <c r="K405" i="2"/>
  <c r="F392" i="2"/>
  <c r="L392" i="2" s="1"/>
  <c r="K392" i="2"/>
  <c r="E366" i="2"/>
  <c r="F340" i="2"/>
  <c r="L340" i="2"/>
  <c r="K340" i="2"/>
  <c r="F327" i="2"/>
  <c r="L327" i="2" s="1"/>
  <c r="F262" i="2"/>
  <c r="L262" i="2"/>
  <c r="K262" i="2"/>
  <c r="F249" i="2"/>
  <c r="L249" i="2" s="1"/>
  <c r="K249" i="2"/>
  <c r="E222" i="2"/>
  <c r="F222" i="2" s="1"/>
  <c r="L222" i="2" s="1"/>
  <c r="E223" i="2"/>
  <c r="F223" i="2" s="1"/>
  <c r="L223" i="2" s="1"/>
  <c r="E209" i="2"/>
  <c r="E210" i="2"/>
  <c r="L132" i="2"/>
  <c r="K132" i="2"/>
  <c r="F106" i="2"/>
  <c r="L106" i="2"/>
  <c r="K106" i="2"/>
  <c r="F54" i="2"/>
  <c r="L54" i="2"/>
  <c r="K54" i="2"/>
  <c r="K41" i="2"/>
  <c r="E27" i="2"/>
  <c r="E28" i="2"/>
  <c r="G21" i="2"/>
  <c r="G6" i="2"/>
  <c r="F8" i="2" s="1"/>
  <c r="E14" i="2" s="1"/>
  <c r="F508" i="2"/>
  <c r="L508" i="2"/>
  <c r="K508" i="2"/>
  <c r="K366" i="2"/>
  <c r="K222" i="2"/>
  <c r="K210" i="2"/>
  <c r="K209" i="2"/>
  <c r="F28" i="2"/>
  <c r="L28" i="2" s="1"/>
  <c r="K28" i="2"/>
  <c r="K27" i="2"/>
  <c r="F27" i="2"/>
  <c r="L27" i="2" s="1"/>
  <c r="A4" i="4"/>
  <c r="A4" i="3"/>
  <c r="K13" i="4"/>
  <c r="K12" i="4"/>
  <c r="A4" i="2"/>
  <c r="K16" i="3"/>
  <c r="K15" i="3"/>
  <c r="J19" i="15"/>
  <c r="J35" i="15"/>
  <c r="I13" i="15"/>
  <c r="I29" i="15"/>
  <c r="I4" i="15"/>
  <c r="I19" i="14"/>
  <c r="H10" i="14"/>
  <c r="H15" i="14"/>
  <c r="H33" i="14"/>
  <c r="H37" i="14"/>
  <c r="H41" i="14"/>
  <c r="I15" i="2"/>
  <c r="I14" i="2"/>
  <c r="E14" i="10"/>
  <c r="E16" i="10"/>
  <c r="B13" i="12"/>
  <c r="B2" i="10" s="1"/>
  <c r="F10" i="15"/>
  <c r="F11" i="15"/>
  <c r="I11" i="15" s="1"/>
  <c r="F12" i="15"/>
  <c r="F13" i="15"/>
  <c r="J13" i="15" s="1"/>
  <c r="F14" i="15"/>
  <c r="F15" i="15"/>
  <c r="I15" i="15" s="1"/>
  <c r="F16" i="15"/>
  <c r="F17" i="15"/>
  <c r="J17" i="15" s="1"/>
  <c r="F18" i="15"/>
  <c r="F19" i="15"/>
  <c r="I19" i="15" s="1"/>
  <c r="F20" i="15"/>
  <c r="F21" i="15"/>
  <c r="J21" i="15" s="1"/>
  <c r="F22" i="15"/>
  <c r="F23" i="15"/>
  <c r="I23" i="15" s="1"/>
  <c r="F24" i="15"/>
  <c r="F25" i="15"/>
  <c r="J25" i="15" s="1"/>
  <c r="F26" i="15"/>
  <c r="F27" i="15"/>
  <c r="I27" i="15" s="1"/>
  <c r="F28" i="15"/>
  <c r="F29" i="15"/>
  <c r="J29" i="15" s="1"/>
  <c r="F30" i="15"/>
  <c r="F31" i="15"/>
  <c r="I31" i="15" s="1"/>
  <c r="F32" i="15"/>
  <c r="F33" i="15"/>
  <c r="J33" i="15" s="1"/>
  <c r="F34" i="15"/>
  <c r="F35" i="15"/>
  <c r="I35" i="15" s="1"/>
  <c r="F36" i="15"/>
  <c r="F37" i="15"/>
  <c r="J37" i="15" s="1"/>
  <c r="F38" i="15"/>
  <c r="F39" i="15"/>
  <c r="I39" i="15" s="1"/>
  <c r="F40" i="15"/>
  <c r="F41" i="15"/>
  <c r="J41" i="15" s="1"/>
  <c r="F42" i="15"/>
  <c r="F43" i="15"/>
  <c r="F5" i="15"/>
  <c r="J5" i="15" s="1"/>
  <c r="F6" i="15"/>
  <c r="F7" i="15"/>
  <c r="I7" i="15" s="1"/>
  <c r="F8" i="15"/>
  <c r="F9" i="15"/>
  <c r="J9" i="15" s="1"/>
  <c r="F4" i="15"/>
  <c r="J4" i="15" s="1"/>
  <c r="E4" i="17"/>
  <c r="I4" i="17" s="1"/>
  <c r="E5" i="17"/>
  <c r="E6" i="17"/>
  <c r="E7" i="17"/>
  <c r="H7" i="17" s="1"/>
  <c r="E8" i="17"/>
  <c r="E9" i="17"/>
  <c r="I9" i="17" s="1"/>
  <c r="E10" i="17"/>
  <c r="E11" i="17"/>
  <c r="E12" i="17"/>
  <c r="E13" i="17"/>
  <c r="E14" i="17"/>
  <c r="E15" i="17"/>
  <c r="H15" i="17" s="1"/>
  <c r="E16" i="17"/>
  <c r="E17" i="17"/>
  <c r="I17" i="17" s="1"/>
  <c r="E18" i="17"/>
  <c r="E19" i="17"/>
  <c r="E20" i="17"/>
  <c r="E21" i="17"/>
  <c r="E22" i="17"/>
  <c r="E23" i="17"/>
  <c r="H23" i="17" s="1"/>
  <c r="E24" i="17"/>
  <c r="E25" i="17"/>
  <c r="I25" i="17" s="1"/>
  <c r="E26" i="17"/>
  <c r="E27" i="17"/>
  <c r="E28" i="17"/>
  <c r="E29" i="17"/>
  <c r="E30" i="17"/>
  <c r="E31" i="17"/>
  <c r="H31" i="17" s="1"/>
  <c r="E32" i="17"/>
  <c r="E33" i="17"/>
  <c r="I33" i="17" s="1"/>
  <c r="E34" i="17"/>
  <c r="E35" i="17"/>
  <c r="E36" i="17"/>
  <c r="E37" i="17"/>
  <c r="E38" i="17"/>
  <c r="E39" i="17"/>
  <c r="H39" i="17" s="1"/>
  <c r="E40" i="17"/>
  <c r="E41" i="17"/>
  <c r="I41" i="17" s="1"/>
  <c r="E42" i="17"/>
  <c r="E43" i="17"/>
  <c r="E44" i="14"/>
  <c r="I44" i="14" s="1"/>
  <c r="E43" i="14"/>
  <c r="I43" i="14" s="1"/>
  <c r="E42" i="14"/>
  <c r="I42" i="14" s="1"/>
  <c r="E41" i="14"/>
  <c r="I41" i="14" s="1"/>
  <c r="E40" i="14"/>
  <c r="I40" i="14" s="1"/>
  <c r="E39" i="14"/>
  <c r="I39" i="14" s="1"/>
  <c r="E38" i="14"/>
  <c r="I38" i="14" s="1"/>
  <c r="E37" i="14"/>
  <c r="I37" i="14" s="1"/>
  <c r="E36" i="14"/>
  <c r="I36" i="14" s="1"/>
  <c r="E35" i="14"/>
  <c r="I35" i="14" s="1"/>
  <c r="E34" i="14"/>
  <c r="I34" i="14" s="1"/>
  <c r="E33" i="14"/>
  <c r="I33" i="14" s="1"/>
  <c r="E32" i="14"/>
  <c r="I32" i="14" s="1"/>
  <c r="E31" i="14"/>
  <c r="I31" i="14" s="1"/>
  <c r="E30" i="14"/>
  <c r="E29" i="14"/>
  <c r="I29" i="14" s="1"/>
  <c r="E28" i="14"/>
  <c r="I28" i="14" s="1"/>
  <c r="E27" i="14"/>
  <c r="I27" i="14" s="1"/>
  <c r="E26" i="14"/>
  <c r="I26" i="14" s="1"/>
  <c r="E25" i="14"/>
  <c r="I25" i="14" s="1"/>
  <c r="E24" i="14"/>
  <c r="I24" i="14" s="1"/>
  <c r="E23" i="14"/>
  <c r="I23" i="14" s="1"/>
  <c r="E22" i="14"/>
  <c r="I22" i="14" s="1"/>
  <c r="E21" i="14"/>
  <c r="I21" i="14" s="1"/>
  <c r="E20" i="14"/>
  <c r="I20" i="14" s="1"/>
  <c r="E19" i="14"/>
  <c r="H19" i="14" s="1"/>
  <c r="E18" i="14"/>
  <c r="I18" i="14" s="1"/>
  <c r="E17" i="14"/>
  <c r="I17" i="14" s="1"/>
  <c r="E16" i="14"/>
  <c r="E15" i="14"/>
  <c r="I15" i="14" s="1"/>
  <c r="E14" i="14"/>
  <c r="I14" i="14" s="1"/>
  <c r="E13" i="14"/>
  <c r="I13" i="14" s="1"/>
  <c r="E12" i="14"/>
  <c r="E11" i="14"/>
  <c r="H11" i="14" s="1"/>
  <c r="E10" i="14"/>
  <c r="I10" i="14" s="1"/>
  <c r="E9" i="14"/>
  <c r="I9" i="14" s="1"/>
  <c r="E8" i="14"/>
  <c r="E7" i="14"/>
  <c r="H7" i="14" s="1"/>
  <c r="E6" i="14"/>
  <c r="E5" i="14"/>
  <c r="E45" i="14" s="1"/>
  <c r="J2" i="14" s="1"/>
  <c r="H5" i="17"/>
  <c r="I5" i="17"/>
  <c r="H5" i="14"/>
  <c r="I5" i="14"/>
  <c r="H16" i="3"/>
  <c r="H18" i="3" s="1"/>
  <c r="H7" i="4"/>
  <c r="G4" i="16"/>
  <c r="K4" i="16" s="1"/>
  <c r="B3" i="11"/>
  <c r="H17" i="4"/>
  <c r="H18" i="4"/>
  <c r="D12" i="4" s="1"/>
  <c r="L12" i="4" s="1"/>
  <c r="E15" i="2"/>
  <c r="G43" i="16"/>
  <c r="J43" i="16" s="1"/>
  <c r="G42" i="16"/>
  <c r="G41" i="16"/>
  <c r="G40" i="16"/>
  <c r="G39" i="16"/>
  <c r="G38" i="16"/>
  <c r="G37" i="16"/>
  <c r="K37" i="16" s="1"/>
  <c r="G36" i="16"/>
  <c r="G35" i="16"/>
  <c r="J35" i="16" s="1"/>
  <c r="G34" i="16"/>
  <c r="G33" i="16"/>
  <c r="G32" i="16"/>
  <c r="G31" i="16"/>
  <c r="G30" i="16"/>
  <c r="G29" i="16"/>
  <c r="K29" i="16" s="1"/>
  <c r="G28" i="16"/>
  <c r="G27" i="16"/>
  <c r="J27" i="16" s="1"/>
  <c r="G26" i="16"/>
  <c r="G25" i="16"/>
  <c r="G24" i="16"/>
  <c r="G23" i="16"/>
  <c r="G22" i="16"/>
  <c r="G21" i="16"/>
  <c r="K21" i="16" s="1"/>
  <c r="G20" i="16"/>
  <c r="G19" i="16"/>
  <c r="J19" i="16" s="1"/>
  <c r="G18" i="16"/>
  <c r="G17" i="16"/>
  <c r="G16" i="16"/>
  <c r="G15" i="16"/>
  <c r="G14" i="16"/>
  <c r="G13" i="16"/>
  <c r="K13" i="16" s="1"/>
  <c r="G12" i="16"/>
  <c r="G11" i="16"/>
  <c r="J11" i="16" s="1"/>
  <c r="G10" i="16"/>
  <c r="G9" i="16"/>
  <c r="G8" i="16"/>
  <c r="G7" i="16"/>
  <c r="G6" i="16"/>
  <c r="G5" i="16"/>
  <c r="K5" i="16"/>
  <c r="J5" i="16"/>
  <c r="G44" i="16"/>
  <c r="L2" i="16" s="1"/>
  <c r="D15" i="2"/>
  <c r="J15" i="2" s="1"/>
  <c r="F15" i="2" l="1"/>
  <c r="L15" i="2" s="1"/>
  <c r="D16" i="3"/>
  <c r="L16" i="3" s="1"/>
  <c r="D15" i="3"/>
  <c r="L15" i="3" s="1"/>
  <c r="K14" i="2"/>
  <c r="J23" i="16"/>
  <c r="K23" i="16"/>
  <c r="J31" i="16"/>
  <c r="K31" i="16"/>
  <c r="I8" i="14"/>
  <c r="H8" i="14"/>
  <c r="I16" i="14"/>
  <c r="H16" i="14"/>
  <c r="I36" i="17"/>
  <c r="H36" i="17"/>
  <c r="I24" i="17"/>
  <c r="H24" i="17"/>
  <c r="I12" i="17"/>
  <c r="H12" i="17"/>
  <c r="I38" i="15"/>
  <c r="J38" i="15"/>
  <c r="I30" i="15"/>
  <c r="J30" i="15"/>
  <c r="I22" i="15"/>
  <c r="J22" i="15"/>
  <c r="I14" i="15"/>
  <c r="J14" i="15"/>
  <c r="H28" i="14"/>
  <c r="E443" i="2"/>
  <c r="E444" i="2"/>
  <c r="G437" i="2"/>
  <c r="G8" i="2"/>
  <c r="K12" i="16"/>
  <c r="J12" i="16"/>
  <c r="K24" i="16"/>
  <c r="J24" i="16"/>
  <c r="K32" i="16"/>
  <c r="J32" i="16"/>
  <c r="K40" i="16"/>
  <c r="J40" i="16"/>
  <c r="E44" i="17"/>
  <c r="J2" i="17" s="1"/>
  <c r="H4" i="17"/>
  <c r="H43" i="17"/>
  <c r="I43" i="17"/>
  <c r="H35" i="17"/>
  <c r="I35" i="17"/>
  <c r="H27" i="17"/>
  <c r="I27" i="17"/>
  <c r="H19" i="17"/>
  <c r="I19" i="17"/>
  <c r="H11" i="17"/>
  <c r="I11" i="17"/>
  <c r="I6" i="15"/>
  <c r="J6" i="15"/>
  <c r="H44" i="14"/>
  <c r="H40" i="14"/>
  <c r="H36" i="14"/>
  <c r="H32" i="14"/>
  <c r="H27" i="14"/>
  <c r="H23" i="14"/>
  <c r="H14" i="14"/>
  <c r="H9" i="14"/>
  <c r="I41" i="15"/>
  <c r="I25" i="15"/>
  <c r="I9" i="15"/>
  <c r="J31" i="15"/>
  <c r="J15" i="15"/>
  <c r="K223" i="2"/>
  <c r="J13" i="16"/>
  <c r="K19" i="16"/>
  <c r="H25" i="17"/>
  <c r="I31" i="17"/>
  <c r="J7" i="16"/>
  <c r="K7" i="16"/>
  <c r="J15" i="16"/>
  <c r="K15" i="16"/>
  <c r="J39" i="16"/>
  <c r="K39" i="16"/>
  <c r="I12" i="14"/>
  <c r="H12" i="14"/>
  <c r="H45" i="14" s="1"/>
  <c r="C9" i="10" s="1"/>
  <c r="I40" i="17"/>
  <c r="H40" i="17"/>
  <c r="I32" i="17"/>
  <c r="H32" i="17"/>
  <c r="I28" i="17"/>
  <c r="H28" i="17"/>
  <c r="I20" i="17"/>
  <c r="H20" i="17"/>
  <c r="I16" i="17"/>
  <c r="H16" i="17"/>
  <c r="I8" i="17"/>
  <c r="H8" i="17"/>
  <c r="I42" i="15"/>
  <c r="J42" i="15"/>
  <c r="I34" i="15"/>
  <c r="J34" i="15"/>
  <c r="I26" i="15"/>
  <c r="J26" i="15"/>
  <c r="I18" i="15"/>
  <c r="J18" i="15"/>
  <c r="I10" i="15"/>
  <c r="J10" i="15"/>
  <c r="H24" i="14"/>
  <c r="H20" i="14"/>
  <c r="K27" i="16"/>
  <c r="C8" i="10"/>
  <c r="D14" i="2"/>
  <c r="J14" i="2" s="1"/>
  <c r="K8" i="16"/>
  <c r="J8" i="16"/>
  <c r="K16" i="16"/>
  <c r="J16" i="16"/>
  <c r="K20" i="16"/>
  <c r="J20" i="16"/>
  <c r="K28" i="16"/>
  <c r="J28" i="16"/>
  <c r="K36" i="16"/>
  <c r="J36" i="16"/>
  <c r="K9" i="16"/>
  <c r="J9" i="16"/>
  <c r="K17" i="16"/>
  <c r="J17" i="16"/>
  <c r="K25" i="16"/>
  <c r="J25" i="16"/>
  <c r="K33" i="16"/>
  <c r="J33" i="16"/>
  <c r="K41" i="16"/>
  <c r="J41" i="16"/>
  <c r="K15" i="2"/>
  <c r="D13" i="4"/>
  <c r="L13" i="4" s="1"/>
  <c r="D8" i="10" s="1"/>
  <c r="J4" i="16"/>
  <c r="H6" i="14"/>
  <c r="I6" i="14"/>
  <c r="I30" i="14"/>
  <c r="H30" i="14"/>
  <c r="H42" i="17"/>
  <c r="I42" i="17"/>
  <c r="H38" i="17"/>
  <c r="I38" i="17"/>
  <c r="H34" i="17"/>
  <c r="I34" i="17"/>
  <c r="H30" i="17"/>
  <c r="I30" i="17"/>
  <c r="H26" i="17"/>
  <c r="I26" i="17"/>
  <c r="H22" i="17"/>
  <c r="I22" i="17"/>
  <c r="H18" i="17"/>
  <c r="I18" i="17"/>
  <c r="H14" i="17"/>
  <c r="I14" i="17"/>
  <c r="H10" i="17"/>
  <c r="I10" i="17"/>
  <c r="H6" i="17"/>
  <c r="I6" i="17"/>
  <c r="J40" i="15"/>
  <c r="I40" i="15"/>
  <c r="J36" i="15"/>
  <c r="I36" i="15"/>
  <c r="J32" i="15"/>
  <c r="I32" i="15"/>
  <c r="J28" i="15"/>
  <c r="I28" i="15"/>
  <c r="J24" i="15"/>
  <c r="I24" i="15"/>
  <c r="J20" i="15"/>
  <c r="I20" i="15"/>
  <c r="J16" i="15"/>
  <c r="I16" i="15"/>
  <c r="J12" i="15"/>
  <c r="J44" i="15" s="1"/>
  <c r="D10" i="10" s="1"/>
  <c r="I12" i="15"/>
  <c r="H43" i="14"/>
  <c r="H39" i="14"/>
  <c r="H35" i="14"/>
  <c r="H31" i="14"/>
  <c r="H26" i="14"/>
  <c r="H22" i="14"/>
  <c r="H18" i="14"/>
  <c r="H13" i="14"/>
  <c r="I11" i="14"/>
  <c r="I37" i="15"/>
  <c r="I21" i="15"/>
  <c r="I5" i="15"/>
  <c r="I44" i="15" s="1"/>
  <c r="C10" i="10" s="1"/>
  <c r="J27" i="15"/>
  <c r="J11" i="15"/>
  <c r="J37" i="16"/>
  <c r="K43" i="16"/>
  <c r="K11" i="16"/>
  <c r="H17" i="17"/>
  <c r="I23" i="17"/>
  <c r="J6" i="16"/>
  <c r="K6" i="16"/>
  <c r="K44" i="16" s="1"/>
  <c r="D11" i="10" s="1"/>
  <c r="J10" i="16"/>
  <c r="K10" i="16"/>
  <c r="J14" i="16"/>
  <c r="K14" i="16"/>
  <c r="J18" i="16"/>
  <c r="K18" i="16"/>
  <c r="J22" i="16"/>
  <c r="K22" i="16"/>
  <c r="J26" i="16"/>
  <c r="K26" i="16"/>
  <c r="J30" i="16"/>
  <c r="K30" i="16"/>
  <c r="J34" i="16"/>
  <c r="K34" i="16"/>
  <c r="J38" i="16"/>
  <c r="K38" i="16"/>
  <c r="J42" i="16"/>
  <c r="K42" i="16"/>
  <c r="F44" i="15"/>
  <c r="K2" i="15" s="1"/>
  <c r="I37" i="17"/>
  <c r="H37" i="17"/>
  <c r="I29" i="17"/>
  <c r="H29" i="17"/>
  <c r="I21" i="17"/>
  <c r="H21" i="17"/>
  <c r="I13" i="17"/>
  <c r="I44" i="17" s="1"/>
  <c r="D12" i="10" s="1"/>
  <c r="H13" i="17"/>
  <c r="J8" i="15"/>
  <c r="I8" i="15"/>
  <c r="J43" i="15"/>
  <c r="I43" i="15"/>
  <c r="H42" i="14"/>
  <c r="H38" i="14"/>
  <c r="H34" i="14"/>
  <c r="H29" i="14"/>
  <c r="H25" i="14"/>
  <c r="H21" i="14"/>
  <c r="H17" i="14"/>
  <c r="I7" i="14"/>
  <c r="I33" i="15"/>
  <c r="I17" i="15"/>
  <c r="J39" i="15"/>
  <c r="J23" i="15"/>
  <c r="J7" i="15"/>
  <c r="J29" i="16"/>
  <c r="K35" i="16"/>
  <c r="H41" i="17"/>
  <c r="H9" i="17"/>
  <c r="I15" i="17"/>
  <c r="J405" i="2"/>
  <c r="F405" i="2"/>
  <c r="L405" i="2" s="1"/>
  <c r="E118" i="2"/>
  <c r="G359" i="2"/>
  <c r="E365" i="2"/>
  <c r="G502" i="2"/>
  <c r="E509" i="2"/>
  <c r="E235" i="2"/>
  <c r="E236" i="2"/>
  <c r="G229" i="2"/>
  <c r="E119" i="2"/>
  <c r="D66" i="2"/>
  <c r="J66" i="2" s="1"/>
  <c r="F60" i="2"/>
  <c r="D144" i="2"/>
  <c r="J144" i="2" s="1"/>
  <c r="F138" i="2"/>
  <c r="D157" i="2"/>
  <c r="J157" i="2" s="1"/>
  <c r="F151" i="2"/>
  <c r="D170" i="2"/>
  <c r="J170" i="2" s="1"/>
  <c r="F164" i="2"/>
  <c r="D183" i="2"/>
  <c r="J183" i="2" s="1"/>
  <c r="F177" i="2"/>
  <c r="D196" i="2"/>
  <c r="J196" i="2" s="1"/>
  <c r="F190" i="2"/>
  <c r="D210" i="2"/>
  <c r="D209" i="2"/>
  <c r="D353" i="2"/>
  <c r="J353" i="2" s="1"/>
  <c r="F346" i="2"/>
  <c r="D417" i="2"/>
  <c r="J417" i="2" s="1"/>
  <c r="F411" i="2"/>
  <c r="D418" i="2"/>
  <c r="J418" i="2" s="1"/>
  <c r="D521" i="2"/>
  <c r="J521" i="2" s="1"/>
  <c r="F515" i="2"/>
  <c r="D79" i="2"/>
  <c r="J79" i="2" s="1"/>
  <c r="F73" i="2"/>
  <c r="D92" i="2"/>
  <c r="J92" i="2" s="1"/>
  <c r="F86" i="2"/>
  <c r="D93" i="2"/>
  <c r="J93" i="2" s="1"/>
  <c r="D274" i="2"/>
  <c r="J274" i="2" s="1"/>
  <c r="F268" i="2"/>
  <c r="D287" i="2"/>
  <c r="J287" i="2" s="1"/>
  <c r="F281" i="2"/>
  <c r="D300" i="2"/>
  <c r="J300" i="2" s="1"/>
  <c r="F294" i="2"/>
  <c r="D313" i="2"/>
  <c r="J313" i="2" s="1"/>
  <c r="F307" i="2"/>
  <c r="D314" i="2"/>
  <c r="J314" i="2" s="1"/>
  <c r="D352" i="2"/>
  <c r="J352" i="2" s="1"/>
  <c r="D366" i="2"/>
  <c r="D365" i="2"/>
  <c r="J365" i="2" s="1"/>
  <c r="D378" i="2"/>
  <c r="J378" i="2" s="1"/>
  <c r="F372" i="2"/>
  <c r="D469" i="2"/>
  <c r="J469" i="2" s="1"/>
  <c r="F463" i="2"/>
  <c r="D482" i="2"/>
  <c r="J482" i="2" s="1"/>
  <c r="F476" i="2"/>
  <c r="D483" i="2"/>
  <c r="J483" i="2" s="1"/>
  <c r="E10" i="10" l="1"/>
  <c r="E8" i="10"/>
  <c r="J366" i="2"/>
  <c r="F366" i="2"/>
  <c r="L366" i="2" s="1"/>
  <c r="E92" i="2"/>
  <c r="G86" i="2"/>
  <c r="E93" i="2"/>
  <c r="D7" i="10"/>
  <c r="E287" i="2"/>
  <c r="E288" i="2"/>
  <c r="G281" i="2"/>
  <c r="J209" i="2"/>
  <c r="E2" i="2" s="1"/>
  <c r="F209" i="2"/>
  <c r="L209" i="2" s="1"/>
  <c r="E157" i="2"/>
  <c r="E158" i="2"/>
  <c r="G151" i="2"/>
  <c r="F118" i="2"/>
  <c r="L118" i="2" s="1"/>
  <c r="K118" i="2"/>
  <c r="F443" i="2"/>
  <c r="L443" i="2" s="1"/>
  <c r="K443" i="2"/>
  <c r="I2" i="3"/>
  <c r="C7" i="10"/>
  <c r="E521" i="2"/>
  <c r="E522" i="2"/>
  <c r="G515" i="2"/>
  <c r="J210" i="2"/>
  <c r="D5" i="10" s="1"/>
  <c r="F210" i="2"/>
  <c r="L210" i="2" s="1"/>
  <c r="I45" i="14"/>
  <c r="D9" i="10" s="1"/>
  <c r="E9" i="10" s="1"/>
  <c r="E378" i="2"/>
  <c r="G372" i="2"/>
  <c r="E379" i="2"/>
  <c r="E274" i="2"/>
  <c r="E275" i="2"/>
  <c r="G268" i="2"/>
  <c r="E170" i="2"/>
  <c r="G164" i="2"/>
  <c r="E171" i="2"/>
  <c r="K119" i="2"/>
  <c r="F119" i="2"/>
  <c r="L119" i="2" s="1"/>
  <c r="K365" i="2"/>
  <c r="F365" i="2"/>
  <c r="L365" i="2" s="1"/>
  <c r="C5" i="10"/>
  <c r="F14" i="2"/>
  <c r="L14" i="2" s="1"/>
  <c r="E469" i="2"/>
  <c r="E470" i="2"/>
  <c r="G463" i="2"/>
  <c r="E313" i="2"/>
  <c r="G307" i="2"/>
  <c r="E314" i="2"/>
  <c r="E417" i="2"/>
  <c r="E418" i="2"/>
  <c r="G411" i="2"/>
  <c r="E183" i="2"/>
  <c r="E184" i="2"/>
  <c r="G177" i="2"/>
  <c r="E66" i="2"/>
  <c r="E67" i="2"/>
  <c r="G60" i="2"/>
  <c r="K509" i="2"/>
  <c r="F509" i="2"/>
  <c r="L509" i="2" s="1"/>
  <c r="E482" i="2"/>
  <c r="E483" i="2"/>
  <c r="G476" i="2"/>
  <c r="E300" i="2"/>
  <c r="G294" i="2"/>
  <c r="E301" i="2"/>
  <c r="E352" i="2"/>
  <c r="E353" i="2"/>
  <c r="G346" i="2"/>
  <c r="E196" i="2"/>
  <c r="E197" i="2"/>
  <c r="G190" i="2"/>
  <c r="E144" i="2"/>
  <c r="E145" i="2"/>
  <c r="G138" i="2"/>
  <c r="K236" i="2"/>
  <c r="F236" i="2"/>
  <c r="L236" i="2" s="1"/>
  <c r="E79" i="2"/>
  <c r="G73" i="2"/>
  <c r="E80" i="2"/>
  <c r="K235" i="2"/>
  <c r="F235" i="2"/>
  <c r="L235" i="2" s="1"/>
  <c r="J44" i="16"/>
  <c r="C11" i="10" s="1"/>
  <c r="E11" i="10" s="1"/>
  <c r="H44" i="17"/>
  <c r="C12" i="10" s="1"/>
  <c r="E12" i="10" s="1"/>
  <c r="K444" i="2"/>
  <c r="F444" i="2"/>
  <c r="L444" i="2" s="1"/>
  <c r="I2" i="4"/>
  <c r="E7" i="10" l="1"/>
  <c r="E5" i="10"/>
  <c r="F144" i="2"/>
  <c r="L144" i="2" s="1"/>
  <c r="K144" i="2"/>
  <c r="F314" i="2"/>
  <c r="L314" i="2" s="1"/>
  <c r="K314" i="2"/>
  <c r="K300" i="2"/>
  <c r="F300" i="2"/>
  <c r="L300" i="2" s="1"/>
  <c r="K482" i="2"/>
  <c r="F482" i="2"/>
  <c r="L482" i="2" s="1"/>
  <c r="K67" i="2"/>
  <c r="D6" i="10" s="1"/>
  <c r="F67" i="2"/>
  <c r="L67" i="2" s="1"/>
  <c r="K183" i="2"/>
  <c r="F183" i="2"/>
  <c r="L183" i="2" s="1"/>
  <c r="F470" i="2"/>
  <c r="L470" i="2" s="1"/>
  <c r="K470" i="2"/>
  <c r="F80" i="2"/>
  <c r="L80" i="2" s="1"/>
  <c r="K80" i="2"/>
  <c r="F353" i="2"/>
  <c r="L353" i="2" s="1"/>
  <c r="K353" i="2"/>
  <c r="K66" i="2"/>
  <c r="F66" i="2"/>
  <c r="L66" i="2" s="1"/>
  <c r="F469" i="2"/>
  <c r="L469" i="2" s="1"/>
  <c r="K469" i="2"/>
  <c r="K171" i="2"/>
  <c r="F171" i="2"/>
  <c r="L171" i="2" s="1"/>
  <c r="F275" i="2"/>
  <c r="L275" i="2" s="1"/>
  <c r="K275" i="2"/>
  <c r="K378" i="2"/>
  <c r="F378" i="2"/>
  <c r="L378" i="2" s="1"/>
  <c r="K287" i="2"/>
  <c r="F287" i="2"/>
  <c r="L287" i="2" s="1"/>
  <c r="K92" i="2"/>
  <c r="F92" i="2"/>
  <c r="L92" i="2" s="1"/>
  <c r="K197" i="2"/>
  <c r="F197" i="2"/>
  <c r="L197" i="2" s="1"/>
  <c r="K352" i="2"/>
  <c r="F352" i="2"/>
  <c r="L352" i="2" s="1"/>
  <c r="F418" i="2"/>
  <c r="L418" i="2" s="1"/>
  <c r="K418" i="2"/>
  <c r="K313" i="2"/>
  <c r="F313" i="2"/>
  <c r="L313" i="2" s="1"/>
  <c r="F274" i="2"/>
  <c r="L274" i="2" s="1"/>
  <c r="K274" i="2"/>
  <c r="K522" i="2"/>
  <c r="F522" i="2"/>
  <c r="L522" i="2" s="1"/>
  <c r="K79" i="2"/>
  <c r="F79" i="2"/>
  <c r="L79" i="2" s="1"/>
  <c r="K145" i="2"/>
  <c r="F145" i="2"/>
  <c r="L145" i="2" s="1"/>
  <c r="F196" i="2"/>
  <c r="L196" i="2" s="1"/>
  <c r="K196" i="2"/>
  <c r="F301" i="2"/>
  <c r="L301" i="2" s="1"/>
  <c r="K301" i="2"/>
  <c r="K483" i="2"/>
  <c r="F483" i="2"/>
  <c r="L483" i="2" s="1"/>
  <c r="F184" i="2"/>
  <c r="L184" i="2" s="1"/>
  <c r="K184" i="2"/>
  <c r="K417" i="2"/>
  <c r="F417" i="2"/>
  <c r="L417" i="2" s="1"/>
  <c r="K170" i="2"/>
  <c r="F170" i="2"/>
  <c r="L170" i="2" s="1"/>
  <c r="K379" i="2"/>
  <c r="F379" i="2"/>
  <c r="L379" i="2" s="1"/>
  <c r="K521" i="2"/>
  <c r="F521" i="2"/>
  <c r="L521" i="2" s="1"/>
  <c r="K158" i="2"/>
  <c r="F158" i="2"/>
  <c r="L158" i="2" s="1"/>
  <c r="F93" i="2"/>
  <c r="L93" i="2" s="1"/>
  <c r="K93" i="2"/>
  <c r="K157" i="2"/>
  <c r="F157" i="2"/>
  <c r="L157" i="2" s="1"/>
  <c r="K288" i="2"/>
  <c r="F288" i="2"/>
  <c r="L288" i="2" s="1"/>
  <c r="D13" i="10" l="1"/>
  <c r="C6" i="10"/>
  <c r="C13" i="10" s="1"/>
  <c r="C15" i="10" s="1"/>
  <c r="C17" i="10" s="1"/>
  <c r="G2" i="2"/>
  <c r="D15" i="10" l="1"/>
  <c r="E13" i="10"/>
  <c r="E6" i="10"/>
  <c r="D17" i="10" l="1"/>
  <c r="E17" i="10" s="1"/>
  <c r="E15" i="10"/>
</calcChain>
</file>

<file path=xl/sharedStrings.xml><?xml version="1.0" encoding="utf-8"?>
<sst xmlns="http://schemas.openxmlformats.org/spreadsheetml/2006/main" count="3916" uniqueCount="190">
  <si>
    <t>Template Configuration Sheet</t>
  </si>
  <si>
    <t>This configuration sheet is used to store settings for the rest of the workbook and maximize flexibility.</t>
  </si>
  <si>
    <t>The following formatting is used on this worksheet:</t>
  </si>
  <si>
    <t>[Name of Range]</t>
  </si>
  <si>
    <t>Input Cell(s)</t>
  </si>
  <si>
    <t>Linked to Other Cell</t>
  </si>
  <si>
    <t>Other Config</t>
  </si>
  <si>
    <t>Tolerance</t>
  </si>
  <si>
    <t>Lookup Values</t>
  </si>
  <si>
    <t>TemplateType</t>
  </si>
  <si>
    <t>Budget</t>
  </si>
  <si>
    <t>Tolerances are (or can be) used in conditional formatting</t>
  </si>
  <si>
    <t>TemplateVersion</t>
  </si>
  <si>
    <t>Tolerance_Pcts</t>
  </si>
  <si>
    <t>lkpStateNames</t>
  </si>
  <si>
    <t>lkpProgYears</t>
  </si>
  <si>
    <t>Alabama</t>
  </si>
  <si>
    <t>[Select the Program Year…]</t>
  </si>
  <si>
    <t>Title1</t>
  </si>
  <si>
    <t>Alaska</t>
  </si>
  <si>
    <t>Year 1</t>
  </si>
  <si>
    <t>Title2</t>
  </si>
  <si>
    <t>Offsets</t>
  </si>
  <si>
    <t>Arizona</t>
  </si>
  <si>
    <t>Year 2</t>
  </si>
  <si>
    <t>ProgramYear</t>
  </si>
  <si>
    <t>How many rows between tables</t>
  </si>
  <si>
    <t>Arkansas</t>
  </si>
  <si>
    <t>Year 3</t>
  </si>
  <si>
    <t>AwardeeName</t>
  </si>
  <si>
    <t>Offset_Personnel</t>
  </si>
  <si>
    <t>California</t>
  </si>
  <si>
    <t>Year 4</t>
  </si>
  <si>
    <t>Offset_Contracts</t>
  </si>
  <si>
    <t>Colorado</t>
  </si>
  <si>
    <t>Year 5</t>
  </si>
  <si>
    <t>Offset_Consultants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</si>
  <si>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</si>
  <si>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</si>
  <si>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</si>
  <si>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</si>
  <si>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</si>
  <si>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</si>
  <si>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</si>
  <si>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</si>
  <si>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</si>
  <si>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</si>
  <si>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</si>
  <si>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</si>
  <si>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</si>
  <si>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</si>
  <si>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</si>
  <si>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</si>
  <si>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</si>
  <si>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</si>
  <si>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</si>
  <si>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</si>
  <si>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</si>
  <si>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</si>
  <si>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</si>
  <si>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</si>
  <si>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</si>
  <si>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</si>
  <si>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</si>
  <si>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</si>
  <si>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</si>
  <si>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</si>
  <si>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</si>
  <si>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</si>
  <si>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</si>
  <si>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</si>
  <si>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</si>
  <si>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</si>
  <si>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</si>
  <si>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</si>
  <si>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</si>
  <si>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</si>
  <si>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</si>
  <si>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</si>
  <si>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</si>
  <si>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</si>
  <si>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</si>
  <si>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OMB Approval Number: 0920-XXXX</t>
  </si>
  <si>
    <t xml:space="preserve">Expiration Date: XX/XX/XXXX </t>
  </si>
  <si>
    <t>Recipient Name:</t>
  </si>
  <si>
    <t>Program Year:</t>
  </si>
  <si>
    <t>Submission Date:</t>
  </si>
  <si>
    <t>The following navigation bar is available on all worksheets</t>
  </si>
  <si>
    <t>Click a tab to jump to the corresponding sheet:</t>
  </si>
  <si>
    <r>
      <t>Instructions</t>
    </r>
    <r>
      <rPr>
        <b/>
        <sz val="12"/>
        <color rgb="FF000000"/>
        <rFont val="Arial"/>
        <family val="2"/>
      </rPr>
      <t>:</t>
    </r>
  </si>
  <si>
    <t xml:space="preserve">You may use this template to prepare a complete and accurate budget narrative. </t>
  </si>
  <si>
    <t>This workbook contains formulas that will automatically add up allocated costs onto the "Summary" sheet.</t>
  </si>
  <si>
    <t>Notes on Data Entry:</t>
  </si>
  <si>
    <t>All light yellow cells are available for user input.</t>
  </si>
  <si>
    <t>Conditional formatting may highlight cells red if values are missing, not valid, or violate program rules.</t>
  </si>
  <si>
    <t>Object Class</t>
  </si>
  <si>
    <t>Grand Total</t>
  </si>
  <si>
    <t>Salary and Wages</t>
  </si>
  <si>
    <t>Fringe Benefits</t>
  </si>
  <si>
    <t>Contractual Costs</t>
  </si>
  <si>
    <t>Consultant Costs</t>
  </si>
  <si>
    <t>Equipment</t>
  </si>
  <si>
    <t>Supplies</t>
  </si>
  <si>
    <t>Travel</t>
  </si>
  <si>
    <t>Other</t>
  </si>
  <si>
    <t>Direct Costs</t>
  </si>
  <si>
    <t>Indirect Costs</t>
  </si>
  <si>
    <t>TOTAL</t>
  </si>
  <si>
    <t>Target</t>
  </si>
  <si>
    <t>Balance</t>
  </si>
  <si>
    <t>Indirect Cost Justification</t>
  </si>
  <si>
    <t xml:space="preserve">
</t>
  </si>
  <si>
    <t>Please remember to submit a copy of your indirect cost rate agreement.</t>
  </si>
  <si>
    <t>Personnel Salary and Fringe</t>
  </si>
  <si>
    <t>Salary Total</t>
  </si>
  <si>
    <t>Fringe Total</t>
  </si>
  <si>
    <t>Category</t>
  </si>
  <si>
    <t>Salary</t>
  </si>
  <si>
    <t>Fringe</t>
  </si>
  <si>
    <t>Total</t>
  </si>
  <si>
    <t>Personnel Cost</t>
  </si>
  <si>
    <t>Position Title</t>
  </si>
  <si>
    <t>Annual Salary and Wages</t>
  </si>
  <si>
    <t>% Paid by This Grant</t>
  </si>
  <si>
    <t>Months</t>
  </si>
  <si>
    <t>Fringe (%)</t>
  </si>
  <si>
    <r>
      <t xml:space="preserve">Fringe ($) 
</t>
    </r>
    <r>
      <rPr>
        <b/>
        <sz val="10"/>
        <rFont val="Arial"/>
        <family val="2"/>
      </rPr>
      <t>if not %</t>
    </r>
  </si>
  <si>
    <t>Total Planned</t>
  </si>
  <si>
    <t>Justification</t>
  </si>
  <si>
    <t>Allocations</t>
  </si>
  <si>
    <t>Funding Category</t>
  </si>
  <si>
    <t>% Allocated</t>
  </si>
  <si>
    <t>$ Allocated to Salary and Wages</t>
  </si>
  <si>
    <t>$ Allocated to Fringe</t>
  </si>
  <si>
    <t xml:space="preserve">Total Allocated </t>
  </si>
  <si>
    <t>Contracts</t>
  </si>
  <si>
    <t>Contracts Amount</t>
  </si>
  <si>
    <t>Basic Information</t>
  </si>
  <si>
    <t>Itemized Costs</t>
  </si>
  <si>
    <t>Method of Selection</t>
  </si>
  <si>
    <t>Justification for Sole Source Selection</t>
  </si>
  <si>
    <t>Period of Performance</t>
  </si>
  <si>
    <t>Scope of Work</t>
  </si>
  <si>
    <t>Method of Accountability</t>
  </si>
  <si>
    <t>Deliverable Cost</t>
  </si>
  <si>
    <t>&lt;enter description&gt;</t>
  </si>
  <si>
    <t>$ Allocated</t>
  </si>
  <si>
    <t>Subcontract Costs</t>
  </si>
  <si>
    <t>Total Direct Costs</t>
  </si>
  <si>
    <t>TOTAL FOR CONTRACT</t>
  </si>
  <si>
    <t>Consultants</t>
  </si>
  <si>
    <t>Consultants Amout</t>
  </si>
  <si>
    <t>Number of Days of Consultation</t>
  </si>
  <si>
    <t>Organizational Affiliation</t>
  </si>
  <si>
    <t>Expected Daily Rate of Compensation</t>
  </si>
  <si>
    <t>Nature of Services to Be Rendered</t>
  </si>
  <si>
    <t>BASE COMPENSATION SUBTOTAL</t>
  </si>
  <si>
    <t>Relevance of Service to the Project</t>
  </si>
  <si>
    <t>Per Diem (total for all days consultation)</t>
  </si>
  <si>
    <t>EXPENSES SUBTOTAL</t>
  </si>
  <si>
    <t>TOTAL FOR CONSULTANT</t>
  </si>
  <si>
    <t xml:space="preserve">
</t>
  </si>
  <si>
    <r>
      <t xml:space="preserve">Equipment costs are for items with a </t>
    </r>
    <r>
      <rPr>
        <u/>
        <sz val="10"/>
        <rFont val="Arial"/>
        <family val="2"/>
      </rPr>
      <t>Unit Cost</t>
    </r>
    <r>
      <rPr>
        <sz val="10"/>
        <rFont val="Arial"/>
        <family val="2"/>
      </rPr>
      <t xml:space="preserve"> over $5,000. 
Most Applicants will not have Equipment costs.</t>
    </r>
  </si>
  <si>
    <t>Line
#</t>
  </si>
  <si>
    <t>Item Requested</t>
  </si>
  <si>
    <t>Number Needed</t>
  </si>
  <si>
    <t>Unit Cost</t>
  </si>
  <si>
    <t>Total Amount Planned</t>
  </si>
  <si>
    <t>Totals</t>
  </si>
  <si>
    <t>Type (if appropriate)</t>
  </si>
  <si>
    <t>Amount Planned</t>
  </si>
  <si>
    <t>Description and Number of People</t>
  </si>
  <si>
    <t>Cost of Mileage or Airfare</t>
  </si>
  <si>
    <t>Cost of Per Diem or Lodging</t>
  </si>
  <si>
    <t>Cost of Ground Transport</t>
  </si>
  <si>
    <t>Other Costs</t>
  </si>
  <si>
    <t>[Category A]</t>
  </si>
  <si>
    <t>[Category B]</t>
  </si>
  <si>
    <t>Allocate costs to one or more funding categories based on NOFO requirements.</t>
  </si>
  <si>
    <t>[NOFO Title]</t>
  </si>
  <si>
    <t>[NOFO Number] Budget Template</t>
  </si>
  <si>
    <t>[Select Year]</t>
  </si>
  <si>
    <t>% Allocated [Category A]</t>
  </si>
  <si>
    <t>% Allocated [Category B]</t>
  </si>
  <si>
    <t>$ Allocated [Category A]</t>
  </si>
  <si>
    <t>$ Allocated [Category B]</t>
  </si>
  <si>
    <t>[Additional instructions can be provided here for convenient reference to NOFO specific requirements]</t>
  </si>
  <si>
    <t>Consultant Title</t>
  </si>
  <si>
    <t>Contractor Title</t>
  </si>
  <si>
    <t>0920-1132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</si>
</sst>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;;;"/>
    <numFmt numFmtId="167" formatCode="0.0"/>
    <numFmt numFmtId="168" formatCode="&quot;$&quot;#,##0.00"/>
  </numFmts>
  <fonts count="4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3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2"/>
      <color theme="2"/>
      <name val="Arial"/>
      <family val="2"/>
    </font>
    <font>
      <b/>
      <sz val="10"/>
      <color theme="2"/>
      <name val="Arial"/>
      <family val="2"/>
    </font>
    <font>
      <b/>
      <sz val="14"/>
      <color theme="2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3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6"/>
      <color theme="1"/>
      <name val="Arial"/>
      <family val="2"/>
      <scheme val="minor"/>
    </font>
    <font>
      <sz val="11"/>
      <color rgb="FF3F3F76"/>
      <name val="Arial"/>
      <family val="2"/>
    </font>
    <font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2F2F2"/>
      </patternFill>
    </fill>
    <fill>
      <patternFill patternType="solid">
        <fgColor rgb="FFFFCC99"/>
        <bgColor rgb="FFFFFFFF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auto="1"/>
      </top>
      <bottom style="thin">
        <color rgb="FF000000"/>
      </bottom>
      <diagonal/>
    </border>
    <border>
      <left style="thin">
        <color indexed="64"/>
      </left>
      <right/>
      <top style="thick">
        <color auto="1"/>
      </top>
      <bottom style="thin">
        <color rgb="FF000000"/>
      </bottom>
      <diagonal/>
    </border>
    <border>
      <left style="medium">
        <color indexed="64"/>
      </left>
      <right/>
      <top style="thick">
        <color auto="1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31" fillId="14" borderId="2" applyNumberFormat="0" applyAlignment="0" applyProtection="0"/>
  </cellStyleXfs>
  <cellXfs count="289">
    <xf numFmtId="0" fontId="0" fillId="0" borderId="0" xfId="0"/>
    <xf numFmtId="0" fontId="6" fillId="4" borderId="9" xfId="7" applyFont="1" applyFill="1" applyBorder="1" applyAlignment="1" applyProtection="1">
      <alignment horizontal="center" wrapText="1"/>
    </xf>
    <xf numFmtId="0" fontId="6" fillId="4" borderId="10" xfId="7" applyFont="1" applyFill="1" applyBorder="1" applyAlignment="1" applyProtection="1">
      <alignment horizontal="center" wrapText="1"/>
    </xf>
    <xf numFmtId="0" fontId="10" fillId="0" borderId="0" xfId="0" applyFont="1"/>
    <xf numFmtId="0" fontId="11" fillId="8" borderId="13" xfId="0" applyFont="1" applyFill="1" applyBorder="1" applyAlignment="1"/>
    <xf numFmtId="0" fontId="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0" fillId="0" borderId="0" xfId="0" applyFont="1" applyAlignment="1"/>
    <xf numFmtId="0" fontId="8" fillId="3" borderId="21" xfId="0" applyNumberFormat="1" applyFont="1" applyFill="1" applyBorder="1" applyAlignment="1">
      <alignment horizontal="left" vertical="center" wrapText="1"/>
    </xf>
    <xf numFmtId="0" fontId="6" fillId="3" borderId="22" xfId="0" applyNumberFormat="1" applyFont="1" applyFill="1" applyBorder="1" applyAlignment="1">
      <alignment horizontal="center" vertical="center" wrapText="1"/>
    </xf>
    <xf numFmtId="0" fontId="6" fillId="3" borderId="22" xfId="0" applyNumberFormat="1" applyFont="1" applyFill="1" applyBorder="1" applyAlignment="1">
      <alignment horizontal="left" vertical="center" wrapText="1"/>
    </xf>
    <xf numFmtId="0" fontId="5" fillId="0" borderId="0" xfId="6"/>
    <xf numFmtId="0" fontId="3" fillId="0" borderId="1" xfId="4"/>
    <xf numFmtId="0" fontId="2" fillId="0" borderId="0" xfId="3"/>
    <xf numFmtId="0" fontId="6" fillId="5" borderId="17" xfId="7" applyNumberFormat="1" applyFont="1" applyFill="1" applyBorder="1" applyAlignment="1" applyProtection="1">
      <alignment horizontal="left" vertical="center" wrapText="1"/>
      <protection locked="0"/>
    </xf>
    <xf numFmtId="0" fontId="6" fillId="5" borderId="20" xfId="7" applyNumberFormat="1" applyFont="1" applyFill="1" applyBorder="1" applyAlignment="1" applyProtection="1">
      <alignment horizontal="left" vertical="center" wrapText="1"/>
      <protection locked="0"/>
    </xf>
    <xf numFmtId="1" fontId="6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6" fillId="5" borderId="38" xfId="7" applyFont="1" applyFill="1" applyBorder="1" applyAlignment="1" applyProtection="1">
      <alignment horizontal="left" vertical="center" wrapText="1"/>
      <protection locked="0"/>
    </xf>
    <xf numFmtId="0" fontId="6" fillId="5" borderId="38" xfId="7" applyFont="1" applyFill="1" applyBorder="1" applyAlignment="1" applyProtection="1">
      <alignment horizontal="center" vertical="center" wrapText="1"/>
      <protection locked="0"/>
    </xf>
    <xf numFmtId="0" fontId="8" fillId="4" borderId="29" xfId="7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0" fillId="0" borderId="0" xfId="0" applyNumberFormat="1"/>
    <xf numFmtId="0" fontId="11" fillId="8" borderId="13" xfId="0" applyNumberFormat="1" applyFont="1" applyFill="1" applyBorder="1" applyAlignment="1"/>
    <xf numFmtId="165" fontId="15" fillId="0" borderId="0" xfId="0" applyNumberFormat="1" applyFont="1" applyAlignment="1">
      <alignment horizontal="left"/>
    </xf>
    <xf numFmtId="0" fontId="10" fillId="11" borderId="3" xfId="0" applyNumberFormat="1" applyFont="1" applyFill="1" applyBorder="1" applyAlignment="1">
      <alignment horizontal="left" indent="1"/>
    </xf>
    <xf numFmtId="0" fontId="10" fillId="11" borderId="5" xfId="0" applyNumberFormat="1" applyFont="1" applyFill="1" applyBorder="1" applyAlignment="1">
      <alignment horizontal="left" indent="1"/>
    </xf>
    <xf numFmtId="0" fontId="14" fillId="11" borderId="6" xfId="0" applyNumberFormat="1" applyFont="1" applyFill="1" applyBorder="1"/>
    <xf numFmtId="0" fontId="14" fillId="11" borderId="4" xfId="0" applyNumberFormat="1" applyFont="1" applyFill="1" applyBorder="1"/>
    <xf numFmtId="165" fontId="6" fillId="3" borderId="22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164" fontId="4" fillId="2" borderId="2" xfId="2" applyNumberFormat="1" applyFont="1" applyFill="1" applyBorder="1"/>
    <xf numFmtId="0" fontId="25" fillId="0" borderId="0" xfId="0" applyFont="1"/>
    <xf numFmtId="0" fontId="6" fillId="4" borderId="11" xfId="7" applyFont="1" applyFill="1" applyBorder="1" applyAlignment="1" applyProtection="1">
      <alignment horizontal="center" wrapText="1"/>
    </xf>
    <xf numFmtId="0" fontId="26" fillId="0" borderId="0" xfId="0" applyFont="1"/>
    <xf numFmtId="0" fontId="0" fillId="0" borderId="0" xfId="0" applyFill="1"/>
    <xf numFmtId="0" fontId="0" fillId="0" borderId="0" xfId="0" applyAlignment="1">
      <alignment horizontal="left" indent="4"/>
    </xf>
    <xf numFmtId="0" fontId="12" fillId="8" borderId="13" xfId="0" applyFont="1" applyFill="1" applyBorder="1" applyAlignment="1">
      <alignment horizontal="center"/>
    </xf>
    <xf numFmtId="0" fontId="0" fillId="0" borderId="0" xfId="0" applyNumberFormat="1" applyProtection="1">
      <protection hidden="1"/>
    </xf>
    <xf numFmtId="0" fontId="24" fillId="0" borderId="0" xfId="0" applyNumberFormat="1" applyFont="1" applyProtection="1">
      <protection hidden="1"/>
    </xf>
    <xf numFmtId="0" fontId="24" fillId="0" borderId="0" xfId="0" applyNumberFormat="1" applyFont="1"/>
    <xf numFmtId="166" fontId="24" fillId="0" borderId="0" xfId="0" applyNumberFormat="1" applyFont="1" applyProtection="1">
      <protection hidden="1"/>
    </xf>
    <xf numFmtId="0" fontId="27" fillId="0" borderId="0" xfId="0" applyFont="1"/>
    <xf numFmtId="0" fontId="28" fillId="0" borderId="0" xfId="0" applyFont="1"/>
    <xf numFmtId="166" fontId="24" fillId="0" borderId="0" xfId="0" applyNumberFormat="1" applyFont="1" applyAlignment="1" applyProtection="1">
      <protection hidden="1"/>
    </xf>
    <xf numFmtId="166" fontId="24" fillId="0" borderId="0" xfId="0" applyNumberFormat="1" applyFont="1"/>
    <xf numFmtId="0" fontId="0" fillId="0" borderId="0" xfId="0"/>
    <xf numFmtId="0" fontId="4" fillId="2" borderId="2" xfId="5"/>
    <xf numFmtId="0" fontId="18" fillId="0" borderId="0" xfId="0" applyFont="1"/>
    <xf numFmtId="0" fontId="6" fillId="4" borderId="11" xfId="7" applyFont="1" applyFill="1" applyBorder="1" applyAlignment="1" applyProtection="1">
      <alignment horizontal="center" vertical="center" wrapText="1"/>
    </xf>
    <xf numFmtId="0" fontId="6" fillId="4" borderId="9" xfId="7" applyFont="1" applyFill="1" applyBorder="1" applyAlignment="1" applyProtection="1">
      <alignment horizontal="center" vertical="center" wrapText="1"/>
    </xf>
    <xf numFmtId="0" fontId="6" fillId="4" borderId="25" xfId="7" applyFont="1" applyFill="1" applyBorder="1" applyAlignment="1" applyProtection="1">
      <alignment horizontal="center" vertical="center" wrapText="1"/>
    </xf>
    <xf numFmtId="164" fontId="6" fillId="5" borderId="33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6" fillId="4" borderId="34" xfId="7" applyFont="1" applyFill="1" applyBorder="1" applyAlignment="1" applyProtection="1">
      <alignment horizontal="center" vertical="center" wrapText="1"/>
    </xf>
    <xf numFmtId="0" fontId="8" fillId="12" borderId="29" xfId="7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25" xfId="2" applyNumberFormat="1" applyFont="1" applyFill="1" applyBorder="1" applyAlignment="1" applyProtection="1">
      <alignment horizontal="left" vertical="center" wrapText="1"/>
      <protection locked="0"/>
    </xf>
    <xf numFmtId="0" fontId="6" fillId="5" borderId="25" xfId="1" applyNumberFormat="1" applyFont="1" applyFill="1" applyBorder="1" applyAlignment="1" applyProtection="1">
      <alignment horizontal="left" vertical="center" wrapText="1"/>
      <protection locked="0"/>
    </xf>
    <xf numFmtId="0" fontId="8" fillId="3" borderId="25" xfId="1" applyNumberFormat="1" applyFont="1" applyFill="1" applyBorder="1" applyAlignment="1">
      <alignment horizontal="left" vertical="center" wrapText="1"/>
    </xf>
    <xf numFmtId="0" fontId="8" fillId="3" borderId="25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4" fillId="0" borderId="0" xfId="0" applyNumberFormat="1" applyFont="1" applyProtection="1">
      <protection hidden="1"/>
    </xf>
    <xf numFmtId="166" fontId="24" fillId="0" borderId="0" xfId="0" applyNumberFormat="1" applyFont="1" applyProtection="1">
      <protection hidden="1"/>
    </xf>
    <xf numFmtId="0" fontId="6" fillId="0" borderId="0" xfId="7"/>
    <xf numFmtId="0" fontId="18" fillId="0" borderId="0" xfId="0" applyFont="1" applyFill="1" applyBorder="1"/>
    <xf numFmtId="44" fontId="6" fillId="0" borderId="27" xfId="1" applyNumberFormat="1" applyFont="1" applyFill="1" applyBorder="1" applyAlignment="1" applyProtection="1">
      <alignment horizontal="left" vertical="center" wrapText="1"/>
    </xf>
    <xf numFmtId="0" fontId="7" fillId="11" borderId="45" xfId="0" applyNumberFormat="1" applyFont="1" applyFill="1" applyBorder="1" applyAlignment="1"/>
    <xf numFmtId="0" fontId="7" fillId="6" borderId="42" xfId="0" applyNumberFormat="1" applyFont="1" applyFill="1" applyBorder="1" applyAlignment="1">
      <alignment vertical="center"/>
    </xf>
    <xf numFmtId="0" fontId="11" fillId="9" borderId="14" xfId="0" applyFont="1" applyFill="1" applyBorder="1" applyAlignment="1">
      <alignment vertical="center"/>
    </xf>
    <xf numFmtId="0" fontId="11" fillId="9" borderId="0" xfId="0" applyFont="1" applyFill="1" applyBorder="1" applyAlignment="1">
      <alignment vertical="center"/>
    </xf>
    <xf numFmtId="0" fontId="11" fillId="9" borderId="48" xfId="0" applyFont="1" applyFill="1" applyBorder="1" applyAlignment="1">
      <alignment horizontal="centerContinuous" vertical="center"/>
    </xf>
    <xf numFmtId="0" fontId="11" fillId="9" borderId="47" xfId="0" applyFont="1" applyFill="1" applyBorder="1" applyAlignment="1">
      <alignment vertical="center"/>
    </xf>
    <xf numFmtId="0" fontId="13" fillId="9" borderId="48" xfId="0" applyFont="1" applyFill="1" applyBorder="1" applyAlignment="1">
      <alignment vertical="center"/>
    </xf>
    <xf numFmtId="0" fontId="6" fillId="6" borderId="8" xfId="7" applyFont="1" applyFill="1" applyBorder="1" applyAlignment="1" applyProtection="1">
      <alignment wrapText="1"/>
    </xf>
    <xf numFmtId="0" fontId="0" fillId="0" borderId="0" xfId="0" applyAlignment="1"/>
    <xf numFmtId="0" fontId="11" fillId="9" borderId="48" xfId="0" applyFont="1" applyFill="1" applyBorder="1" applyAlignment="1">
      <alignment horizontal="left" vertical="center"/>
    </xf>
    <xf numFmtId="44" fontId="11" fillId="8" borderId="13" xfId="1" applyFont="1" applyFill="1" applyBorder="1" applyAlignment="1"/>
    <xf numFmtId="0" fontId="11" fillId="8" borderId="13" xfId="0" applyFont="1" applyFill="1" applyBorder="1" applyAlignment="1">
      <alignment horizontal="right"/>
    </xf>
    <xf numFmtId="0" fontId="6" fillId="4" borderId="11" xfId="7" applyFont="1" applyFill="1" applyBorder="1" applyAlignment="1">
      <alignment horizontal="left" vertical="center" wrapText="1"/>
    </xf>
    <xf numFmtId="0" fontId="12" fillId="13" borderId="45" xfId="0" applyFont="1" applyFill="1" applyBorder="1" applyAlignment="1">
      <alignment horizontal="center" vertical="center"/>
    </xf>
    <xf numFmtId="44" fontId="10" fillId="0" borderId="3" xfId="1" applyNumberFormat="1" applyFont="1" applyBorder="1"/>
    <xf numFmtId="44" fontId="10" fillId="0" borderId="5" xfId="1" applyNumberFormat="1" applyFont="1" applyBorder="1"/>
    <xf numFmtId="44" fontId="10" fillId="0" borderId="6" xfId="1" applyNumberFormat="1" applyFont="1" applyBorder="1"/>
    <xf numFmtId="44" fontId="7" fillId="0" borderId="45" xfId="1" applyNumberFormat="1" applyFont="1" applyBorder="1" applyAlignment="1"/>
    <xf numFmtId="44" fontId="7" fillId="5" borderId="45" xfId="1" applyNumberFormat="1" applyFont="1" applyFill="1" applyBorder="1" applyAlignment="1" applyProtection="1">
      <protection locked="0"/>
    </xf>
    <xf numFmtId="44" fontId="10" fillId="5" borderId="4" xfId="1" applyNumberFormat="1" applyFont="1" applyFill="1" applyBorder="1" applyAlignment="1" applyProtection="1">
      <protection locked="0"/>
    </xf>
    <xf numFmtId="0" fontId="24" fillId="0" borderId="0" xfId="0" applyFont="1"/>
    <xf numFmtId="44" fontId="24" fillId="0" borderId="0" xfId="0" applyNumberFormat="1" applyFont="1"/>
    <xf numFmtId="165" fontId="11" fillId="8" borderId="13" xfId="1" applyNumberFormat="1" applyFont="1" applyFill="1" applyBorder="1" applyAlignment="1"/>
    <xf numFmtId="0" fontId="0" fillId="0" borderId="0" xfId="0" applyAlignment="1">
      <alignment horizontal="right" vertical="center" wrapText="1"/>
    </xf>
    <xf numFmtId="0" fontId="11" fillId="8" borderId="13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5" fontId="11" fillId="8" borderId="13" xfId="1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vertical="center"/>
    </xf>
    <xf numFmtId="167" fontId="6" fillId="5" borderId="7" xfId="2" applyNumberFormat="1" applyFont="1" applyFill="1" applyBorder="1" applyAlignment="1" applyProtection="1">
      <alignment horizontal="center" vertical="center" wrapText="1"/>
      <protection locked="0"/>
    </xf>
    <xf numFmtId="165" fontId="6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6" fillId="5" borderId="38" xfId="7" applyNumberFormat="1" applyFont="1" applyFill="1" applyBorder="1" applyAlignment="1" applyProtection="1">
      <alignment horizontal="left" vertical="center" wrapText="1"/>
      <protection locked="0"/>
    </xf>
    <xf numFmtId="0" fontId="8" fillId="3" borderId="55" xfId="0" applyNumberFormat="1" applyFont="1" applyFill="1" applyBorder="1" applyAlignment="1">
      <alignment horizontal="left" vertical="center" wrapText="1"/>
    </xf>
    <xf numFmtId="0" fontId="12" fillId="8" borderId="13" xfId="0" applyFont="1" applyFill="1" applyBorder="1" applyAlignment="1"/>
    <xf numFmtId="0" fontId="6" fillId="5" borderId="52" xfId="7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/>
    <xf numFmtId="0" fontId="30" fillId="0" borderId="0" xfId="0" applyFont="1" applyAlignment="1">
      <alignment horizontal="right"/>
    </xf>
    <xf numFmtId="44" fontId="8" fillId="0" borderId="26" xfId="1" applyNumberFormat="1" applyFont="1" applyFill="1" applyBorder="1" applyAlignment="1" applyProtection="1">
      <alignment horizontal="left" vertical="center" wrapText="1"/>
    </xf>
    <xf numFmtId="44" fontId="6" fillId="0" borderId="33" xfId="1" applyNumberFormat="1" applyFont="1" applyFill="1" applyBorder="1" applyAlignment="1" applyProtection="1">
      <alignment horizontal="left" vertical="center" wrapText="1"/>
    </xf>
    <xf numFmtId="168" fontId="6" fillId="5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8" xfId="2" applyNumberFormat="1" applyFont="1" applyFill="1" applyBorder="1" applyAlignment="1" applyProtection="1">
      <alignment horizontal="center" vertical="center" wrapText="1"/>
      <protection locked="0"/>
    </xf>
    <xf numFmtId="44" fontId="6" fillId="5" borderId="38" xfId="1" applyNumberFormat="1" applyFont="1" applyFill="1" applyBorder="1" applyAlignment="1" applyProtection="1">
      <alignment horizontal="left" vertical="center" wrapText="1"/>
      <protection locked="0"/>
    </xf>
    <xf numFmtId="44" fontId="6" fillId="5" borderId="9" xfId="1" applyNumberFormat="1" applyFont="1" applyFill="1" applyBorder="1" applyAlignment="1" applyProtection="1">
      <alignment horizontal="right" vertical="center" wrapText="1"/>
      <protection locked="0"/>
    </xf>
    <xf numFmtId="44" fontId="8" fillId="3" borderId="9" xfId="1" applyNumberFormat="1" applyFont="1" applyFill="1" applyBorder="1" applyAlignment="1">
      <alignment horizontal="right" vertical="center" wrapText="1"/>
    </xf>
    <xf numFmtId="44" fontId="8" fillId="3" borderId="7" xfId="1" applyNumberFormat="1" applyFont="1" applyFill="1" applyBorder="1" applyAlignment="1">
      <alignment horizontal="center" vertical="center" wrapText="1"/>
    </xf>
    <xf numFmtId="44" fontId="6" fillId="5" borderId="7" xfId="1" applyNumberFormat="1" applyFont="1" applyFill="1" applyBorder="1" applyAlignment="1" applyProtection="1">
      <alignment horizontal="center" vertical="center" wrapText="1"/>
      <protection locked="0"/>
    </xf>
    <xf numFmtId="44" fontId="6" fillId="0" borderId="19" xfId="1" applyNumberFormat="1" applyFont="1" applyBorder="1" applyAlignment="1">
      <alignment horizontal="left" vertical="center" wrapText="1"/>
    </xf>
    <xf numFmtId="44" fontId="6" fillId="3" borderId="23" xfId="0" applyNumberFormat="1" applyFont="1" applyFill="1" applyBorder="1" applyAlignment="1">
      <alignment horizontal="left" vertical="center" wrapText="1"/>
    </xf>
    <xf numFmtId="44" fontId="10" fillId="0" borderId="0" xfId="0" applyNumberFormat="1" applyFont="1"/>
    <xf numFmtId="44" fontId="6" fillId="0" borderId="47" xfId="1" applyNumberFormat="1" applyFont="1" applyBorder="1" applyAlignment="1">
      <alignment horizontal="left" vertical="center" wrapText="1"/>
    </xf>
    <xf numFmtId="44" fontId="6" fillId="5" borderId="38" xfId="1" applyNumberFormat="1" applyFont="1" applyFill="1" applyBorder="1" applyAlignment="1" applyProtection="1">
      <alignment horizontal="center" vertical="center" wrapText="1"/>
      <protection locked="0"/>
    </xf>
    <xf numFmtId="44" fontId="6" fillId="5" borderId="9" xfId="1" applyNumberFormat="1" applyFont="1" applyFill="1" applyBorder="1" applyAlignment="1" applyProtection="1">
      <alignment horizontal="center" vertical="center" wrapText="1"/>
      <protection locked="0"/>
    </xf>
    <xf numFmtId="44" fontId="6" fillId="5" borderId="51" xfId="1" applyNumberFormat="1" applyFont="1" applyFill="1" applyBorder="1" applyAlignment="1" applyProtection="1">
      <alignment horizontal="center" vertical="center" wrapText="1"/>
      <protection locked="0"/>
    </xf>
    <xf numFmtId="4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44" fontId="6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31" fillId="14" borderId="2" xfId="8"/>
    <xf numFmtId="0" fontId="19" fillId="0" borderId="0" xfId="0" applyFont="1" applyAlignment="1">
      <alignment horizontal="right"/>
    </xf>
    <xf numFmtId="0" fontId="32" fillId="0" borderId="0" xfId="0" applyFont="1"/>
    <xf numFmtId="0" fontId="32" fillId="0" borderId="0" xfId="0" applyFont="1" applyAlignment="1">
      <alignment horizontal="right"/>
    </xf>
    <xf numFmtId="0" fontId="4" fillId="2" borderId="2" xfId="5" applyAlignment="1">
      <alignment horizontal="center"/>
    </xf>
    <xf numFmtId="0" fontId="33" fillId="15" borderId="2" xfId="5" applyFont="1" applyFill="1" applyBorder="1"/>
    <xf numFmtId="44" fontId="8" fillId="5" borderId="38" xfId="1" applyNumberFormat="1" applyFont="1" applyFill="1" applyBorder="1" applyAlignment="1" applyProtection="1">
      <alignment horizontal="right" vertical="center" wrapText="1"/>
      <protection locked="0"/>
    </xf>
    <xf numFmtId="0" fontId="6" fillId="5" borderId="27" xfId="1" applyNumberFormat="1" applyFont="1" applyFill="1" applyBorder="1" applyAlignment="1" applyProtection="1">
      <alignment horizontal="left" vertical="center" wrapText="1"/>
      <protection locked="0"/>
    </xf>
    <xf numFmtId="44" fontId="8" fillId="3" borderId="12" xfId="1" applyNumberFormat="1" applyFont="1" applyFill="1" applyBorder="1" applyAlignment="1">
      <alignment horizontal="center" vertical="center" wrapText="1"/>
    </xf>
    <xf numFmtId="0" fontId="8" fillId="3" borderId="27" xfId="1" applyNumberFormat="1" applyFont="1" applyFill="1" applyBorder="1" applyAlignment="1">
      <alignment horizontal="center" vertical="center" wrapText="1"/>
    </xf>
    <xf numFmtId="44" fontId="8" fillId="3" borderId="9" xfId="1" applyNumberFormat="1" applyFont="1" applyFill="1" applyBorder="1" applyAlignment="1">
      <alignment horizontal="center" vertical="center" wrapText="1"/>
    </xf>
    <xf numFmtId="44" fontId="8" fillId="3" borderId="33" xfId="1" applyNumberFormat="1" applyFont="1" applyFill="1" applyBorder="1" applyAlignment="1">
      <alignment horizontal="center" vertical="center" wrapText="1"/>
    </xf>
    <xf numFmtId="0" fontId="21" fillId="3" borderId="26" xfId="1" applyNumberFormat="1" applyFont="1" applyFill="1" applyBorder="1" applyAlignment="1">
      <alignment horizontal="center" vertical="center" wrapText="1"/>
    </xf>
    <xf numFmtId="44" fontId="6" fillId="3" borderId="61" xfId="0" applyNumberFormat="1" applyFont="1" applyFill="1" applyBorder="1" applyAlignment="1">
      <alignment horizontal="left" vertical="center" wrapText="1"/>
    </xf>
    <xf numFmtId="44" fontId="6" fillId="3" borderId="62" xfId="0" applyNumberFormat="1" applyFont="1" applyFill="1" applyBorder="1" applyAlignment="1">
      <alignment horizontal="left" vertical="center" wrapText="1"/>
    </xf>
    <xf numFmtId="44" fontId="6" fillId="0" borderId="9" xfId="1" applyNumberFormat="1" applyFont="1" applyBorder="1" applyAlignment="1">
      <alignment horizontal="left" vertical="center" wrapText="1"/>
    </xf>
    <xf numFmtId="44" fontId="6" fillId="0" borderId="38" xfId="1" applyNumberFormat="1" applyFont="1" applyBorder="1" applyAlignment="1">
      <alignment horizontal="left" vertical="center" wrapText="1"/>
    </xf>
    <xf numFmtId="0" fontId="8" fillId="3" borderId="63" xfId="0" applyNumberFormat="1" applyFont="1" applyFill="1" applyBorder="1" applyAlignment="1">
      <alignment horizontal="left" vertical="center" wrapText="1"/>
    </xf>
    <xf numFmtId="0" fontId="6" fillId="11" borderId="64" xfId="0" applyNumberFormat="1" applyFont="1" applyFill="1" applyBorder="1" applyAlignment="1">
      <alignment horizontal="center" vertical="center" wrapText="1"/>
    </xf>
    <xf numFmtId="0" fontId="8" fillId="3" borderId="65" xfId="0" applyNumberFormat="1" applyFont="1" applyFill="1" applyBorder="1" applyAlignment="1">
      <alignment horizontal="left" vertical="center" wrapText="1"/>
    </xf>
    <xf numFmtId="0" fontId="6" fillId="5" borderId="9" xfId="7" applyNumberFormat="1" applyFont="1" applyFill="1" applyBorder="1" applyAlignment="1" applyProtection="1">
      <alignment horizontal="left" wrapText="1"/>
      <protection locked="0"/>
    </xf>
    <xf numFmtId="1" fontId="6" fillId="5" borderId="9" xfId="1" applyNumberFormat="1" applyFont="1" applyFill="1" applyBorder="1" applyAlignment="1" applyProtection="1">
      <alignment horizontal="center" wrapText="1"/>
      <protection locked="0"/>
    </xf>
    <xf numFmtId="44" fontId="6" fillId="5" borderId="9" xfId="1" applyNumberFormat="1" applyFont="1" applyFill="1" applyBorder="1" applyAlignment="1" applyProtection="1">
      <alignment horizontal="center" wrapText="1"/>
      <protection locked="0"/>
    </xf>
    <xf numFmtId="0" fontId="6" fillId="6" borderId="38" xfId="7" applyFont="1" applyFill="1" applyBorder="1" applyAlignment="1" applyProtection="1">
      <alignment wrapText="1"/>
    </xf>
    <xf numFmtId="0" fontId="6" fillId="4" borderId="28" xfId="7" applyFont="1" applyFill="1" applyBorder="1" applyAlignment="1" applyProtection="1">
      <alignment horizontal="center" vertical="center" wrapText="1"/>
    </xf>
    <xf numFmtId="0" fontId="6" fillId="4" borderId="29" xfId="7" applyFont="1" applyFill="1" applyBorder="1" applyAlignment="1" applyProtection="1">
      <alignment horizontal="center" wrapText="1"/>
    </xf>
    <xf numFmtId="0" fontId="10" fillId="7" borderId="11" xfId="0" applyFont="1" applyFill="1" applyBorder="1" applyAlignment="1">
      <alignment horizontal="center"/>
    </xf>
    <xf numFmtId="0" fontId="6" fillId="5" borderId="25" xfId="7" applyNumberFormat="1" applyFont="1" applyFill="1" applyBorder="1" applyAlignment="1" applyProtection="1">
      <alignment horizontal="left" vertical="center" wrapText="1"/>
      <protection locked="0"/>
    </xf>
    <xf numFmtId="0" fontId="10" fillId="7" borderId="24" xfId="0" applyFont="1" applyFill="1" applyBorder="1" applyAlignment="1">
      <alignment horizontal="center"/>
    </xf>
    <xf numFmtId="0" fontId="6" fillId="5" borderId="33" xfId="7" applyNumberFormat="1" applyFont="1" applyFill="1" applyBorder="1" applyAlignment="1" applyProtection="1">
      <alignment horizontal="left" wrapText="1"/>
      <protection locked="0"/>
    </xf>
    <xf numFmtId="1" fontId="6" fillId="5" borderId="33" xfId="1" applyNumberFormat="1" applyFont="1" applyFill="1" applyBorder="1" applyAlignment="1" applyProtection="1">
      <alignment horizontal="center" wrapText="1"/>
      <protection locked="0"/>
    </xf>
    <xf numFmtId="44" fontId="6" fillId="5" borderId="33" xfId="1" applyNumberFormat="1" applyFont="1" applyFill="1" applyBorder="1" applyAlignment="1" applyProtection="1">
      <alignment horizontal="center" wrapText="1"/>
      <protection locked="0"/>
    </xf>
    <xf numFmtId="44" fontId="6" fillId="0" borderId="33" xfId="1" applyNumberFormat="1" applyFont="1" applyBorder="1" applyAlignment="1">
      <alignment horizontal="left" vertical="center" wrapText="1"/>
    </xf>
    <xf numFmtId="0" fontId="6" fillId="5" borderId="26" xfId="7" applyNumberFormat="1" applyFont="1" applyFill="1" applyBorder="1" applyAlignment="1" applyProtection="1">
      <alignment horizontal="left" vertical="center" wrapText="1"/>
      <protection locked="0"/>
    </xf>
    <xf numFmtId="0" fontId="11" fillId="8" borderId="0" xfId="0" applyFont="1" applyFill="1" applyBorder="1" applyAlignment="1"/>
    <xf numFmtId="0" fontId="12" fillId="8" borderId="0" xfId="0" applyFont="1" applyFill="1" applyBorder="1" applyAlignment="1"/>
    <xf numFmtId="0" fontId="11" fillId="8" borderId="0" xfId="0" applyFont="1" applyFill="1" applyBorder="1" applyAlignment="1">
      <alignment horizontal="right"/>
    </xf>
    <xf numFmtId="165" fontId="11" fillId="8" borderId="0" xfId="1" applyNumberFormat="1" applyFont="1" applyFill="1" applyBorder="1" applyAlignment="1"/>
    <xf numFmtId="0" fontId="6" fillId="4" borderId="28" xfId="7" applyFont="1" applyFill="1" applyBorder="1" applyAlignment="1" applyProtection="1">
      <alignment horizontal="center" wrapText="1"/>
    </xf>
    <xf numFmtId="0" fontId="6" fillId="4" borderId="34" xfId="7" applyFont="1" applyFill="1" applyBorder="1" applyAlignment="1" applyProtection="1">
      <alignment horizontal="center" wrapText="1"/>
    </xf>
    <xf numFmtId="0" fontId="6" fillId="11" borderId="64" xfId="0" applyNumberFormat="1" applyFont="1" applyFill="1" applyBorder="1" applyAlignment="1">
      <alignment horizontal="left" vertical="center" wrapText="1"/>
    </xf>
    <xf numFmtId="165" fontId="6" fillId="11" borderId="64" xfId="0" applyNumberFormat="1" applyFont="1" applyFill="1" applyBorder="1" applyAlignment="1">
      <alignment horizontal="center" vertical="center" wrapText="1"/>
    </xf>
    <xf numFmtId="44" fontId="6" fillId="11" borderId="62" xfId="0" applyNumberFormat="1" applyFont="1" applyFill="1" applyBorder="1" applyAlignment="1">
      <alignment horizontal="left" vertical="center" wrapText="1"/>
    </xf>
    <xf numFmtId="44" fontId="6" fillId="3" borderId="9" xfId="0" applyNumberFormat="1" applyFont="1" applyFill="1" applyBorder="1" applyAlignment="1">
      <alignment horizontal="left" vertical="center" wrapText="1"/>
    </xf>
    <xf numFmtId="0" fontId="8" fillId="11" borderId="65" xfId="0" applyNumberFormat="1" applyFont="1" applyFill="1" applyBorder="1" applyAlignment="1">
      <alignment horizontal="left" vertical="center" wrapText="1"/>
    </xf>
    <xf numFmtId="0" fontId="8" fillId="11" borderId="55" xfId="0" applyNumberFormat="1" applyFont="1" applyFill="1" applyBorder="1" applyAlignment="1">
      <alignment horizontal="left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34" xfId="0" applyFont="1" applyFill="1" applyBorder="1" applyAlignment="1">
      <alignment horizontal="center" vertical="center" wrapText="1"/>
    </xf>
    <xf numFmtId="44" fontId="34" fillId="0" borderId="9" xfId="0" applyNumberFormat="1" applyFont="1" applyBorder="1"/>
    <xf numFmtId="44" fontId="34" fillId="0" borderId="33" xfId="0" applyNumberFormat="1" applyFont="1" applyBorder="1"/>
    <xf numFmtId="0" fontId="35" fillId="0" borderId="0" xfId="0" applyFont="1"/>
    <xf numFmtId="44" fontId="35" fillId="0" borderId="0" xfId="0" applyNumberFormat="1" applyFont="1"/>
    <xf numFmtId="0" fontId="35" fillId="0" borderId="0" xfId="0" applyNumberFormat="1" applyFont="1" applyProtection="1">
      <protection hidden="1"/>
    </xf>
    <xf numFmtId="0" fontId="35" fillId="0" borderId="0" xfId="0" applyNumberFormat="1" applyFont="1"/>
    <xf numFmtId="44" fontId="35" fillId="0" borderId="0" xfId="0" applyNumberFormat="1" applyFont="1" applyProtection="1">
      <protection hidden="1"/>
    </xf>
    <xf numFmtId="166" fontId="35" fillId="0" borderId="0" xfId="0" applyNumberFormat="1" applyFont="1" applyProtection="1">
      <protection hidden="1"/>
    </xf>
    <xf numFmtId="166" fontId="35" fillId="0" borderId="0" xfId="0" applyNumberFormat="1" applyFont="1" applyAlignment="1" applyProtection="1">
      <protection hidden="1"/>
    </xf>
    <xf numFmtId="165" fontId="35" fillId="0" borderId="0" xfId="0" applyNumberFormat="1" applyFont="1" applyProtection="1">
      <protection hidden="1"/>
    </xf>
    <xf numFmtId="166" fontId="35" fillId="0" borderId="0" xfId="0" applyNumberFormat="1" applyFont="1"/>
    <xf numFmtId="0" fontId="10" fillId="0" borderId="0" xfId="0" applyFont="1" applyAlignment="1">
      <alignment wrapText="1"/>
    </xf>
    <xf numFmtId="0" fontId="20" fillId="11" borderId="58" xfId="0" applyFont="1" applyFill="1" applyBorder="1" applyAlignment="1">
      <alignment horizontal="center" vertical="center"/>
    </xf>
    <xf numFmtId="0" fontId="20" fillId="11" borderId="57" xfId="0" applyFont="1" applyFill="1" applyBorder="1" applyAlignment="1">
      <alignment horizontal="center" vertical="center"/>
    </xf>
    <xf numFmtId="44" fontId="8" fillId="3" borderId="69" xfId="1" applyNumberFormat="1" applyFont="1" applyFill="1" applyBorder="1" applyAlignment="1">
      <alignment horizontal="right" vertical="center" wrapText="1"/>
    </xf>
    <xf numFmtId="0" fontId="21" fillId="3" borderId="70" xfId="1" applyNumberFormat="1" applyFont="1" applyFill="1" applyBorder="1" applyAlignment="1" applyProtection="1">
      <alignment vertical="center" wrapText="1"/>
      <protection hidden="1"/>
    </xf>
    <xf numFmtId="44" fontId="6" fillId="11" borderId="62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/>
    </xf>
    <xf numFmtId="9" fontId="20" fillId="5" borderId="9" xfId="2" applyFont="1" applyFill="1" applyBorder="1" applyProtection="1">
      <protection locked="0"/>
    </xf>
    <xf numFmtId="9" fontId="20" fillId="5" borderId="33" xfId="2" applyFont="1" applyFill="1" applyBorder="1" applyProtection="1">
      <protection locked="0"/>
    </xf>
    <xf numFmtId="9" fontId="20" fillId="5" borderId="9" xfId="0" applyNumberFormat="1" applyFont="1" applyFill="1" applyBorder="1" applyAlignment="1" applyProtection="1">
      <protection locked="0"/>
    </xf>
    <xf numFmtId="9" fontId="20" fillId="5" borderId="33" xfId="0" applyNumberFormat="1" applyFont="1" applyFill="1" applyBorder="1" applyAlignment="1" applyProtection="1">
      <protection locked="0"/>
    </xf>
    <xf numFmtId="9" fontId="6" fillId="5" borderId="9" xfId="2" applyFont="1" applyFill="1" applyBorder="1" applyAlignment="1" applyProtection="1">
      <alignment horizontal="right" vertical="center" wrapText="1"/>
      <protection locked="0"/>
    </xf>
    <xf numFmtId="9" fontId="6" fillId="5" borderId="33" xfId="2" applyFont="1" applyFill="1" applyBorder="1" applyAlignment="1" applyProtection="1">
      <alignment horizontal="right" vertical="center" wrapText="1"/>
      <protection locked="0"/>
    </xf>
    <xf numFmtId="0" fontId="20" fillId="11" borderId="58" xfId="0" applyFont="1" applyFill="1" applyBorder="1" applyAlignment="1">
      <alignment horizontal="center" vertical="center" wrapText="1"/>
    </xf>
    <xf numFmtId="44" fontId="20" fillId="0" borderId="9" xfId="0" applyNumberFormat="1" applyFont="1" applyBorder="1"/>
    <xf numFmtId="0" fontId="6" fillId="4" borderId="11" xfId="7" applyFont="1" applyFill="1" applyBorder="1" applyAlignment="1">
      <alignment horizontal="center" vertical="center" wrapText="1"/>
    </xf>
    <xf numFmtId="0" fontId="6" fillId="5" borderId="25" xfId="7" applyFont="1" applyFill="1" applyBorder="1" applyAlignment="1" applyProtection="1">
      <alignment horizontal="left" vertical="center" wrapText="1"/>
      <protection locked="0"/>
    </xf>
    <xf numFmtId="0" fontId="6" fillId="5" borderId="26" xfId="7" applyFont="1" applyFill="1" applyBorder="1" applyAlignment="1" applyProtection="1">
      <alignment horizontal="left" vertical="center" wrapText="1"/>
      <protection locked="0"/>
    </xf>
    <xf numFmtId="0" fontId="6" fillId="6" borderId="12" xfId="7" applyFont="1" applyFill="1" applyBorder="1" applyAlignment="1" applyProtection="1">
      <alignment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0" fillId="16" borderId="0" xfId="0" applyFont="1" applyFill="1"/>
    <xf numFmtId="0" fontId="38" fillId="0" borderId="0" xfId="0" applyFont="1"/>
    <xf numFmtId="0" fontId="39" fillId="0" borderId="0" xfId="0" applyFont="1" applyAlignment="1">
      <alignment horizontal="right"/>
    </xf>
    <xf numFmtId="0" fontId="6" fillId="10" borderId="40" xfId="7" applyFont="1" applyFill="1" applyBorder="1" applyAlignment="1" applyProtection="1">
      <alignment horizontal="left" vertical="center" wrapText="1"/>
      <protection locked="0"/>
    </xf>
    <xf numFmtId="0" fontId="6" fillId="5" borderId="25" xfId="7" applyFont="1" applyFill="1" applyBorder="1" applyAlignment="1" applyProtection="1">
      <alignment horizontal="left" vertical="center" wrapText="1"/>
      <protection locked="0"/>
    </xf>
    <xf numFmtId="0" fontId="6" fillId="5" borderId="26" xfId="7" applyFont="1" applyFill="1" applyBorder="1" applyAlignment="1" applyProtection="1">
      <alignment horizontal="left" vertical="center" wrapText="1"/>
      <protection locked="0"/>
    </xf>
    <xf numFmtId="0" fontId="6" fillId="4" borderId="11" xfId="7" applyFont="1" applyFill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6" fillId="5" borderId="40" xfId="7" applyFont="1" applyFill="1" applyBorder="1" applyAlignment="1" applyProtection="1">
      <alignment horizontal="left" vertical="center" wrapText="1"/>
      <protection locked="0"/>
    </xf>
    <xf numFmtId="0" fontId="6" fillId="5" borderId="24" xfId="7" applyFont="1" applyFill="1" applyBorder="1" applyAlignment="1" applyProtection="1">
      <alignment horizontal="left" vertical="center" wrapText="1"/>
      <protection locked="0"/>
    </xf>
    <xf numFmtId="0" fontId="22" fillId="5" borderId="0" xfId="0" applyFont="1" applyFill="1" applyAlignment="1" applyProtection="1">
      <alignment horizontal="left"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7" fillId="6" borderId="41" xfId="0" applyNumberFormat="1" applyFont="1" applyFill="1" applyBorder="1" applyAlignment="1">
      <alignment horizontal="center" vertical="center"/>
    </xf>
    <xf numFmtId="0" fontId="7" fillId="6" borderId="14" xfId="0" applyNumberFormat="1" applyFont="1" applyFill="1" applyBorder="1" applyAlignment="1">
      <alignment horizontal="center" vertical="center"/>
    </xf>
    <xf numFmtId="0" fontId="7" fillId="6" borderId="53" xfId="0" applyNumberFormat="1" applyFont="1" applyFill="1" applyBorder="1" applyAlignment="1">
      <alignment horizontal="center" vertical="center"/>
    </xf>
    <xf numFmtId="0" fontId="10" fillId="5" borderId="36" xfId="0" applyFont="1" applyFill="1" applyBorder="1" applyAlignment="1" applyProtection="1">
      <alignment horizontal="left" vertical="top" wrapText="1"/>
      <protection locked="0"/>
    </xf>
    <xf numFmtId="0" fontId="10" fillId="5" borderId="37" xfId="0" applyFont="1" applyFill="1" applyBorder="1" applyAlignment="1" applyProtection="1">
      <alignment horizontal="left" vertical="top" wrapText="1"/>
      <protection locked="0"/>
    </xf>
    <xf numFmtId="0" fontId="10" fillId="5" borderId="16" xfId="0" applyFont="1" applyFill="1" applyBorder="1" applyAlignment="1" applyProtection="1">
      <alignment horizontal="left" vertical="top" wrapText="1"/>
      <protection locked="0"/>
    </xf>
    <xf numFmtId="0" fontId="0" fillId="5" borderId="42" xfId="0" applyFill="1" applyBorder="1" applyAlignment="1" applyProtection="1">
      <alignment horizontal="left" vertical="top" wrapText="1"/>
      <protection locked="0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5" borderId="54" xfId="0" applyFill="1" applyBorder="1" applyAlignment="1" applyProtection="1">
      <alignment horizontal="left" vertical="top" wrapText="1"/>
      <protection locked="0"/>
    </xf>
    <xf numFmtId="0" fontId="0" fillId="5" borderId="36" xfId="0" applyFill="1" applyBorder="1" applyAlignment="1" applyProtection="1">
      <alignment horizontal="left" vertical="top" wrapText="1"/>
      <protection locked="0"/>
    </xf>
    <xf numFmtId="0" fontId="0" fillId="5" borderId="37" xfId="0" applyFill="1" applyBorder="1" applyAlignment="1" applyProtection="1">
      <alignment horizontal="left" vertical="top" wrapText="1"/>
      <protection locked="0"/>
    </xf>
    <xf numFmtId="0" fontId="0" fillId="5" borderId="16" xfId="0" applyFill="1" applyBorder="1" applyAlignment="1" applyProtection="1">
      <alignment horizontal="left" vertical="top" wrapText="1"/>
      <protection locked="0"/>
    </xf>
    <xf numFmtId="0" fontId="7" fillId="6" borderId="41" xfId="0" applyFont="1" applyFill="1" applyBorder="1" applyAlignment="1">
      <alignment horizontal="center" wrapText="1"/>
    </xf>
    <xf numFmtId="0" fontId="20" fillId="6" borderId="14" xfId="0" applyFont="1" applyFill="1" applyBorder="1" applyAlignment="1">
      <alignment horizontal="center" wrapText="1"/>
    </xf>
    <xf numFmtId="0" fontId="20" fillId="6" borderId="53" xfId="0" applyFont="1" applyFill="1" applyBorder="1" applyAlignment="1">
      <alignment horizontal="center" wrapText="1"/>
    </xf>
    <xf numFmtId="0" fontId="20" fillId="11" borderId="58" xfId="0" applyFont="1" applyFill="1" applyBorder="1" applyAlignment="1">
      <alignment horizontal="center" vertical="center" wrapText="1"/>
    </xf>
    <xf numFmtId="0" fontId="20" fillId="11" borderId="59" xfId="0" applyFont="1" applyFill="1" applyBorder="1" applyAlignment="1">
      <alignment horizontal="center" vertical="center" wrapText="1"/>
    </xf>
    <xf numFmtId="44" fontId="20" fillId="0" borderId="9" xfId="0" applyNumberFormat="1" applyFont="1" applyBorder="1" applyAlignment="1"/>
    <xf numFmtId="44" fontId="20" fillId="0" borderId="25" xfId="0" applyNumberFormat="1" applyFont="1" applyBorder="1" applyAlignment="1"/>
    <xf numFmtId="44" fontId="20" fillId="0" borderId="33" xfId="0" applyNumberFormat="1" applyFont="1" applyBorder="1" applyAlignment="1"/>
    <xf numFmtId="44" fontId="20" fillId="0" borderId="26" xfId="0" applyNumberFormat="1" applyFont="1" applyBorder="1" applyAlignment="1"/>
    <xf numFmtId="0" fontId="8" fillId="12" borderId="30" xfId="7" applyFont="1" applyFill="1" applyBorder="1" applyAlignment="1" applyProtection="1">
      <alignment horizontal="center" vertical="center"/>
    </xf>
    <xf numFmtId="0" fontId="8" fillId="12" borderId="31" xfId="7" applyFont="1" applyFill="1" applyBorder="1" applyAlignment="1" applyProtection="1">
      <alignment horizontal="center" vertical="center"/>
    </xf>
    <xf numFmtId="0" fontId="8" fillId="12" borderId="32" xfId="7" applyFont="1" applyFill="1" applyBorder="1" applyAlignment="1" applyProtection="1">
      <alignment horizontal="center" vertical="center"/>
    </xf>
    <xf numFmtId="0" fontId="8" fillId="10" borderId="49" xfId="7" applyFont="1" applyFill="1" applyBorder="1" applyAlignment="1" applyProtection="1">
      <alignment horizontal="center" vertical="center"/>
    </xf>
    <xf numFmtId="0" fontId="8" fillId="10" borderId="50" xfId="7" applyFont="1" applyFill="1" applyBorder="1" applyAlignment="1" applyProtection="1">
      <alignment horizontal="center" vertical="center"/>
    </xf>
    <xf numFmtId="0" fontId="8" fillId="12" borderId="43" xfId="7" applyFont="1" applyFill="1" applyBorder="1" applyAlignment="1" applyProtection="1">
      <alignment horizontal="center" vertical="center"/>
    </xf>
    <xf numFmtId="0" fontId="8" fillId="12" borderId="44" xfId="7" applyFont="1" applyFill="1" applyBorder="1" applyAlignment="1" applyProtection="1">
      <alignment horizontal="center" vertical="center"/>
    </xf>
    <xf numFmtId="0" fontId="8" fillId="12" borderId="42" xfId="7" applyFont="1" applyFill="1" applyBorder="1" applyAlignment="1" applyProtection="1">
      <alignment horizontal="center" vertical="center" wrapText="1"/>
    </xf>
    <xf numFmtId="0" fontId="8" fillId="12" borderId="15" xfId="7" applyFont="1" applyFill="1" applyBorder="1" applyAlignment="1" applyProtection="1">
      <alignment horizontal="center" vertical="center" wrapText="1"/>
    </xf>
    <xf numFmtId="0" fontId="8" fillId="12" borderId="54" xfId="7" applyFont="1" applyFill="1" applyBorder="1" applyAlignment="1" applyProtection="1">
      <alignment horizontal="center" vertical="center" wrapText="1"/>
    </xf>
    <xf numFmtId="0" fontId="20" fillId="11" borderId="34" xfId="0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center" vertical="center" wrapText="1"/>
    </xf>
    <xf numFmtId="0" fontId="8" fillId="4" borderId="40" xfId="7" applyFont="1" applyFill="1" applyBorder="1" applyAlignment="1">
      <alignment horizontal="left" vertical="center" wrapText="1"/>
    </xf>
    <xf numFmtId="0" fontId="8" fillId="4" borderId="38" xfId="7" applyFont="1" applyFill="1" applyBorder="1" applyAlignment="1">
      <alignment horizontal="left" vertical="center" wrapText="1"/>
    </xf>
    <xf numFmtId="0" fontId="8" fillId="11" borderId="41" xfId="7" applyFont="1" applyFill="1" applyBorder="1" applyAlignment="1">
      <alignment horizontal="center" vertical="center" wrapText="1"/>
    </xf>
    <xf numFmtId="0" fontId="8" fillId="11" borderId="68" xfId="7" applyFont="1" applyFill="1" applyBorder="1" applyAlignment="1">
      <alignment horizontal="center" vertical="center" wrapText="1"/>
    </xf>
    <xf numFmtId="0" fontId="6" fillId="4" borderId="56" xfId="7" applyFont="1" applyFill="1" applyBorder="1" applyAlignment="1">
      <alignment horizontal="left" vertical="center" wrapText="1"/>
    </xf>
    <xf numFmtId="0" fontId="6" fillId="4" borderId="60" xfId="7" applyFont="1" applyFill="1" applyBorder="1" applyAlignment="1">
      <alignment horizontal="left" vertical="center" wrapText="1"/>
    </xf>
    <xf numFmtId="0" fontId="6" fillId="4" borderId="36" xfId="7" applyFont="1" applyFill="1" applyBorder="1" applyAlignment="1">
      <alignment horizontal="left" vertical="center" wrapText="1"/>
    </xf>
    <xf numFmtId="0" fontId="6" fillId="4" borderId="46" xfId="7" applyFont="1" applyFill="1" applyBorder="1" applyAlignment="1">
      <alignment horizontal="left" vertical="center" wrapText="1"/>
    </xf>
    <xf numFmtId="0" fontId="6" fillId="5" borderId="25" xfId="7" applyFont="1" applyFill="1" applyBorder="1" applyAlignment="1" applyProtection="1">
      <alignment horizontal="left" vertical="center" wrapText="1"/>
      <protection locked="0"/>
    </xf>
    <xf numFmtId="0" fontId="6" fillId="5" borderId="26" xfId="7" applyFont="1" applyFill="1" applyBorder="1" applyAlignment="1" applyProtection="1">
      <alignment horizontal="left" vertical="center" wrapText="1"/>
      <protection locked="0"/>
    </xf>
    <xf numFmtId="0" fontId="8" fillId="12" borderId="30" xfId="7" applyFont="1" applyFill="1" applyBorder="1" applyAlignment="1">
      <alignment horizontal="center" vertical="center"/>
    </xf>
    <xf numFmtId="0" fontId="8" fillId="12" borderId="31" xfId="7" applyFont="1" applyFill="1" applyBorder="1" applyAlignment="1">
      <alignment horizontal="center" vertical="center"/>
    </xf>
    <xf numFmtId="0" fontId="8" fillId="12" borderId="32" xfId="7" applyFont="1" applyFill="1" applyBorder="1" applyAlignment="1">
      <alignment horizontal="center" vertical="center"/>
    </xf>
    <xf numFmtId="0" fontId="6" fillId="4" borderId="11" xfId="7" applyFont="1" applyFill="1" applyBorder="1" applyAlignment="1">
      <alignment horizontal="center" vertical="center" wrapText="1"/>
    </xf>
    <xf numFmtId="0" fontId="6" fillId="4" borderId="9" xfId="7" applyFont="1" applyFill="1" applyBorder="1" applyAlignment="1">
      <alignment horizontal="center" vertical="center" wrapText="1"/>
    </xf>
    <xf numFmtId="0" fontId="8" fillId="4" borderId="39" xfId="7" applyFont="1" applyFill="1" applyBorder="1" applyAlignment="1">
      <alignment horizontal="left" vertical="center" wrapText="1"/>
    </xf>
    <xf numFmtId="0" fontId="8" fillId="4" borderId="10" xfId="7" applyFont="1" applyFill="1" applyBorder="1" applyAlignment="1">
      <alignment horizontal="left" vertical="center" wrapText="1"/>
    </xf>
    <xf numFmtId="0" fontId="6" fillId="4" borderId="39" xfId="7" applyFont="1" applyFill="1" applyBorder="1" applyAlignment="1">
      <alignment vertical="center" wrapText="1"/>
    </xf>
    <xf numFmtId="0" fontId="6" fillId="4" borderId="10" xfId="7" applyFont="1" applyFill="1" applyBorder="1" applyAlignment="1">
      <alignment vertical="center" wrapText="1"/>
    </xf>
    <xf numFmtId="0" fontId="6" fillId="4" borderId="71" xfId="7" applyFont="1" applyFill="1" applyBorder="1" applyAlignment="1">
      <alignment horizontal="left" vertical="center" wrapText="1"/>
    </xf>
    <xf numFmtId="0" fontId="6" fillId="4" borderId="72" xfId="7" applyFont="1" applyFill="1" applyBorder="1" applyAlignment="1">
      <alignment horizontal="left" vertical="center" wrapText="1"/>
    </xf>
    <xf numFmtId="0" fontId="8" fillId="12" borderId="28" xfId="7" applyFont="1" applyFill="1" applyBorder="1" applyAlignment="1">
      <alignment horizontal="center" vertical="center"/>
    </xf>
    <xf numFmtId="0" fontId="8" fillId="12" borderId="34" xfId="7" applyFont="1" applyFill="1" applyBorder="1" applyAlignment="1">
      <alignment horizontal="center" vertical="center"/>
    </xf>
    <xf numFmtId="0" fontId="6" fillId="4" borderId="39" xfId="7" applyFont="1" applyFill="1" applyBorder="1" applyAlignment="1">
      <alignment horizontal="left" vertical="center" wrapText="1"/>
    </xf>
    <xf numFmtId="0" fontId="6" fillId="4" borderId="10" xfId="7" applyFont="1" applyFill="1" applyBorder="1" applyAlignment="1">
      <alignment horizontal="left" vertical="center" wrapText="1"/>
    </xf>
    <xf numFmtId="0" fontId="8" fillId="4" borderId="24" xfId="7" applyFont="1" applyFill="1" applyBorder="1" applyAlignment="1">
      <alignment horizontal="center" vertical="center" wrapText="1"/>
    </xf>
    <xf numFmtId="0" fontId="8" fillId="4" borderId="33" xfId="7" applyFont="1" applyFill="1" applyBorder="1" applyAlignment="1">
      <alignment horizontal="center" vertical="center" wrapText="1"/>
    </xf>
    <xf numFmtId="0" fontId="6" fillId="4" borderId="73" xfId="7" applyFont="1" applyFill="1" applyBorder="1" applyAlignment="1">
      <alignment horizontal="left" vertical="center" wrapText="1"/>
    </xf>
    <xf numFmtId="0" fontId="6" fillId="4" borderId="66" xfId="7" applyFont="1" applyFill="1" applyBorder="1" applyAlignment="1">
      <alignment horizontal="left" vertical="center" wrapText="1"/>
    </xf>
    <xf numFmtId="0" fontId="8" fillId="4" borderId="56" xfId="7" applyFont="1" applyFill="1" applyBorder="1" applyAlignment="1">
      <alignment horizontal="center" vertical="center" wrapText="1"/>
    </xf>
    <xf numFmtId="0" fontId="8" fillId="4" borderId="60" xfId="7" applyFont="1" applyFill="1" applyBorder="1" applyAlignment="1">
      <alignment horizontal="center" vertical="center" wrapText="1"/>
    </xf>
    <xf numFmtId="0" fontId="6" fillId="6" borderId="12" xfId="7" applyFont="1" applyFill="1" applyBorder="1" applyAlignment="1" applyProtection="1">
      <alignment wrapText="1"/>
    </xf>
    <xf numFmtId="0" fontId="6" fillId="6" borderId="47" xfId="7" applyFont="1" applyFill="1" applyBorder="1" applyAlignment="1" applyProtection="1">
      <alignment wrapText="1"/>
    </xf>
    <xf numFmtId="0" fontId="8" fillId="6" borderId="67" xfId="7" applyFont="1" applyFill="1" applyBorder="1" applyAlignment="1" applyProtection="1">
      <alignment horizontal="center" wrapText="1"/>
    </xf>
    <xf numFmtId="0" fontId="8" fillId="6" borderId="48" xfId="7" applyFont="1" applyFill="1" applyBorder="1" applyAlignment="1" applyProtection="1">
      <alignment horizontal="center" wrapText="1"/>
    </xf>
    <xf numFmtId="0" fontId="8" fillId="6" borderId="66" xfId="7" applyFont="1" applyFill="1" applyBorder="1" applyAlignment="1" applyProtection="1">
      <alignment horizontal="center" wrapText="1"/>
    </xf>
  </cellXfs>
  <cellStyles count="9">
    <cellStyle name="Calculation" xfId="8" builtinId="22"/>
    <cellStyle name="Currency" xfId="1" builtinId="4"/>
    <cellStyle name="Explanatory Text" xfId="6" builtinId="53"/>
    <cellStyle name="Heading 2" xfId="4" builtinId="17"/>
    <cellStyle name="Input" xfId="5" builtinId="20"/>
    <cellStyle name="Normal" xfId="0" builtinId="0"/>
    <cellStyle name="Normal 2" xfId="7"/>
    <cellStyle name="Percent" xfId="2" builtinId="5"/>
    <cellStyle name="Title" xfId="3" builtinId="15"/>
  </cellStyles>
  <dxfs count="45"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ill>
        <patternFill patternType="lightGray">
          <bgColor theme="2"/>
        </patternFill>
      </fill>
    </dxf>
    <dxf>
      <font>
        <color rgb="FFFF0000"/>
      </font>
    </dxf>
    <dxf>
      <font>
        <color rgb="FFC00000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theme="6" tint="0.59996337778862885"/>
        </patternFill>
      </fill>
    </dxf>
    <dxf>
      <border>
        <top style="thick">
          <color auto="1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None" pivot="0" count="2">
      <tableStyleElement type="wholeTable" dxfId="44"/>
      <tableStyleElement type="totalRow" dxfId="43"/>
    </tableStyle>
  </tableStyles>
  <colors>
    <mruColors>
      <color rgb="FFFFFF99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Test CDC">
      <a:dk1>
        <a:sysClr val="windowText" lastClr="000000"/>
      </a:dk1>
      <a:lt1>
        <a:sysClr val="window" lastClr="FFFFFF"/>
      </a:lt1>
      <a:dk2>
        <a:srgbClr val="0F3D92"/>
      </a:dk2>
      <a:lt2>
        <a:srgbClr val="FFFFFF"/>
      </a:lt2>
      <a:accent1>
        <a:srgbClr val="4983F2"/>
      </a:accent1>
      <a:accent2>
        <a:srgbClr val="007D57"/>
      </a:accent2>
      <a:accent3>
        <a:srgbClr val="9A3B26"/>
      </a:accent3>
      <a:accent4>
        <a:srgbClr val="7F7F7F"/>
      </a:accent4>
      <a:accent5>
        <a:srgbClr val="0F56DC"/>
      </a:accent5>
      <a:accent6>
        <a:srgbClr val="0F3D92"/>
      </a:accent6>
      <a:hlink>
        <a:srgbClr val="FFC000"/>
      </a:hlink>
      <a:folHlink>
        <a:srgbClr val="7030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61"/>
  <sheetViews>
    <sheetView showGridLines="0" topLeftCell="B1" zoomScaleNormal="100" workbookViewId="0">
      <selection activeCell="L11" sqref="L11"/>
    </sheetView>
  </sheetViews>
  <sheetFormatPr defaultColWidth="0" defaultRowHeight="14.25" zeroHeight="1" x14ac:dyDescent="0.2"/>
  <cols>
    <col min="1" max="1" width="15.75" customWidth="1"/>
    <col min="2" max="2" width="34.5" customWidth="1"/>
    <col min="3" max="3" width="15.5" customWidth="1"/>
    <col min="4" max="4" width="18.375" customWidth="1"/>
    <col min="5" max="8" width="9" customWidth="1"/>
    <col min="9" max="9" width="19.625" customWidth="1"/>
    <col min="10" max="10" width="9" customWidth="1"/>
    <col min="11" max="11" width="24.125" bestFit="1" customWidth="1"/>
    <col min="12" max="12" width="9" customWidth="1"/>
    <col min="13" max="16384" width="9" hidden="1"/>
  </cols>
  <sheetData>
    <row r="1" spans="1:12" ht="23.25" x14ac:dyDescent="0.35">
      <c r="A1" s="16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">
      <c r="A2" s="14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x14ac:dyDescent="0.2">
      <c r="A3" s="14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">
      <c r="A4" s="51" t="s">
        <v>3</v>
      </c>
      <c r="B4" s="50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" x14ac:dyDescent="0.25">
      <c r="A5" s="51" t="s">
        <v>3</v>
      </c>
      <c r="B5" s="127" t="s">
        <v>5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s="49" customFormat="1" x14ac:dyDescent="0.2"/>
    <row r="7" spans="1:12" ht="17.25" thickBot="1" x14ac:dyDescent="0.3">
      <c r="A7" s="15" t="s">
        <v>6</v>
      </c>
      <c r="B7" s="15"/>
      <c r="C7" s="49"/>
      <c r="D7" s="15" t="s">
        <v>7</v>
      </c>
      <c r="E7" s="15"/>
      <c r="F7" s="49"/>
      <c r="G7" s="49"/>
      <c r="H7" s="49"/>
      <c r="I7" s="15" t="s">
        <v>8</v>
      </c>
      <c r="J7" s="49"/>
      <c r="K7" s="49"/>
      <c r="L7" s="49"/>
    </row>
    <row r="8" spans="1:12" ht="15" thickTop="1" x14ac:dyDescent="0.2">
      <c r="A8" s="51" t="s">
        <v>9</v>
      </c>
      <c r="B8" s="50" t="s">
        <v>10</v>
      </c>
      <c r="C8" s="49"/>
      <c r="D8" s="14" t="s">
        <v>11</v>
      </c>
      <c r="E8" s="49"/>
      <c r="F8" s="49"/>
      <c r="G8" s="49"/>
      <c r="H8" s="49"/>
      <c r="I8" s="49"/>
      <c r="J8" s="49"/>
      <c r="K8" s="49"/>
      <c r="L8" s="49"/>
    </row>
    <row r="9" spans="1:12" x14ac:dyDescent="0.2">
      <c r="A9" s="51" t="s">
        <v>12</v>
      </c>
      <c r="B9" s="50">
        <v>1</v>
      </c>
      <c r="C9" s="49"/>
      <c r="D9" s="51" t="s">
        <v>13</v>
      </c>
      <c r="E9" s="34">
        <v>5.0000000000000001E-3</v>
      </c>
      <c r="F9" s="49"/>
      <c r="G9" s="49"/>
      <c r="H9" s="49"/>
      <c r="I9" s="51" t="s">
        <v>14</v>
      </c>
      <c r="J9" s="49"/>
      <c r="K9" s="51" t="s">
        <v>15</v>
      </c>
      <c r="L9" s="49"/>
    </row>
    <row r="10" spans="1:12" x14ac:dyDescent="0.2">
      <c r="A10" s="49"/>
      <c r="B10" s="49"/>
      <c r="C10" s="49"/>
      <c r="D10" s="49"/>
      <c r="E10" s="49"/>
      <c r="F10" s="49"/>
      <c r="G10" s="49"/>
      <c r="H10" s="49"/>
      <c r="I10" s="132" t="s">
        <v>16</v>
      </c>
      <c r="J10" s="49"/>
      <c r="K10" s="50" t="s">
        <v>17</v>
      </c>
      <c r="L10" s="131" t="s">
        <v>181</v>
      </c>
    </row>
    <row r="11" spans="1:12" x14ac:dyDescent="0.2">
      <c r="A11" s="69" t="s">
        <v>18</v>
      </c>
      <c r="B11" s="50" t="s">
        <v>179</v>
      </c>
      <c r="C11" s="49"/>
      <c r="D11" s="49"/>
      <c r="E11" s="49"/>
      <c r="F11" s="49"/>
      <c r="G11" s="49"/>
      <c r="H11" s="49"/>
      <c r="I11" s="132" t="s">
        <v>19</v>
      </c>
      <c r="J11" s="49"/>
      <c r="K11" s="50" t="s">
        <v>20</v>
      </c>
      <c r="L11" s="131">
        <v>1</v>
      </c>
    </row>
    <row r="12" spans="1:12" ht="17.25" thickBot="1" x14ac:dyDescent="0.3">
      <c r="A12" s="69" t="s">
        <v>21</v>
      </c>
      <c r="B12" s="50" t="s">
        <v>180</v>
      </c>
      <c r="C12" s="49"/>
      <c r="D12" s="15" t="s">
        <v>22</v>
      </c>
      <c r="E12" s="15"/>
      <c r="F12" s="49"/>
      <c r="G12" s="49"/>
      <c r="H12" s="49"/>
      <c r="I12" s="132" t="s">
        <v>23</v>
      </c>
      <c r="J12" s="49"/>
      <c r="K12" s="50" t="s">
        <v>24</v>
      </c>
      <c r="L12" s="131">
        <v>2</v>
      </c>
    </row>
    <row r="13" spans="1:12" ht="15.75" thickTop="1" x14ac:dyDescent="0.25">
      <c r="A13" s="69" t="s">
        <v>25</v>
      </c>
      <c r="B13" s="127" t="str">
        <f>VLOOKUP('Home Page'!D8,$K$10:$L$15,2,FALSE)</f>
        <v>[Select Year]</v>
      </c>
      <c r="C13" s="49"/>
      <c r="D13" s="14" t="s">
        <v>26</v>
      </c>
      <c r="E13" s="49"/>
      <c r="F13" s="49"/>
      <c r="G13" s="49"/>
      <c r="H13" s="49"/>
      <c r="I13" s="132" t="s">
        <v>27</v>
      </c>
      <c r="J13" s="49"/>
      <c r="K13" s="50" t="s">
        <v>28</v>
      </c>
      <c r="L13" s="131">
        <v>3</v>
      </c>
    </row>
    <row r="14" spans="1:12" ht="15" x14ac:dyDescent="0.25">
      <c r="A14" s="69" t="s">
        <v>29</v>
      </c>
      <c r="B14" s="127" t="str">
        <f>IF('Home Page'!D6=0,"[Recipient Name]",'Home Page'!D6)</f>
        <v>[Recipient Name]</v>
      </c>
      <c r="C14" s="49"/>
      <c r="D14" s="51" t="s">
        <v>30</v>
      </c>
      <c r="E14" s="50">
        <v>13</v>
      </c>
      <c r="F14" s="49"/>
      <c r="G14" s="49"/>
      <c r="H14" s="49"/>
      <c r="I14" s="132" t="s">
        <v>31</v>
      </c>
      <c r="J14" s="49"/>
      <c r="K14" s="50" t="s">
        <v>32</v>
      </c>
      <c r="L14" s="131">
        <v>4</v>
      </c>
    </row>
    <row r="15" spans="1:12" ht="17.25" thickBot="1" x14ac:dyDescent="0.3">
      <c r="A15" s="15"/>
      <c r="B15" s="15"/>
      <c r="C15" s="49"/>
      <c r="D15" s="51" t="s">
        <v>33</v>
      </c>
      <c r="E15" s="50">
        <v>16</v>
      </c>
      <c r="F15" s="49"/>
      <c r="G15" s="49"/>
      <c r="H15" s="49"/>
      <c r="I15" s="132" t="s">
        <v>34</v>
      </c>
      <c r="J15" s="49"/>
      <c r="K15" s="50" t="s">
        <v>35</v>
      </c>
      <c r="L15" s="131">
        <v>5</v>
      </c>
    </row>
    <row r="16" spans="1:12" ht="15" thickTop="1" x14ac:dyDescent="0.2">
      <c r="A16" s="14"/>
      <c r="B16" s="49"/>
      <c r="C16" s="49"/>
      <c r="D16" s="51" t="s">
        <v>36</v>
      </c>
      <c r="E16" s="50">
        <v>16</v>
      </c>
      <c r="F16" s="49"/>
      <c r="G16" s="49"/>
      <c r="H16" s="49"/>
      <c r="I16" s="132" t="s">
        <v>37</v>
      </c>
      <c r="J16" s="49"/>
      <c r="K16" s="49"/>
      <c r="L16" s="49"/>
    </row>
    <row r="17" spans="1:9" ht="15" x14ac:dyDescent="0.25">
      <c r="A17" s="20"/>
      <c r="B17" s="20"/>
      <c r="C17" s="49"/>
      <c r="D17" s="49"/>
      <c r="E17" s="49"/>
      <c r="F17" s="49"/>
      <c r="G17" s="49"/>
      <c r="H17" s="49"/>
      <c r="I17" s="132" t="s">
        <v>38</v>
      </c>
    </row>
    <row r="18" spans="1:9" x14ac:dyDescent="0.2">
      <c r="A18" s="37"/>
      <c r="B18" s="37"/>
      <c r="C18" s="49"/>
      <c r="D18" s="49"/>
      <c r="E18" s="49"/>
      <c r="F18" s="49"/>
      <c r="G18" s="49"/>
      <c r="H18" s="49"/>
      <c r="I18" s="132" t="s">
        <v>39</v>
      </c>
    </row>
    <row r="19" spans="1:9" x14ac:dyDescent="0.2">
      <c r="A19" s="37"/>
      <c r="B19" s="37"/>
      <c r="C19" s="49"/>
      <c r="D19" s="49"/>
      <c r="E19" s="49"/>
      <c r="F19" s="49"/>
      <c r="G19" s="49"/>
      <c r="H19" s="49"/>
      <c r="I19" s="132" t="s">
        <v>40</v>
      </c>
    </row>
    <row r="20" spans="1:9" x14ac:dyDescent="0.2">
      <c r="A20" s="37"/>
      <c r="B20" s="37"/>
      <c r="C20" s="49"/>
      <c r="D20" s="49"/>
      <c r="E20" s="49"/>
      <c r="F20" s="49"/>
      <c r="G20" s="49"/>
      <c r="H20" s="49"/>
      <c r="I20" s="132" t="s">
        <v>41</v>
      </c>
    </row>
    <row r="21" spans="1:9" x14ac:dyDescent="0.2">
      <c r="A21" s="37"/>
      <c r="B21" s="37"/>
      <c r="C21" s="49"/>
      <c r="D21" s="49"/>
      <c r="E21" s="49"/>
      <c r="F21" s="49"/>
      <c r="G21" s="49"/>
      <c r="H21" s="49"/>
      <c r="I21" s="132" t="s">
        <v>42</v>
      </c>
    </row>
    <row r="22" spans="1:9" x14ac:dyDescent="0.2">
      <c r="A22" s="37"/>
      <c r="B22" s="37"/>
      <c r="C22" s="49"/>
      <c r="D22" s="49"/>
      <c r="E22" s="49"/>
      <c r="F22" s="49"/>
      <c r="G22" s="49"/>
      <c r="H22" s="49"/>
      <c r="I22" s="132" t="s">
        <v>43</v>
      </c>
    </row>
    <row r="23" spans="1:9" x14ac:dyDescent="0.2">
      <c r="A23" s="37"/>
      <c r="B23" s="37"/>
      <c r="C23" s="49"/>
      <c r="D23" s="49"/>
      <c r="E23" s="49"/>
      <c r="F23" s="49"/>
      <c r="G23" s="49"/>
      <c r="H23" s="49"/>
      <c r="I23" s="132" t="s">
        <v>44</v>
      </c>
    </row>
    <row r="24" spans="1:9" x14ac:dyDescent="0.2">
      <c r="A24" s="37"/>
      <c r="B24" s="37"/>
      <c r="C24" s="49"/>
      <c r="D24" s="49"/>
      <c r="E24" s="49"/>
      <c r="F24" s="49"/>
      <c r="G24" s="49"/>
      <c r="H24" s="49"/>
      <c r="I24" s="132" t="s">
        <v>45</v>
      </c>
    </row>
    <row r="25" spans="1:9" x14ac:dyDescent="0.2">
      <c r="A25" s="37"/>
      <c r="B25" s="37"/>
      <c r="C25" s="49"/>
      <c r="D25" s="49"/>
      <c r="E25" s="49"/>
      <c r="F25" s="49"/>
      <c r="G25" s="49"/>
      <c r="H25" s="49"/>
      <c r="I25" s="132" t="s">
        <v>46</v>
      </c>
    </row>
    <row r="26" spans="1:9" x14ac:dyDescent="0.2">
      <c r="A26" s="49"/>
      <c r="B26" s="49"/>
      <c r="C26" s="49"/>
      <c r="D26" s="49"/>
      <c r="E26" s="49"/>
      <c r="F26" s="49"/>
      <c r="G26" s="49"/>
      <c r="H26" s="49"/>
      <c r="I26" s="132" t="s">
        <v>47</v>
      </c>
    </row>
    <row r="27" spans="1:9" x14ac:dyDescent="0.2">
      <c r="A27" s="49"/>
      <c r="B27" s="49"/>
      <c r="C27" s="49"/>
      <c r="D27" s="49"/>
      <c r="E27" s="49"/>
      <c r="F27" s="49"/>
      <c r="G27" s="49"/>
      <c r="H27" s="49"/>
      <c r="I27" s="132" t="s">
        <v>48</v>
      </c>
    </row>
    <row r="28" spans="1:9" x14ac:dyDescent="0.2">
      <c r="A28" s="49"/>
      <c r="B28" s="49"/>
      <c r="C28" s="49"/>
      <c r="D28" s="49"/>
      <c r="E28" s="49"/>
      <c r="F28" s="49"/>
      <c r="G28" s="49"/>
      <c r="H28" s="49"/>
      <c r="I28" s="132" t="s">
        <v>49</v>
      </c>
    </row>
    <row r="29" spans="1:9" x14ac:dyDescent="0.2">
      <c r="A29" s="49"/>
      <c r="B29" s="49"/>
      <c r="C29" s="49"/>
      <c r="D29" s="49"/>
      <c r="E29" s="49"/>
      <c r="F29" s="49"/>
      <c r="G29" s="49"/>
      <c r="H29" s="49"/>
      <c r="I29" s="132" t="s">
        <v>50</v>
      </c>
    </row>
    <row r="30" spans="1:9" x14ac:dyDescent="0.2">
      <c r="A30" s="49"/>
      <c r="B30" s="49"/>
      <c r="C30" s="49"/>
      <c r="D30" s="49"/>
      <c r="E30" s="49"/>
      <c r="F30" s="49"/>
      <c r="G30" s="49"/>
      <c r="H30" s="49"/>
      <c r="I30" s="132" t="s">
        <v>51</v>
      </c>
    </row>
    <row r="31" spans="1:9" x14ac:dyDescent="0.2">
      <c r="A31" s="49"/>
      <c r="B31" s="49"/>
      <c r="C31" s="49"/>
      <c r="D31" s="49"/>
      <c r="E31" s="49"/>
      <c r="F31" s="49"/>
      <c r="G31" s="49"/>
      <c r="H31" s="49"/>
      <c r="I31" s="132" t="s">
        <v>52</v>
      </c>
    </row>
    <row r="32" spans="1:9" x14ac:dyDescent="0.2">
      <c r="A32" s="49"/>
      <c r="B32" s="49"/>
      <c r="C32" s="49"/>
      <c r="D32" s="49"/>
      <c r="E32" s="49"/>
      <c r="F32" s="49"/>
      <c r="G32" s="49"/>
      <c r="H32" s="49"/>
      <c r="I32" s="132" t="s">
        <v>53</v>
      </c>
    </row>
    <row r="33" spans="9:9" x14ac:dyDescent="0.2">
      <c r="I33" s="132" t="s">
        <v>54</v>
      </c>
    </row>
    <row r="34" spans="9:9" x14ac:dyDescent="0.2">
      <c r="I34" s="132" t="s">
        <v>55</v>
      </c>
    </row>
    <row r="35" spans="9:9" x14ac:dyDescent="0.2">
      <c r="I35" s="132" t="s">
        <v>56</v>
      </c>
    </row>
    <row r="36" spans="9:9" x14ac:dyDescent="0.2">
      <c r="I36" s="132" t="s">
        <v>57</v>
      </c>
    </row>
    <row r="37" spans="9:9" x14ac:dyDescent="0.2">
      <c r="I37" s="132" t="s">
        <v>58</v>
      </c>
    </row>
    <row r="38" spans="9:9" x14ac:dyDescent="0.2">
      <c r="I38" s="132" t="s">
        <v>59</v>
      </c>
    </row>
    <row r="39" spans="9:9" x14ac:dyDescent="0.2">
      <c r="I39" s="132" t="s">
        <v>60</v>
      </c>
    </row>
    <row r="40" spans="9:9" x14ac:dyDescent="0.2">
      <c r="I40" s="132" t="s">
        <v>61</v>
      </c>
    </row>
    <row r="41" spans="9:9" x14ac:dyDescent="0.2">
      <c r="I41" s="132" t="s">
        <v>62</v>
      </c>
    </row>
    <row r="42" spans="9:9" x14ac:dyDescent="0.2">
      <c r="I42" s="132" t="s">
        <v>63</v>
      </c>
    </row>
    <row r="43" spans="9:9" x14ac:dyDescent="0.2">
      <c r="I43" s="132" t="s">
        <v>64</v>
      </c>
    </row>
    <row r="44" spans="9:9" x14ac:dyDescent="0.2">
      <c r="I44" s="132" t="s">
        <v>65</v>
      </c>
    </row>
    <row r="45" spans="9:9" x14ac:dyDescent="0.2">
      <c r="I45" s="132" t="s">
        <v>66</v>
      </c>
    </row>
    <row r="46" spans="9:9" x14ac:dyDescent="0.2">
      <c r="I46" s="132" t="s">
        <v>67</v>
      </c>
    </row>
    <row r="47" spans="9:9" x14ac:dyDescent="0.2">
      <c r="I47" s="132" t="s">
        <v>68</v>
      </c>
    </row>
    <row r="48" spans="9:9" x14ac:dyDescent="0.2">
      <c r="I48" s="132" t="s">
        <v>69</v>
      </c>
    </row>
    <row r="49" spans="9:9" x14ac:dyDescent="0.2">
      <c r="I49" s="132" t="s">
        <v>70</v>
      </c>
    </row>
    <row r="50" spans="9:9" x14ac:dyDescent="0.2">
      <c r="I50" s="132" t="s">
        <v>71</v>
      </c>
    </row>
    <row r="51" spans="9:9" x14ac:dyDescent="0.2">
      <c r="I51" s="132" t="s">
        <v>72</v>
      </c>
    </row>
    <row r="52" spans="9:9" x14ac:dyDescent="0.2">
      <c r="I52" s="132" t="s">
        <v>73</v>
      </c>
    </row>
    <row r="53" spans="9:9" x14ac:dyDescent="0.2">
      <c r="I53" s="132" t="s">
        <v>74</v>
      </c>
    </row>
    <row r="54" spans="9:9" x14ac:dyDescent="0.2">
      <c r="I54" s="132" t="s">
        <v>75</v>
      </c>
    </row>
    <row r="55" spans="9:9" x14ac:dyDescent="0.2">
      <c r="I55" s="132" t="s">
        <v>76</v>
      </c>
    </row>
    <row r="56" spans="9:9" x14ac:dyDescent="0.2">
      <c r="I56" s="132" t="s">
        <v>77</v>
      </c>
    </row>
    <row r="57" spans="9:9" x14ac:dyDescent="0.2">
      <c r="I57" s="132" t="s">
        <v>78</v>
      </c>
    </row>
    <row r="58" spans="9:9" x14ac:dyDescent="0.2">
      <c r="I58" s="132" t="s">
        <v>79</v>
      </c>
    </row>
    <row r="59" spans="9:9" x14ac:dyDescent="0.2">
      <c r="I59" s="132" t="s">
        <v>80</v>
      </c>
    </row>
    <row r="60" spans="9:9" x14ac:dyDescent="0.2">
      <c r="I60" s="132" t="s">
        <v>81</v>
      </c>
    </row>
    <row r="61" spans="9:9" x14ac:dyDescent="0.2">
      <c r="I61" s="49"/>
    </row>
  </sheetData>
  <sheetProtection formatRows="0"/>
  <sortState ref="I17:I18">
    <sortCondition ref="I17"/>
  </sortState>
  <customSheetViews>
    <customSheetView guid="{7CD38D30-378B-4F82-84EA-B9D30A1B9308}" showGridLines="0" hiddenColumns="1" state="hidden"/>
  </customSheetViews>
  <pageMargins left="0.7" right="0.7" top="0.75" bottom="0.75" header="0.3" footer="0.3"/>
  <pageSetup orientation="portrait" r:id="rId1"/>
  <headerFooter scaleWithDoc="0">
    <oddHeader>&amp;R&amp;10 1705 Budget</oddHeader>
    <oddFooter>&amp;C&amp;10 Config&amp;L&amp;10 &amp;D&amp;R&amp;10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/>
    <pageSetUpPr fitToPage="1"/>
  </sheetPr>
  <dimension ref="A1:T44"/>
  <sheetViews>
    <sheetView showGridLines="0" zoomScaleNormal="100" workbookViewId="0">
      <pane xSplit="1" ySplit="3" topLeftCell="B4" activePane="bottomRight" state="frozen"/>
      <selection activeCell="B21" sqref="B21:C23"/>
      <selection pane="topRight" activeCell="B21" sqref="B21:C23"/>
      <selection pane="bottomLeft" activeCell="B21" sqref="B21:C23"/>
      <selection pane="bottomRight" activeCell="B4" sqref="B4"/>
    </sheetView>
  </sheetViews>
  <sheetFormatPr defaultColWidth="0" defaultRowHeight="12.75" zeroHeight="1" x14ac:dyDescent="0.2"/>
  <cols>
    <col min="1" max="1" width="3.875" style="3" bestFit="1" customWidth="1"/>
    <col min="2" max="2" width="40.25" style="3" customWidth="1"/>
    <col min="3" max="3" width="8.375" style="3" customWidth="1"/>
    <col min="4" max="4" width="11.5" style="3" customWidth="1"/>
    <col min="5" max="9" width="11.75" style="120" customWidth="1"/>
    <col min="10" max="10" width="48.625" style="3" customWidth="1"/>
    <col min="11" max="11" width="2.625" style="3" customWidth="1"/>
    <col min="12" max="20" width="0" style="3" hidden="1" customWidth="1"/>
    <col min="21" max="16384" width="9" style="3" hidden="1"/>
  </cols>
  <sheetData>
    <row r="1" spans="1:10" ht="24" customHeight="1" x14ac:dyDescent="0.2">
      <c r="E1" s="3"/>
      <c r="F1" s="3"/>
      <c r="G1" s="3"/>
      <c r="H1" s="3"/>
      <c r="I1" s="3"/>
    </row>
    <row r="2" spans="1:10" ht="16.5" thickBot="1" x14ac:dyDescent="0.3">
      <c r="A2" s="4"/>
      <c r="B2" s="4" t="s">
        <v>104</v>
      </c>
      <c r="C2" s="105"/>
      <c r="D2" s="105"/>
      <c r="E2" s="82"/>
      <c r="F2" s="82"/>
      <c r="G2" s="82"/>
      <c r="H2" s="82"/>
      <c r="I2" s="82" t="s">
        <v>119</v>
      </c>
      <c r="J2" s="93">
        <f>E44</f>
        <v>0</v>
      </c>
    </row>
    <row r="3" spans="1:10" s="10" customFormat="1" ht="25.5" x14ac:dyDescent="0.2">
      <c r="A3" s="1" t="s">
        <v>163</v>
      </c>
      <c r="B3" s="1" t="s">
        <v>164</v>
      </c>
      <c r="C3" s="1" t="s">
        <v>165</v>
      </c>
      <c r="D3" s="1" t="s">
        <v>166</v>
      </c>
      <c r="E3" s="2" t="s">
        <v>170</v>
      </c>
      <c r="F3" s="57" t="s">
        <v>182</v>
      </c>
      <c r="G3" s="57" t="s">
        <v>183</v>
      </c>
      <c r="H3" s="57" t="s">
        <v>184</v>
      </c>
      <c r="I3" s="57" t="s">
        <v>185</v>
      </c>
      <c r="J3" s="1" t="s">
        <v>128</v>
      </c>
    </row>
    <row r="4" spans="1:10" ht="12.75" customHeight="1" x14ac:dyDescent="0.2">
      <c r="A4" s="33">
        <v>1</v>
      </c>
      <c r="B4" s="18"/>
      <c r="C4" s="19"/>
      <c r="D4" s="122"/>
      <c r="E4" s="121">
        <f>Other!$D4*Other!$C4</f>
        <v>0</v>
      </c>
      <c r="F4" s="197"/>
      <c r="G4" s="197"/>
      <c r="H4" s="142">
        <f>$E4*F4</f>
        <v>0</v>
      </c>
      <c r="I4" s="142">
        <f>$E4*G4</f>
        <v>0</v>
      </c>
      <c r="J4" s="103"/>
    </row>
    <row r="5" spans="1:10" x14ac:dyDescent="0.2">
      <c r="A5" s="33">
        <v>2</v>
      </c>
      <c r="B5" s="18"/>
      <c r="C5" s="19"/>
      <c r="D5" s="122"/>
      <c r="E5" s="121">
        <f>Other!$D5*Other!$C5</f>
        <v>0</v>
      </c>
      <c r="F5" s="197"/>
      <c r="G5" s="197"/>
      <c r="H5" s="142">
        <f t="shared" ref="H5:H43" si="0">$E5*F5</f>
        <v>0</v>
      </c>
      <c r="I5" s="142">
        <f t="shared" ref="I5:I43" si="1">$E5*G5</f>
        <v>0</v>
      </c>
      <c r="J5" s="103"/>
    </row>
    <row r="6" spans="1:10" ht="12.75" customHeight="1" x14ac:dyDescent="0.2">
      <c r="A6" s="33">
        <v>3</v>
      </c>
      <c r="B6" s="18"/>
      <c r="C6" s="19"/>
      <c r="D6" s="122"/>
      <c r="E6" s="121">
        <f>Other!$D6*Other!$C6</f>
        <v>0</v>
      </c>
      <c r="F6" s="197"/>
      <c r="G6" s="197"/>
      <c r="H6" s="142">
        <f t="shared" si="0"/>
        <v>0</v>
      </c>
      <c r="I6" s="142">
        <f t="shared" si="1"/>
        <v>0</v>
      </c>
      <c r="J6" s="103"/>
    </row>
    <row r="7" spans="1:10" x14ac:dyDescent="0.2">
      <c r="A7" s="33">
        <v>4</v>
      </c>
      <c r="B7" s="18"/>
      <c r="C7" s="19"/>
      <c r="D7" s="122"/>
      <c r="E7" s="121">
        <f>Other!$D7*Other!$C7</f>
        <v>0</v>
      </c>
      <c r="F7" s="197"/>
      <c r="G7" s="197"/>
      <c r="H7" s="142">
        <f t="shared" si="0"/>
        <v>0</v>
      </c>
      <c r="I7" s="142">
        <f t="shared" si="1"/>
        <v>0</v>
      </c>
      <c r="J7" s="103"/>
    </row>
    <row r="8" spans="1:10" x14ac:dyDescent="0.2">
      <c r="A8" s="33">
        <v>5</v>
      </c>
      <c r="B8" s="18"/>
      <c r="C8" s="19"/>
      <c r="D8" s="122"/>
      <c r="E8" s="121">
        <f>Other!$D8*Other!$C8</f>
        <v>0</v>
      </c>
      <c r="F8" s="197"/>
      <c r="G8" s="197"/>
      <c r="H8" s="142">
        <f t="shared" si="0"/>
        <v>0</v>
      </c>
      <c r="I8" s="142">
        <f t="shared" si="1"/>
        <v>0</v>
      </c>
      <c r="J8" s="103"/>
    </row>
    <row r="9" spans="1:10" x14ac:dyDescent="0.2">
      <c r="A9" s="33">
        <v>6</v>
      </c>
      <c r="B9" s="18"/>
      <c r="C9" s="19"/>
      <c r="D9" s="122"/>
      <c r="E9" s="121">
        <f>Other!$D9*Other!$C9</f>
        <v>0</v>
      </c>
      <c r="F9" s="197"/>
      <c r="G9" s="197"/>
      <c r="H9" s="142">
        <f t="shared" si="0"/>
        <v>0</v>
      </c>
      <c r="I9" s="142">
        <f t="shared" si="1"/>
        <v>0</v>
      </c>
      <c r="J9" s="103"/>
    </row>
    <row r="10" spans="1:10" x14ac:dyDescent="0.2">
      <c r="A10" s="33">
        <v>7</v>
      </c>
      <c r="B10" s="18"/>
      <c r="C10" s="19"/>
      <c r="D10" s="122"/>
      <c r="E10" s="121">
        <f>Other!$D10*Other!$C10</f>
        <v>0</v>
      </c>
      <c r="F10" s="197"/>
      <c r="G10" s="197"/>
      <c r="H10" s="142">
        <f t="shared" si="0"/>
        <v>0</v>
      </c>
      <c r="I10" s="142">
        <f t="shared" si="1"/>
        <v>0</v>
      </c>
      <c r="J10" s="103"/>
    </row>
    <row r="11" spans="1:10" x14ac:dyDescent="0.2">
      <c r="A11" s="33">
        <v>8</v>
      </c>
      <c r="B11" s="18"/>
      <c r="C11" s="19"/>
      <c r="D11" s="122"/>
      <c r="E11" s="121">
        <f>Other!$D11*Other!$C11</f>
        <v>0</v>
      </c>
      <c r="F11" s="197"/>
      <c r="G11" s="197"/>
      <c r="H11" s="142">
        <f t="shared" si="0"/>
        <v>0</v>
      </c>
      <c r="I11" s="142">
        <f t="shared" si="1"/>
        <v>0</v>
      </c>
      <c r="J11" s="103"/>
    </row>
    <row r="12" spans="1:10" x14ac:dyDescent="0.2">
      <c r="A12" s="33">
        <v>9</v>
      </c>
      <c r="B12" s="18"/>
      <c r="C12" s="19"/>
      <c r="D12" s="122"/>
      <c r="E12" s="121">
        <f>Other!$D12*Other!$C12</f>
        <v>0</v>
      </c>
      <c r="F12" s="197"/>
      <c r="G12" s="197"/>
      <c r="H12" s="142">
        <f t="shared" si="0"/>
        <v>0</v>
      </c>
      <c r="I12" s="142">
        <f t="shared" si="1"/>
        <v>0</v>
      </c>
      <c r="J12" s="103"/>
    </row>
    <row r="13" spans="1:10" x14ac:dyDescent="0.2">
      <c r="A13" s="33">
        <v>10</v>
      </c>
      <c r="B13" s="18"/>
      <c r="C13" s="19"/>
      <c r="D13" s="123"/>
      <c r="E13" s="121">
        <f>Other!$D13*Other!$C13</f>
        <v>0</v>
      </c>
      <c r="F13" s="197"/>
      <c r="G13" s="197"/>
      <c r="H13" s="142">
        <f t="shared" si="0"/>
        <v>0</v>
      </c>
      <c r="I13" s="142">
        <f t="shared" si="1"/>
        <v>0</v>
      </c>
      <c r="J13" s="103"/>
    </row>
    <row r="14" spans="1:10" x14ac:dyDescent="0.2">
      <c r="A14" s="33">
        <v>11</v>
      </c>
      <c r="B14" s="18"/>
      <c r="C14" s="19"/>
      <c r="D14" s="122"/>
      <c r="E14" s="121">
        <f>Other!$D14*Other!$C14</f>
        <v>0</v>
      </c>
      <c r="F14" s="197"/>
      <c r="G14" s="197"/>
      <c r="H14" s="142">
        <f t="shared" si="0"/>
        <v>0</v>
      </c>
      <c r="I14" s="142">
        <f t="shared" si="1"/>
        <v>0</v>
      </c>
      <c r="J14" s="103"/>
    </row>
    <row r="15" spans="1:10" x14ac:dyDescent="0.2">
      <c r="A15" s="33">
        <v>12</v>
      </c>
      <c r="B15" s="18"/>
      <c r="C15" s="19"/>
      <c r="D15" s="122"/>
      <c r="E15" s="121">
        <f>Other!$D15*Other!$C15</f>
        <v>0</v>
      </c>
      <c r="F15" s="197"/>
      <c r="G15" s="197"/>
      <c r="H15" s="142">
        <f t="shared" si="0"/>
        <v>0</v>
      </c>
      <c r="I15" s="142">
        <f t="shared" si="1"/>
        <v>0</v>
      </c>
      <c r="J15" s="103"/>
    </row>
    <row r="16" spans="1:10" x14ac:dyDescent="0.2">
      <c r="A16" s="33">
        <v>13</v>
      </c>
      <c r="B16" s="18"/>
      <c r="C16" s="19"/>
      <c r="D16" s="122"/>
      <c r="E16" s="121">
        <f>Other!$D16*Other!$C16</f>
        <v>0</v>
      </c>
      <c r="F16" s="197"/>
      <c r="G16" s="197"/>
      <c r="H16" s="142">
        <f t="shared" si="0"/>
        <v>0</v>
      </c>
      <c r="I16" s="142">
        <f t="shared" si="1"/>
        <v>0</v>
      </c>
      <c r="J16" s="103"/>
    </row>
    <row r="17" spans="1:10" x14ac:dyDescent="0.2">
      <c r="A17" s="33">
        <v>14</v>
      </c>
      <c r="B17" s="18"/>
      <c r="C17" s="19"/>
      <c r="D17" s="122"/>
      <c r="E17" s="121">
        <f>Other!$D17*Other!$C17</f>
        <v>0</v>
      </c>
      <c r="F17" s="197"/>
      <c r="G17" s="197"/>
      <c r="H17" s="142">
        <f t="shared" si="0"/>
        <v>0</v>
      </c>
      <c r="I17" s="142">
        <f t="shared" si="1"/>
        <v>0</v>
      </c>
      <c r="J17" s="103"/>
    </row>
    <row r="18" spans="1:10" x14ac:dyDescent="0.2">
      <c r="A18" s="33">
        <v>15</v>
      </c>
      <c r="B18" s="18"/>
      <c r="C18" s="19"/>
      <c r="D18" s="122"/>
      <c r="E18" s="121">
        <f>Other!$D18*Other!$C18</f>
        <v>0</v>
      </c>
      <c r="F18" s="197"/>
      <c r="G18" s="197"/>
      <c r="H18" s="142">
        <f t="shared" si="0"/>
        <v>0</v>
      </c>
      <c r="I18" s="142">
        <f t="shared" si="1"/>
        <v>0</v>
      </c>
      <c r="J18" s="103"/>
    </row>
    <row r="19" spans="1:10" x14ac:dyDescent="0.2">
      <c r="A19" s="33">
        <v>16</v>
      </c>
      <c r="B19" s="18"/>
      <c r="C19" s="19"/>
      <c r="D19" s="123"/>
      <c r="E19" s="121">
        <f>Other!$D19*Other!$C19</f>
        <v>0</v>
      </c>
      <c r="F19" s="197"/>
      <c r="G19" s="197"/>
      <c r="H19" s="142">
        <f t="shared" si="0"/>
        <v>0</v>
      </c>
      <c r="I19" s="142">
        <f t="shared" si="1"/>
        <v>0</v>
      </c>
      <c r="J19" s="103"/>
    </row>
    <row r="20" spans="1:10" x14ac:dyDescent="0.2">
      <c r="A20" s="33">
        <v>17</v>
      </c>
      <c r="B20" s="18"/>
      <c r="C20" s="19"/>
      <c r="D20" s="122"/>
      <c r="E20" s="121">
        <f>Other!$D20*Other!$C20</f>
        <v>0</v>
      </c>
      <c r="F20" s="197"/>
      <c r="G20" s="197"/>
      <c r="H20" s="142">
        <f t="shared" si="0"/>
        <v>0</v>
      </c>
      <c r="I20" s="142">
        <f t="shared" si="1"/>
        <v>0</v>
      </c>
      <c r="J20" s="103"/>
    </row>
    <row r="21" spans="1:10" x14ac:dyDescent="0.2">
      <c r="A21" s="33">
        <v>18</v>
      </c>
      <c r="B21" s="18"/>
      <c r="C21" s="19"/>
      <c r="D21" s="122"/>
      <c r="E21" s="121">
        <f>Other!$D21*Other!$C21</f>
        <v>0</v>
      </c>
      <c r="F21" s="197"/>
      <c r="G21" s="197"/>
      <c r="H21" s="142">
        <f t="shared" si="0"/>
        <v>0</v>
      </c>
      <c r="I21" s="142">
        <f t="shared" si="1"/>
        <v>0</v>
      </c>
      <c r="J21" s="103"/>
    </row>
    <row r="22" spans="1:10" x14ac:dyDescent="0.2">
      <c r="A22" s="33">
        <v>19</v>
      </c>
      <c r="B22" s="18"/>
      <c r="C22" s="19"/>
      <c r="D22" s="122"/>
      <c r="E22" s="121">
        <f>Other!$D22*Other!$C22</f>
        <v>0</v>
      </c>
      <c r="F22" s="197"/>
      <c r="G22" s="197"/>
      <c r="H22" s="142">
        <f t="shared" si="0"/>
        <v>0</v>
      </c>
      <c r="I22" s="142">
        <f t="shared" si="1"/>
        <v>0</v>
      </c>
      <c r="J22" s="103"/>
    </row>
    <row r="23" spans="1:10" x14ac:dyDescent="0.2">
      <c r="A23" s="33">
        <v>20</v>
      </c>
      <c r="B23" s="18"/>
      <c r="C23" s="19"/>
      <c r="D23" s="122"/>
      <c r="E23" s="121">
        <f>Other!$D23*Other!$C23</f>
        <v>0</v>
      </c>
      <c r="F23" s="197"/>
      <c r="G23" s="197"/>
      <c r="H23" s="142">
        <f t="shared" si="0"/>
        <v>0</v>
      </c>
      <c r="I23" s="142">
        <f t="shared" si="1"/>
        <v>0</v>
      </c>
      <c r="J23" s="103"/>
    </row>
    <row r="24" spans="1:10" x14ac:dyDescent="0.2">
      <c r="A24" s="33">
        <v>21</v>
      </c>
      <c r="B24" s="18"/>
      <c r="C24" s="19"/>
      <c r="D24" s="122"/>
      <c r="E24" s="121">
        <f>Other!$D24*Other!$C24</f>
        <v>0</v>
      </c>
      <c r="F24" s="197"/>
      <c r="G24" s="197"/>
      <c r="H24" s="142">
        <f t="shared" si="0"/>
        <v>0</v>
      </c>
      <c r="I24" s="142">
        <f t="shared" si="1"/>
        <v>0</v>
      </c>
      <c r="J24" s="103"/>
    </row>
    <row r="25" spans="1:10" x14ac:dyDescent="0.2">
      <c r="A25" s="33">
        <v>22</v>
      </c>
      <c r="B25" s="18"/>
      <c r="C25" s="19"/>
      <c r="D25" s="122"/>
      <c r="E25" s="121">
        <f>Other!$D25*Other!$C25</f>
        <v>0</v>
      </c>
      <c r="F25" s="197"/>
      <c r="G25" s="197"/>
      <c r="H25" s="142">
        <f t="shared" si="0"/>
        <v>0</v>
      </c>
      <c r="I25" s="142">
        <f t="shared" si="1"/>
        <v>0</v>
      </c>
      <c r="J25" s="103"/>
    </row>
    <row r="26" spans="1:10" x14ac:dyDescent="0.2">
      <c r="A26" s="33">
        <v>23</v>
      </c>
      <c r="B26" s="18"/>
      <c r="C26" s="19"/>
      <c r="D26" s="122"/>
      <c r="E26" s="121">
        <f>Other!$D26*Other!$C26</f>
        <v>0</v>
      </c>
      <c r="F26" s="197"/>
      <c r="G26" s="197"/>
      <c r="H26" s="142">
        <f t="shared" si="0"/>
        <v>0</v>
      </c>
      <c r="I26" s="142">
        <f t="shared" si="1"/>
        <v>0</v>
      </c>
      <c r="J26" s="103"/>
    </row>
    <row r="27" spans="1:10" x14ac:dyDescent="0.2">
      <c r="A27" s="33">
        <v>24</v>
      </c>
      <c r="B27" s="18"/>
      <c r="C27" s="19"/>
      <c r="D27" s="122"/>
      <c r="E27" s="121">
        <f>Other!$D27*Other!$C27</f>
        <v>0</v>
      </c>
      <c r="F27" s="197"/>
      <c r="G27" s="197"/>
      <c r="H27" s="142">
        <f t="shared" si="0"/>
        <v>0</v>
      </c>
      <c r="I27" s="142">
        <f t="shared" si="1"/>
        <v>0</v>
      </c>
      <c r="J27" s="103"/>
    </row>
    <row r="28" spans="1:10" x14ac:dyDescent="0.2">
      <c r="A28" s="33">
        <v>25</v>
      </c>
      <c r="B28" s="18"/>
      <c r="C28" s="19"/>
      <c r="D28" s="122"/>
      <c r="E28" s="121">
        <f>Other!$D28*Other!$C28</f>
        <v>0</v>
      </c>
      <c r="F28" s="197"/>
      <c r="G28" s="197"/>
      <c r="H28" s="142">
        <f t="shared" si="0"/>
        <v>0</v>
      </c>
      <c r="I28" s="142">
        <f t="shared" si="1"/>
        <v>0</v>
      </c>
      <c r="J28" s="103"/>
    </row>
    <row r="29" spans="1:10" x14ac:dyDescent="0.2">
      <c r="A29" s="33">
        <v>26</v>
      </c>
      <c r="B29" s="18"/>
      <c r="C29" s="19"/>
      <c r="D29" s="122"/>
      <c r="E29" s="121">
        <f>Other!$D29*Other!$C29</f>
        <v>0</v>
      </c>
      <c r="F29" s="197"/>
      <c r="G29" s="197"/>
      <c r="H29" s="142">
        <f t="shared" si="0"/>
        <v>0</v>
      </c>
      <c r="I29" s="142">
        <f t="shared" si="1"/>
        <v>0</v>
      </c>
      <c r="J29" s="103"/>
    </row>
    <row r="30" spans="1:10" x14ac:dyDescent="0.2">
      <c r="A30" s="33">
        <v>27</v>
      </c>
      <c r="B30" s="18"/>
      <c r="C30" s="19"/>
      <c r="D30" s="122"/>
      <c r="E30" s="121">
        <f>Other!$D30*Other!$C30</f>
        <v>0</v>
      </c>
      <c r="F30" s="197"/>
      <c r="G30" s="197"/>
      <c r="H30" s="142">
        <f t="shared" si="0"/>
        <v>0</v>
      </c>
      <c r="I30" s="142">
        <f t="shared" si="1"/>
        <v>0</v>
      </c>
      <c r="J30" s="103"/>
    </row>
    <row r="31" spans="1:10" x14ac:dyDescent="0.2">
      <c r="A31" s="33">
        <v>28</v>
      </c>
      <c r="B31" s="18"/>
      <c r="C31" s="19"/>
      <c r="D31" s="122"/>
      <c r="E31" s="121">
        <f>Other!$D31*Other!$C31</f>
        <v>0</v>
      </c>
      <c r="F31" s="197"/>
      <c r="G31" s="197"/>
      <c r="H31" s="142">
        <f t="shared" si="0"/>
        <v>0</v>
      </c>
      <c r="I31" s="142">
        <f t="shared" si="1"/>
        <v>0</v>
      </c>
      <c r="J31" s="103"/>
    </row>
    <row r="32" spans="1:10" x14ac:dyDescent="0.2">
      <c r="A32" s="33">
        <v>29</v>
      </c>
      <c r="B32" s="18"/>
      <c r="C32" s="19"/>
      <c r="D32" s="122"/>
      <c r="E32" s="121">
        <f>Other!$D32*Other!$C32</f>
        <v>0</v>
      </c>
      <c r="F32" s="197"/>
      <c r="G32" s="197"/>
      <c r="H32" s="142">
        <f t="shared" si="0"/>
        <v>0</v>
      </c>
      <c r="I32" s="142">
        <f t="shared" si="1"/>
        <v>0</v>
      </c>
      <c r="J32" s="103"/>
    </row>
    <row r="33" spans="1:10" x14ac:dyDescent="0.2">
      <c r="A33" s="33">
        <v>30</v>
      </c>
      <c r="B33" s="18"/>
      <c r="C33" s="19"/>
      <c r="D33" s="122"/>
      <c r="E33" s="121">
        <f>Other!$D33*Other!$C33</f>
        <v>0</v>
      </c>
      <c r="F33" s="197"/>
      <c r="G33" s="197"/>
      <c r="H33" s="142">
        <f t="shared" si="0"/>
        <v>0</v>
      </c>
      <c r="I33" s="142">
        <f t="shared" si="1"/>
        <v>0</v>
      </c>
      <c r="J33" s="103"/>
    </row>
    <row r="34" spans="1:10" x14ac:dyDescent="0.2">
      <c r="A34" s="33">
        <v>31</v>
      </c>
      <c r="B34" s="18"/>
      <c r="C34" s="19"/>
      <c r="D34" s="122"/>
      <c r="E34" s="121">
        <f>Other!$D34*Other!$C34</f>
        <v>0</v>
      </c>
      <c r="F34" s="197"/>
      <c r="G34" s="197"/>
      <c r="H34" s="142">
        <f t="shared" si="0"/>
        <v>0</v>
      </c>
      <c r="I34" s="142">
        <f t="shared" si="1"/>
        <v>0</v>
      </c>
      <c r="J34" s="103"/>
    </row>
    <row r="35" spans="1:10" x14ac:dyDescent="0.2">
      <c r="A35" s="33">
        <v>32</v>
      </c>
      <c r="B35" s="18"/>
      <c r="C35" s="19"/>
      <c r="D35" s="122"/>
      <c r="E35" s="121">
        <f>Other!$D35*Other!$C35</f>
        <v>0</v>
      </c>
      <c r="F35" s="197"/>
      <c r="G35" s="197"/>
      <c r="H35" s="142">
        <f t="shared" si="0"/>
        <v>0</v>
      </c>
      <c r="I35" s="142">
        <f t="shared" si="1"/>
        <v>0</v>
      </c>
      <c r="J35" s="103"/>
    </row>
    <row r="36" spans="1:10" x14ac:dyDescent="0.2">
      <c r="A36" s="33">
        <v>33</v>
      </c>
      <c r="B36" s="18"/>
      <c r="C36" s="19"/>
      <c r="D36" s="123"/>
      <c r="E36" s="121">
        <f>Other!$D36*Other!$C36</f>
        <v>0</v>
      </c>
      <c r="F36" s="197"/>
      <c r="G36" s="197"/>
      <c r="H36" s="142">
        <f t="shared" si="0"/>
        <v>0</v>
      </c>
      <c r="I36" s="142">
        <f t="shared" si="1"/>
        <v>0</v>
      </c>
      <c r="J36" s="103"/>
    </row>
    <row r="37" spans="1:10" x14ac:dyDescent="0.2">
      <c r="A37" s="33">
        <v>34</v>
      </c>
      <c r="B37" s="18"/>
      <c r="C37" s="19"/>
      <c r="D37" s="122"/>
      <c r="E37" s="121">
        <f>Other!$D37*Other!$C37</f>
        <v>0</v>
      </c>
      <c r="F37" s="197"/>
      <c r="G37" s="197"/>
      <c r="H37" s="142">
        <f t="shared" si="0"/>
        <v>0</v>
      </c>
      <c r="I37" s="142">
        <f t="shared" si="1"/>
        <v>0</v>
      </c>
      <c r="J37" s="103"/>
    </row>
    <row r="38" spans="1:10" x14ac:dyDescent="0.2">
      <c r="A38" s="33">
        <v>35</v>
      </c>
      <c r="B38" s="18"/>
      <c r="C38" s="19"/>
      <c r="D38" s="122"/>
      <c r="E38" s="121">
        <f>Other!$D38*Other!$C38</f>
        <v>0</v>
      </c>
      <c r="F38" s="197"/>
      <c r="G38" s="197"/>
      <c r="H38" s="142">
        <f t="shared" si="0"/>
        <v>0</v>
      </c>
      <c r="I38" s="142">
        <f t="shared" si="1"/>
        <v>0</v>
      </c>
      <c r="J38" s="103"/>
    </row>
    <row r="39" spans="1:10" x14ac:dyDescent="0.2">
      <c r="A39" s="33">
        <v>36</v>
      </c>
      <c r="B39" s="18"/>
      <c r="C39" s="19"/>
      <c r="D39" s="122"/>
      <c r="E39" s="121">
        <f>Other!$D39*Other!$C39</f>
        <v>0</v>
      </c>
      <c r="F39" s="197"/>
      <c r="G39" s="197"/>
      <c r="H39" s="142">
        <f t="shared" si="0"/>
        <v>0</v>
      </c>
      <c r="I39" s="142">
        <f t="shared" si="1"/>
        <v>0</v>
      </c>
      <c r="J39" s="103"/>
    </row>
    <row r="40" spans="1:10" x14ac:dyDescent="0.2">
      <c r="A40" s="33">
        <v>37</v>
      </c>
      <c r="B40" s="18"/>
      <c r="C40" s="19"/>
      <c r="D40" s="122"/>
      <c r="E40" s="121">
        <f>Other!$D40*Other!$C40</f>
        <v>0</v>
      </c>
      <c r="F40" s="197"/>
      <c r="G40" s="197"/>
      <c r="H40" s="142">
        <f t="shared" si="0"/>
        <v>0</v>
      </c>
      <c r="I40" s="142">
        <f t="shared" si="1"/>
        <v>0</v>
      </c>
      <c r="J40" s="103"/>
    </row>
    <row r="41" spans="1:10" x14ac:dyDescent="0.2">
      <c r="A41" s="33">
        <v>38</v>
      </c>
      <c r="B41" s="18"/>
      <c r="C41" s="19"/>
      <c r="D41" s="122"/>
      <c r="E41" s="121">
        <f>Other!$D41*Other!$C41</f>
        <v>0</v>
      </c>
      <c r="F41" s="197"/>
      <c r="G41" s="197"/>
      <c r="H41" s="142">
        <f t="shared" si="0"/>
        <v>0</v>
      </c>
      <c r="I41" s="142">
        <f t="shared" si="1"/>
        <v>0</v>
      </c>
      <c r="J41" s="103"/>
    </row>
    <row r="42" spans="1:10" x14ac:dyDescent="0.2">
      <c r="A42" s="33">
        <v>39</v>
      </c>
      <c r="B42" s="18"/>
      <c r="C42" s="19"/>
      <c r="D42" s="123"/>
      <c r="E42" s="121">
        <f>Other!$D42*Other!$C42</f>
        <v>0</v>
      </c>
      <c r="F42" s="197"/>
      <c r="G42" s="197"/>
      <c r="H42" s="142">
        <f t="shared" si="0"/>
        <v>0</v>
      </c>
      <c r="I42" s="142">
        <f t="shared" si="1"/>
        <v>0</v>
      </c>
      <c r="J42" s="103"/>
    </row>
    <row r="43" spans="1:10" ht="13.5" thickBot="1" x14ac:dyDescent="0.25">
      <c r="A43" s="33">
        <v>40</v>
      </c>
      <c r="B43" s="18"/>
      <c r="C43" s="19"/>
      <c r="D43" s="124"/>
      <c r="E43" s="121">
        <f>Other!$D43*Other!$C43</f>
        <v>0</v>
      </c>
      <c r="F43" s="198"/>
      <c r="G43" s="198"/>
      <c r="H43" s="142">
        <f t="shared" si="0"/>
        <v>0</v>
      </c>
      <c r="I43" s="142">
        <f t="shared" si="1"/>
        <v>0</v>
      </c>
      <c r="J43" s="103"/>
    </row>
    <row r="44" spans="1:10" ht="13.5" thickTop="1" x14ac:dyDescent="0.2">
      <c r="B44" s="11" t="s">
        <v>119</v>
      </c>
      <c r="C44" s="12"/>
      <c r="D44" s="32"/>
      <c r="E44" s="119">
        <f>SUM(E4:E43)</f>
        <v>0</v>
      </c>
      <c r="F44" s="169"/>
      <c r="G44" s="169"/>
      <c r="H44" s="170">
        <f>SUM(H4:H43)</f>
        <v>0</v>
      </c>
      <c r="I44" s="170">
        <f>SUM(I4:I43)</f>
        <v>0</v>
      </c>
      <c r="J44" s="104"/>
    </row>
  </sheetData>
  <sheetProtection formatRows="0"/>
  <customSheetViews>
    <customSheetView guid="{7CD38D30-378B-4F82-84EA-B9D30A1B9308}" showGridLines="0" showRowCol="0" hiddenRows="1" hiddenColumns="1">
      <selection activeCell="H9" sqref="H9"/>
    </customSheetView>
  </customSheetViews>
  <printOptions horizontalCentered="1"/>
  <pageMargins left="0.25" right="0.25" top="0.75" bottom="0.75" header="0.3" footer="0.3"/>
  <pageSetup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A1:K32"/>
  <sheetViews>
    <sheetView showGridLines="0" tabSelected="1" showWhiteSpace="0" zoomScaleNormal="100" workbookViewId="0">
      <selection activeCell="H23" sqref="H23"/>
    </sheetView>
  </sheetViews>
  <sheetFormatPr defaultColWidth="0" defaultRowHeight="0" customHeight="1" zeroHeight="1" x14ac:dyDescent="0.2"/>
  <cols>
    <col min="1" max="1" width="3.25" customWidth="1"/>
    <col min="2" max="4" width="18" customWidth="1"/>
    <col min="5" max="5" width="14.875" customWidth="1"/>
    <col min="6" max="6" width="18" customWidth="1"/>
    <col min="7" max="7" width="12.25" customWidth="1"/>
    <col min="8" max="8" width="18" customWidth="1"/>
    <col min="9" max="9" width="3.25" customWidth="1"/>
    <col min="10" max="16384" width="8" hidden="1"/>
  </cols>
  <sheetData>
    <row r="1" spans="1:8" ht="14.25" x14ac:dyDescent="0.2">
      <c r="A1" s="49"/>
      <c r="B1" s="49"/>
      <c r="C1" s="49"/>
      <c r="D1" s="49"/>
      <c r="E1" s="49"/>
      <c r="F1" s="49"/>
      <c r="G1" s="49"/>
      <c r="H1" s="108"/>
    </row>
    <row r="2" spans="1:8" ht="15.75" x14ac:dyDescent="0.25">
      <c r="A2" s="49"/>
      <c r="B2" s="205" t="str">
        <f>Title1</f>
        <v>[NOFO Title]</v>
      </c>
      <c r="C2" s="49"/>
      <c r="D2" s="49"/>
      <c r="E2" s="192"/>
      <c r="F2" s="49"/>
      <c r="G2" s="49"/>
      <c r="H2" s="108"/>
    </row>
    <row r="3" spans="1:8" ht="15.75" x14ac:dyDescent="0.25">
      <c r="A3" s="49"/>
      <c r="B3" s="206" t="str">
        <f>Title2</f>
        <v>[NOFO Number] Budget Template</v>
      </c>
      <c r="C3" s="49"/>
      <c r="D3" s="6"/>
      <c r="E3" s="49"/>
      <c r="F3" s="6"/>
      <c r="G3" s="49"/>
      <c r="H3" s="49"/>
    </row>
    <row r="4" spans="1:8" ht="14.25" x14ac:dyDescent="0.2">
      <c r="A4" s="49"/>
      <c r="B4" s="207" t="s">
        <v>82</v>
      </c>
      <c r="C4" s="49" t="s">
        <v>189</v>
      </c>
      <c r="D4" s="6"/>
      <c r="E4" s="49"/>
      <c r="F4" s="6"/>
      <c r="G4" s="49"/>
      <c r="H4" s="49"/>
    </row>
    <row r="5" spans="1:8" ht="14.25" x14ac:dyDescent="0.2">
      <c r="A5" s="49"/>
      <c r="B5" s="207" t="s">
        <v>83</v>
      </c>
      <c r="C5" s="49"/>
      <c r="D5" s="6"/>
      <c r="E5" s="7"/>
      <c r="F5" s="6"/>
      <c r="G5" s="49"/>
      <c r="H5" s="49"/>
    </row>
    <row r="6" spans="1:8" ht="15" x14ac:dyDescent="0.25">
      <c r="A6" s="49"/>
      <c r="B6" s="49"/>
      <c r="C6" s="128" t="s">
        <v>84</v>
      </c>
      <c r="D6" s="219"/>
      <c r="E6" s="219"/>
      <c r="F6" s="49"/>
      <c r="G6" s="49"/>
      <c r="H6" s="49"/>
    </row>
    <row r="7" spans="1:8" s="129" customFormat="1" ht="8.25" x14ac:dyDescent="0.15">
      <c r="C7" s="130"/>
    </row>
    <row r="8" spans="1:8" ht="15" x14ac:dyDescent="0.25">
      <c r="A8" s="49"/>
      <c r="B8" s="49"/>
      <c r="C8" s="128" t="s">
        <v>85</v>
      </c>
      <c r="D8" s="218" t="s">
        <v>17</v>
      </c>
      <c r="E8" s="218"/>
      <c r="F8" s="49"/>
      <c r="G8" s="49"/>
      <c r="H8" s="49"/>
    </row>
    <row r="9" spans="1:8" s="208" customFormat="1" ht="9" customHeight="1" x14ac:dyDescent="0.2">
      <c r="A9" s="129"/>
      <c r="C9" s="209"/>
    </row>
    <row r="10" spans="1:8" ht="15" x14ac:dyDescent="0.25">
      <c r="A10" s="49"/>
      <c r="B10" s="49"/>
      <c r="C10" s="128" t="s">
        <v>86</v>
      </c>
      <c r="D10" s="219"/>
      <c r="E10" s="219"/>
      <c r="F10" s="6"/>
      <c r="G10" s="49"/>
      <c r="H10" s="49"/>
    </row>
    <row r="11" spans="1:8" ht="14.25" x14ac:dyDescent="0.2">
      <c r="A11" s="49"/>
      <c r="B11" s="49"/>
      <c r="C11" s="49"/>
      <c r="D11" s="6"/>
      <c r="E11" s="7" t="s">
        <v>87</v>
      </c>
      <c r="F11" s="6"/>
      <c r="G11" s="49"/>
      <c r="H11" s="49"/>
    </row>
    <row r="12" spans="1:8" ht="14.25" x14ac:dyDescent="0.2">
      <c r="A12" s="49"/>
      <c r="B12" s="49"/>
      <c r="C12" s="49"/>
      <c r="D12" s="6"/>
      <c r="E12" s="7" t="s">
        <v>88</v>
      </c>
      <c r="F12" s="6"/>
      <c r="G12" s="49"/>
      <c r="H12" s="49"/>
    </row>
    <row r="13" spans="1:8" ht="14.25" x14ac:dyDescent="0.2">
      <c r="A13" s="49"/>
      <c r="B13" s="49"/>
      <c r="C13" s="49"/>
      <c r="D13" s="49"/>
      <c r="E13" s="49"/>
      <c r="F13" s="49"/>
      <c r="G13" s="49"/>
      <c r="H13" s="49"/>
    </row>
    <row r="14" spans="1:8" ht="14.25" x14ac:dyDescent="0.2">
      <c r="A14" s="49"/>
      <c r="B14" s="49"/>
      <c r="C14" s="49"/>
      <c r="D14" s="49"/>
      <c r="E14" s="8"/>
      <c r="F14" s="49"/>
      <c r="G14" s="49"/>
      <c r="H14" s="49"/>
    </row>
    <row r="15" spans="1:8" ht="14.25" x14ac:dyDescent="0.2">
      <c r="A15" s="49"/>
      <c r="B15" s="49"/>
      <c r="C15" s="49"/>
      <c r="D15" s="49"/>
      <c r="E15" s="49"/>
      <c r="F15" s="49"/>
      <c r="G15" s="49"/>
      <c r="H15" s="49"/>
    </row>
    <row r="16" spans="1:8" ht="14.25" x14ac:dyDescent="0.2">
      <c r="A16" s="49"/>
      <c r="B16" s="49"/>
      <c r="C16" s="49"/>
      <c r="D16" s="49"/>
      <c r="E16" s="49"/>
      <c r="F16" s="49"/>
      <c r="G16" s="49"/>
      <c r="H16" s="49"/>
    </row>
    <row r="17" spans="2:11" ht="15.75" x14ac:dyDescent="0.25">
      <c r="B17" s="46" t="s">
        <v>89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2:11" ht="14.25" x14ac:dyDescent="0.2">
      <c r="B18" s="9" t="s">
        <v>90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2:11" ht="14.25" x14ac:dyDescent="0.2">
      <c r="B19" s="35" t="s">
        <v>91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2:11" s="49" customFormat="1" ht="14.25" x14ac:dyDescent="0.2">
      <c r="B20" s="35" t="s">
        <v>178</v>
      </c>
    </row>
    <row r="21" spans="2:11" s="49" customFormat="1" ht="15" x14ac:dyDescent="0.25">
      <c r="B21" s="20"/>
    </row>
    <row r="22" spans="2:11" ht="15" x14ac:dyDescent="0.25">
      <c r="B22" s="45" t="s">
        <v>92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2:11" ht="14.25" x14ac:dyDescent="0.2">
      <c r="B23" s="79" t="s">
        <v>93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2:11" ht="14.25" x14ac:dyDescent="0.2">
      <c r="B24" s="79" t="s">
        <v>94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2:11" ht="14.25" x14ac:dyDescent="0.2">
      <c r="B25" s="39"/>
      <c r="C25" s="38"/>
      <c r="D25" s="49"/>
      <c r="E25" s="49"/>
      <c r="F25" s="49"/>
      <c r="G25" s="49"/>
      <c r="H25" s="49"/>
      <c r="I25" s="49"/>
      <c r="J25" s="49"/>
      <c r="K25" s="49"/>
    </row>
    <row r="26" spans="2:11" ht="14.25" x14ac:dyDescent="0.2">
      <c r="B26" s="49" t="s">
        <v>186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2:11" ht="14.25" x14ac:dyDescent="0.2"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2:11" ht="70.5" customHeight="1" x14ac:dyDescent="0.2"/>
    <row r="29" spans="2:11" ht="15" hidden="1" customHeight="1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2:11" ht="15" hidden="1" customHeight="1" x14ac:dyDescent="0.2">
      <c r="F30" s="49"/>
    </row>
    <row r="31" spans="2:11" ht="15" hidden="1" customHeight="1" x14ac:dyDescent="0.2">
      <c r="F31" s="49"/>
    </row>
    <row r="32" spans="2:11" ht="15" hidden="1" customHeight="1" x14ac:dyDescent="0.2">
      <c r="F32" s="49"/>
    </row>
  </sheetData>
  <sheetProtection formatRows="0"/>
  <customSheetViews>
    <customSheetView guid="{7CD38D30-378B-4F82-84EA-B9D30A1B9308}" showPageBreaks="1" showGridLines="0" hiddenRows="1" hiddenColumns="1" view="pageLayout"/>
  </customSheetViews>
  <mergeCells count="3">
    <mergeCell ref="D8:E8"/>
    <mergeCell ref="D6:E6"/>
    <mergeCell ref="D10:E10"/>
  </mergeCells>
  <printOptions horizontalCentered="1"/>
  <pageMargins left="0.25" right="0.25" top="0.75" bottom="0.75" header="0.3" footer="0.3"/>
  <pageSetup fitToHeight="0" orientation="landscape" r:id="rId1"/>
  <headerFooter scaleWithDoc="0">
    <oddHeader>&amp;R&amp;10Budget Template</oddHeader>
    <oddFooter>&amp;C&amp;10 Home Page&amp;L&amp;10 &amp;D&amp;R&amp;10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  <pageSetUpPr fitToPage="1"/>
  </sheetPr>
  <dimension ref="A1:XFC32"/>
  <sheetViews>
    <sheetView showGridLines="0" zoomScaleNormal="100" workbookViewId="0">
      <pane ySplit="2" topLeftCell="A3" activePane="bottomLeft" state="frozen"/>
      <selection activeCell="C25" sqref="C25"/>
      <selection pane="bottomLeft" activeCell="A3" sqref="A3"/>
    </sheetView>
  </sheetViews>
  <sheetFormatPr defaultColWidth="0" defaultRowHeight="12.75" zeroHeight="1" x14ac:dyDescent="0.2"/>
  <cols>
    <col min="1" max="1" width="3.375" style="3" customWidth="1"/>
    <col min="2" max="2" width="23.5" style="3" customWidth="1"/>
    <col min="3" max="5" width="24.625" style="3" customWidth="1"/>
    <col min="6" max="6" width="16.5" style="3" customWidth="1"/>
    <col min="7" max="7" width="15.625" style="3" customWidth="1"/>
    <col min="8" max="9" width="0" style="3" hidden="1" customWidth="1"/>
    <col min="10" max="16381" width="9" style="3" hidden="1"/>
    <col min="16382" max="16384" width="2.25" style="3" hidden="1" customWidth="1"/>
  </cols>
  <sheetData>
    <row r="1" spans="1:16383" ht="24" customHeight="1" thickBot="1" x14ac:dyDescent="0.25"/>
    <row r="2" spans="1:16383" s="73" customFormat="1" ht="20.100000000000001" customHeight="1" thickBot="1" x14ac:dyDescent="0.25">
      <c r="A2" s="77"/>
      <c r="B2" s="80" t="str">
        <f>"Year " &amp; ProgramYear &amp;" Budget Summary - " &amp; AwardeeName</f>
        <v>Year [Select Year] Budget Summary - [Recipient Name]</v>
      </c>
      <c r="C2" s="80"/>
      <c r="D2" s="75"/>
      <c r="E2" s="75"/>
      <c r="F2" s="75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  <c r="IY2" s="74"/>
      <c r="IZ2" s="74"/>
      <c r="JA2" s="74"/>
      <c r="JB2" s="74"/>
      <c r="JC2" s="74"/>
      <c r="JD2" s="74"/>
      <c r="JE2" s="74"/>
      <c r="JF2" s="74"/>
      <c r="JG2" s="74"/>
      <c r="JH2" s="74"/>
      <c r="JI2" s="74"/>
      <c r="JJ2" s="74"/>
      <c r="JK2" s="74"/>
      <c r="JL2" s="74"/>
      <c r="JM2" s="74"/>
      <c r="JN2" s="74"/>
      <c r="JO2" s="74"/>
      <c r="JP2" s="74"/>
      <c r="JQ2" s="74"/>
      <c r="JR2" s="74"/>
      <c r="JS2" s="74"/>
      <c r="JT2" s="74"/>
      <c r="JU2" s="74"/>
      <c r="JV2" s="74"/>
      <c r="JW2" s="74"/>
      <c r="JX2" s="74"/>
      <c r="JY2" s="74"/>
      <c r="JZ2" s="74"/>
      <c r="KA2" s="74"/>
      <c r="KB2" s="74"/>
      <c r="KC2" s="74"/>
      <c r="KD2" s="74"/>
      <c r="KE2" s="74"/>
      <c r="KF2" s="74"/>
      <c r="KG2" s="74"/>
      <c r="KH2" s="74"/>
      <c r="KI2" s="74"/>
      <c r="KJ2" s="74"/>
      <c r="KK2" s="74"/>
      <c r="KL2" s="74"/>
      <c r="KM2" s="74"/>
      <c r="KN2" s="74"/>
      <c r="KO2" s="74"/>
      <c r="KP2" s="74"/>
      <c r="KQ2" s="74"/>
      <c r="KR2" s="74"/>
      <c r="KS2" s="74"/>
      <c r="KT2" s="74"/>
      <c r="KU2" s="74"/>
      <c r="KV2" s="74"/>
      <c r="KW2" s="74"/>
      <c r="KX2" s="74"/>
      <c r="KY2" s="74"/>
      <c r="KZ2" s="74"/>
      <c r="LA2" s="74"/>
      <c r="LB2" s="74"/>
      <c r="LC2" s="74"/>
      <c r="LD2" s="74"/>
      <c r="LE2" s="74"/>
      <c r="LF2" s="74"/>
      <c r="LG2" s="74"/>
      <c r="LH2" s="74"/>
      <c r="LI2" s="74"/>
      <c r="LJ2" s="74"/>
      <c r="LK2" s="74"/>
      <c r="LL2" s="74"/>
      <c r="LM2" s="74"/>
      <c r="LN2" s="74"/>
      <c r="LO2" s="74"/>
      <c r="LP2" s="74"/>
      <c r="LQ2" s="74"/>
      <c r="LR2" s="74"/>
      <c r="LS2" s="74"/>
      <c r="LT2" s="74"/>
      <c r="LU2" s="74"/>
      <c r="LV2" s="74"/>
      <c r="LW2" s="74"/>
      <c r="LX2" s="74"/>
      <c r="LY2" s="74"/>
      <c r="LZ2" s="74"/>
      <c r="MA2" s="74"/>
      <c r="MB2" s="74"/>
      <c r="MC2" s="74"/>
      <c r="MD2" s="74"/>
      <c r="ME2" s="74"/>
      <c r="MF2" s="74"/>
      <c r="MG2" s="74"/>
      <c r="MH2" s="74"/>
      <c r="MI2" s="74"/>
      <c r="MJ2" s="74"/>
      <c r="MK2" s="74"/>
      <c r="ML2" s="74"/>
      <c r="MM2" s="74"/>
      <c r="MN2" s="74"/>
      <c r="MO2" s="74"/>
      <c r="MP2" s="74"/>
      <c r="MQ2" s="74"/>
      <c r="MR2" s="74"/>
      <c r="MS2" s="74"/>
      <c r="MT2" s="74"/>
      <c r="MU2" s="74"/>
      <c r="MV2" s="74"/>
      <c r="MW2" s="74"/>
      <c r="MX2" s="74"/>
      <c r="MY2" s="74"/>
      <c r="MZ2" s="74"/>
      <c r="NA2" s="74"/>
      <c r="NB2" s="74"/>
      <c r="NC2" s="74"/>
      <c r="ND2" s="74"/>
      <c r="NE2" s="74"/>
      <c r="NF2" s="74"/>
      <c r="NG2" s="74"/>
      <c r="NH2" s="74"/>
      <c r="NI2" s="74"/>
      <c r="NJ2" s="74"/>
      <c r="NK2" s="74"/>
      <c r="NL2" s="74"/>
      <c r="NM2" s="74"/>
      <c r="NN2" s="74"/>
      <c r="NO2" s="74"/>
      <c r="NP2" s="74"/>
      <c r="NQ2" s="74"/>
      <c r="NR2" s="74"/>
      <c r="NS2" s="74"/>
      <c r="NT2" s="74"/>
      <c r="NU2" s="74"/>
      <c r="NV2" s="74"/>
      <c r="NW2" s="74"/>
      <c r="NX2" s="74"/>
      <c r="NY2" s="74"/>
      <c r="NZ2" s="74"/>
      <c r="OA2" s="74"/>
      <c r="OB2" s="74"/>
      <c r="OC2" s="74"/>
      <c r="OD2" s="74"/>
      <c r="OE2" s="74"/>
      <c r="OF2" s="74"/>
      <c r="OG2" s="74"/>
      <c r="OH2" s="74"/>
      <c r="OI2" s="74"/>
      <c r="OJ2" s="74"/>
      <c r="OK2" s="74"/>
      <c r="OL2" s="74"/>
      <c r="OM2" s="74"/>
      <c r="ON2" s="74"/>
      <c r="OO2" s="74"/>
      <c r="OP2" s="74"/>
      <c r="OQ2" s="74"/>
      <c r="OR2" s="74"/>
      <c r="OS2" s="74"/>
      <c r="OT2" s="74"/>
      <c r="OU2" s="74"/>
      <c r="OV2" s="74"/>
      <c r="OW2" s="74"/>
      <c r="OX2" s="74"/>
      <c r="OY2" s="74"/>
      <c r="OZ2" s="74"/>
      <c r="PA2" s="74"/>
      <c r="PB2" s="74"/>
      <c r="PC2" s="74"/>
      <c r="PD2" s="74"/>
      <c r="PE2" s="74"/>
      <c r="PF2" s="74"/>
      <c r="PG2" s="74"/>
      <c r="PH2" s="74"/>
      <c r="PI2" s="74"/>
      <c r="PJ2" s="74"/>
      <c r="PK2" s="74"/>
      <c r="PL2" s="74"/>
      <c r="PM2" s="74"/>
      <c r="PN2" s="74"/>
      <c r="PO2" s="74"/>
      <c r="PP2" s="74"/>
      <c r="PQ2" s="74"/>
      <c r="PR2" s="74"/>
      <c r="PS2" s="74"/>
      <c r="PT2" s="74"/>
      <c r="PU2" s="74"/>
      <c r="PV2" s="74"/>
      <c r="PW2" s="74"/>
      <c r="PX2" s="74"/>
      <c r="PY2" s="74"/>
      <c r="PZ2" s="74"/>
      <c r="QA2" s="74"/>
      <c r="QB2" s="74"/>
      <c r="QC2" s="74"/>
      <c r="QD2" s="74"/>
      <c r="QE2" s="74"/>
      <c r="QF2" s="74"/>
      <c r="QG2" s="74"/>
      <c r="QH2" s="74"/>
      <c r="QI2" s="74"/>
      <c r="QJ2" s="74"/>
      <c r="QK2" s="74"/>
      <c r="QL2" s="74"/>
      <c r="QM2" s="74"/>
      <c r="QN2" s="74"/>
      <c r="QO2" s="74"/>
      <c r="QP2" s="74"/>
      <c r="QQ2" s="74"/>
      <c r="QR2" s="74"/>
      <c r="QS2" s="74"/>
      <c r="QT2" s="74"/>
      <c r="QU2" s="74"/>
      <c r="QV2" s="74"/>
      <c r="QW2" s="74"/>
      <c r="QX2" s="74"/>
      <c r="QY2" s="74"/>
      <c r="QZ2" s="74"/>
      <c r="RA2" s="74"/>
      <c r="RB2" s="74"/>
      <c r="RC2" s="74"/>
      <c r="RD2" s="74"/>
      <c r="RE2" s="74"/>
      <c r="RF2" s="74"/>
      <c r="RG2" s="74"/>
      <c r="RH2" s="74"/>
      <c r="RI2" s="74"/>
      <c r="RJ2" s="74"/>
      <c r="RK2" s="74"/>
      <c r="RL2" s="74"/>
      <c r="RM2" s="74"/>
      <c r="RN2" s="74"/>
      <c r="RO2" s="74"/>
      <c r="RP2" s="74"/>
      <c r="RQ2" s="74"/>
      <c r="RR2" s="74"/>
      <c r="RS2" s="74"/>
      <c r="RT2" s="74"/>
      <c r="RU2" s="74"/>
      <c r="RV2" s="74"/>
      <c r="RW2" s="74"/>
      <c r="RX2" s="74"/>
      <c r="RY2" s="74"/>
      <c r="RZ2" s="74"/>
      <c r="SA2" s="74"/>
      <c r="SB2" s="74"/>
      <c r="SC2" s="74"/>
      <c r="SD2" s="74"/>
      <c r="SE2" s="74"/>
      <c r="SF2" s="74"/>
      <c r="SG2" s="74"/>
      <c r="SH2" s="74"/>
      <c r="SI2" s="74"/>
      <c r="SJ2" s="74"/>
      <c r="SK2" s="74"/>
      <c r="SL2" s="74"/>
      <c r="SM2" s="74"/>
      <c r="SN2" s="74"/>
      <c r="SO2" s="74"/>
      <c r="SP2" s="74"/>
      <c r="SQ2" s="74"/>
      <c r="SR2" s="74"/>
      <c r="SS2" s="74"/>
      <c r="ST2" s="74"/>
      <c r="SU2" s="74"/>
      <c r="SV2" s="74"/>
      <c r="SW2" s="74"/>
      <c r="SX2" s="74"/>
      <c r="SY2" s="74"/>
      <c r="SZ2" s="74"/>
      <c r="TA2" s="74"/>
      <c r="TB2" s="74"/>
      <c r="TC2" s="74"/>
      <c r="TD2" s="74"/>
      <c r="TE2" s="74"/>
      <c r="TF2" s="74"/>
      <c r="TG2" s="74"/>
      <c r="TH2" s="74"/>
      <c r="TI2" s="74"/>
      <c r="TJ2" s="74"/>
      <c r="TK2" s="74"/>
      <c r="TL2" s="74"/>
      <c r="TM2" s="74"/>
      <c r="TN2" s="74"/>
      <c r="TO2" s="74"/>
      <c r="TP2" s="74"/>
      <c r="TQ2" s="74"/>
      <c r="TR2" s="74"/>
      <c r="TS2" s="74"/>
      <c r="TT2" s="74"/>
      <c r="TU2" s="74"/>
      <c r="TV2" s="74"/>
      <c r="TW2" s="74"/>
      <c r="TX2" s="74"/>
      <c r="TY2" s="74"/>
      <c r="TZ2" s="74"/>
      <c r="UA2" s="74"/>
      <c r="UB2" s="74"/>
      <c r="UC2" s="74"/>
      <c r="UD2" s="74"/>
      <c r="UE2" s="74"/>
      <c r="UF2" s="74"/>
      <c r="UG2" s="74"/>
      <c r="UH2" s="74"/>
      <c r="UI2" s="74"/>
      <c r="UJ2" s="74"/>
      <c r="UK2" s="74"/>
      <c r="UL2" s="74"/>
      <c r="UM2" s="74"/>
      <c r="UN2" s="74"/>
      <c r="UO2" s="74"/>
      <c r="UP2" s="74"/>
      <c r="UQ2" s="74"/>
      <c r="UR2" s="74"/>
      <c r="US2" s="74"/>
      <c r="UT2" s="74"/>
      <c r="UU2" s="74"/>
      <c r="UV2" s="74"/>
      <c r="UW2" s="74"/>
      <c r="UX2" s="74"/>
      <c r="UY2" s="74"/>
      <c r="UZ2" s="74"/>
      <c r="VA2" s="74"/>
      <c r="VB2" s="74"/>
      <c r="VC2" s="74"/>
      <c r="VD2" s="74"/>
      <c r="VE2" s="74"/>
      <c r="VF2" s="74"/>
      <c r="VG2" s="74"/>
      <c r="VH2" s="74"/>
      <c r="VI2" s="74"/>
      <c r="VJ2" s="74"/>
      <c r="VK2" s="74"/>
      <c r="VL2" s="74"/>
      <c r="VM2" s="74"/>
      <c r="VN2" s="74"/>
      <c r="VO2" s="74"/>
      <c r="VP2" s="74"/>
      <c r="VQ2" s="74"/>
      <c r="VR2" s="74"/>
      <c r="VS2" s="74"/>
      <c r="VT2" s="74"/>
      <c r="VU2" s="74"/>
      <c r="VV2" s="74"/>
      <c r="VW2" s="74"/>
      <c r="VX2" s="74"/>
      <c r="VY2" s="74"/>
      <c r="VZ2" s="74"/>
      <c r="WA2" s="74"/>
      <c r="WB2" s="74"/>
      <c r="WC2" s="74"/>
      <c r="WD2" s="74"/>
      <c r="WE2" s="74"/>
      <c r="WF2" s="74"/>
      <c r="WG2" s="74"/>
      <c r="WH2" s="74"/>
      <c r="WI2" s="74"/>
      <c r="WJ2" s="74"/>
      <c r="WK2" s="74"/>
      <c r="WL2" s="74"/>
      <c r="WM2" s="74"/>
      <c r="WN2" s="74"/>
      <c r="WO2" s="74"/>
      <c r="WP2" s="74"/>
      <c r="WQ2" s="74"/>
      <c r="WR2" s="74"/>
      <c r="WS2" s="74"/>
      <c r="WT2" s="74"/>
      <c r="WU2" s="74"/>
      <c r="WV2" s="74"/>
      <c r="WW2" s="74"/>
      <c r="WX2" s="74"/>
      <c r="WY2" s="74"/>
      <c r="WZ2" s="74"/>
      <c r="XA2" s="74"/>
      <c r="XB2" s="74"/>
      <c r="XC2" s="74"/>
      <c r="XD2" s="74"/>
      <c r="XE2" s="74"/>
      <c r="XF2" s="74"/>
      <c r="XG2" s="74"/>
      <c r="XH2" s="74"/>
      <c r="XI2" s="74"/>
      <c r="XJ2" s="74"/>
      <c r="XK2" s="74"/>
      <c r="XL2" s="74"/>
      <c r="XM2" s="74"/>
      <c r="XN2" s="74"/>
      <c r="XO2" s="74"/>
      <c r="XP2" s="74"/>
      <c r="XQ2" s="74"/>
      <c r="XR2" s="74"/>
      <c r="XS2" s="74"/>
      <c r="XT2" s="74"/>
      <c r="XU2" s="74"/>
      <c r="XV2" s="74"/>
      <c r="XW2" s="74"/>
      <c r="XX2" s="74"/>
      <c r="XY2" s="74"/>
      <c r="XZ2" s="74"/>
      <c r="YA2" s="74"/>
      <c r="YB2" s="74"/>
      <c r="YC2" s="74"/>
      <c r="YD2" s="74"/>
      <c r="YE2" s="74"/>
      <c r="YF2" s="74"/>
      <c r="YG2" s="74"/>
      <c r="YH2" s="74"/>
      <c r="YI2" s="74"/>
      <c r="YJ2" s="74"/>
      <c r="YK2" s="74"/>
      <c r="YL2" s="74"/>
      <c r="YM2" s="74"/>
      <c r="YN2" s="74"/>
      <c r="YO2" s="74"/>
      <c r="YP2" s="74"/>
      <c r="YQ2" s="74"/>
      <c r="YR2" s="74"/>
      <c r="YS2" s="74"/>
      <c r="YT2" s="74"/>
      <c r="YU2" s="74"/>
      <c r="YV2" s="74"/>
      <c r="YW2" s="74"/>
      <c r="YX2" s="74"/>
      <c r="YY2" s="74"/>
      <c r="YZ2" s="74"/>
      <c r="ZA2" s="74"/>
      <c r="ZB2" s="74"/>
      <c r="ZC2" s="74"/>
      <c r="ZD2" s="74"/>
      <c r="ZE2" s="74"/>
      <c r="ZF2" s="74"/>
      <c r="ZG2" s="74"/>
      <c r="ZH2" s="74"/>
      <c r="ZI2" s="74"/>
      <c r="ZJ2" s="74"/>
      <c r="ZK2" s="74"/>
      <c r="ZL2" s="74"/>
      <c r="ZM2" s="74"/>
      <c r="ZN2" s="74"/>
      <c r="ZO2" s="74"/>
      <c r="ZP2" s="74"/>
      <c r="ZQ2" s="74"/>
      <c r="ZR2" s="74"/>
      <c r="ZS2" s="74"/>
      <c r="ZT2" s="74"/>
      <c r="ZU2" s="74"/>
      <c r="ZV2" s="74"/>
      <c r="ZW2" s="74"/>
      <c r="ZX2" s="74"/>
      <c r="ZY2" s="74"/>
      <c r="ZZ2" s="74"/>
      <c r="AAA2" s="74"/>
      <c r="AAB2" s="74"/>
      <c r="AAC2" s="74"/>
      <c r="AAD2" s="74"/>
      <c r="AAE2" s="74"/>
      <c r="AAF2" s="74"/>
      <c r="AAG2" s="74"/>
      <c r="AAH2" s="74"/>
      <c r="AAI2" s="74"/>
      <c r="AAJ2" s="74"/>
      <c r="AAK2" s="74"/>
      <c r="AAL2" s="74"/>
      <c r="AAM2" s="74"/>
      <c r="AAN2" s="74"/>
      <c r="AAO2" s="74"/>
      <c r="AAP2" s="74"/>
      <c r="AAQ2" s="74"/>
      <c r="AAR2" s="74"/>
      <c r="AAS2" s="74"/>
      <c r="AAT2" s="74"/>
      <c r="AAU2" s="74"/>
      <c r="AAV2" s="74"/>
      <c r="AAW2" s="74"/>
      <c r="AAX2" s="74"/>
      <c r="AAY2" s="74"/>
      <c r="AAZ2" s="74"/>
      <c r="ABA2" s="74"/>
      <c r="ABB2" s="74"/>
      <c r="ABC2" s="74"/>
      <c r="ABD2" s="74"/>
      <c r="ABE2" s="74"/>
      <c r="ABF2" s="74"/>
      <c r="ABG2" s="74"/>
      <c r="ABH2" s="74"/>
      <c r="ABI2" s="74"/>
      <c r="ABJ2" s="74"/>
      <c r="ABK2" s="74"/>
      <c r="ABL2" s="74"/>
      <c r="ABM2" s="74"/>
      <c r="ABN2" s="74"/>
      <c r="ABO2" s="74"/>
      <c r="ABP2" s="74"/>
      <c r="ABQ2" s="74"/>
      <c r="ABR2" s="74"/>
      <c r="ABS2" s="74"/>
      <c r="ABT2" s="74"/>
      <c r="ABU2" s="74"/>
      <c r="ABV2" s="74"/>
      <c r="ABW2" s="74"/>
      <c r="ABX2" s="74"/>
      <c r="ABY2" s="74"/>
      <c r="ABZ2" s="74"/>
      <c r="ACA2" s="74"/>
      <c r="ACB2" s="74"/>
      <c r="ACC2" s="74"/>
      <c r="ACD2" s="74"/>
      <c r="ACE2" s="74"/>
      <c r="ACF2" s="74"/>
      <c r="ACG2" s="74"/>
      <c r="ACH2" s="74"/>
      <c r="ACI2" s="74"/>
      <c r="ACJ2" s="74"/>
      <c r="ACK2" s="74"/>
      <c r="ACL2" s="74"/>
      <c r="ACM2" s="74"/>
      <c r="ACN2" s="74"/>
      <c r="ACO2" s="74"/>
      <c r="ACP2" s="74"/>
      <c r="ACQ2" s="74"/>
      <c r="ACR2" s="74"/>
      <c r="ACS2" s="74"/>
      <c r="ACT2" s="74"/>
      <c r="ACU2" s="74"/>
      <c r="ACV2" s="74"/>
      <c r="ACW2" s="74"/>
      <c r="ACX2" s="74"/>
      <c r="ACY2" s="74"/>
      <c r="ACZ2" s="74"/>
      <c r="ADA2" s="74"/>
      <c r="ADB2" s="74"/>
      <c r="ADC2" s="74"/>
      <c r="ADD2" s="74"/>
      <c r="ADE2" s="74"/>
      <c r="ADF2" s="74"/>
      <c r="ADG2" s="74"/>
      <c r="ADH2" s="74"/>
      <c r="ADI2" s="74"/>
      <c r="ADJ2" s="74"/>
      <c r="ADK2" s="74"/>
      <c r="ADL2" s="74"/>
      <c r="ADM2" s="74"/>
      <c r="ADN2" s="74"/>
      <c r="ADO2" s="74"/>
      <c r="ADP2" s="74"/>
      <c r="ADQ2" s="74"/>
      <c r="ADR2" s="74"/>
      <c r="ADS2" s="74"/>
      <c r="ADT2" s="74"/>
      <c r="ADU2" s="74"/>
      <c r="ADV2" s="74"/>
      <c r="ADW2" s="74"/>
      <c r="ADX2" s="74"/>
      <c r="ADY2" s="74"/>
      <c r="ADZ2" s="74"/>
      <c r="AEA2" s="74"/>
      <c r="AEB2" s="74"/>
      <c r="AEC2" s="74"/>
      <c r="AED2" s="74"/>
      <c r="AEE2" s="74"/>
      <c r="AEF2" s="74"/>
      <c r="AEG2" s="74"/>
      <c r="AEH2" s="74"/>
      <c r="AEI2" s="74"/>
      <c r="AEJ2" s="74"/>
      <c r="AEK2" s="74"/>
      <c r="AEL2" s="74"/>
      <c r="AEM2" s="74"/>
      <c r="AEN2" s="74"/>
      <c r="AEO2" s="74"/>
      <c r="AEP2" s="74"/>
      <c r="AEQ2" s="74"/>
      <c r="AER2" s="74"/>
      <c r="AES2" s="74"/>
      <c r="AET2" s="74"/>
      <c r="AEU2" s="74"/>
      <c r="AEV2" s="74"/>
      <c r="AEW2" s="74"/>
      <c r="AEX2" s="74"/>
      <c r="AEY2" s="74"/>
      <c r="AEZ2" s="74"/>
      <c r="AFA2" s="74"/>
      <c r="AFB2" s="74"/>
      <c r="AFC2" s="74"/>
      <c r="AFD2" s="74"/>
      <c r="AFE2" s="74"/>
      <c r="AFF2" s="74"/>
      <c r="AFG2" s="74"/>
      <c r="AFH2" s="74"/>
      <c r="AFI2" s="74"/>
      <c r="AFJ2" s="74"/>
      <c r="AFK2" s="74"/>
      <c r="AFL2" s="74"/>
      <c r="AFM2" s="74"/>
      <c r="AFN2" s="74"/>
      <c r="AFO2" s="74"/>
      <c r="AFP2" s="74"/>
      <c r="AFQ2" s="74"/>
      <c r="AFR2" s="74"/>
      <c r="AFS2" s="74"/>
      <c r="AFT2" s="74"/>
      <c r="AFU2" s="74"/>
      <c r="AFV2" s="74"/>
      <c r="AFW2" s="74"/>
      <c r="AFX2" s="74"/>
      <c r="AFY2" s="74"/>
      <c r="AFZ2" s="74"/>
      <c r="AGA2" s="74"/>
      <c r="AGB2" s="74"/>
      <c r="AGC2" s="74"/>
      <c r="AGD2" s="74"/>
      <c r="AGE2" s="74"/>
      <c r="AGF2" s="74"/>
      <c r="AGG2" s="74"/>
      <c r="AGH2" s="74"/>
      <c r="AGI2" s="74"/>
      <c r="AGJ2" s="74"/>
      <c r="AGK2" s="74"/>
      <c r="AGL2" s="74"/>
      <c r="AGM2" s="74"/>
      <c r="AGN2" s="74"/>
      <c r="AGO2" s="74"/>
      <c r="AGP2" s="74"/>
      <c r="AGQ2" s="74"/>
      <c r="AGR2" s="74"/>
      <c r="AGS2" s="74"/>
      <c r="AGT2" s="74"/>
      <c r="AGU2" s="74"/>
      <c r="AGV2" s="74"/>
      <c r="AGW2" s="74"/>
      <c r="AGX2" s="74"/>
      <c r="AGY2" s="74"/>
      <c r="AGZ2" s="74"/>
      <c r="AHA2" s="74"/>
      <c r="AHB2" s="74"/>
      <c r="AHC2" s="74"/>
      <c r="AHD2" s="74"/>
      <c r="AHE2" s="74"/>
      <c r="AHF2" s="74"/>
      <c r="AHG2" s="74"/>
      <c r="AHH2" s="74"/>
      <c r="AHI2" s="74"/>
      <c r="AHJ2" s="74"/>
      <c r="AHK2" s="74"/>
      <c r="AHL2" s="74"/>
      <c r="AHM2" s="74"/>
      <c r="AHN2" s="74"/>
      <c r="AHO2" s="74"/>
      <c r="AHP2" s="74"/>
      <c r="AHQ2" s="74"/>
      <c r="AHR2" s="74"/>
      <c r="AHS2" s="74"/>
      <c r="AHT2" s="74"/>
      <c r="AHU2" s="74"/>
      <c r="AHV2" s="74"/>
      <c r="AHW2" s="74"/>
      <c r="AHX2" s="74"/>
      <c r="AHY2" s="74"/>
      <c r="AHZ2" s="74"/>
      <c r="AIA2" s="74"/>
      <c r="AIB2" s="74"/>
      <c r="AIC2" s="74"/>
      <c r="AID2" s="74"/>
      <c r="AIE2" s="74"/>
      <c r="AIF2" s="74"/>
      <c r="AIG2" s="74"/>
      <c r="AIH2" s="74"/>
      <c r="AII2" s="74"/>
      <c r="AIJ2" s="74"/>
      <c r="AIK2" s="74"/>
      <c r="AIL2" s="74"/>
      <c r="AIM2" s="74"/>
      <c r="AIN2" s="74"/>
      <c r="AIO2" s="74"/>
      <c r="AIP2" s="74"/>
      <c r="AIQ2" s="74"/>
      <c r="AIR2" s="74"/>
      <c r="AIS2" s="74"/>
      <c r="AIT2" s="74"/>
      <c r="AIU2" s="74"/>
      <c r="AIV2" s="74"/>
      <c r="AIW2" s="74"/>
      <c r="AIX2" s="74"/>
      <c r="AIY2" s="74"/>
      <c r="AIZ2" s="74"/>
      <c r="AJA2" s="74"/>
      <c r="AJB2" s="74"/>
      <c r="AJC2" s="74"/>
      <c r="AJD2" s="74"/>
      <c r="AJE2" s="74"/>
      <c r="AJF2" s="74"/>
      <c r="AJG2" s="74"/>
      <c r="AJH2" s="74"/>
      <c r="AJI2" s="74"/>
      <c r="AJJ2" s="74"/>
      <c r="AJK2" s="74"/>
      <c r="AJL2" s="74"/>
      <c r="AJM2" s="74"/>
      <c r="AJN2" s="74"/>
      <c r="AJO2" s="74"/>
      <c r="AJP2" s="74"/>
      <c r="AJQ2" s="74"/>
      <c r="AJR2" s="74"/>
      <c r="AJS2" s="74"/>
      <c r="AJT2" s="74"/>
      <c r="AJU2" s="74"/>
      <c r="AJV2" s="74"/>
      <c r="AJW2" s="74"/>
      <c r="AJX2" s="74"/>
      <c r="AJY2" s="74"/>
      <c r="AJZ2" s="74"/>
      <c r="AKA2" s="74"/>
      <c r="AKB2" s="74"/>
      <c r="AKC2" s="74"/>
      <c r="AKD2" s="74"/>
      <c r="AKE2" s="74"/>
      <c r="AKF2" s="74"/>
      <c r="AKG2" s="74"/>
      <c r="AKH2" s="74"/>
      <c r="AKI2" s="74"/>
      <c r="AKJ2" s="74"/>
      <c r="AKK2" s="74"/>
      <c r="AKL2" s="74"/>
      <c r="AKM2" s="74"/>
      <c r="AKN2" s="74"/>
      <c r="AKO2" s="74"/>
      <c r="AKP2" s="74"/>
      <c r="AKQ2" s="74"/>
      <c r="AKR2" s="74"/>
      <c r="AKS2" s="74"/>
      <c r="AKT2" s="74"/>
      <c r="AKU2" s="74"/>
      <c r="AKV2" s="74"/>
      <c r="AKW2" s="74"/>
      <c r="AKX2" s="74"/>
      <c r="AKY2" s="74"/>
      <c r="AKZ2" s="74"/>
      <c r="ALA2" s="74"/>
      <c r="ALB2" s="74"/>
      <c r="ALC2" s="74"/>
      <c r="ALD2" s="74"/>
      <c r="ALE2" s="74"/>
      <c r="ALF2" s="74"/>
      <c r="ALG2" s="74"/>
      <c r="ALH2" s="74"/>
      <c r="ALI2" s="74"/>
      <c r="ALJ2" s="74"/>
      <c r="ALK2" s="74"/>
      <c r="ALL2" s="74"/>
      <c r="ALM2" s="74"/>
      <c r="ALN2" s="74"/>
      <c r="ALO2" s="74"/>
      <c r="ALP2" s="74"/>
      <c r="ALQ2" s="74"/>
      <c r="ALR2" s="74"/>
      <c r="ALS2" s="74"/>
      <c r="ALT2" s="74"/>
      <c r="ALU2" s="74"/>
      <c r="ALV2" s="74"/>
      <c r="ALW2" s="74"/>
      <c r="ALX2" s="74"/>
      <c r="ALY2" s="74"/>
      <c r="ALZ2" s="74"/>
      <c r="AMA2" s="74"/>
      <c r="AMB2" s="74"/>
      <c r="AMC2" s="74"/>
      <c r="AMD2" s="74"/>
      <c r="AME2" s="74"/>
      <c r="AMF2" s="74"/>
      <c r="AMG2" s="74"/>
      <c r="AMH2" s="74"/>
      <c r="AMI2" s="74"/>
      <c r="AMJ2" s="74"/>
      <c r="AMK2" s="74"/>
      <c r="AML2" s="74"/>
      <c r="AMM2" s="74"/>
      <c r="AMN2" s="74"/>
      <c r="AMO2" s="74"/>
      <c r="AMP2" s="74"/>
      <c r="AMQ2" s="74"/>
      <c r="AMR2" s="74"/>
      <c r="AMS2" s="74"/>
      <c r="AMT2" s="74"/>
      <c r="AMU2" s="74"/>
      <c r="AMV2" s="74"/>
      <c r="AMW2" s="74"/>
      <c r="AMX2" s="74"/>
      <c r="AMY2" s="74"/>
      <c r="AMZ2" s="74"/>
      <c r="ANA2" s="74"/>
      <c r="ANB2" s="74"/>
      <c r="ANC2" s="74"/>
      <c r="AND2" s="74"/>
      <c r="ANE2" s="74"/>
      <c r="ANF2" s="74"/>
      <c r="ANG2" s="74"/>
      <c r="ANH2" s="74"/>
      <c r="ANI2" s="74"/>
      <c r="ANJ2" s="74"/>
      <c r="ANK2" s="74"/>
      <c r="ANL2" s="74"/>
      <c r="ANM2" s="74"/>
      <c r="ANN2" s="74"/>
      <c r="ANO2" s="74"/>
      <c r="ANP2" s="74"/>
      <c r="ANQ2" s="74"/>
      <c r="ANR2" s="74"/>
      <c r="ANS2" s="74"/>
      <c r="ANT2" s="74"/>
      <c r="ANU2" s="74"/>
      <c r="ANV2" s="74"/>
      <c r="ANW2" s="74"/>
      <c r="ANX2" s="74"/>
      <c r="ANY2" s="74"/>
      <c r="ANZ2" s="74"/>
      <c r="AOA2" s="74"/>
      <c r="AOB2" s="74"/>
      <c r="AOC2" s="74"/>
      <c r="AOD2" s="74"/>
      <c r="AOE2" s="74"/>
      <c r="AOF2" s="74"/>
      <c r="AOG2" s="74"/>
      <c r="AOH2" s="74"/>
      <c r="AOI2" s="74"/>
      <c r="AOJ2" s="74"/>
      <c r="AOK2" s="74"/>
      <c r="AOL2" s="74"/>
      <c r="AOM2" s="74"/>
      <c r="AON2" s="74"/>
      <c r="AOO2" s="74"/>
      <c r="AOP2" s="74"/>
      <c r="AOQ2" s="74"/>
      <c r="AOR2" s="74"/>
      <c r="AOS2" s="74"/>
      <c r="AOT2" s="74"/>
      <c r="AOU2" s="74"/>
      <c r="AOV2" s="74"/>
      <c r="AOW2" s="74"/>
      <c r="AOX2" s="74"/>
      <c r="AOY2" s="74"/>
      <c r="AOZ2" s="74"/>
      <c r="APA2" s="74"/>
      <c r="APB2" s="74"/>
      <c r="APC2" s="74"/>
      <c r="APD2" s="74"/>
      <c r="APE2" s="74"/>
      <c r="APF2" s="74"/>
      <c r="APG2" s="74"/>
      <c r="APH2" s="74"/>
      <c r="API2" s="74"/>
      <c r="APJ2" s="74"/>
      <c r="APK2" s="74"/>
      <c r="APL2" s="74"/>
      <c r="APM2" s="74"/>
      <c r="APN2" s="74"/>
      <c r="APO2" s="74"/>
      <c r="APP2" s="74"/>
      <c r="APQ2" s="74"/>
      <c r="APR2" s="74"/>
      <c r="APS2" s="74"/>
      <c r="APT2" s="74"/>
      <c r="APU2" s="74"/>
      <c r="APV2" s="74"/>
      <c r="APW2" s="74"/>
      <c r="APX2" s="74"/>
      <c r="APY2" s="74"/>
      <c r="APZ2" s="74"/>
      <c r="AQA2" s="74"/>
      <c r="AQB2" s="74"/>
      <c r="AQC2" s="74"/>
      <c r="AQD2" s="74"/>
      <c r="AQE2" s="74"/>
      <c r="AQF2" s="74"/>
      <c r="AQG2" s="74"/>
      <c r="AQH2" s="74"/>
      <c r="AQI2" s="74"/>
      <c r="AQJ2" s="74"/>
      <c r="AQK2" s="74"/>
      <c r="AQL2" s="74"/>
      <c r="AQM2" s="74"/>
      <c r="AQN2" s="74"/>
      <c r="AQO2" s="74"/>
      <c r="AQP2" s="74"/>
      <c r="AQQ2" s="74"/>
      <c r="AQR2" s="74"/>
      <c r="AQS2" s="74"/>
      <c r="AQT2" s="74"/>
      <c r="AQU2" s="74"/>
      <c r="AQV2" s="74"/>
      <c r="AQW2" s="74"/>
      <c r="AQX2" s="74"/>
      <c r="AQY2" s="74"/>
      <c r="AQZ2" s="74"/>
      <c r="ARA2" s="74"/>
      <c r="ARB2" s="74"/>
      <c r="ARC2" s="74"/>
      <c r="ARD2" s="74"/>
      <c r="ARE2" s="74"/>
      <c r="ARF2" s="74"/>
      <c r="ARG2" s="74"/>
      <c r="ARH2" s="74"/>
      <c r="ARI2" s="74"/>
      <c r="ARJ2" s="74"/>
      <c r="ARK2" s="74"/>
      <c r="ARL2" s="74"/>
      <c r="ARM2" s="74"/>
      <c r="ARN2" s="74"/>
      <c r="ARO2" s="74"/>
      <c r="ARP2" s="74"/>
      <c r="ARQ2" s="74"/>
      <c r="ARR2" s="74"/>
      <c r="ARS2" s="74"/>
      <c r="ART2" s="74"/>
      <c r="ARU2" s="74"/>
      <c r="ARV2" s="74"/>
      <c r="ARW2" s="74"/>
      <c r="ARX2" s="74"/>
      <c r="ARY2" s="74"/>
      <c r="ARZ2" s="74"/>
      <c r="ASA2" s="74"/>
      <c r="ASB2" s="74"/>
      <c r="ASC2" s="74"/>
      <c r="ASD2" s="74"/>
      <c r="ASE2" s="74"/>
      <c r="ASF2" s="74"/>
      <c r="ASG2" s="74"/>
      <c r="ASH2" s="74"/>
      <c r="ASI2" s="74"/>
      <c r="ASJ2" s="74"/>
      <c r="ASK2" s="74"/>
      <c r="ASL2" s="74"/>
      <c r="ASM2" s="74"/>
      <c r="ASN2" s="74"/>
      <c r="ASO2" s="74"/>
      <c r="ASP2" s="74"/>
      <c r="ASQ2" s="74"/>
      <c r="ASR2" s="74"/>
      <c r="ASS2" s="74"/>
      <c r="AST2" s="74"/>
      <c r="ASU2" s="74"/>
      <c r="ASV2" s="74"/>
      <c r="ASW2" s="74"/>
      <c r="ASX2" s="74"/>
      <c r="ASY2" s="74"/>
      <c r="ASZ2" s="74"/>
      <c r="ATA2" s="74"/>
      <c r="ATB2" s="74"/>
      <c r="ATC2" s="74"/>
      <c r="ATD2" s="74"/>
      <c r="ATE2" s="74"/>
      <c r="ATF2" s="74"/>
      <c r="ATG2" s="74"/>
      <c r="ATH2" s="74"/>
      <c r="ATI2" s="74"/>
      <c r="ATJ2" s="74"/>
      <c r="ATK2" s="74"/>
      <c r="ATL2" s="74"/>
      <c r="ATM2" s="74"/>
      <c r="ATN2" s="74"/>
      <c r="ATO2" s="74"/>
      <c r="ATP2" s="74"/>
      <c r="ATQ2" s="74"/>
      <c r="ATR2" s="74"/>
      <c r="ATS2" s="74"/>
      <c r="ATT2" s="74"/>
      <c r="ATU2" s="74"/>
      <c r="ATV2" s="74"/>
      <c r="ATW2" s="74"/>
      <c r="ATX2" s="74"/>
      <c r="ATY2" s="74"/>
      <c r="ATZ2" s="74"/>
      <c r="AUA2" s="74"/>
      <c r="AUB2" s="74"/>
      <c r="AUC2" s="74"/>
      <c r="AUD2" s="74"/>
      <c r="AUE2" s="74"/>
      <c r="AUF2" s="74"/>
      <c r="AUG2" s="74"/>
      <c r="AUH2" s="74"/>
      <c r="AUI2" s="74"/>
      <c r="AUJ2" s="74"/>
      <c r="AUK2" s="74"/>
      <c r="AUL2" s="74"/>
      <c r="AUM2" s="74"/>
      <c r="AUN2" s="74"/>
      <c r="AUO2" s="74"/>
      <c r="AUP2" s="74"/>
      <c r="AUQ2" s="74"/>
      <c r="AUR2" s="74"/>
      <c r="AUS2" s="74"/>
      <c r="AUT2" s="74"/>
      <c r="AUU2" s="74"/>
      <c r="AUV2" s="74"/>
      <c r="AUW2" s="74"/>
      <c r="AUX2" s="74"/>
      <c r="AUY2" s="74"/>
      <c r="AUZ2" s="74"/>
      <c r="AVA2" s="74"/>
      <c r="AVB2" s="74"/>
      <c r="AVC2" s="74"/>
      <c r="AVD2" s="74"/>
      <c r="AVE2" s="74"/>
      <c r="AVF2" s="74"/>
      <c r="AVG2" s="74"/>
      <c r="AVH2" s="74"/>
      <c r="AVI2" s="74"/>
      <c r="AVJ2" s="74"/>
      <c r="AVK2" s="74"/>
      <c r="AVL2" s="74"/>
      <c r="AVM2" s="74"/>
      <c r="AVN2" s="74"/>
      <c r="AVO2" s="74"/>
      <c r="AVP2" s="74"/>
      <c r="AVQ2" s="74"/>
      <c r="AVR2" s="74"/>
      <c r="AVS2" s="74"/>
      <c r="AVT2" s="74"/>
      <c r="AVU2" s="74"/>
      <c r="AVV2" s="74"/>
      <c r="AVW2" s="74"/>
      <c r="AVX2" s="74"/>
      <c r="AVY2" s="74"/>
      <c r="AVZ2" s="74"/>
      <c r="AWA2" s="74"/>
      <c r="AWB2" s="74"/>
      <c r="AWC2" s="74"/>
      <c r="AWD2" s="74"/>
      <c r="AWE2" s="74"/>
      <c r="AWF2" s="74"/>
      <c r="AWG2" s="74"/>
      <c r="AWH2" s="74"/>
      <c r="AWI2" s="74"/>
      <c r="AWJ2" s="74"/>
      <c r="AWK2" s="74"/>
      <c r="AWL2" s="74"/>
      <c r="AWM2" s="74"/>
      <c r="AWN2" s="74"/>
      <c r="AWO2" s="74"/>
      <c r="AWP2" s="74"/>
      <c r="AWQ2" s="74"/>
      <c r="AWR2" s="74"/>
      <c r="AWS2" s="74"/>
      <c r="AWT2" s="74"/>
      <c r="AWU2" s="74"/>
      <c r="AWV2" s="74"/>
      <c r="AWW2" s="74"/>
      <c r="AWX2" s="74"/>
      <c r="AWY2" s="74"/>
      <c r="AWZ2" s="74"/>
      <c r="AXA2" s="74"/>
      <c r="AXB2" s="74"/>
      <c r="AXC2" s="74"/>
      <c r="AXD2" s="74"/>
      <c r="AXE2" s="74"/>
      <c r="AXF2" s="74"/>
      <c r="AXG2" s="74"/>
      <c r="AXH2" s="74"/>
      <c r="AXI2" s="74"/>
      <c r="AXJ2" s="74"/>
      <c r="AXK2" s="74"/>
      <c r="AXL2" s="74"/>
      <c r="AXM2" s="74"/>
      <c r="AXN2" s="74"/>
      <c r="AXO2" s="74"/>
      <c r="AXP2" s="74"/>
      <c r="AXQ2" s="74"/>
      <c r="AXR2" s="74"/>
      <c r="AXS2" s="74"/>
      <c r="AXT2" s="74"/>
      <c r="AXU2" s="74"/>
      <c r="AXV2" s="74"/>
      <c r="AXW2" s="74"/>
      <c r="AXX2" s="74"/>
      <c r="AXY2" s="74"/>
      <c r="AXZ2" s="74"/>
      <c r="AYA2" s="74"/>
      <c r="AYB2" s="74"/>
      <c r="AYC2" s="74"/>
      <c r="AYD2" s="74"/>
      <c r="AYE2" s="74"/>
      <c r="AYF2" s="74"/>
      <c r="AYG2" s="74"/>
      <c r="AYH2" s="74"/>
      <c r="AYI2" s="74"/>
      <c r="AYJ2" s="74"/>
      <c r="AYK2" s="74"/>
      <c r="AYL2" s="74"/>
      <c r="AYM2" s="74"/>
      <c r="AYN2" s="74"/>
      <c r="AYO2" s="74"/>
      <c r="AYP2" s="74"/>
      <c r="AYQ2" s="74"/>
      <c r="AYR2" s="74"/>
      <c r="AYS2" s="74"/>
      <c r="AYT2" s="74"/>
      <c r="AYU2" s="74"/>
      <c r="AYV2" s="74"/>
      <c r="AYW2" s="74"/>
      <c r="AYX2" s="74"/>
      <c r="AYY2" s="74"/>
      <c r="AYZ2" s="74"/>
      <c r="AZA2" s="74"/>
      <c r="AZB2" s="74"/>
      <c r="AZC2" s="74"/>
      <c r="AZD2" s="74"/>
      <c r="AZE2" s="74"/>
      <c r="AZF2" s="74"/>
      <c r="AZG2" s="74"/>
      <c r="AZH2" s="74"/>
      <c r="AZI2" s="74"/>
      <c r="AZJ2" s="74"/>
      <c r="AZK2" s="74"/>
      <c r="AZL2" s="74"/>
      <c r="AZM2" s="74"/>
      <c r="AZN2" s="74"/>
      <c r="AZO2" s="74"/>
      <c r="AZP2" s="74"/>
      <c r="AZQ2" s="74"/>
      <c r="AZR2" s="74"/>
      <c r="AZS2" s="74"/>
      <c r="AZT2" s="74"/>
      <c r="AZU2" s="74"/>
      <c r="AZV2" s="74"/>
      <c r="AZW2" s="74"/>
      <c r="AZX2" s="74"/>
      <c r="AZY2" s="74"/>
      <c r="AZZ2" s="74"/>
      <c r="BAA2" s="74"/>
      <c r="BAB2" s="74"/>
      <c r="BAC2" s="74"/>
      <c r="BAD2" s="74"/>
      <c r="BAE2" s="74"/>
      <c r="BAF2" s="74"/>
      <c r="BAG2" s="74"/>
      <c r="BAH2" s="74"/>
      <c r="BAI2" s="74"/>
      <c r="BAJ2" s="74"/>
      <c r="BAK2" s="74"/>
      <c r="BAL2" s="74"/>
      <c r="BAM2" s="74"/>
      <c r="BAN2" s="74"/>
      <c r="BAO2" s="74"/>
      <c r="BAP2" s="74"/>
      <c r="BAQ2" s="74"/>
      <c r="BAR2" s="74"/>
      <c r="BAS2" s="74"/>
      <c r="BAT2" s="74"/>
      <c r="BAU2" s="74"/>
      <c r="BAV2" s="74"/>
      <c r="BAW2" s="74"/>
      <c r="BAX2" s="74"/>
      <c r="BAY2" s="74"/>
      <c r="BAZ2" s="74"/>
      <c r="BBA2" s="74"/>
      <c r="BBB2" s="74"/>
      <c r="BBC2" s="74"/>
      <c r="BBD2" s="74"/>
      <c r="BBE2" s="74"/>
      <c r="BBF2" s="74"/>
      <c r="BBG2" s="74"/>
      <c r="BBH2" s="74"/>
      <c r="BBI2" s="74"/>
      <c r="BBJ2" s="74"/>
      <c r="BBK2" s="74"/>
      <c r="BBL2" s="74"/>
      <c r="BBM2" s="74"/>
      <c r="BBN2" s="74"/>
      <c r="BBO2" s="74"/>
      <c r="BBP2" s="74"/>
      <c r="BBQ2" s="74"/>
      <c r="BBR2" s="74"/>
      <c r="BBS2" s="74"/>
      <c r="BBT2" s="74"/>
      <c r="BBU2" s="74"/>
      <c r="BBV2" s="74"/>
      <c r="BBW2" s="74"/>
      <c r="BBX2" s="74"/>
      <c r="BBY2" s="74"/>
      <c r="BBZ2" s="74"/>
      <c r="BCA2" s="74"/>
      <c r="BCB2" s="74"/>
      <c r="BCC2" s="74"/>
      <c r="BCD2" s="74"/>
      <c r="BCE2" s="74"/>
      <c r="BCF2" s="74"/>
      <c r="BCG2" s="74"/>
      <c r="BCH2" s="74"/>
      <c r="BCI2" s="74"/>
      <c r="BCJ2" s="74"/>
      <c r="BCK2" s="74"/>
      <c r="BCL2" s="74"/>
      <c r="BCM2" s="74"/>
      <c r="BCN2" s="74"/>
      <c r="BCO2" s="74"/>
      <c r="BCP2" s="74"/>
      <c r="BCQ2" s="74"/>
      <c r="BCR2" s="74"/>
      <c r="BCS2" s="74"/>
      <c r="BCT2" s="74"/>
      <c r="BCU2" s="74"/>
      <c r="BCV2" s="74"/>
      <c r="BCW2" s="74"/>
      <c r="BCX2" s="74"/>
      <c r="BCY2" s="74"/>
      <c r="BCZ2" s="74"/>
      <c r="BDA2" s="74"/>
      <c r="BDB2" s="74"/>
      <c r="BDC2" s="74"/>
      <c r="BDD2" s="74"/>
      <c r="BDE2" s="74"/>
      <c r="BDF2" s="74"/>
      <c r="BDG2" s="74"/>
      <c r="BDH2" s="74"/>
      <c r="BDI2" s="74"/>
      <c r="BDJ2" s="74"/>
      <c r="BDK2" s="74"/>
      <c r="BDL2" s="74"/>
      <c r="BDM2" s="74"/>
      <c r="BDN2" s="74"/>
      <c r="BDO2" s="74"/>
      <c r="BDP2" s="74"/>
      <c r="BDQ2" s="74"/>
      <c r="BDR2" s="74"/>
      <c r="BDS2" s="74"/>
      <c r="BDT2" s="74"/>
      <c r="BDU2" s="74"/>
      <c r="BDV2" s="74"/>
      <c r="BDW2" s="74"/>
      <c r="BDX2" s="74"/>
      <c r="BDY2" s="74"/>
      <c r="BDZ2" s="74"/>
      <c r="BEA2" s="74"/>
      <c r="BEB2" s="74"/>
      <c r="BEC2" s="74"/>
      <c r="BED2" s="74"/>
      <c r="BEE2" s="74"/>
      <c r="BEF2" s="74"/>
      <c r="BEG2" s="74"/>
      <c r="BEH2" s="74"/>
      <c r="BEI2" s="74"/>
      <c r="BEJ2" s="74"/>
      <c r="BEK2" s="74"/>
      <c r="BEL2" s="74"/>
      <c r="BEM2" s="74"/>
      <c r="BEN2" s="74"/>
      <c r="BEO2" s="74"/>
      <c r="BEP2" s="74"/>
      <c r="BEQ2" s="74"/>
      <c r="BER2" s="74"/>
      <c r="BES2" s="74"/>
      <c r="BET2" s="74"/>
      <c r="BEU2" s="74"/>
      <c r="BEV2" s="74"/>
      <c r="BEW2" s="74"/>
      <c r="BEX2" s="74"/>
      <c r="BEY2" s="74"/>
      <c r="BEZ2" s="74"/>
      <c r="BFA2" s="74"/>
      <c r="BFB2" s="74"/>
      <c r="BFC2" s="74"/>
      <c r="BFD2" s="74"/>
      <c r="BFE2" s="74"/>
      <c r="BFF2" s="74"/>
      <c r="BFG2" s="74"/>
      <c r="BFH2" s="74"/>
      <c r="BFI2" s="74"/>
      <c r="BFJ2" s="74"/>
      <c r="BFK2" s="74"/>
      <c r="BFL2" s="74"/>
      <c r="BFM2" s="74"/>
      <c r="BFN2" s="74"/>
      <c r="BFO2" s="74"/>
      <c r="BFP2" s="74"/>
      <c r="BFQ2" s="74"/>
      <c r="BFR2" s="74"/>
      <c r="BFS2" s="74"/>
      <c r="BFT2" s="74"/>
      <c r="BFU2" s="74"/>
      <c r="BFV2" s="74"/>
      <c r="BFW2" s="74"/>
      <c r="BFX2" s="74"/>
      <c r="BFY2" s="74"/>
      <c r="BFZ2" s="74"/>
      <c r="BGA2" s="74"/>
      <c r="BGB2" s="74"/>
      <c r="BGC2" s="74"/>
      <c r="BGD2" s="74"/>
      <c r="BGE2" s="74"/>
      <c r="BGF2" s="74"/>
      <c r="BGG2" s="74"/>
      <c r="BGH2" s="74"/>
      <c r="BGI2" s="74"/>
      <c r="BGJ2" s="74"/>
      <c r="BGK2" s="74"/>
      <c r="BGL2" s="74"/>
      <c r="BGM2" s="74"/>
      <c r="BGN2" s="74"/>
      <c r="BGO2" s="74"/>
      <c r="BGP2" s="74"/>
      <c r="BGQ2" s="74"/>
      <c r="BGR2" s="74"/>
      <c r="BGS2" s="74"/>
      <c r="BGT2" s="74"/>
      <c r="BGU2" s="74"/>
      <c r="BGV2" s="74"/>
      <c r="BGW2" s="74"/>
      <c r="BGX2" s="74"/>
      <c r="BGY2" s="74"/>
      <c r="BGZ2" s="74"/>
      <c r="BHA2" s="74"/>
      <c r="BHB2" s="74"/>
      <c r="BHC2" s="74"/>
      <c r="BHD2" s="74"/>
      <c r="BHE2" s="74"/>
      <c r="BHF2" s="74"/>
      <c r="BHG2" s="74"/>
      <c r="BHH2" s="74"/>
      <c r="BHI2" s="74"/>
      <c r="BHJ2" s="74"/>
      <c r="BHK2" s="74"/>
      <c r="BHL2" s="74"/>
      <c r="BHM2" s="74"/>
      <c r="BHN2" s="74"/>
      <c r="BHO2" s="74"/>
      <c r="BHP2" s="74"/>
      <c r="BHQ2" s="74"/>
      <c r="BHR2" s="74"/>
      <c r="BHS2" s="74"/>
      <c r="BHT2" s="74"/>
      <c r="BHU2" s="74"/>
      <c r="BHV2" s="74"/>
      <c r="BHW2" s="74"/>
      <c r="BHX2" s="74"/>
      <c r="BHY2" s="74"/>
      <c r="BHZ2" s="74"/>
      <c r="BIA2" s="74"/>
      <c r="BIB2" s="74"/>
      <c r="BIC2" s="74"/>
      <c r="BID2" s="74"/>
      <c r="BIE2" s="74"/>
      <c r="BIF2" s="74"/>
      <c r="BIG2" s="74"/>
      <c r="BIH2" s="74"/>
      <c r="BII2" s="74"/>
      <c r="BIJ2" s="74"/>
      <c r="BIK2" s="74"/>
      <c r="BIL2" s="74"/>
      <c r="BIM2" s="74"/>
      <c r="BIN2" s="74"/>
      <c r="BIO2" s="74"/>
      <c r="BIP2" s="74"/>
      <c r="BIQ2" s="74"/>
      <c r="BIR2" s="74"/>
      <c r="BIS2" s="74"/>
      <c r="BIT2" s="74"/>
      <c r="BIU2" s="74"/>
      <c r="BIV2" s="74"/>
      <c r="BIW2" s="74"/>
      <c r="BIX2" s="74"/>
      <c r="BIY2" s="74"/>
      <c r="BIZ2" s="74"/>
      <c r="BJA2" s="74"/>
      <c r="BJB2" s="74"/>
      <c r="BJC2" s="74"/>
      <c r="BJD2" s="74"/>
      <c r="BJE2" s="74"/>
      <c r="BJF2" s="74"/>
      <c r="BJG2" s="74"/>
      <c r="BJH2" s="74"/>
      <c r="BJI2" s="74"/>
      <c r="BJJ2" s="74"/>
      <c r="BJK2" s="74"/>
      <c r="BJL2" s="74"/>
      <c r="BJM2" s="74"/>
      <c r="BJN2" s="74"/>
      <c r="BJO2" s="74"/>
      <c r="BJP2" s="74"/>
      <c r="BJQ2" s="74"/>
      <c r="BJR2" s="74"/>
      <c r="BJS2" s="74"/>
      <c r="BJT2" s="74"/>
      <c r="BJU2" s="74"/>
      <c r="BJV2" s="74"/>
      <c r="BJW2" s="74"/>
      <c r="BJX2" s="74"/>
      <c r="BJY2" s="74"/>
      <c r="BJZ2" s="74"/>
      <c r="BKA2" s="74"/>
      <c r="BKB2" s="74"/>
      <c r="BKC2" s="74"/>
      <c r="BKD2" s="74"/>
      <c r="BKE2" s="74"/>
      <c r="BKF2" s="74"/>
      <c r="BKG2" s="74"/>
      <c r="BKH2" s="74"/>
      <c r="BKI2" s="74"/>
      <c r="BKJ2" s="74"/>
      <c r="BKK2" s="74"/>
      <c r="BKL2" s="74"/>
      <c r="BKM2" s="74"/>
      <c r="BKN2" s="74"/>
      <c r="BKO2" s="74"/>
      <c r="BKP2" s="74"/>
      <c r="BKQ2" s="74"/>
      <c r="BKR2" s="74"/>
      <c r="BKS2" s="74"/>
      <c r="BKT2" s="74"/>
      <c r="BKU2" s="74"/>
      <c r="BKV2" s="74"/>
      <c r="BKW2" s="74"/>
      <c r="BKX2" s="74"/>
      <c r="BKY2" s="74"/>
      <c r="BKZ2" s="74"/>
      <c r="BLA2" s="74"/>
      <c r="BLB2" s="74"/>
      <c r="BLC2" s="74"/>
      <c r="BLD2" s="74"/>
      <c r="BLE2" s="74"/>
      <c r="BLF2" s="74"/>
      <c r="BLG2" s="74"/>
      <c r="BLH2" s="74"/>
      <c r="BLI2" s="74"/>
      <c r="BLJ2" s="74"/>
      <c r="BLK2" s="74"/>
      <c r="BLL2" s="74"/>
      <c r="BLM2" s="74"/>
      <c r="BLN2" s="74"/>
      <c r="BLO2" s="74"/>
      <c r="BLP2" s="74"/>
      <c r="BLQ2" s="74"/>
      <c r="BLR2" s="74"/>
      <c r="BLS2" s="74"/>
      <c r="BLT2" s="74"/>
      <c r="BLU2" s="74"/>
      <c r="BLV2" s="74"/>
      <c r="BLW2" s="74"/>
      <c r="BLX2" s="74"/>
      <c r="BLY2" s="74"/>
      <c r="BLZ2" s="74"/>
      <c r="BMA2" s="74"/>
      <c r="BMB2" s="74"/>
      <c r="BMC2" s="74"/>
      <c r="BMD2" s="74"/>
      <c r="BME2" s="74"/>
      <c r="BMF2" s="74"/>
      <c r="BMG2" s="74"/>
      <c r="BMH2" s="74"/>
      <c r="BMI2" s="74"/>
      <c r="BMJ2" s="74"/>
      <c r="BMK2" s="74"/>
      <c r="BML2" s="74"/>
      <c r="BMM2" s="74"/>
      <c r="BMN2" s="74"/>
      <c r="BMO2" s="74"/>
      <c r="BMP2" s="74"/>
      <c r="BMQ2" s="74"/>
      <c r="BMR2" s="74"/>
      <c r="BMS2" s="74"/>
      <c r="BMT2" s="74"/>
      <c r="BMU2" s="74"/>
      <c r="BMV2" s="74"/>
      <c r="BMW2" s="74"/>
      <c r="BMX2" s="74"/>
      <c r="BMY2" s="74"/>
      <c r="BMZ2" s="74"/>
      <c r="BNA2" s="74"/>
      <c r="BNB2" s="74"/>
      <c r="BNC2" s="74"/>
      <c r="BND2" s="74"/>
      <c r="BNE2" s="74"/>
      <c r="BNF2" s="74"/>
      <c r="BNG2" s="74"/>
      <c r="BNH2" s="74"/>
      <c r="BNI2" s="74"/>
      <c r="BNJ2" s="74"/>
      <c r="BNK2" s="74"/>
      <c r="BNL2" s="74"/>
      <c r="BNM2" s="74"/>
      <c r="BNN2" s="74"/>
      <c r="BNO2" s="74"/>
      <c r="BNP2" s="74"/>
      <c r="BNQ2" s="74"/>
      <c r="BNR2" s="74"/>
      <c r="BNS2" s="74"/>
      <c r="BNT2" s="74"/>
      <c r="BNU2" s="74"/>
      <c r="BNV2" s="74"/>
      <c r="BNW2" s="74"/>
      <c r="BNX2" s="74"/>
      <c r="BNY2" s="74"/>
      <c r="BNZ2" s="74"/>
      <c r="BOA2" s="74"/>
      <c r="BOB2" s="74"/>
      <c r="BOC2" s="74"/>
      <c r="BOD2" s="74"/>
      <c r="BOE2" s="74"/>
      <c r="BOF2" s="74"/>
      <c r="BOG2" s="74"/>
      <c r="BOH2" s="74"/>
      <c r="BOI2" s="74"/>
      <c r="BOJ2" s="74"/>
      <c r="BOK2" s="74"/>
      <c r="BOL2" s="74"/>
      <c r="BOM2" s="74"/>
      <c r="BON2" s="74"/>
      <c r="BOO2" s="74"/>
      <c r="BOP2" s="74"/>
      <c r="BOQ2" s="74"/>
      <c r="BOR2" s="74"/>
      <c r="BOS2" s="74"/>
      <c r="BOT2" s="74"/>
      <c r="BOU2" s="74"/>
      <c r="BOV2" s="74"/>
      <c r="BOW2" s="74"/>
      <c r="BOX2" s="74"/>
      <c r="BOY2" s="74"/>
      <c r="BOZ2" s="74"/>
      <c r="BPA2" s="74"/>
      <c r="BPB2" s="74"/>
      <c r="BPC2" s="74"/>
      <c r="BPD2" s="74"/>
      <c r="BPE2" s="74"/>
      <c r="BPF2" s="74"/>
      <c r="BPG2" s="74"/>
      <c r="BPH2" s="74"/>
      <c r="BPI2" s="74"/>
      <c r="BPJ2" s="74"/>
      <c r="BPK2" s="74"/>
      <c r="BPL2" s="74"/>
      <c r="BPM2" s="74"/>
      <c r="BPN2" s="74"/>
      <c r="BPO2" s="74"/>
      <c r="BPP2" s="74"/>
      <c r="BPQ2" s="74"/>
      <c r="BPR2" s="74"/>
      <c r="BPS2" s="74"/>
      <c r="BPT2" s="74"/>
      <c r="BPU2" s="74"/>
      <c r="BPV2" s="74"/>
      <c r="BPW2" s="74"/>
      <c r="BPX2" s="74"/>
      <c r="BPY2" s="74"/>
      <c r="BPZ2" s="74"/>
      <c r="BQA2" s="74"/>
      <c r="BQB2" s="74"/>
      <c r="BQC2" s="74"/>
      <c r="BQD2" s="74"/>
      <c r="BQE2" s="74"/>
      <c r="BQF2" s="74"/>
      <c r="BQG2" s="74"/>
      <c r="BQH2" s="74"/>
      <c r="BQI2" s="74"/>
      <c r="BQJ2" s="74"/>
      <c r="BQK2" s="74"/>
      <c r="BQL2" s="74"/>
      <c r="BQM2" s="74"/>
      <c r="BQN2" s="74"/>
      <c r="BQO2" s="74"/>
      <c r="BQP2" s="74"/>
      <c r="BQQ2" s="74"/>
      <c r="BQR2" s="74"/>
      <c r="BQS2" s="74"/>
      <c r="BQT2" s="74"/>
      <c r="BQU2" s="74"/>
      <c r="BQV2" s="74"/>
      <c r="BQW2" s="74"/>
      <c r="BQX2" s="74"/>
      <c r="BQY2" s="74"/>
      <c r="BQZ2" s="74"/>
      <c r="BRA2" s="74"/>
      <c r="BRB2" s="74"/>
      <c r="BRC2" s="74"/>
      <c r="BRD2" s="74"/>
      <c r="BRE2" s="74"/>
      <c r="BRF2" s="74"/>
      <c r="BRG2" s="74"/>
      <c r="BRH2" s="74"/>
      <c r="BRI2" s="74"/>
      <c r="BRJ2" s="74"/>
      <c r="BRK2" s="74"/>
      <c r="BRL2" s="74"/>
      <c r="BRM2" s="74"/>
      <c r="BRN2" s="74"/>
      <c r="BRO2" s="74"/>
      <c r="BRP2" s="74"/>
      <c r="BRQ2" s="74"/>
      <c r="BRR2" s="74"/>
      <c r="BRS2" s="74"/>
      <c r="BRT2" s="74"/>
      <c r="BRU2" s="74"/>
      <c r="BRV2" s="74"/>
      <c r="BRW2" s="74"/>
      <c r="BRX2" s="74"/>
      <c r="BRY2" s="74"/>
      <c r="BRZ2" s="74"/>
      <c r="BSA2" s="74"/>
      <c r="BSB2" s="74"/>
      <c r="BSC2" s="74"/>
      <c r="BSD2" s="74"/>
      <c r="BSE2" s="74"/>
      <c r="BSF2" s="74"/>
      <c r="BSG2" s="74"/>
      <c r="BSH2" s="74"/>
      <c r="BSI2" s="74"/>
      <c r="BSJ2" s="74"/>
      <c r="BSK2" s="74"/>
      <c r="BSL2" s="74"/>
      <c r="BSM2" s="74"/>
      <c r="BSN2" s="74"/>
      <c r="BSO2" s="74"/>
      <c r="BSP2" s="74"/>
      <c r="BSQ2" s="74"/>
      <c r="BSR2" s="74"/>
      <c r="BSS2" s="74"/>
      <c r="BST2" s="74"/>
      <c r="BSU2" s="74"/>
      <c r="BSV2" s="74"/>
      <c r="BSW2" s="74"/>
      <c r="BSX2" s="74"/>
      <c r="BSY2" s="74"/>
      <c r="BSZ2" s="74"/>
      <c r="BTA2" s="74"/>
      <c r="BTB2" s="74"/>
      <c r="BTC2" s="74"/>
      <c r="BTD2" s="74"/>
      <c r="BTE2" s="74"/>
      <c r="BTF2" s="74"/>
      <c r="BTG2" s="74"/>
      <c r="BTH2" s="74"/>
      <c r="BTI2" s="74"/>
      <c r="BTJ2" s="74"/>
      <c r="BTK2" s="74"/>
      <c r="BTL2" s="74"/>
      <c r="BTM2" s="74"/>
      <c r="BTN2" s="74"/>
      <c r="BTO2" s="74"/>
      <c r="BTP2" s="74"/>
      <c r="BTQ2" s="74"/>
      <c r="BTR2" s="74"/>
      <c r="BTS2" s="74"/>
      <c r="BTT2" s="74"/>
      <c r="BTU2" s="74"/>
      <c r="BTV2" s="74"/>
      <c r="BTW2" s="74"/>
      <c r="BTX2" s="74"/>
      <c r="BTY2" s="74"/>
      <c r="BTZ2" s="74"/>
      <c r="BUA2" s="74"/>
      <c r="BUB2" s="74"/>
      <c r="BUC2" s="74"/>
      <c r="BUD2" s="74"/>
      <c r="BUE2" s="74"/>
      <c r="BUF2" s="74"/>
      <c r="BUG2" s="74"/>
      <c r="BUH2" s="74"/>
      <c r="BUI2" s="74"/>
      <c r="BUJ2" s="74"/>
      <c r="BUK2" s="74"/>
      <c r="BUL2" s="74"/>
      <c r="BUM2" s="74"/>
      <c r="BUN2" s="74"/>
      <c r="BUO2" s="74"/>
      <c r="BUP2" s="74"/>
      <c r="BUQ2" s="74"/>
      <c r="BUR2" s="74"/>
      <c r="BUS2" s="74"/>
      <c r="BUT2" s="74"/>
      <c r="BUU2" s="74"/>
      <c r="BUV2" s="74"/>
      <c r="BUW2" s="74"/>
      <c r="BUX2" s="74"/>
      <c r="BUY2" s="74"/>
      <c r="BUZ2" s="74"/>
      <c r="BVA2" s="74"/>
      <c r="BVB2" s="74"/>
      <c r="BVC2" s="74"/>
      <c r="BVD2" s="74"/>
      <c r="BVE2" s="74"/>
      <c r="BVF2" s="74"/>
      <c r="BVG2" s="74"/>
      <c r="BVH2" s="74"/>
      <c r="BVI2" s="74"/>
      <c r="BVJ2" s="74"/>
      <c r="BVK2" s="74"/>
      <c r="BVL2" s="74"/>
      <c r="BVM2" s="74"/>
      <c r="BVN2" s="74"/>
      <c r="BVO2" s="74"/>
      <c r="BVP2" s="74"/>
      <c r="BVQ2" s="74"/>
      <c r="BVR2" s="74"/>
      <c r="BVS2" s="74"/>
      <c r="BVT2" s="74"/>
      <c r="BVU2" s="74"/>
      <c r="BVV2" s="74"/>
      <c r="BVW2" s="74"/>
      <c r="BVX2" s="74"/>
      <c r="BVY2" s="74"/>
      <c r="BVZ2" s="74"/>
      <c r="BWA2" s="74"/>
      <c r="BWB2" s="74"/>
      <c r="BWC2" s="74"/>
      <c r="BWD2" s="74"/>
      <c r="BWE2" s="74"/>
      <c r="BWF2" s="74"/>
      <c r="BWG2" s="74"/>
      <c r="BWH2" s="74"/>
      <c r="BWI2" s="74"/>
      <c r="BWJ2" s="74"/>
      <c r="BWK2" s="74"/>
      <c r="BWL2" s="74"/>
      <c r="BWM2" s="74"/>
      <c r="BWN2" s="74"/>
      <c r="BWO2" s="74"/>
      <c r="BWP2" s="74"/>
      <c r="BWQ2" s="74"/>
      <c r="BWR2" s="74"/>
      <c r="BWS2" s="74"/>
      <c r="BWT2" s="74"/>
      <c r="BWU2" s="74"/>
      <c r="BWV2" s="74"/>
      <c r="BWW2" s="74"/>
      <c r="BWX2" s="74"/>
      <c r="BWY2" s="74"/>
      <c r="BWZ2" s="74"/>
      <c r="BXA2" s="74"/>
      <c r="BXB2" s="74"/>
      <c r="BXC2" s="74"/>
      <c r="BXD2" s="74"/>
      <c r="BXE2" s="74"/>
      <c r="BXF2" s="74"/>
      <c r="BXG2" s="74"/>
      <c r="BXH2" s="74"/>
      <c r="BXI2" s="74"/>
      <c r="BXJ2" s="74"/>
      <c r="BXK2" s="74"/>
      <c r="BXL2" s="74"/>
      <c r="BXM2" s="74"/>
      <c r="BXN2" s="74"/>
      <c r="BXO2" s="74"/>
      <c r="BXP2" s="74"/>
      <c r="BXQ2" s="74"/>
      <c r="BXR2" s="74"/>
      <c r="BXS2" s="74"/>
      <c r="BXT2" s="74"/>
      <c r="BXU2" s="74"/>
      <c r="BXV2" s="74"/>
      <c r="BXW2" s="74"/>
      <c r="BXX2" s="74"/>
      <c r="BXY2" s="74"/>
      <c r="BXZ2" s="74"/>
      <c r="BYA2" s="74"/>
      <c r="BYB2" s="74"/>
      <c r="BYC2" s="74"/>
      <c r="BYD2" s="74"/>
      <c r="BYE2" s="74"/>
      <c r="BYF2" s="74"/>
      <c r="BYG2" s="74"/>
      <c r="BYH2" s="74"/>
      <c r="BYI2" s="74"/>
      <c r="BYJ2" s="74"/>
      <c r="BYK2" s="74"/>
      <c r="BYL2" s="74"/>
      <c r="BYM2" s="74"/>
      <c r="BYN2" s="74"/>
      <c r="BYO2" s="74"/>
      <c r="BYP2" s="74"/>
      <c r="BYQ2" s="74"/>
      <c r="BYR2" s="74"/>
      <c r="BYS2" s="74"/>
      <c r="BYT2" s="74"/>
      <c r="BYU2" s="74"/>
      <c r="BYV2" s="74"/>
      <c r="BYW2" s="74"/>
      <c r="BYX2" s="74"/>
      <c r="BYY2" s="74"/>
      <c r="BYZ2" s="74"/>
      <c r="BZA2" s="74"/>
      <c r="BZB2" s="74"/>
      <c r="BZC2" s="74"/>
      <c r="BZD2" s="74"/>
      <c r="BZE2" s="74"/>
      <c r="BZF2" s="74"/>
      <c r="BZG2" s="74"/>
      <c r="BZH2" s="74"/>
      <c r="BZI2" s="74"/>
      <c r="BZJ2" s="74"/>
      <c r="BZK2" s="74"/>
      <c r="BZL2" s="74"/>
      <c r="BZM2" s="74"/>
      <c r="BZN2" s="74"/>
      <c r="BZO2" s="74"/>
      <c r="BZP2" s="74"/>
      <c r="BZQ2" s="74"/>
      <c r="BZR2" s="74"/>
      <c r="BZS2" s="74"/>
      <c r="BZT2" s="74"/>
      <c r="BZU2" s="74"/>
      <c r="BZV2" s="74"/>
      <c r="BZW2" s="74"/>
      <c r="BZX2" s="74"/>
      <c r="BZY2" s="74"/>
      <c r="BZZ2" s="74"/>
      <c r="CAA2" s="74"/>
      <c r="CAB2" s="74"/>
      <c r="CAC2" s="74"/>
      <c r="CAD2" s="74"/>
      <c r="CAE2" s="74"/>
      <c r="CAF2" s="74"/>
      <c r="CAG2" s="74"/>
      <c r="CAH2" s="74"/>
      <c r="CAI2" s="74"/>
      <c r="CAJ2" s="74"/>
      <c r="CAK2" s="74"/>
      <c r="CAL2" s="74"/>
      <c r="CAM2" s="74"/>
      <c r="CAN2" s="74"/>
      <c r="CAO2" s="74"/>
      <c r="CAP2" s="74"/>
      <c r="CAQ2" s="74"/>
      <c r="CAR2" s="74"/>
      <c r="CAS2" s="74"/>
      <c r="CAT2" s="74"/>
      <c r="CAU2" s="74"/>
      <c r="CAV2" s="74"/>
      <c r="CAW2" s="74"/>
      <c r="CAX2" s="74"/>
      <c r="CAY2" s="74"/>
      <c r="CAZ2" s="74"/>
      <c r="CBA2" s="74"/>
      <c r="CBB2" s="74"/>
      <c r="CBC2" s="74"/>
      <c r="CBD2" s="74"/>
      <c r="CBE2" s="74"/>
      <c r="CBF2" s="74"/>
      <c r="CBG2" s="74"/>
      <c r="CBH2" s="74"/>
      <c r="CBI2" s="74"/>
      <c r="CBJ2" s="74"/>
      <c r="CBK2" s="74"/>
      <c r="CBL2" s="74"/>
      <c r="CBM2" s="74"/>
      <c r="CBN2" s="74"/>
      <c r="CBO2" s="74"/>
      <c r="CBP2" s="74"/>
      <c r="CBQ2" s="74"/>
      <c r="CBR2" s="74"/>
      <c r="CBS2" s="74"/>
      <c r="CBT2" s="74"/>
      <c r="CBU2" s="74"/>
      <c r="CBV2" s="74"/>
      <c r="CBW2" s="74"/>
      <c r="CBX2" s="74"/>
      <c r="CBY2" s="74"/>
      <c r="CBZ2" s="74"/>
      <c r="CCA2" s="74"/>
      <c r="CCB2" s="74"/>
      <c r="CCC2" s="74"/>
      <c r="CCD2" s="74"/>
      <c r="CCE2" s="74"/>
      <c r="CCF2" s="74"/>
      <c r="CCG2" s="74"/>
      <c r="CCH2" s="74"/>
      <c r="CCI2" s="74"/>
      <c r="CCJ2" s="74"/>
      <c r="CCK2" s="74"/>
      <c r="CCL2" s="74"/>
      <c r="CCM2" s="74"/>
      <c r="CCN2" s="74"/>
      <c r="CCO2" s="74"/>
      <c r="CCP2" s="74"/>
      <c r="CCQ2" s="74"/>
      <c r="CCR2" s="74"/>
      <c r="CCS2" s="74"/>
      <c r="CCT2" s="74"/>
      <c r="CCU2" s="74"/>
      <c r="CCV2" s="74"/>
      <c r="CCW2" s="74"/>
      <c r="CCX2" s="74"/>
      <c r="CCY2" s="74"/>
      <c r="CCZ2" s="74"/>
      <c r="CDA2" s="74"/>
      <c r="CDB2" s="74"/>
      <c r="CDC2" s="74"/>
      <c r="CDD2" s="74"/>
      <c r="CDE2" s="74"/>
      <c r="CDF2" s="74"/>
      <c r="CDG2" s="74"/>
      <c r="CDH2" s="74"/>
      <c r="CDI2" s="74"/>
      <c r="CDJ2" s="74"/>
      <c r="CDK2" s="74"/>
      <c r="CDL2" s="74"/>
      <c r="CDM2" s="74"/>
      <c r="CDN2" s="74"/>
      <c r="CDO2" s="74"/>
      <c r="CDP2" s="74"/>
      <c r="CDQ2" s="74"/>
      <c r="CDR2" s="74"/>
      <c r="CDS2" s="74"/>
      <c r="CDT2" s="74"/>
      <c r="CDU2" s="74"/>
      <c r="CDV2" s="74"/>
      <c r="CDW2" s="74"/>
      <c r="CDX2" s="74"/>
      <c r="CDY2" s="74"/>
      <c r="CDZ2" s="74"/>
      <c r="CEA2" s="74"/>
      <c r="CEB2" s="74"/>
      <c r="CEC2" s="74"/>
      <c r="CED2" s="74"/>
      <c r="CEE2" s="74"/>
      <c r="CEF2" s="74"/>
      <c r="CEG2" s="74"/>
      <c r="CEH2" s="74"/>
      <c r="CEI2" s="74"/>
      <c r="CEJ2" s="74"/>
      <c r="CEK2" s="74"/>
      <c r="CEL2" s="74"/>
      <c r="CEM2" s="74"/>
      <c r="CEN2" s="74"/>
      <c r="CEO2" s="74"/>
      <c r="CEP2" s="74"/>
      <c r="CEQ2" s="74"/>
      <c r="CER2" s="74"/>
      <c r="CES2" s="74"/>
      <c r="CET2" s="74"/>
      <c r="CEU2" s="74"/>
      <c r="CEV2" s="74"/>
      <c r="CEW2" s="74"/>
      <c r="CEX2" s="74"/>
      <c r="CEY2" s="74"/>
      <c r="CEZ2" s="74"/>
      <c r="CFA2" s="74"/>
      <c r="CFB2" s="74"/>
      <c r="CFC2" s="74"/>
      <c r="CFD2" s="74"/>
      <c r="CFE2" s="74"/>
      <c r="CFF2" s="74"/>
      <c r="CFG2" s="74"/>
      <c r="CFH2" s="74"/>
      <c r="CFI2" s="74"/>
      <c r="CFJ2" s="74"/>
      <c r="CFK2" s="74"/>
      <c r="CFL2" s="74"/>
      <c r="CFM2" s="74"/>
      <c r="CFN2" s="74"/>
      <c r="CFO2" s="74"/>
      <c r="CFP2" s="74"/>
      <c r="CFQ2" s="74"/>
      <c r="CFR2" s="74"/>
      <c r="CFS2" s="74"/>
      <c r="CFT2" s="74"/>
      <c r="CFU2" s="74"/>
      <c r="CFV2" s="74"/>
      <c r="CFW2" s="74"/>
      <c r="CFX2" s="74"/>
      <c r="CFY2" s="74"/>
      <c r="CFZ2" s="74"/>
      <c r="CGA2" s="74"/>
      <c r="CGB2" s="74"/>
      <c r="CGC2" s="74"/>
      <c r="CGD2" s="74"/>
      <c r="CGE2" s="74"/>
      <c r="CGF2" s="74"/>
      <c r="CGG2" s="74"/>
      <c r="CGH2" s="74"/>
      <c r="CGI2" s="74"/>
      <c r="CGJ2" s="74"/>
      <c r="CGK2" s="74"/>
      <c r="CGL2" s="74"/>
      <c r="CGM2" s="74"/>
      <c r="CGN2" s="74"/>
      <c r="CGO2" s="74"/>
      <c r="CGP2" s="74"/>
      <c r="CGQ2" s="74"/>
      <c r="CGR2" s="74"/>
      <c r="CGS2" s="74"/>
      <c r="CGT2" s="74"/>
      <c r="CGU2" s="74"/>
      <c r="CGV2" s="74"/>
      <c r="CGW2" s="74"/>
      <c r="CGX2" s="74"/>
      <c r="CGY2" s="74"/>
      <c r="CGZ2" s="74"/>
      <c r="CHA2" s="74"/>
      <c r="CHB2" s="74"/>
      <c r="CHC2" s="74"/>
      <c r="CHD2" s="74"/>
      <c r="CHE2" s="74"/>
      <c r="CHF2" s="74"/>
      <c r="CHG2" s="74"/>
      <c r="CHH2" s="74"/>
      <c r="CHI2" s="74"/>
      <c r="CHJ2" s="74"/>
      <c r="CHK2" s="74"/>
      <c r="CHL2" s="74"/>
      <c r="CHM2" s="74"/>
      <c r="CHN2" s="74"/>
      <c r="CHO2" s="74"/>
      <c r="CHP2" s="74"/>
      <c r="CHQ2" s="74"/>
      <c r="CHR2" s="74"/>
      <c r="CHS2" s="74"/>
      <c r="CHT2" s="74"/>
      <c r="CHU2" s="74"/>
      <c r="CHV2" s="74"/>
      <c r="CHW2" s="74"/>
      <c r="CHX2" s="74"/>
      <c r="CHY2" s="74"/>
      <c r="CHZ2" s="74"/>
      <c r="CIA2" s="74"/>
      <c r="CIB2" s="74"/>
      <c r="CIC2" s="74"/>
      <c r="CID2" s="74"/>
      <c r="CIE2" s="74"/>
      <c r="CIF2" s="74"/>
      <c r="CIG2" s="74"/>
      <c r="CIH2" s="74"/>
      <c r="CII2" s="74"/>
      <c r="CIJ2" s="74"/>
      <c r="CIK2" s="74"/>
      <c r="CIL2" s="74"/>
      <c r="CIM2" s="74"/>
      <c r="CIN2" s="74"/>
      <c r="CIO2" s="74"/>
      <c r="CIP2" s="74"/>
      <c r="CIQ2" s="74"/>
      <c r="CIR2" s="74"/>
      <c r="CIS2" s="74"/>
      <c r="CIT2" s="74"/>
      <c r="CIU2" s="74"/>
      <c r="CIV2" s="74"/>
      <c r="CIW2" s="74"/>
      <c r="CIX2" s="74"/>
      <c r="CIY2" s="74"/>
      <c r="CIZ2" s="74"/>
      <c r="CJA2" s="74"/>
      <c r="CJB2" s="74"/>
      <c r="CJC2" s="74"/>
      <c r="CJD2" s="74"/>
      <c r="CJE2" s="74"/>
      <c r="CJF2" s="74"/>
      <c r="CJG2" s="74"/>
      <c r="CJH2" s="74"/>
      <c r="CJI2" s="74"/>
      <c r="CJJ2" s="74"/>
      <c r="CJK2" s="74"/>
      <c r="CJL2" s="74"/>
      <c r="CJM2" s="74"/>
      <c r="CJN2" s="74"/>
      <c r="CJO2" s="74"/>
      <c r="CJP2" s="74"/>
      <c r="CJQ2" s="74"/>
      <c r="CJR2" s="74"/>
      <c r="CJS2" s="74"/>
      <c r="CJT2" s="74"/>
      <c r="CJU2" s="74"/>
      <c r="CJV2" s="74"/>
      <c r="CJW2" s="74"/>
      <c r="CJX2" s="74"/>
      <c r="CJY2" s="74"/>
      <c r="CJZ2" s="74"/>
      <c r="CKA2" s="74"/>
      <c r="CKB2" s="74"/>
      <c r="CKC2" s="74"/>
      <c r="CKD2" s="74"/>
      <c r="CKE2" s="74"/>
      <c r="CKF2" s="74"/>
      <c r="CKG2" s="74"/>
      <c r="CKH2" s="74"/>
      <c r="CKI2" s="74"/>
      <c r="CKJ2" s="74"/>
      <c r="CKK2" s="74"/>
      <c r="CKL2" s="74"/>
      <c r="CKM2" s="74"/>
      <c r="CKN2" s="74"/>
      <c r="CKO2" s="74"/>
      <c r="CKP2" s="74"/>
      <c r="CKQ2" s="74"/>
      <c r="CKR2" s="74"/>
      <c r="CKS2" s="74"/>
      <c r="CKT2" s="74"/>
      <c r="CKU2" s="74"/>
      <c r="CKV2" s="74"/>
      <c r="CKW2" s="74"/>
      <c r="CKX2" s="74"/>
      <c r="CKY2" s="74"/>
      <c r="CKZ2" s="74"/>
      <c r="CLA2" s="74"/>
      <c r="CLB2" s="74"/>
      <c r="CLC2" s="74"/>
      <c r="CLD2" s="74"/>
      <c r="CLE2" s="74"/>
      <c r="CLF2" s="74"/>
      <c r="CLG2" s="74"/>
      <c r="CLH2" s="74"/>
      <c r="CLI2" s="74"/>
      <c r="CLJ2" s="74"/>
      <c r="CLK2" s="74"/>
      <c r="CLL2" s="74"/>
      <c r="CLM2" s="74"/>
      <c r="CLN2" s="74"/>
      <c r="CLO2" s="74"/>
      <c r="CLP2" s="74"/>
      <c r="CLQ2" s="74"/>
      <c r="CLR2" s="74"/>
      <c r="CLS2" s="74"/>
      <c r="CLT2" s="74"/>
      <c r="CLU2" s="74"/>
      <c r="CLV2" s="74"/>
      <c r="CLW2" s="74"/>
      <c r="CLX2" s="74"/>
      <c r="CLY2" s="74"/>
      <c r="CLZ2" s="74"/>
      <c r="CMA2" s="74"/>
      <c r="CMB2" s="74"/>
      <c r="CMC2" s="74"/>
      <c r="CMD2" s="74"/>
      <c r="CME2" s="74"/>
      <c r="CMF2" s="74"/>
      <c r="CMG2" s="74"/>
      <c r="CMH2" s="74"/>
      <c r="CMI2" s="74"/>
      <c r="CMJ2" s="74"/>
      <c r="CMK2" s="74"/>
      <c r="CML2" s="74"/>
      <c r="CMM2" s="74"/>
      <c r="CMN2" s="74"/>
      <c r="CMO2" s="74"/>
      <c r="CMP2" s="74"/>
      <c r="CMQ2" s="74"/>
      <c r="CMR2" s="74"/>
      <c r="CMS2" s="74"/>
      <c r="CMT2" s="74"/>
      <c r="CMU2" s="74"/>
      <c r="CMV2" s="74"/>
      <c r="CMW2" s="74"/>
      <c r="CMX2" s="74"/>
      <c r="CMY2" s="74"/>
      <c r="CMZ2" s="74"/>
      <c r="CNA2" s="74"/>
      <c r="CNB2" s="74"/>
      <c r="CNC2" s="74"/>
      <c r="CND2" s="74"/>
      <c r="CNE2" s="74"/>
      <c r="CNF2" s="74"/>
      <c r="CNG2" s="74"/>
      <c r="CNH2" s="74"/>
      <c r="CNI2" s="74"/>
      <c r="CNJ2" s="74"/>
      <c r="CNK2" s="74"/>
      <c r="CNL2" s="74"/>
      <c r="CNM2" s="74"/>
      <c r="CNN2" s="74"/>
      <c r="CNO2" s="74"/>
      <c r="CNP2" s="74"/>
      <c r="CNQ2" s="74"/>
      <c r="CNR2" s="74"/>
      <c r="CNS2" s="74"/>
      <c r="CNT2" s="74"/>
      <c r="CNU2" s="74"/>
      <c r="CNV2" s="74"/>
      <c r="CNW2" s="74"/>
      <c r="CNX2" s="74"/>
      <c r="CNY2" s="74"/>
      <c r="CNZ2" s="74"/>
      <c r="COA2" s="74"/>
      <c r="COB2" s="74"/>
      <c r="COC2" s="74"/>
      <c r="COD2" s="74"/>
      <c r="COE2" s="74"/>
      <c r="COF2" s="74"/>
      <c r="COG2" s="74"/>
      <c r="COH2" s="74"/>
      <c r="COI2" s="74"/>
      <c r="COJ2" s="74"/>
      <c r="COK2" s="74"/>
      <c r="COL2" s="74"/>
      <c r="COM2" s="74"/>
      <c r="CON2" s="74"/>
      <c r="COO2" s="74"/>
      <c r="COP2" s="74"/>
      <c r="COQ2" s="74"/>
      <c r="COR2" s="74"/>
      <c r="COS2" s="74"/>
      <c r="COT2" s="74"/>
      <c r="COU2" s="74"/>
      <c r="COV2" s="74"/>
      <c r="COW2" s="74"/>
      <c r="COX2" s="74"/>
      <c r="COY2" s="74"/>
      <c r="COZ2" s="74"/>
      <c r="CPA2" s="74"/>
      <c r="CPB2" s="74"/>
      <c r="CPC2" s="74"/>
      <c r="CPD2" s="74"/>
      <c r="CPE2" s="74"/>
      <c r="CPF2" s="74"/>
      <c r="CPG2" s="74"/>
      <c r="CPH2" s="74"/>
      <c r="CPI2" s="74"/>
      <c r="CPJ2" s="74"/>
      <c r="CPK2" s="74"/>
      <c r="CPL2" s="74"/>
      <c r="CPM2" s="74"/>
      <c r="CPN2" s="74"/>
      <c r="CPO2" s="74"/>
      <c r="CPP2" s="74"/>
      <c r="CPQ2" s="74"/>
      <c r="CPR2" s="74"/>
      <c r="CPS2" s="74"/>
      <c r="CPT2" s="74"/>
      <c r="CPU2" s="74"/>
      <c r="CPV2" s="74"/>
      <c r="CPW2" s="74"/>
      <c r="CPX2" s="74"/>
      <c r="CPY2" s="74"/>
      <c r="CPZ2" s="74"/>
      <c r="CQA2" s="74"/>
      <c r="CQB2" s="74"/>
      <c r="CQC2" s="74"/>
      <c r="CQD2" s="74"/>
      <c r="CQE2" s="74"/>
      <c r="CQF2" s="74"/>
      <c r="CQG2" s="74"/>
      <c r="CQH2" s="74"/>
      <c r="CQI2" s="74"/>
      <c r="CQJ2" s="74"/>
      <c r="CQK2" s="74"/>
      <c r="CQL2" s="74"/>
      <c r="CQM2" s="74"/>
      <c r="CQN2" s="74"/>
      <c r="CQO2" s="74"/>
      <c r="CQP2" s="74"/>
      <c r="CQQ2" s="74"/>
      <c r="CQR2" s="74"/>
      <c r="CQS2" s="74"/>
      <c r="CQT2" s="74"/>
      <c r="CQU2" s="74"/>
      <c r="CQV2" s="74"/>
      <c r="CQW2" s="74"/>
      <c r="CQX2" s="74"/>
      <c r="CQY2" s="74"/>
      <c r="CQZ2" s="74"/>
      <c r="CRA2" s="74"/>
      <c r="CRB2" s="74"/>
      <c r="CRC2" s="74"/>
      <c r="CRD2" s="74"/>
      <c r="CRE2" s="74"/>
      <c r="CRF2" s="74"/>
      <c r="CRG2" s="74"/>
      <c r="CRH2" s="74"/>
      <c r="CRI2" s="74"/>
      <c r="CRJ2" s="74"/>
      <c r="CRK2" s="74"/>
      <c r="CRL2" s="74"/>
      <c r="CRM2" s="74"/>
      <c r="CRN2" s="74"/>
      <c r="CRO2" s="74"/>
      <c r="CRP2" s="74"/>
      <c r="CRQ2" s="74"/>
      <c r="CRR2" s="74"/>
      <c r="CRS2" s="74"/>
      <c r="CRT2" s="74"/>
      <c r="CRU2" s="74"/>
      <c r="CRV2" s="74"/>
      <c r="CRW2" s="74"/>
      <c r="CRX2" s="74"/>
      <c r="CRY2" s="74"/>
      <c r="CRZ2" s="74"/>
      <c r="CSA2" s="74"/>
      <c r="CSB2" s="74"/>
      <c r="CSC2" s="74"/>
      <c r="CSD2" s="74"/>
      <c r="CSE2" s="74"/>
      <c r="CSF2" s="74"/>
      <c r="CSG2" s="74"/>
      <c r="CSH2" s="74"/>
      <c r="CSI2" s="74"/>
      <c r="CSJ2" s="74"/>
      <c r="CSK2" s="74"/>
      <c r="CSL2" s="74"/>
      <c r="CSM2" s="74"/>
      <c r="CSN2" s="74"/>
      <c r="CSO2" s="74"/>
      <c r="CSP2" s="74"/>
      <c r="CSQ2" s="74"/>
      <c r="CSR2" s="74"/>
      <c r="CSS2" s="74"/>
      <c r="CST2" s="74"/>
      <c r="CSU2" s="74"/>
      <c r="CSV2" s="74"/>
      <c r="CSW2" s="74"/>
      <c r="CSX2" s="74"/>
      <c r="CSY2" s="74"/>
      <c r="CSZ2" s="74"/>
      <c r="CTA2" s="74"/>
      <c r="CTB2" s="74"/>
      <c r="CTC2" s="74"/>
      <c r="CTD2" s="74"/>
      <c r="CTE2" s="74"/>
      <c r="CTF2" s="74"/>
      <c r="CTG2" s="74"/>
      <c r="CTH2" s="74"/>
      <c r="CTI2" s="74"/>
      <c r="CTJ2" s="74"/>
      <c r="CTK2" s="74"/>
      <c r="CTL2" s="74"/>
      <c r="CTM2" s="74"/>
      <c r="CTN2" s="74"/>
      <c r="CTO2" s="74"/>
      <c r="CTP2" s="74"/>
      <c r="CTQ2" s="74"/>
      <c r="CTR2" s="74"/>
      <c r="CTS2" s="74"/>
      <c r="CTT2" s="74"/>
      <c r="CTU2" s="74"/>
      <c r="CTV2" s="74"/>
      <c r="CTW2" s="74"/>
      <c r="CTX2" s="74"/>
      <c r="CTY2" s="74"/>
      <c r="CTZ2" s="74"/>
      <c r="CUA2" s="74"/>
      <c r="CUB2" s="74"/>
      <c r="CUC2" s="74"/>
      <c r="CUD2" s="74"/>
      <c r="CUE2" s="74"/>
      <c r="CUF2" s="74"/>
      <c r="CUG2" s="74"/>
      <c r="CUH2" s="74"/>
      <c r="CUI2" s="74"/>
      <c r="CUJ2" s="74"/>
      <c r="CUK2" s="74"/>
      <c r="CUL2" s="74"/>
      <c r="CUM2" s="74"/>
      <c r="CUN2" s="74"/>
      <c r="CUO2" s="74"/>
      <c r="CUP2" s="74"/>
      <c r="CUQ2" s="74"/>
      <c r="CUR2" s="74"/>
      <c r="CUS2" s="74"/>
      <c r="CUT2" s="74"/>
      <c r="CUU2" s="74"/>
      <c r="CUV2" s="74"/>
      <c r="CUW2" s="74"/>
      <c r="CUX2" s="74"/>
      <c r="CUY2" s="74"/>
      <c r="CUZ2" s="74"/>
      <c r="CVA2" s="74"/>
      <c r="CVB2" s="74"/>
      <c r="CVC2" s="74"/>
      <c r="CVD2" s="74"/>
      <c r="CVE2" s="74"/>
      <c r="CVF2" s="74"/>
      <c r="CVG2" s="74"/>
      <c r="CVH2" s="74"/>
      <c r="CVI2" s="74"/>
      <c r="CVJ2" s="74"/>
      <c r="CVK2" s="74"/>
      <c r="CVL2" s="74"/>
      <c r="CVM2" s="74"/>
      <c r="CVN2" s="74"/>
      <c r="CVO2" s="74"/>
      <c r="CVP2" s="74"/>
      <c r="CVQ2" s="74"/>
      <c r="CVR2" s="74"/>
      <c r="CVS2" s="74"/>
      <c r="CVT2" s="74"/>
      <c r="CVU2" s="74"/>
      <c r="CVV2" s="74"/>
      <c r="CVW2" s="74"/>
      <c r="CVX2" s="74"/>
      <c r="CVY2" s="74"/>
      <c r="CVZ2" s="74"/>
      <c r="CWA2" s="74"/>
      <c r="CWB2" s="74"/>
      <c r="CWC2" s="74"/>
      <c r="CWD2" s="74"/>
      <c r="CWE2" s="74"/>
      <c r="CWF2" s="74"/>
      <c r="CWG2" s="74"/>
      <c r="CWH2" s="74"/>
      <c r="CWI2" s="74"/>
      <c r="CWJ2" s="74"/>
      <c r="CWK2" s="74"/>
      <c r="CWL2" s="74"/>
      <c r="CWM2" s="74"/>
      <c r="CWN2" s="74"/>
      <c r="CWO2" s="74"/>
      <c r="CWP2" s="74"/>
      <c r="CWQ2" s="74"/>
      <c r="CWR2" s="74"/>
      <c r="CWS2" s="74"/>
      <c r="CWT2" s="74"/>
      <c r="CWU2" s="74"/>
      <c r="CWV2" s="74"/>
      <c r="CWW2" s="74"/>
      <c r="CWX2" s="74"/>
      <c r="CWY2" s="74"/>
      <c r="CWZ2" s="74"/>
      <c r="CXA2" s="74"/>
      <c r="CXB2" s="74"/>
      <c r="CXC2" s="74"/>
      <c r="CXD2" s="74"/>
      <c r="CXE2" s="74"/>
      <c r="CXF2" s="74"/>
      <c r="CXG2" s="74"/>
      <c r="CXH2" s="74"/>
      <c r="CXI2" s="74"/>
      <c r="CXJ2" s="74"/>
      <c r="CXK2" s="74"/>
      <c r="CXL2" s="74"/>
      <c r="CXM2" s="74"/>
      <c r="CXN2" s="74"/>
      <c r="CXO2" s="74"/>
      <c r="CXP2" s="74"/>
      <c r="CXQ2" s="74"/>
      <c r="CXR2" s="74"/>
      <c r="CXS2" s="74"/>
      <c r="CXT2" s="74"/>
      <c r="CXU2" s="74"/>
      <c r="CXV2" s="74"/>
      <c r="CXW2" s="74"/>
      <c r="CXX2" s="74"/>
      <c r="CXY2" s="74"/>
      <c r="CXZ2" s="74"/>
      <c r="CYA2" s="74"/>
      <c r="CYB2" s="74"/>
      <c r="CYC2" s="74"/>
      <c r="CYD2" s="74"/>
      <c r="CYE2" s="74"/>
      <c r="CYF2" s="74"/>
      <c r="CYG2" s="74"/>
      <c r="CYH2" s="74"/>
      <c r="CYI2" s="74"/>
      <c r="CYJ2" s="74"/>
      <c r="CYK2" s="74"/>
      <c r="CYL2" s="74"/>
      <c r="CYM2" s="74"/>
      <c r="CYN2" s="74"/>
      <c r="CYO2" s="74"/>
      <c r="CYP2" s="74"/>
      <c r="CYQ2" s="74"/>
      <c r="CYR2" s="74"/>
      <c r="CYS2" s="74"/>
      <c r="CYT2" s="74"/>
      <c r="CYU2" s="74"/>
      <c r="CYV2" s="74"/>
      <c r="CYW2" s="74"/>
      <c r="CYX2" s="74"/>
      <c r="CYY2" s="74"/>
      <c r="CYZ2" s="74"/>
      <c r="CZA2" s="74"/>
      <c r="CZB2" s="74"/>
      <c r="CZC2" s="74"/>
      <c r="CZD2" s="74"/>
      <c r="CZE2" s="74"/>
      <c r="CZF2" s="74"/>
      <c r="CZG2" s="74"/>
      <c r="CZH2" s="74"/>
      <c r="CZI2" s="74"/>
      <c r="CZJ2" s="74"/>
      <c r="CZK2" s="74"/>
      <c r="CZL2" s="74"/>
      <c r="CZM2" s="74"/>
      <c r="CZN2" s="74"/>
      <c r="CZO2" s="74"/>
      <c r="CZP2" s="74"/>
      <c r="CZQ2" s="74"/>
      <c r="CZR2" s="74"/>
      <c r="CZS2" s="74"/>
      <c r="CZT2" s="74"/>
      <c r="CZU2" s="74"/>
      <c r="CZV2" s="74"/>
      <c r="CZW2" s="74"/>
      <c r="CZX2" s="74"/>
      <c r="CZY2" s="74"/>
      <c r="CZZ2" s="74"/>
      <c r="DAA2" s="74"/>
      <c r="DAB2" s="74"/>
      <c r="DAC2" s="74"/>
      <c r="DAD2" s="74"/>
      <c r="DAE2" s="74"/>
      <c r="DAF2" s="74"/>
      <c r="DAG2" s="74"/>
      <c r="DAH2" s="74"/>
      <c r="DAI2" s="74"/>
      <c r="DAJ2" s="74"/>
      <c r="DAK2" s="74"/>
      <c r="DAL2" s="74"/>
      <c r="DAM2" s="74"/>
      <c r="DAN2" s="74"/>
      <c r="DAO2" s="74"/>
      <c r="DAP2" s="74"/>
      <c r="DAQ2" s="74"/>
      <c r="DAR2" s="74"/>
      <c r="DAS2" s="74"/>
      <c r="DAT2" s="74"/>
      <c r="DAU2" s="74"/>
      <c r="DAV2" s="74"/>
      <c r="DAW2" s="74"/>
      <c r="DAX2" s="74"/>
      <c r="DAY2" s="74"/>
      <c r="DAZ2" s="74"/>
      <c r="DBA2" s="74"/>
      <c r="DBB2" s="74"/>
      <c r="DBC2" s="74"/>
      <c r="DBD2" s="74"/>
      <c r="DBE2" s="74"/>
      <c r="DBF2" s="74"/>
      <c r="DBG2" s="74"/>
      <c r="DBH2" s="74"/>
      <c r="DBI2" s="74"/>
      <c r="DBJ2" s="74"/>
      <c r="DBK2" s="74"/>
      <c r="DBL2" s="74"/>
      <c r="DBM2" s="74"/>
      <c r="DBN2" s="74"/>
      <c r="DBO2" s="74"/>
      <c r="DBP2" s="74"/>
      <c r="DBQ2" s="74"/>
      <c r="DBR2" s="74"/>
      <c r="DBS2" s="74"/>
      <c r="DBT2" s="74"/>
      <c r="DBU2" s="74"/>
      <c r="DBV2" s="74"/>
      <c r="DBW2" s="74"/>
      <c r="DBX2" s="74"/>
      <c r="DBY2" s="74"/>
      <c r="DBZ2" s="74"/>
      <c r="DCA2" s="74"/>
      <c r="DCB2" s="74"/>
      <c r="DCC2" s="74"/>
      <c r="DCD2" s="74"/>
      <c r="DCE2" s="74"/>
      <c r="DCF2" s="74"/>
      <c r="DCG2" s="74"/>
      <c r="DCH2" s="74"/>
      <c r="DCI2" s="74"/>
      <c r="DCJ2" s="74"/>
      <c r="DCK2" s="74"/>
      <c r="DCL2" s="74"/>
      <c r="DCM2" s="74"/>
      <c r="DCN2" s="74"/>
      <c r="DCO2" s="74"/>
      <c r="DCP2" s="74"/>
      <c r="DCQ2" s="74"/>
      <c r="DCR2" s="74"/>
      <c r="DCS2" s="74"/>
      <c r="DCT2" s="74"/>
      <c r="DCU2" s="74"/>
      <c r="DCV2" s="74"/>
      <c r="DCW2" s="74"/>
      <c r="DCX2" s="74"/>
      <c r="DCY2" s="74"/>
      <c r="DCZ2" s="74"/>
      <c r="DDA2" s="74"/>
      <c r="DDB2" s="74"/>
      <c r="DDC2" s="74"/>
      <c r="DDD2" s="74"/>
      <c r="DDE2" s="74"/>
      <c r="DDF2" s="74"/>
      <c r="DDG2" s="74"/>
      <c r="DDH2" s="74"/>
      <c r="DDI2" s="74"/>
      <c r="DDJ2" s="74"/>
      <c r="DDK2" s="74"/>
      <c r="DDL2" s="74"/>
      <c r="DDM2" s="74"/>
      <c r="DDN2" s="74"/>
      <c r="DDO2" s="74"/>
      <c r="DDP2" s="74"/>
      <c r="DDQ2" s="74"/>
      <c r="DDR2" s="74"/>
      <c r="DDS2" s="74"/>
      <c r="DDT2" s="74"/>
      <c r="DDU2" s="74"/>
      <c r="DDV2" s="74"/>
      <c r="DDW2" s="74"/>
      <c r="DDX2" s="74"/>
      <c r="DDY2" s="74"/>
      <c r="DDZ2" s="74"/>
      <c r="DEA2" s="74"/>
      <c r="DEB2" s="74"/>
      <c r="DEC2" s="74"/>
      <c r="DED2" s="74"/>
      <c r="DEE2" s="74"/>
      <c r="DEF2" s="74"/>
      <c r="DEG2" s="74"/>
      <c r="DEH2" s="74"/>
      <c r="DEI2" s="74"/>
      <c r="DEJ2" s="74"/>
      <c r="DEK2" s="74"/>
      <c r="DEL2" s="74"/>
      <c r="DEM2" s="74"/>
      <c r="DEN2" s="74"/>
      <c r="DEO2" s="74"/>
      <c r="DEP2" s="74"/>
      <c r="DEQ2" s="74"/>
      <c r="DER2" s="74"/>
      <c r="DES2" s="74"/>
      <c r="DET2" s="74"/>
      <c r="DEU2" s="74"/>
      <c r="DEV2" s="74"/>
      <c r="DEW2" s="74"/>
      <c r="DEX2" s="74"/>
      <c r="DEY2" s="74"/>
      <c r="DEZ2" s="74"/>
      <c r="DFA2" s="74"/>
      <c r="DFB2" s="74"/>
      <c r="DFC2" s="74"/>
      <c r="DFD2" s="74"/>
      <c r="DFE2" s="74"/>
      <c r="DFF2" s="74"/>
      <c r="DFG2" s="74"/>
      <c r="DFH2" s="74"/>
      <c r="DFI2" s="74"/>
      <c r="DFJ2" s="74"/>
      <c r="DFK2" s="74"/>
      <c r="DFL2" s="74"/>
      <c r="DFM2" s="74"/>
      <c r="DFN2" s="74"/>
      <c r="DFO2" s="74"/>
      <c r="DFP2" s="74"/>
      <c r="DFQ2" s="74"/>
      <c r="DFR2" s="74"/>
      <c r="DFS2" s="74"/>
      <c r="DFT2" s="74"/>
      <c r="DFU2" s="74"/>
      <c r="DFV2" s="74"/>
      <c r="DFW2" s="74"/>
      <c r="DFX2" s="74"/>
      <c r="DFY2" s="74"/>
      <c r="DFZ2" s="74"/>
      <c r="DGA2" s="74"/>
      <c r="DGB2" s="74"/>
      <c r="DGC2" s="74"/>
      <c r="DGD2" s="74"/>
      <c r="DGE2" s="74"/>
      <c r="DGF2" s="74"/>
      <c r="DGG2" s="74"/>
      <c r="DGH2" s="74"/>
      <c r="DGI2" s="74"/>
      <c r="DGJ2" s="74"/>
      <c r="DGK2" s="74"/>
      <c r="DGL2" s="74"/>
      <c r="DGM2" s="74"/>
      <c r="DGN2" s="74"/>
      <c r="DGO2" s="74"/>
      <c r="DGP2" s="74"/>
      <c r="DGQ2" s="74"/>
      <c r="DGR2" s="74"/>
      <c r="DGS2" s="74"/>
      <c r="DGT2" s="74"/>
      <c r="DGU2" s="74"/>
      <c r="DGV2" s="74"/>
      <c r="DGW2" s="74"/>
      <c r="DGX2" s="74"/>
      <c r="DGY2" s="74"/>
      <c r="DGZ2" s="74"/>
      <c r="DHA2" s="74"/>
      <c r="DHB2" s="74"/>
      <c r="DHC2" s="74"/>
      <c r="DHD2" s="74"/>
      <c r="DHE2" s="74"/>
      <c r="DHF2" s="74"/>
      <c r="DHG2" s="74"/>
      <c r="DHH2" s="74"/>
      <c r="DHI2" s="74"/>
      <c r="DHJ2" s="74"/>
      <c r="DHK2" s="74"/>
      <c r="DHL2" s="74"/>
      <c r="DHM2" s="74"/>
      <c r="DHN2" s="74"/>
      <c r="DHO2" s="74"/>
      <c r="DHP2" s="74"/>
      <c r="DHQ2" s="74"/>
      <c r="DHR2" s="74"/>
      <c r="DHS2" s="74"/>
      <c r="DHT2" s="74"/>
      <c r="DHU2" s="74"/>
      <c r="DHV2" s="74"/>
      <c r="DHW2" s="74"/>
      <c r="DHX2" s="74"/>
      <c r="DHY2" s="74"/>
      <c r="DHZ2" s="74"/>
      <c r="DIA2" s="74"/>
      <c r="DIB2" s="74"/>
      <c r="DIC2" s="74"/>
      <c r="DID2" s="74"/>
      <c r="DIE2" s="74"/>
      <c r="DIF2" s="74"/>
      <c r="DIG2" s="74"/>
      <c r="DIH2" s="74"/>
      <c r="DII2" s="74"/>
      <c r="DIJ2" s="74"/>
      <c r="DIK2" s="74"/>
      <c r="DIL2" s="74"/>
      <c r="DIM2" s="74"/>
      <c r="DIN2" s="74"/>
      <c r="DIO2" s="74"/>
      <c r="DIP2" s="74"/>
      <c r="DIQ2" s="74"/>
      <c r="DIR2" s="74"/>
      <c r="DIS2" s="74"/>
      <c r="DIT2" s="74"/>
      <c r="DIU2" s="74"/>
      <c r="DIV2" s="74"/>
      <c r="DIW2" s="74"/>
      <c r="DIX2" s="74"/>
      <c r="DIY2" s="74"/>
      <c r="DIZ2" s="74"/>
      <c r="DJA2" s="74"/>
      <c r="DJB2" s="74"/>
      <c r="DJC2" s="74"/>
      <c r="DJD2" s="74"/>
      <c r="DJE2" s="74"/>
      <c r="DJF2" s="74"/>
      <c r="DJG2" s="74"/>
      <c r="DJH2" s="74"/>
      <c r="DJI2" s="74"/>
      <c r="DJJ2" s="74"/>
      <c r="DJK2" s="74"/>
      <c r="DJL2" s="74"/>
      <c r="DJM2" s="74"/>
      <c r="DJN2" s="74"/>
      <c r="DJO2" s="74"/>
      <c r="DJP2" s="74"/>
      <c r="DJQ2" s="74"/>
      <c r="DJR2" s="74"/>
      <c r="DJS2" s="74"/>
      <c r="DJT2" s="74"/>
      <c r="DJU2" s="74"/>
      <c r="DJV2" s="74"/>
      <c r="DJW2" s="74"/>
      <c r="DJX2" s="74"/>
      <c r="DJY2" s="74"/>
      <c r="DJZ2" s="74"/>
      <c r="DKA2" s="74"/>
      <c r="DKB2" s="74"/>
      <c r="DKC2" s="74"/>
      <c r="DKD2" s="74"/>
      <c r="DKE2" s="74"/>
      <c r="DKF2" s="74"/>
      <c r="DKG2" s="74"/>
      <c r="DKH2" s="74"/>
      <c r="DKI2" s="74"/>
      <c r="DKJ2" s="74"/>
      <c r="DKK2" s="74"/>
      <c r="DKL2" s="74"/>
      <c r="DKM2" s="74"/>
      <c r="DKN2" s="74"/>
      <c r="DKO2" s="74"/>
      <c r="DKP2" s="74"/>
      <c r="DKQ2" s="74"/>
      <c r="DKR2" s="74"/>
      <c r="DKS2" s="74"/>
      <c r="DKT2" s="74"/>
      <c r="DKU2" s="74"/>
      <c r="DKV2" s="74"/>
      <c r="DKW2" s="74"/>
      <c r="DKX2" s="74"/>
      <c r="DKY2" s="74"/>
      <c r="DKZ2" s="74"/>
      <c r="DLA2" s="74"/>
      <c r="DLB2" s="74"/>
      <c r="DLC2" s="74"/>
      <c r="DLD2" s="74"/>
      <c r="DLE2" s="74"/>
      <c r="DLF2" s="74"/>
      <c r="DLG2" s="74"/>
      <c r="DLH2" s="74"/>
      <c r="DLI2" s="74"/>
      <c r="DLJ2" s="74"/>
      <c r="DLK2" s="74"/>
      <c r="DLL2" s="74"/>
      <c r="DLM2" s="74"/>
      <c r="DLN2" s="74"/>
      <c r="DLO2" s="74"/>
      <c r="DLP2" s="74"/>
      <c r="DLQ2" s="74"/>
      <c r="DLR2" s="74"/>
      <c r="DLS2" s="74"/>
      <c r="DLT2" s="74"/>
      <c r="DLU2" s="74"/>
      <c r="DLV2" s="74"/>
      <c r="DLW2" s="74"/>
      <c r="DLX2" s="74"/>
      <c r="DLY2" s="74"/>
      <c r="DLZ2" s="74"/>
      <c r="DMA2" s="74"/>
      <c r="DMB2" s="74"/>
      <c r="DMC2" s="74"/>
      <c r="DMD2" s="74"/>
      <c r="DME2" s="74"/>
      <c r="DMF2" s="74"/>
      <c r="DMG2" s="74"/>
      <c r="DMH2" s="74"/>
      <c r="DMI2" s="74"/>
      <c r="DMJ2" s="74"/>
      <c r="DMK2" s="74"/>
      <c r="DML2" s="74"/>
      <c r="DMM2" s="74"/>
      <c r="DMN2" s="74"/>
      <c r="DMO2" s="74"/>
      <c r="DMP2" s="74"/>
      <c r="DMQ2" s="74"/>
      <c r="DMR2" s="74"/>
      <c r="DMS2" s="74"/>
      <c r="DMT2" s="74"/>
      <c r="DMU2" s="74"/>
      <c r="DMV2" s="74"/>
      <c r="DMW2" s="74"/>
      <c r="DMX2" s="74"/>
      <c r="DMY2" s="74"/>
      <c r="DMZ2" s="74"/>
      <c r="DNA2" s="74"/>
      <c r="DNB2" s="74"/>
      <c r="DNC2" s="74"/>
      <c r="DND2" s="74"/>
      <c r="DNE2" s="74"/>
      <c r="DNF2" s="74"/>
      <c r="DNG2" s="74"/>
      <c r="DNH2" s="74"/>
      <c r="DNI2" s="74"/>
      <c r="DNJ2" s="74"/>
      <c r="DNK2" s="74"/>
      <c r="DNL2" s="74"/>
      <c r="DNM2" s="74"/>
      <c r="DNN2" s="74"/>
      <c r="DNO2" s="74"/>
      <c r="DNP2" s="74"/>
      <c r="DNQ2" s="74"/>
      <c r="DNR2" s="74"/>
      <c r="DNS2" s="74"/>
      <c r="DNT2" s="74"/>
      <c r="DNU2" s="74"/>
      <c r="DNV2" s="74"/>
      <c r="DNW2" s="74"/>
      <c r="DNX2" s="74"/>
      <c r="DNY2" s="74"/>
      <c r="DNZ2" s="74"/>
      <c r="DOA2" s="74"/>
      <c r="DOB2" s="74"/>
      <c r="DOC2" s="74"/>
      <c r="DOD2" s="74"/>
      <c r="DOE2" s="74"/>
      <c r="DOF2" s="74"/>
      <c r="DOG2" s="74"/>
      <c r="DOH2" s="74"/>
      <c r="DOI2" s="74"/>
      <c r="DOJ2" s="74"/>
      <c r="DOK2" s="74"/>
      <c r="DOL2" s="74"/>
      <c r="DOM2" s="74"/>
      <c r="DON2" s="74"/>
      <c r="DOO2" s="74"/>
      <c r="DOP2" s="74"/>
      <c r="DOQ2" s="74"/>
      <c r="DOR2" s="74"/>
      <c r="DOS2" s="74"/>
      <c r="DOT2" s="74"/>
      <c r="DOU2" s="74"/>
      <c r="DOV2" s="74"/>
      <c r="DOW2" s="74"/>
      <c r="DOX2" s="74"/>
      <c r="DOY2" s="74"/>
      <c r="DOZ2" s="74"/>
      <c r="DPA2" s="74"/>
      <c r="DPB2" s="74"/>
      <c r="DPC2" s="74"/>
      <c r="DPD2" s="74"/>
      <c r="DPE2" s="74"/>
      <c r="DPF2" s="74"/>
      <c r="DPG2" s="74"/>
      <c r="DPH2" s="74"/>
      <c r="DPI2" s="74"/>
      <c r="DPJ2" s="74"/>
      <c r="DPK2" s="74"/>
      <c r="DPL2" s="74"/>
      <c r="DPM2" s="74"/>
      <c r="DPN2" s="74"/>
      <c r="DPO2" s="74"/>
      <c r="DPP2" s="74"/>
      <c r="DPQ2" s="74"/>
      <c r="DPR2" s="74"/>
      <c r="DPS2" s="74"/>
      <c r="DPT2" s="74"/>
      <c r="DPU2" s="74"/>
      <c r="DPV2" s="74"/>
      <c r="DPW2" s="74"/>
      <c r="DPX2" s="74"/>
      <c r="DPY2" s="74"/>
      <c r="DPZ2" s="74"/>
      <c r="DQA2" s="74"/>
      <c r="DQB2" s="74"/>
      <c r="DQC2" s="74"/>
      <c r="DQD2" s="74"/>
      <c r="DQE2" s="74"/>
      <c r="DQF2" s="74"/>
      <c r="DQG2" s="74"/>
      <c r="DQH2" s="74"/>
      <c r="DQI2" s="74"/>
      <c r="DQJ2" s="74"/>
      <c r="DQK2" s="74"/>
      <c r="DQL2" s="74"/>
      <c r="DQM2" s="74"/>
      <c r="DQN2" s="74"/>
      <c r="DQO2" s="74"/>
      <c r="DQP2" s="74"/>
      <c r="DQQ2" s="74"/>
      <c r="DQR2" s="74"/>
      <c r="DQS2" s="74"/>
      <c r="DQT2" s="74"/>
      <c r="DQU2" s="74"/>
      <c r="DQV2" s="74"/>
      <c r="DQW2" s="74"/>
      <c r="DQX2" s="74"/>
      <c r="DQY2" s="74"/>
      <c r="DQZ2" s="74"/>
      <c r="DRA2" s="74"/>
      <c r="DRB2" s="74"/>
      <c r="DRC2" s="74"/>
      <c r="DRD2" s="74"/>
      <c r="DRE2" s="74"/>
      <c r="DRF2" s="74"/>
      <c r="DRG2" s="74"/>
      <c r="DRH2" s="74"/>
      <c r="DRI2" s="74"/>
      <c r="DRJ2" s="74"/>
      <c r="DRK2" s="74"/>
      <c r="DRL2" s="74"/>
      <c r="DRM2" s="74"/>
      <c r="DRN2" s="74"/>
      <c r="DRO2" s="74"/>
      <c r="DRP2" s="74"/>
      <c r="DRQ2" s="74"/>
      <c r="DRR2" s="74"/>
      <c r="DRS2" s="74"/>
      <c r="DRT2" s="74"/>
      <c r="DRU2" s="74"/>
      <c r="DRV2" s="74"/>
      <c r="DRW2" s="74"/>
      <c r="DRX2" s="74"/>
      <c r="DRY2" s="74"/>
      <c r="DRZ2" s="74"/>
      <c r="DSA2" s="74"/>
      <c r="DSB2" s="74"/>
      <c r="DSC2" s="74"/>
      <c r="DSD2" s="74"/>
      <c r="DSE2" s="74"/>
      <c r="DSF2" s="74"/>
      <c r="DSG2" s="74"/>
      <c r="DSH2" s="74"/>
      <c r="DSI2" s="74"/>
      <c r="DSJ2" s="74"/>
      <c r="DSK2" s="74"/>
      <c r="DSL2" s="74"/>
      <c r="DSM2" s="74"/>
      <c r="DSN2" s="74"/>
      <c r="DSO2" s="74"/>
      <c r="DSP2" s="74"/>
      <c r="DSQ2" s="74"/>
      <c r="DSR2" s="74"/>
      <c r="DSS2" s="74"/>
      <c r="DST2" s="74"/>
      <c r="DSU2" s="74"/>
      <c r="DSV2" s="74"/>
      <c r="DSW2" s="74"/>
      <c r="DSX2" s="74"/>
      <c r="DSY2" s="74"/>
      <c r="DSZ2" s="74"/>
      <c r="DTA2" s="74"/>
      <c r="DTB2" s="74"/>
      <c r="DTC2" s="74"/>
      <c r="DTD2" s="74"/>
      <c r="DTE2" s="74"/>
      <c r="DTF2" s="74"/>
      <c r="DTG2" s="74"/>
      <c r="DTH2" s="74"/>
      <c r="DTI2" s="74"/>
      <c r="DTJ2" s="74"/>
      <c r="DTK2" s="74"/>
      <c r="DTL2" s="74"/>
      <c r="DTM2" s="74"/>
      <c r="DTN2" s="74"/>
      <c r="DTO2" s="74"/>
      <c r="DTP2" s="74"/>
      <c r="DTQ2" s="74"/>
      <c r="DTR2" s="74"/>
      <c r="DTS2" s="74"/>
      <c r="DTT2" s="74"/>
      <c r="DTU2" s="74"/>
      <c r="DTV2" s="74"/>
      <c r="DTW2" s="74"/>
      <c r="DTX2" s="74"/>
      <c r="DTY2" s="74"/>
      <c r="DTZ2" s="74"/>
      <c r="DUA2" s="74"/>
      <c r="DUB2" s="74"/>
      <c r="DUC2" s="74"/>
      <c r="DUD2" s="74"/>
      <c r="DUE2" s="74"/>
      <c r="DUF2" s="74"/>
      <c r="DUG2" s="74"/>
      <c r="DUH2" s="74"/>
      <c r="DUI2" s="74"/>
      <c r="DUJ2" s="74"/>
      <c r="DUK2" s="74"/>
      <c r="DUL2" s="74"/>
      <c r="DUM2" s="74"/>
      <c r="DUN2" s="74"/>
      <c r="DUO2" s="74"/>
      <c r="DUP2" s="74"/>
      <c r="DUQ2" s="74"/>
      <c r="DUR2" s="74"/>
      <c r="DUS2" s="74"/>
      <c r="DUT2" s="74"/>
      <c r="DUU2" s="74"/>
      <c r="DUV2" s="74"/>
      <c r="DUW2" s="74"/>
      <c r="DUX2" s="74"/>
      <c r="DUY2" s="74"/>
      <c r="DUZ2" s="74"/>
      <c r="DVA2" s="74"/>
      <c r="DVB2" s="74"/>
      <c r="DVC2" s="74"/>
      <c r="DVD2" s="74"/>
      <c r="DVE2" s="74"/>
      <c r="DVF2" s="74"/>
      <c r="DVG2" s="74"/>
      <c r="DVH2" s="74"/>
      <c r="DVI2" s="74"/>
      <c r="DVJ2" s="74"/>
      <c r="DVK2" s="74"/>
      <c r="DVL2" s="74"/>
      <c r="DVM2" s="74"/>
      <c r="DVN2" s="74"/>
      <c r="DVO2" s="74"/>
      <c r="DVP2" s="74"/>
      <c r="DVQ2" s="74"/>
      <c r="DVR2" s="74"/>
      <c r="DVS2" s="74"/>
      <c r="DVT2" s="74"/>
      <c r="DVU2" s="74"/>
      <c r="DVV2" s="74"/>
      <c r="DVW2" s="74"/>
      <c r="DVX2" s="74"/>
      <c r="DVY2" s="74"/>
      <c r="DVZ2" s="74"/>
      <c r="DWA2" s="74"/>
      <c r="DWB2" s="74"/>
      <c r="DWC2" s="74"/>
      <c r="DWD2" s="74"/>
      <c r="DWE2" s="74"/>
      <c r="DWF2" s="74"/>
      <c r="DWG2" s="74"/>
      <c r="DWH2" s="74"/>
      <c r="DWI2" s="74"/>
      <c r="DWJ2" s="74"/>
      <c r="DWK2" s="74"/>
      <c r="DWL2" s="74"/>
      <c r="DWM2" s="74"/>
      <c r="DWN2" s="74"/>
      <c r="DWO2" s="74"/>
      <c r="DWP2" s="74"/>
      <c r="DWQ2" s="74"/>
      <c r="DWR2" s="74"/>
      <c r="DWS2" s="74"/>
      <c r="DWT2" s="74"/>
      <c r="DWU2" s="74"/>
      <c r="DWV2" s="74"/>
      <c r="DWW2" s="74"/>
      <c r="DWX2" s="74"/>
      <c r="DWY2" s="74"/>
      <c r="DWZ2" s="74"/>
      <c r="DXA2" s="74"/>
      <c r="DXB2" s="74"/>
      <c r="DXC2" s="74"/>
      <c r="DXD2" s="74"/>
      <c r="DXE2" s="74"/>
      <c r="DXF2" s="74"/>
      <c r="DXG2" s="74"/>
      <c r="DXH2" s="74"/>
      <c r="DXI2" s="74"/>
      <c r="DXJ2" s="74"/>
      <c r="DXK2" s="74"/>
      <c r="DXL2" s="74"/>
      <c r="DXM2" s="74"/>
      <c r="DXN2" s="74"/>
      <c r="DXO2" s="74"/>
      <c r="DXP2" s="74"/>
      <c r="DXQ2" s="74"/>
      <c r="DXR2" s="74"/>
      <c r="DXS2" s="74"/>
      <c r="DXT2" s="74"/>
      <c r="DXU2" s="74"/>
      <c r="DXV2" s="74"/>
      <c r="DXW2" s="74"/>
      <c r="DXX2" s="74"/>
      <c r="DXY2" s="74"/>
      <c r="DXZ2" s="74"/>
      <c r="DYA2" s="74"/>
      <c r="DYB2" s="74"/>
      <c r="DYC2" s="74"/>
      <c r="DYD2" s="74"/>
      <c r="DYE2" s="74"/>
      <c r="DYF2" s="74"/>
      <c r="DYG2" s="74"/>
      <c r="DYH2" s="74"/>
      <c r="DYI2" s="74"/>
      <c r="DYJ2" s="74"/>
      <c r="DYK2" s="74"/>
      <c r="DYL2" s="74"/>
      <c r="DYM2" s="74"/>
      <c r="DYN2" s="74"/>
      <c r="DYO2" s="74"/>
      <c r="DYP2" s="74"/>
      <c r="DYQ2" s="74"/>
      <c r="DYR2" s="74"/>
      <c r="DYS2" s="74"/>
      <c r="DYT2" s="74"/>
      <c r="DYU2" s="74"/>
      <c r="DYV2" s="74"/>
      <c r="DYW2" s="74"/>
      <c r="DYX2" s="74"/>
      <c r="DYY2" s="74"/>
      <c r="DYZ2" s="74"/>
      <c r="DZA2" s="74"/>
      <c r="DZB2" s="74"/>
      <c r="DZC2" s="74"/>
      <c r="DZD2" s="74"/>
      <c r="DZE2" s="74"/>
      <c r="DZF2" s="74"/>
      <c r="DZG2" s="74"/>
      <c r="DZH2" s="74"/>
      <c r="DZI2" s="74"/>
      <c r="DZJ2" s="74"/>
      <c r="DZK2" s="74"/>
      <c r="DZL2" s="74"/>
      <c r="DZM2" s="74"/>
      <c r="DZN2" s="74"/>
      <c r="DZO2" s="74"/>
      <c r="DZP2" s="74"/>
      <c r="DZQ2" s="74"/>
      <c r="DZR2" s="74"/>
      <c r="DZS2" s="74"/>
      <c r="DZT2" s="74"/>
      <c r="DZU2" s="74"/>
      <c r="DZV2" s="74"/>
      <c r="DZW2" s="74"/>
      <c r="DZX2" s="74"/>
      <c r="DZY2" s="74"/>
      <c r="DZZ2" s="74"/>
      <c r="EAA2" s="74"/>
      <c r="EAB2" s="74"/>
      <c r="EAC2" s="74"/>
      <c r="EAD2" s="74"/>
      <c r="EAE2" s="74"/>
      <c r="EAF2" s="74"/>
      <c r="EAG2" s="74"/>
      <c r="EAH2" s="74"/>
      <c r="EAI2" s="74"/>
      <c r="EAJ2" s="74"/>
      <c r="EAK2" s="74"/>
      <c r="EAL2" s="74"/>
      <c r="EAM2" s="74"/>
      <c r="EAN2" s="74"/>
      <c r="EAO2" s="74"/>
      <c r="EAP2" s="74"/>
      <c r="EAQ2" s="74"/>
      <c r="EAR2" s="74"/>
      <c r="EAS2" s="74"/>
      <c r="EAT2" s="74"/>
      <c r="EAU2" s="74"/>
      <c r="EAV2" s="74"/>
      <c r="EAW2" s="74"/>
      <c r="EAX2" s="74"/>
      <c r="EAY2" s="74"/>
      <c r="EAZ2" s="74"/>
      <c r="EBA2" s="74"/>
      <c r="EBB2" s="74"/>
      <c r="EBC2" s="74"/>
      <c r="EBD2" s="74"/>
      <c r="EBE2" s="74"/>
      <c r="EBF2" s="74"/>
      <c r="EBG2" s="74"/>
      <c r="EBH2" s="74"/>
      <c r="EBI2" s="74"/>
      <c r="EBJ2" s="74"/>
      <c r="EBK2" s="74"/>
      <c r="EBL2" s="74"/>
      <c r="EBM2" s="74"/>
      <c r="EBN2" s="74"/>
      <c r="EBO2" s="74"/>
      <c r="EBP2" s="74"/>
      <c r="EBQ2" s="74"/>
      <c r="EBR2" s="74"/>
      <c r="EBS2" s="74"/>
      <c r="EBT2" s="74"/>
      <c r="EBU2" s="74"/>
      <c r="EBV2" s="74"/>
      <c r="EBW2" s="74"/>
      <c r="EBX2" s="74"/>
      <c r="EBY2" s="74"/>
      <c r="EBZ2" s="74"/>
      <c r="ECA2" s="74"/>
      <c r="ECB2" s="74"/>
      <c r="ECC2" s="74"/>
      <c r="ECD2" s="74"/>
      <c r="ECE2" s="74"/>
      <c r="ECF2" s="74"/>
      <c r="ECG2" s="74"/>
      <c r="ECH2" s="74"/>
      <c r="ECI2" s="74"/>
      <c r="ECJ2" s="74"/>
      <c r="ECK2" s="74"/>
      <c r="ECL2" s="74"/>
      <c r="ECM2" s="74"/>
      <c r="ECN2" s="74"/>
      <c r="ECO2" s="74"/>
      <c r="ECP2" s="74"/>
      <c r="ECQ2" s="74"/>
      <c r="ECR2" s="74"/>
      <c r="ECS2" s="74"/>
      <c r="ECT2" s="74"/>
      <c r="ECU2" s="74"/>
      <c r="ECV2" s="74"/>
      <c r="ECW2" s="74"/>
      <c r="ECX2" s="74"/>
      <c r="ECY2" s="74"/>
      <c r="ECZ2" s="74"/>
      <c r="EDA2" s="74"/>
      <c r="EDB2" s="74"/>
      <c r="EDC2" s="74"/>
      <c r="EDD2" s="74"/>
      <c r="EDE2" s="74"/>
      <c r="EDF2" s="74"/>
      <c r="EDG2" s="74"/>
      <c r="EDH2" s="74"/>
      <c r="EDI2" s="74"/>
      <c r="EDJ2" s="74"/>
      <c r="EDK2" s="74"/>
      <c r="EDL2" s="74"/>
      <c r="EDM2" s="74"/>
      <c r="EDN2" s="74"/>
      <c r="EDO2" s="74"/>
      <c r="EDP2" s="74"/>
      <c r="EDQ2" s="74"/>
      <c r="EDR2" s="74"/>
      <c r="EDS2" s="74"/>
      <c r="EDT2" s="74"/>
      <c r="EDU2" s="74"/>
      <c r="EDV2" s="74"/>
      <c r="EDW2" s="74"/>
      <c r="EDX2" s="74"/>
      <c r="EDY2" s="74"/>
      <c r="EDZ2" s="74"/>
      <c r="EEA2" s="74"/>
      <c r="EEB2" s="74"/>
      <c r="EEC2" s="74"/>
      <c r="EED2" s="74"/>
      <c r="EEE2" s="74"/>
      <c r="EEF2" s="74"/>
      <c r="EEG2" s="74"/>
      <c r="EEH2" s="74"/>
      <c r="EEI2" s="74"/>
      <c r="EEJ2" s="74"/>
      <c r="EEK2" s="74"/>
      <c r="EEL2" s="74"/>
      <c r="EEM2" s="74"/>
      <c r="EEN2" s="74"/>
      <c r="EEO2" s="74"/>
      <c r="EEP2" s="74"/>
      <c r="EEQ2" s="74"/>
      <c r="EER2" s="74"/>
      <c r="EES2" s="74"/>
      <c r="EET2" s="74"/>
      <c r="EEU2" s="74"/>
      <c r="EEV2" s="74"/>
      <c r="EEW2" s="74"/>
      <c r="EEX2" s="74"/>
      <c r="EEY2" s="74"/>
      <c r="EEZ2" s="74"/>
      <c r="EFA2" s="74"/>
      <c r="EFB2" s="74"/>
      <c r="EFC2" s="74"/>
      <c r="EFD2" s="74"/>
      <c r="EFE2" s="74"/>
      <c r="EFF2" s="74"/>
      <c r="EFG2" s="74"/>
      <c r="EFH2" s="74"/>
      <c r="EFI2" s="74"/>
      <c r="EFJ2" s="74"/>
      <c r="EFK2" s="74"/>
      <c r="EFL2" s="74"/>
      <c r="EFM2" s="74"/>
      <c r="EFN2" s="74"/>
      <c r="EFO2" s="74"/>
      <c r="EFP2" s="74"/>
      <c r="EFQ2" s="74"/>
      <c r="EFR2" s="74"/>
      <c r="EFS2" s="74"/>
      <c r="EFT2" s="74"/>
      <c r="EFU2" s="74"/>
      <c r="EFV2" s="74"/>
      <c r="EFW2" s="74"/>
      <c r="EFX2" s="74"/>
      <c r="EFY2" s="74"/>
      <c r="EFZ2" s="74"/>
      <c r="EGA2" s="74"/>
      <c r="EGB2" s="74"/>
      <c r="EGC2" s="74"/>
      <c r="EGD2" s="74"/>
      <c r="EGE2" s="74"/>
      <c r="EGF2" s="74"/>
      <c r="EGG2" s="74"/>
      <c r="EGH2" s="74"/>
      <c r="EGI2" s="74"/>
      <c r="EGJ2" s="74"/>
      <c r="EGK2" s="74"/>
      <c r="EGL2" s="74"/>
      <c r="EGM2" s="74"/>
      <c r="EGN2" s="74"/>
      <c r="EGO2" s="74"/>
      <c r="EGP2" s="74"/>
      <c r="EGQ2" s="74"/>
      <c r="EGR2" s="74"/>
      <c r="EGS2" s="74"/>
      <c r="EGT2" s="74"/>
      <c r="EGU2" s="74"/>
      <c r="EGV2" s="74"/>
      <c r="EGW2" s="74"/>
      <c r="EGX2" s="74"/>
      <c r="EGY2" s="74"/>
      <c r="EGZ2" s="74"/>
      <c r="EHA2" s="74"/>
      <c r="EHB2" s="74"/>
      <c r="EHC2" s="74"/>
      <c r="EHD2" s="74"/>
      <c r="EHE2" s="74"/>
      <c r="EHF2" s="74"/>
      <c r="EHG2" s="74"/>
      <c r="EHH2" s="74"/>
      <c r="EHI2" s="74"/>
      <c r="EHJ2" s="74"/>
      <c r="EHK2" s="74"/>
      <c r="EHL2" s="74"/>
      <c r="EHM2" s="74"/>
      <c r="EHN2" s="74"/>
      <c r="EHO2" s="74"/>
      <c r="EHP2" s="74"/>
      <c r="EHQ2" s="74"/>
      <c r="EHR2" s="74"/>
      <c r="EHS2" s="74"/>
      <c r="EHT2" s="74"/>
      <c r="EHU2" s="74"/>
      <c r="EHV2" s="74"/>
      <c r="EHW2" s="74"/>
      <c r="EHX2" s="74"/>
      <c r="EHY2" s="74"/>
      <c r="EHZ2" s="74"/>
      <c r="EIA2" s="74"/>
      <c r="EIB2" s="74"/>
      <c r="EIC2" s="74"/>
      <c r="EID2" s="74"/>
      <c r="EIE2" s="74"/>
      <c r="EIF2" s="74"/>
      <c r="EIG2" s="74"/>
      <c r="EIH2" s="74"/>
      <c r="EII2" s="74"/>
      <c r="EIJ2" s="74"/>
      <c r="EIK2" s="74"/>
      <c r="EIL2" s="74"/>
      <c r="EIM2" s="74"/>
      <c r="EIN2" s="74"/>
      <c r="EIO2" s="74"/>
      <c r="EIP2" s="74"/>
      <c r="EIQ2" s="74"/>
      <c r="EIR2" s="74"/>
      <c r="EIS2" s="74"/>
      <c r="EIT2" s="74"/>
      <c r="EIU2" s="74"/>
      <c r="EIV2" s="74"/>
      <c r="EIW2" s="74"/>
      <c r="EIX2" s="74"/>
      <c r="EIY2" s="74"/>
      <c r="EIZ2" s="74"/>
      <c r="EJA2" s="74"/>
      <c r="EJB2" s="74"/>
      <c r="EJC2" s="74"/>
      <c r="EJD2" s="74"/>
      <c r="EJE2" s="74"/>
      <c r="EJF2" s="74"/>
      <c r="EJG2" s="74"/>
      <c r="EJH2" s="74"/>
      <c r="EJI2" s="74"/>
      <c r="EJJ2" s="74"/>
      <c r="EJK2" s="74"/>
      <c r="EJL2" s="74"/>
      <c r="EJM2" s="74"/>
      <c r="EJN2" s="74"/>
      <c r="EJO2" s="74"/>
      <c r="EJP2" s="74"/>
      <c r="EJQ2" s="74"/>
      <c r="EJR2" s="74"/>
      <c r="EJS2" s="74"/>
      <c r="EJT2" s="74"/>
      <c r="EJU2" s="74"/>
      <c r="EJV2" s="74"/>
      <c r="EJW2" s="74"/>
      <c r="EJX2" s="74"/>
      <c r="EJY2" s="74"/>
      <c r="EJZ2" s="74"/>
      <c r="EKA2" s="74"/>
      <c r="EKB2" s="74"/>
      <c r="EKC2" s="74"/>
      <c r="EKD2" s="74"/>
      <c r="EKE2" s="74"/>
      <c r="EKF2" s="74"/>
      <c r="EKG2" s="74"/>
      <c r="EKH2" s="74"/>
      <c r="EKI2" s="74"/>
      <c r="EKJ2" s="74"/>
      <c r="EKK2" s="74"/>
      <c r="EKL2" s="74"/>
      <c r="EKM2" s="74"/>
      <c r="EKN2" s="74"/>
      <c r="EKO2" s="74"/>
      <c r="EKP2" s="74"/>
      <c r="EKQ2" s="74"/>
      <c r="EKR2" s="74"/>
      <c r="EKS2" s="74"/>
      <c r="EKT2" s="74"/>
      <c r="EKU2" s="74"/>
      <c r="EKV2" s="74"/>
      <c r="EKW2" s="74"/>
      <c r="EKX2" s="74"/>
      <c r="EKY2" s="74"/>
      <c r="EKZ2" s="74"/>
      <c r="ELA2" s="74"/>
      <c r="ELB2" s="74"/>
      <c r="ELC2" s="74"/>
      <c r="ELD2" s="74"/>
      <c r="ELE2" s="74"/>
      <c r="ELF2" s="74"/>
      <c r="ELG2" s="74"/>
      <c r="ELH2" s="74"/>
      <c r="ELI2" s="74"/>
      <c r="ELJ2" s="74"/>
      <c r="ELK2" s="74"/>
      <c r="ELL2" s="74"/>
      <c r="ELM2" s="74"/>
      <c r="ELN2" s="74"/>
      <c r="ELO2" s="74"/>
      <c r="ELP2" s="74"/>
      <c r="ELQ2" s="74"/>
      <c r="ELR2" s="74"/>
      <c r="ELS2" s="74"/>
      <c r="ELT2" s="74"/>
      <c r="ELU2" s="74"/>
      <c r="ELV2" s="74"/>
      <c r="ELW2" s="74"/>
      <c r="ELX2" s="74"/>
      <c r="ELY2" s="74"/>
      <c r="ELZ2" s="74"/>
      <c r="EMA2" s="74"/>
      <c r="EMB2" s="74"/>
      <c r="EMC2" s="74"/>
      <c r="EMD2" s="74"/>
      <c r="EME2" s="74"/>
      <c r="EMF2" s="74"/>
      <c r="EMG2" s="74"/>
      <c r="EMH2" s="74"/>
      <c r="EMI2" s="74"/>
      <c r="EMJ2" s="74"/>
      <c r="EMK2" s="74"/>
      <c r="EML2" s="74"/>
      <c r="EMM2" s="74"/>
      <c r="EMN2" s="74"/>
      <c r="EMO2" s="74"/>
      <c r="EMP2" s="74"/>
      <c r="EMQ2" s="74"/>
      <c r="EMR2" s="74"/>
      <c r="EMS2" s="74"/>
      <c r="EMT2" s="74"/>
      <c r="EMU2" s="74"/>
      <c r="EMV2" s="74"/>
      <c r="EMW2" s="74"/>
      <c r="EMX2" s="74"/>
      <c r="EMY2" s="74"/>
      <c r="EMZ2" s="74"/>
      <c r="ENA2" s="74"/>
      <c r="ENB2" s="74"/>
      <c r="ENC2" s="74"/>
      <c r="END2" s="74"/>
      <c r="ENE2" s="74"/>
      <c r="ENF2" s="74"/>
      <c r="ENG2" s="74"/>
      <c r="ENH2" s="74"/>
      <c r="ENI2" s="74"/>
      <c r="ENJ2" s="74"/>
      <c r="ENK2" s="74"/>
      <c r="ENL2" s="74"/>
      <c r="ENM2" s="74"/>
      <c r="ENN2" s="74"/>
      <c r="ENO2" s="74"/>
      <c r="ENP2" s="74"/>
      <c r="ENQ2" s="74"/>
      <c r="ENR2" s="74"/>
      <c r="ENS2" s="74"/>
      <c r="ENT2" s="74"/>
      <c r="ENU2" s="74"/>
      <c r="ENV2" s="74"/>
      <c r="ENW2" s="74"/>
      <c r="ENX2" s="74"/>
      <c r="ENY2" s="74"/>
      <c r="ENZ2" s="74"/>
      <c r="EOA2" s="74"/>
      <c r="EOB2" s="74"/>
      <c r="EOC2" s="74"/>
      <c r="EOD2" s="74"/>
      <c r="EOE2" s="74"/>
      <c r="EOF2" s="74"/>
      <c r="EOG2" s="74"/>
      <c r="EOH2" s="74"/>
      <c r="EOI2" s="74"/>
      <c r="EOJ2" s="74"/>
      <c r="EOK2" s="74"/>
      <c r="EOL2" s="74"/>
      <c r="EOM2" s="74"/>
      <c r="EON2" s="74"/>
      <c r="EOO2" s="74"/>
      <c r="EOP2" s="74"/>
      <c r="EOQ2" s="74"/>
      <c r="EOR2" s="74"/>
      <c r="EOS2" s="74"/>
      <c r="EOT2" s="74"/>
      <c r="EOU2" s="74"/>
      <c r="EOV2" s="74"/>
      <c r="EOW2" s="74"/>
      <c r="EOX2" s="74"/>
      <c r="EOY2" s="74"/>
      <c r="EOZ2" s="74"/>
      <c r="EPA2" s="74"/>
      <c r="EPB2" s="74"/>
      <c r="EPC2" s="74"/>
      <c r="EPD2" s="74"/>
      <c r="EPE2" s="74"/>
      <c r="EPF2" s="74"/>
      <c r="EPG2" s="74"/>
      <c r="EPH2" s="74"/>
      <c r="EPI2" s="74"/>
      <c r="EPJ2" s="74"/>
      <c r="EPK2" s="74"/>
      <c r="EPL2" s="74"/>
      <c r="EPM2" s="74"/>
      <c r="EPN2" s="74"/>
      <c r="EPO2" s="74"/>
      <c r="EPP2" s="74"/>
      <c r="EPQ2" s="74"/>
      <c r="EPR2" s="74"/>
      <c r="EPS2" s="74"/>
      <c r="EPT2" s="74"/>
      <c r="EPU2" s="74"/>
      <c r="EPV2" s="74"/>
      <c r="EPW2" s="74"/>
      <c r="EPX2" s="74"/>
      <c r="EPY2" s="74"/>
      <c r="EPZ2" s="74"/>
      <c r="EQA2" s="74"/>
      <c r="EQB2" s="74"/>
      <c r="EQC2" s="74"/>
      <c r="EQD2" s="74"/>
      <c r="EQE2" s="74"/>
      <c r="EQF2" s="74"/>
      <c r="EQG2" s="74"/>
      <c r="EQH2" s="74"/>
      <c r="EQI2" s="74"/>
      <c r="EQJ2" s="74"/>
      <c r="EQK2" s="74"/>
      <c r="EQL2" s="74"/>
      <c r="EQM2" s="74"/>
      <c r="EQN2" s="74"/>
      <c r="EQO2" s="74"/>
      <c r="EQP2" s="74"/>
      <c r="EQQ2" s="74"/>
      <c r="EQR2" s="74"/>
      <c r="EQS2" s="74"/>
      <c r="EQT2" s="74"/>
      <c r="EQU2" s="74"/>
      <c r="EQV2" s="74"/>
      <c r="EQW2" s="74"/>
      <c r="EQX2" s="74"/>
      <c r="EQY2" s="74"/>
      <c r="EQZ2" s="74"/>
      <c r="ERA2" s="74"/>
      <c r="ERB2" s="74"/>
      <c r="ERC2" s="74"/>
      <c r="ERD2" s="74"/>
      <c r="ERE2" s="74"/>
      <c r="ERF2" s="74"/>
      <c r="ERG2" s="74"/>
      <c r="ERH2" s="74"/>
      <c r="ERI2" s="74"/>
      <c r="ERJ2" s="74"/>
      <c r="ERK2" s="74"/>
      <c r="ERL2" s="74"/>
      <c r="ERM2" s="74"/>
      <c r="ERN2" s="74"/>
      <c r="ERO2" s="74"/>
      <c r="ERP2" s="74"/>
      <c r="ERQ2" s="74"/>
      <c r="ERR2" s="74"/>
      <c r="ERS2" s="74"/>
      <c r="ERT2" s="74"/>
      <c r="ERU2" s="74"/>
      <c r="ERV2" s="74"/>
      <c r="ERW2" s="74"/>
      <c r="ERX2" s="74"/>
      <c r="ERY2" s="74"/>
      <c r="ERZ2" s="74"/>
      <c r="ESA2" s="74"/>
      <c r="ESB2" s="74"/>
      <c r="ESC2" s="74"/>
      <c r="ESD2" s="74"/>
      <c r="ESE2" s="74"/>
      <c r="ESF2" s="74"/>
      <c r="ESG2" s="74"/>
      <c r="ESH2" s="74"/>
      <c r="ESI2" s="74"/>
      <c r="ESJ2" s="74"/>
      <c r="ESK2" s="74"/>
      <c r="ESL2" s="74"/>
      <c r="ESM2" s="74"/>
      <c r="ESN2" s="74"/>
      <c r="ESO2" s="74"/>
      <c r="ESP2" s="74"/>
      <c r="ESQ2" s="74"/>
      <c r="ESR2" s="74"/>
      <c r="ESS2" s="74"/>
      <c r="EST2" s="74"/>
      <c r="ESU2" s="74"/>
      <c r="ESV2" s="74"/>
      <c r="ESW2" s="74"/>
      <c r="ESX2" s="74"/>
      <c r="ESY2" s="74"/>
      <c r="ESZ2" s="74"/>
      <c r="ETA2" s="74"/>
      <c r="ETB2" s="74"/>
      <c r="ETC2" s="74"/>
      <c r="ETD2" s="74"/>
      <c r="ETE2" s="74"/>
      <c r="ETF2" s="74"/>
      <c r="ETG2" s="74"/>
      <c r="ETH2" s="74"/>
      <c r="ETI2" s="74"/>
      <c r="ETJ2" s="74"/>
      <c r="ETK2" s="74"/>
      <c r="ETL2" s="74"/>
      <c r="ETM2" s="74"/>
      <c r="ETN2" s="74"/>
      <c r="ETO2" s="74"/>
      <c r="ETP2" s="74"/>
      <c r="ETQ2" s="74"/>
      <c r="ETR2" s="74"/>
      <c r="ETS2" s="74"/>
      <c r="ETT2" s="74"/>
      <c r="ETU2" s="74"/>
      <c r="ETV2" s="74"/>
      <c r="ETW2" s="74"/>
      <c r="ETX2" s="74"/>
      <c r="ETY2" s="74"/>
      <c r="ETZ2" s="74"/>
      <c r="EUA2" s="74"/>
      <c r="EUB2" s="74"/>
      <c r="EUC2" s="74"/>
      <c r="EUD2" s="74"/>
      <c r="EUE2" s="74"/>
      <c r="EUF2" s="74"/>
      <c r="EUG2" s="74"/>
      <c r="EUH2" s="74"/>
      <c r="EUI2" s="74"/>
      <c r="EUJ2" s="74"/>
      <c r="EUK2" s="74"/>
      <c r="EUL2" s="74"/>
      <c r="EUM2" s="74"/>
      <c r="EUN2" s="74"/>
      <c r="EUO2" s="74"/>
      <c r="EUP2" s="74"/>
      <c r="EUQ2" s="74"/>
      <c r="EUR2" s="74"/>
      <c r="EUS2" s="74"/>
      <c r="EUT2" s="74"/>
      <c r="EUU2" s="74"/>
      <c r="EUV2" s="74"/>
      <c r="EUW2" s="74"/>
      <c r="EUX2" s="74"/>
      <c r="EUY2" s="74"/>
      <c r="EUZ2" s="74"/>
      <c r="EVA2" s="74"/>
      <c r="EVB2" s="74"/>
      <c r="EVC2" s="74"/>
      <c r="EVD2" s="74"/>
      <c r="EVE2" s="74"/>
      <c r="EVF2" s="74"/>
      <c r="EVG2" s="74"/>
      <c r="EVH2" s="74"/>
      <c r="EVI2" s="74"/>
      <c r="EVJ2" s="74"/>
      <c r="EVK2" s="74"/>
      <c r="EVL2" s="74"/>
      <c r="EVM2" s="74"/>
      <c r="EVN2" s="74"/>
      <c r="EVO2" s="74"/>
      <c r="EVP2" s="74"/>
      <c r="EVQ2" s="74"/>
      <c r="EVR2" s="74"/>
      <c r="EVS2" s="74"/>
      <c r="EVT2" s="74"/>
      <c r="EVU2" s="74"/>
      <c r="EVV2" s="74"/>
      <c r="EVW2" s="74"/>
      <c r="EVX2" s="74"/>
      <c r="EVY2" s="74"/>
      <c r="EVZ2" s="74"/>
      <c r="EWA2" s="74"/>
      <c r="EWB2" s="74"/>
      <c r="EWC2" s="74"/>
      <c r="EWD2" s="74"/>
      <c r="EWE2" s="74"/>
      <c r="EWF2" s="74"/>
      <c r="EWG2" s="74"/>
      <c r="EWH2" s="74"/>
      <c r="EWI2" s="74"/>
      <c r="EWJ2" s="74"/>
      <c r="EWK2" s="74"/>
      <c r="EWL2" s="74"/>
      <c r="EWM2" s="74"/>
      <c r="EWN2" s="74"/>
      <c r="EWO2" s="74"/>
      <c r="EWP2" s="74"/>
      <c r="EWQ2" s="74"/>
      <c r="EWR2" s="74"/>
      <c r="EWS2" s="74"/>
      <c r="EWT2" s="74"/>
      <c r="EWU2" s="74"/>
      <c r="EWV2" s="74"/>
      <c r="EWW2" s="74"/>
      <c r="EWX2" s="74"/>
      <c r="EWY2" s="74"/>
      <c r="EWZ2" s="74"/>
      <c r="EXA2" s="74"/>
      <c r="EXB2" s="74"/>
      <c r="EXC2" s="74"/>
      <c r="EXD2" s="74"/>
      <c r="EXE2" s="74"/>
      <c r="EXF2" s="74"/>
      <c r="EXG2" s="74"/>
      <c r="EXH2" s="74"/>
      <c r="EXI2" s="74"/>
      <c r="EXJ2" s="74"/>
      <c r="EXK2" s="74"/>
      <c r="EXL2" s="74"/>
      <c r="EXM2" s="74"/>
      <c r="EXN2" s="74"/>
      <c r="EXO2" s="74"/>
      <c r="EXP2" s="74"/>
      <c r="EXQ2" s="74"/>
      <c r="EXR2" s="74"/>
      <c r="EXS2" s="74"/>
      <c r="EXT2" s="74"/>
      <c r="EXU2" s="74"/>
      <c r="EXV2" s="74"/>
      <c r="EXW2" s="74"/>
      <c r="EXX2" s="74"/>
      <c r="EXY2" s="74"/>
      <c r="EXZ2" s="74"/>
      <c r="EYA2" s="74"/>
      <c r="EYB2" s="74"/>
      <c r="EYC2" s="74"/>
      <c r="EYD2" s="74"/>
      <c r="EYE2" s="74"/>
      <c r="EYF2" s="74"/>
      <c r="EYG2" s="74"/>
      <c r="EYH2" s="74"/>
      <c r="EYI2" s="74"/>
      <c r="EYJ2" s="74"/>
      <c r="EYK2" s="74"/>
      <c r="EYL2" s="74"/>
      <c r="EYM2" s="74"/>
      <c r="EYN2" s="74"/>
      <c r="EYO2" s="74"/>
      <c r="EYP2" s="74"/>
      <c r="EYQ2" s="74"/>
      <c r="EYR2" s="74"/>
      <c r="EYS2" s="74"/>
      <c r="EYT2" s="74"/>
      <c r="EYU2" s="74"/>
      <c r="EYV2" s="74"/>
      <c r="EYW2" s="74"/>
      <c r="EYX2" s="74"/>
      <c r="EYY2" s="74"/>
      <c r="EYZ2" s="74"/>
      <c r="EZA2" s="74"/>
      <c r="EZB2" s="74"/>
      <c r="EZC2" s="74"/>
      <c r="EZD2" s="74"/>
      <c r="EZE2" s="74"/>
      <c r="EZF2" s="74"/>
      <c r="EZG2" s="74"/>
      <c r="EZH2" s="74"/>
      <c r="EZI2" s="74"/>
      <c r="EZJ2" s="74"/>
      <c r="EZK2" s="74"/>
      <c r="EZL2" s="74"/>
      <c r="EZM2" s="74"/>
      <c r="EZN2" s="74"/>
      <c r="EZO2" s="74"/>
      <c r="EZP2" s="74"/>
      <c r="EZQ2" s="74"/>
      <c r="EZR2" s="74"/>
      <c r="EZS2" s="74"/>
      <c r="EZT2" s="74"/>
      <c r="EZU2" s="74"/>
      <c r="EZV2" s="74"/>
      <c r="EZW2" s="74"/>
      <c r="EZX2" s="74"/>
      <c r="EZY2" s="74"/>
      <c r="EZZ2" s="74"/>
      <c r="FAA2" s="74"/>
      <c r="FAB2" s="74"/>
      <c r="FAC2" s="74"/>
      <c r="FAD2" s="74"/>
      <c r="FAE2" s="74"/>
      <c r="FAF2" s="74"/>
      <c r="FAG2" s="74"/>
      <c r="FAH2" s="74"/>
      <c r="FAI2" s="74"/>
      <c r="FAJ2" s="74"/>
      <c r="FAK2" s="74"/>
      <c r="FAL2" s="74"/>
      <c r="FAM2" s="74"/>
      <c r="FAN2" s="74"/>
      <c r="FAO2" s="74"/>
      <c r="FAP2" s="74"/>
      <c r="FAQ2" s="74"/>
      <c r="FAR2" s="74"/>
      <c r="FAS2" s="74"/>
      <c r="FAT2" s="74"/>
      <c r="FAU2" s="74"/>
      <c r="FAV2" s="74"/>
      <c r="FAW2" s="74"/>
      <c r="FAX2" s="74"/>
      <c r="FAY2" s="74"/>
      <c r="FAZ2" s="74"/>
      <c r="FBA2" s="74"/>
      <c r="FBB2" s="74"/>
      <c r="FBC2" s="74"/>
      <c r="FBD2" s="74"/>
      <c r="FBE2" s="74"/>
      <c r="FBF2" s="74"/>
      <c r="FBG2" s="74"/>
      <c r="FBH2" s="74"/>
      <c r="FBI2" s="74"/>
      <c r="FBJ2" s="74"/>
      <c r="FBK2" s="74"/>
      <c r="FBL2" s="74"/>
      <c r="FBM2" s="74"/>
      <c r="FBN2" s="74"/>
      <c r="FBO2" s="74"/>
      <c r="FBP2" s="74"/>
      <c r="FBQ2" s="74"/>
      <c r="FBR2" s="74"/>
      <c r="FBS2" s="74"/>
      <c r="FBT2" s="74"/>
      <c r="FBU2" s="74"/>
      <c r="FBV2" s="74"/>
      <c r="FBW2" s="74"/>
      <c r="FBX2" s="74"/>
      <c r="FBY2" s="74"/>
      <c r="FBZ2" s="74"/>
      <c r="FCA2" s="74"/>
      <c r="FCB2" s="74"/>
      <c r="FCC2" s="74"/>
      <c r="FCD2" s="74"/>
      <c r="FCE2" s="74"/>
      <c r="FCF2" s="74"/>
      <c r="FCG2" s="74"/>
      <c r="FCH2" s="74"/>
      <c r="FCI2" s="74"/>
      <c r="FCJ2" s="74"/>
      <c r="FCK2" s="74"/>
      <c r="FCL2" s="74"/>
      <c r="FCM2" s="74"/>
      <c r="FCN2" s="74"/>
      <c r="FCO2" s="74"/>
      <c r="FCP2" s="74"/>
      <c r="FCQ2" s="74"/>
      <c r="FCR2" s="74"/>
      <c r="FCS2" s="74"/>
      <c r="FCT2" s="74"/>
      <c r="FCU2" s="74"/>
      <c r="FCV2" s="74"/>
      <c r="FCW2" s="74"/>
      <c r="FCX2" s="74"/>
      <c r="FCY2" s="74"/>
      <c r="FCZ2" s="74"/>
      <c r="FDA2" s="74"/>
      <c r="FDB2" s="74"/>
      <c r="FDC2" s="74"/>
      <c r="FDD2" s="74"/>
      <c r="FDE2" s="74"/>
      <c r="FDF2" s="74"/>
      <c r="FDG2" s="74"/>
      <c r="FDH2" s="74"/>
      <c r="FDI2" s="74"/>
      <c r="FDJ2" s="74"/>
      <c r="FDK2" s="74"/>
      <c r="FDL2" s="74"/>
      <c r="FDM2" s="74"/>
      <c r="FDN2" s="74"/>
      <c r="FDO2" s="74"/>
      <c r="FDP2" s="74"/>
      <c r="FDQ2" s="74"/>
      <c r="FDR2" s="74"/>
      <c r="FDS2" s="74"/>
      <c r="FDT2" s="74"/>
      <c r="FDU2" s="74"/>
      <c r="FDV2" s="74"/>
      <c r="FDW2" s="74"/>
      <c r="FDX2" s="74"/>
      <c r="FDY2" s="74"/>
      <c r="FDZ2" s="74"/>
      <c r="FEA2" s="74"/>
      <c r="FEB2" s="74"/>
      <c r="FEC2" s="74"/>
      <c r="FED2" s="74"/>
      <c r="FEE2" s="74"/>
      <c r="FEF2" s="74"/>
      <c r="FEG2" s="74"/>
      <c r="FEH2" s="74"/>
      <c r="FEI2" s="74"/>
      <c r="FEJ2" s="74"/>
      <c r="FEK2" s="74"/>
      <c r="FEL2" s="74"/>
      <c r="FEM2" s="74"/>
      <c r="FEN2" s="74"/>
      <c r="FEO2" s="74"/>
      <c r="FEP2" s="74"/>
      <c r="FEQ2" s="74"/>
      <c r="FER2" s="74"/>
      <c r="FES2" s="74"/>
      <c r="FET2" s="74"/>
      <c r="FEU2" s="74"/>
      <c r="FEV2" s="74"/>
      <c r="FEW2" s="74"/>
      <c r="FEX2" s="74"/>
      <c r="FEY2" s="74"/>
      <c r="FEZ2" s="74"/>
      <c r="FFA2" s="74"/>
      <c r="FFB2" s="74"/>
      <c r="FFC2" s="74"/>
      <c r="FFD2" s="74"/>
      <c r="FFE2" s="74"/>
      <c r="FFF2" s="74"/>
      <c r="FFG2" s="74"/>
      <c r="FFH2" s="74"/>
      <c r="FFI2" s="74"/>
      <c r="FFJ2" s="74"/>
      <c r="FFK2" s="74"/>
      <c r="FFL2" s="74"/>
      <c r="FFM2" s="74"/>
      <c r="FFN2" s="74"/>
      <c r="FFO2" s="74"/>
      <c r="FFP2" s="74"/>
      <c r="FFQ2" s="74"/>
      <c r="FFR2" s="74"/>
      <c r="FFS2" s="74"/>
      <c r="FFT2" s="74"/>
      <c r="FFU2" s="74"/>
      <c r="FFV2" s="74"/>
      <c r="FFW2" s="74"/>
      <c r="FFX2" s="74"/>
      <c r="FFY2" s="74"/>
      <c r="FFZ2" s="74"/>
      <c r="FGA2" s="74"/>
      <c r="FGB2" s="74"/>
      <c r="FGC2" s="74"/>
      <c r="FGD2" s="74"/>
      <c r="FGE2" s="74"/>
      <c r="FGF2" s="74"/>
      <c r="FGG2" s="74"/>
      <c r="FGH2" s="74"/>
      <c r="FGI2" s="74"/>
      <c r="FGJ2" s="74"/>
      <c r="FGK2" s="74"/>
      <c r="FGL2" s="74"/>
      <c r="FGM2" s="74"/>
      <c r="FGN2" s="74"/>
      <c r="FGO2" s="74"/>
      <c r="FGP2" s="74"/>
      <c r="FGQ2" s="74"/>
      <c r="FGR2" s="74"/>
      <c r="FGS2" s="74"/>
      <c r="FGT2" s="74"/>
      <c r="FGU2" s="74"/>
      <c r="FGV2" s="74"/>
      <c r="FGW2" s="74"/>
      <c r="FGX2" s="74"/>
      <c r="FGY2" s="74"/>
      <c r="FGZ2" s="74"/>
      <c r="FHA2" s="74"/>
      <c r="FHB2" s="74"/>
      <c r="FHC2" s="74"/>
      <c r="FHD2" s="74"/>
      <c r="FHE2" s="74"/>
      <c r="FHF2" s="74"/>
      <c r="FHG2" s="74"/>
      <c r="FHH2" s="74"/>
      <c r="FHI2" s="74"/>
      <c r="FHJ2" s="74"/>
      <c r="FHK2" s="74"/>
      <c r="FHL2" s="74"/>
      <c r="FHM2" s="74"/>
      <c r="FHN2" s="74"/>
      <c r="FHO2" s="74"/>
      <c r="FHP2" s="74"/>
      <c r="FHQ2" s="74"/>
      <c r="FHR2" s="74"/>
      <c r="FHS2" s="74"/>
      <c r="FHT2" s="74"/>
      <c r="FHU2" s="74"/>
      <c r="FHV2" s="74"/>
      <c r="FHW2" s="74"/>
      <c r="FHX2" s="74"/>
      <c r="FHY2" s="74"/>
      <c r="FHZ2" s="74"/>
      <c r="FIA2" s="74"/>
      <c r="FIB2" s="74"/>
      <c r="FIC2" s="74"/>
      <c r="FID2" s="74"/>
      <c r="FIE2" s="74"/>
      <c r="FIF2" s="74"/>
      <c r="FIG2" s="74"/>
      <c r="FIH2" s="74"/>
      <c r="FII2" s="74"/>
      <c r="FIJ2" s="74"/>
      <c r="FIK2" s="74"/>
      <c r="FIL2" s="74"/>
      <c r="FIM2" s="74"/>
      <c r="FIN2" s="74"/>
      <c r="FIO2" s="74"/>
      <c r="FIP2" s="74"/>
      <c r="FIQ2" s="74"/>
      <c r="FIR2" s="74"/>
      <c r="FIS2" s="74"/>
      <c r="FIT2" s="74"/>
      <c r="FIU2" s="74"/>
      <c r="FIV2" s="74"/>
      <c r="FIW2" s="74"/>
      <c r="FIX2" s="74"/>
      <c r="FIY2" s="74"/>
      <c r="FIZ2" s="74"/>
      <c r="FJA2" s="74"/>
      <c r="FJB2" s="74"/>
      <c r="FJC2" s="74"/>
      <c r="FJD2" s="74"/>
      <c r="FJE2" s="74"/>
      <c r="FJF2" s="74"/>
      <c r="FJG2" s="74"/>
      <c r="FJH2" s="74"/>
      <c r="FJI2" s="74"/>
      <c r="FJJ2" s="74"/>
      <c r="FJK2" s="74"/>
      <c r="FJL2" s="74"/>
      <c r="FJM2" s="74"/>
      <c r="FJN2" s="74"/>
      <c r="FJO2" s="74"/>
      <c r="FJP2" s="74"/>
      <c r="FJQ2" s="74"/>
      <c r="FJR2" s="74"/>
      <c r="FJS2" s="74"/>
      <c r="FJT2" s="74"/>
      <c r="FJU2" s="74"/>
      <c r="FJV2" s="74"/>
      <c r="FJW2" s="74"/>
      <c r="FJX2" s="74"/>
      <c r="FJY2" s="74"/>
      <c r="FJZ2" s="74"/>
      <c r="FKA2" s="74"/>
      <c r="FKB2" s="74"/>
      <c r="FKC2" s="74"/>
      <c r="FKD2" s="74"/>
      <c r="FKE2" s="74"/>
      <c r="FKF2" s="74"/>
      <c r="FKG2" s="74"/>
      <c r="FKH2" s="74"/>
      <c r="FKI2" s="74"/>
      <c r="FKJ2" s="74"/>
      <c r="FKK2" s="74"/>
      <c r="FKL2" s="74"/>
      <c r="FKM2" s="74"/>
      <c r="FKN2" s="74"/>
      <c r="FKO2" s="74"/>
      <c r="FKP2" s="74"/>
      <c r="FKQ2" s="74"/>
      <c r="FKR2" s="74"/>
      <c r="FKS2" s="74"/>
      <c r="FKT2" s="74"/>
      <c r="FKU2" s="74"/>
      <c r="FKV2" s="74"/>
      <c r="FKW2" s="74"/>
      <c r="FKX2" s="74"/>
      <c r="FKY2" s="74"/>
      <c r="FKZ2" s="74"/>
      <c r="FLA2" s="74"/>
      <c r="FLB2" s="74"/>
      <c r="FLC2" s="74"/>
      <c r="FLD2" s="74"/>
      <c r="FLE2" s="74"/>
      <c r="FLF2" s="74"/>
      <c r="FLG2" s="74"/>
      <c r="FLH2" s="74"/>
      <c r="FLI2" s="74"/>
      <c r="FLJ2" s="74"/>
      <c r="FLK2" s="74"/>
      <c r="FLL2" s="74"/>
      <c r="FLM2" s="74"/>
      <c r="FLN2" s="74"/>
      <c r="FLO2" s="74"/>
      <c r="FLP2" s="74"/>
      <c r="FLQ2" s="74"/>
      <c r="FLR2" s="74"/>
      <c r="FLS2" s="74"/>
      <c r="FLT2" s="74"/>
      <c r="FLU2" s="74"/>
      <c r="FLV2" s="74"/>
      <c r="FLW2" s="74"/>
      <c r="FLX2" s="74"/>
      <c r="FLY2" s="74"/>
      <c r="FLZ2" s="74"/>
      <c r="FMA2" s="74"/>
      <c r="FMB2" s="74"/>
      <c r="FMC2" s="74"/>
      <c r="FMD2" s="74"/>
      <c r="FME2" s="74"/>
      <c r="FMF2" s="74"/>
      <c r="FMG2" s="74"/>
      <c r="FMH2" s="74"/>
      <c r="FMI2" s="74"/>
      <c r="FMJ2" s="74"/>
      <c r="FMK2" s="74"/>
      <c r="FML2" s="74"/>
      <c r="FMM2" s="74"/>
      <c r="FMN2" s="74"/>
      <c r="FMO2" s="74"/>
      <c r="FMP2" s="74"/>
      <c r="FMQ2" s="74"/>
      <c r="FMR2" s="74"/>
      <c r="FMS2" s="74"/>
      <c r="FMT2" s="74"/>
      <c r="FMU2" s="74"/>
      <c r="FMV2" s="74"/>
      <c r="FMW2" s="74"/>
      <c r="FMX2" s="74"/>
      <c r="FMY2" s="74"/>
      <c r="FMZ2" s="74"/>
      <c r="FNA2" s="74"/>
      <c r="FNB2" s="74"/>
      <c r="FNC2" s="74"/>
      <c r="FND2" s="74"/>
      <c r="FNE2" s="74"/>
      <c r="FNF2" s="74"/>
      <c r="FNG2" s="74"/>
      <c r="FNH2" s="74"/>
      <c r="FNI2" s="74"/>
      <c r="FNJ2" s="74"/>
      <c r="FNK2" s="74"/>
      <c r="FNL2" s="74"/>
      <c r="FNM2" s="74"/>
      <c r="FNN2" s="74"/>
      <c r="FNO2" s="74"/>
      <c r="FNP2" s="74"/>
      <c r="FNQ2" s="74"/>
      <c r="FNR2" s="74"/>
      <c r="FNS2" s="74"/>
      <c r="FNT2" s="74"/>
      <c r="FNU2" s="74"/>
      <c r="FNV2" s="74"/>
      <c r="FNW2" s="74"/>
      <c r="FNX2" s="74"/>
      <c r="FNY2" s="74"/>
      <c r="FNZ2" s="74"/>
      <c r="FOA2" s="74"/>
      <c r="FOB2" s="74"/>
      <c r="FOC2" s="74"/>
      <c r="FOD2" s="74"/>
      <c r="FOE2" s="74"/>
      <c r="FOF2" s="74"/>
      <c r="FOG2" s="74"/>
      <c r="FOH2" s="74"/>
      <c r="FOI2" s="74"/>
      <c r="FOJ2" s="74"/>
      <c r="FOK2" s="74"/>
      <c r="FOL2" s="74"/>
      <c r="FOM2" s="74"/>
      <c r="FON2" s="74"/>
      <c r="FOO2" s="74"/>
      <c r="FOP2" s="74"/>
      <c r="FOQ2" s="74"/>
      <c r="FOR2" s="74"/>
      <c r="FOS2" s="74"/>
      <c r="FOT2" s="74"/>
      <c r="FOU2" s="74"/>
      <c r="FOV2" s="74"/>
      <c r="FOW2" s="74"/>
      <c r="FOX2" s="74"/>
      <c r="FOY2" s="74"/>
      <c r="FOZ2" s="74"/>
      <c r="FPA2" s="74"/>
      <c r="FPB2" s="74"/>
      <c r="FPC2" s="74"/>
      <c r="FPD2" s="74"/>
      <c r="FPE2" s="74"/>
      <c r="FPF2" s="74"/>
      <c r="FPG2" s="74"/>
      <c r="FPH2" s="74"/>
      <c r="FPI2" s="74"/>
      <c r="FPJ2" s="74"/>
      <c r="FPK2" s="74"/>
      <c r="FPL2" s="74"/>
      <c r="FPM2" s="74"/>
      <c r="FPN2" s="74"/>
      <c r="FPO2" s="74"/>
      <c r="FPP2" s="74"/>
      <c r="FPQ2" s="74"/>
      <c r="FPR2" s="74"/>
      <c r="FPS2" s="74"/>
      <c r="FPT2" s="74"/>
      <c r="FPU2" s="74"/>
      <c r="FPV2" s="74"/>
      <c r="FPW2" s="74"/>
      <c r="FPX2" s="74"/>
      <c r="FPY2" s="74"/>
      <c r="FPZ2" s="74"/>
      <c r="FQA2" s="74"/>
      <c r="FQB2" s="74"/>
      <c r="FQC2" s="74"/>
      <c r="FQD2" s="74"/>
      <c r="FQE2" s="74"/>
      <c r="FQF2" s="74"/>
      <c r="FQG2" s="74"/>
      <c r="FQH2" s="74"/>
      <c r="FQI2" s="74"/>
      <c r="FQJ2" s="74"/>
      <c r="FQK2" s="74"/>
      <c r="FQL2" s="74"/>
      <c r="FQM2" s="74"/>
      <c r="FQN2" s="74"/>
      <c r="FQO2" s="74"/>
      <c r="FQP2" s="74"/>
      <c r="FQQ2" s="74"/>
      <c r="FQR2" s="74"/>
      <c r="FQS2" s="74"/>
      <c r="FQT2" s="74"/>
      <c r="FQU2" s="74"/>
      <c r="FQV2" s="74"/>
      <c r="FQW2" s="74"/>
      <c r="FQX2" s="74"/>
      <c r="FQY2" s="74"/>
      <c r="FQZ2" s="74"/>
      <c r="FRA2" s="74"/>
      <c r="FRB2" s="74"/>
      <c r="FRC2" s="74"/>
      <c r="FRD2" s="74"/>
      <c r="FRE2" s="74"/>
      <c r="FRF2" s="74"/>
      <c r="FRG2" s="74"/>
      <c r="FRH2" s="74"/>
      <c r="FRI2" s="74"/>
      <c r="FRJ2" s="74"/>
      <c r="FRK2" s="74"/>
      <c r="FRL2" s="74"/>
      <c r="FRM2" s="74"/>
      <c r="FRN2" s="74"/>
      <c r="FRO2" s="74"/>
      <c r="FRP2" s="74"/>
      <c r="FRQ2" s="74"/>
      <c r="FRR2" s="74"/>
      <c r="FRS2" s="74"/>
      <c r="FRT2" s="74"/>
      <c r="FRU2" s="74"/>
      <c r="FRV2" s="74"/>
      <c r="FRW2" s="74"/>
      <c r="FRX2" s="74"/>
      <c r="FRY2" s="74"/>
      <c r="FRZ2" s="74"/>
      <c r="FSA2" s="74"/>
      <c r="FSB2" s="74"/>
      <c r="FSC2" s="74"/>
      <c r="FSD2" s="74"/>
      <c r="FSE2" s="74"/>
      <c r="FSF2" s="74"/>
      <c r="FSG2" s="74"/>
      <c r="FSH2" s="74"/>
      <c r="FSI2" s="74"/>
      <c r="FSJ2" s="74"/>
      <c r="FSK2" s="74"/>
      <c r="FSL2" s="74"/>
      <c r="FSM2" s="74"/>
      <c r="FSN2" s="74"/>
      <c r="FSO2" s="74"/>
      <c r="FSP2" s="74"/>
      <c r="FSQ2" s="74"/>
      <c r="FSR2" s="74"/>
      <c r="FSS2" s="74"/>
      <c r="FST2" s="74"/>
      <c r="FSU2" s="74"/>
      <c r="FSV2" s="74"/>
      <c r="FSW2" s="74"/>
      <c r="FSX2" s="74"/>
      <c r="FSY2" s="74"/>
      <c r="FSZ2" s="74"/>
      <c r="FTA2" s="74"/>
      <c r="FTB2" s="74"/>
      <c r="FTC2" s="74"/>
      <c r="FTD2" s="74"/>
      <c r="FTE2" s="74"/>
      <c r="FTF2" s="74"/>
      <c r="FTG2" s="74"/>
      <c r="FTH2" s="74"/>
      <c r="FTI2" s="74"/>
      <c r="FTJ2" s="74"/>
      <c r="FTK2" s="74"/>
      <c r="FTL2" s="74"/>
      <c r="FTM2" s="74"/>
      <c r="FTN2" s="74"/>
      <c r="FTO2" s="74"/>
      <c r="FTP2" s="74"/>
      <c r="FTQ2" s="74"/>
      <c r="FTR2" s="74"/>
      <c r="FTS2" s="74"/>
      <c r="FTT2" s="74"/>
      <c r="FTU2" s="74"/>
      <c r="FTV2" s="74"/>
      <c r="FTW2" s="74"/>
      <c r="FTX2" s="74"/>
      <c r="FTY2" s="74"/>
      <c r="FTZ2" s="74"/>
      <c r="FUA2" s="74"/>
      <c r="FUB2" s="74"/>
      <c r="FUC2" s="74"/>
      <c r="FUD2" s="74"/>
      <c r="FUE2" s="74"/>
      <c r="FUF2" s="74"/>
      <c r="FUG2" s="74"/>
      <c r="FUH2" s="74"/>
      <c r="FUI2" s="74"/>
      <c r="FUJ2" s="74"/>
      <c r="FUK2" s="74"/>
      <c r="FUL2" s="74"/>
      <c r="FUM2" s="74"/>
      <c r="FUN2" s="74"/>
      <c r="FUO2" s="74"/>
      <c r="FUP2" s="74"/>
      <c r="FUQ2" s="74"/>
      <c r="FUR2" s="74"/>
      <c r="FUS2" s="74"/>
      <c r="FUT2" s="74"/>
      <c r="FUU2" s="74"/>
      <c r="FUV2" s="74"/>
      <c r="FUW2" s="74"/>
      <c r="FUX2" s="74"/>
      <c r="FUY2" s="74"/>
      <c r="FUZ2" s="74"/>
      <c r="FVA2" s="74"/>
      <c r="FVB2" s="74"/>
      <c r="FVC2" s="74"/>
      <c r="FVD2" s="74"/>
      <c r="FVE2" s="74"/>
      <c r="FVF2" s="74"/>
      <c r="FVG2" s="74"/>
      <c r="FVH2" s="74"/>
      <c r="FVI2" s="74"/>
      <c r="FVJ2" s="74"/>
      <c r="FVK2" s="74"/>
      <c r="FVL2" s="74"/>
      <c r="FVM2" s="74"/>
      <c r="FVN2" s="74"/>
      <c r="FVO2" s="74"/>
      <c r="FVP2" s="74"/>
      <c r="FVQ2" s="74"/>
      <c r="FVR2" s="74"/>
      <c r="FVS2" s="74"/>
      <c r="FVT2" s="74"/>
      <c r="FVU2" s="74"/>
      <c r="FVV2" s="74"/>
      <c r="FVW2" s="74"/>
      <c r="FVX2" s="74"/>
      <c r="FVY2" s="74"/>
      <c r="FVZ2" s="74"/>
      <c r="FWA2" s="74"/>
      <c r="FWB2" s="74"/>
      <c r="FWC2" s="74"/>
      <c r="FWD2" s="74"/>
      <c r="FWE2" s="74"/>
      <c r="FWF2" s="74"/>
      <c r="FWG2" s="74"/>
      <c r="FWH2" s="74"/>
      <c r="FWI2" s="74"/>
      <c r="FWJ2" s="74"/>
      <c r="FWK2" s="74"/>
      <c r="FWL2" s="74"/>
      <c r="FWM2" s="74"/>
      <c r="FWN2" s="74"/>
      <c r="FWO2" s="74"/>
      <c r="FWP2" s="74"/>
      <c r="FWQ2" s="74"/>
      <c r="FWR2" s="74"/>
      <c r="FWS2" s="74"/>
      <c r="FWT2" s="74"/>
      <c r="FWU2" s="74"/>
      <c r="FWV2" s="74"/>
      <c r="FWW2" s="74"/>
      <c r="FWX2" s="74"/>
      <c r="FWY2" s="74"/>
      <c r="FWZ2" s="74"/>
      <c r="FXA2" s="74"/>
      <c r="FXB2" s="74"/>
      <c r="FXC2" s="74"/>
      <c r="FXD2" s="74"/>
      <c r="FXE2" s="74"/>
      <c r="FXF2" s="74"/>
      <c r="FXG2" s="74"/>
      <c r="FXH2" s="74"/>
      <c r="FXI2" s="74"/>
      <c r="FXJ2" s="74"/>
      <c r="FXK2" s="74"/>
      <c r="FXL2" s="74"/>
      <c r="FXM2" s="74"/>
      <c r="FXN2" s="74"/>
      <c r="FXO2" s="74"/>
      <c r="FXP2" s="74"/>
      <c r="FXQ2" s="74"/>
      <c r="FXR2" s="74"/>
      <c r="FXS2" s="74"/>
      <c r="FXT2" s="74"/>
      <c r="FXU2" s="74"/>
      <c r="FXV2" s="74"/>
      <c r="FXW2" s="74"/>
      <c r="FXX2" s="74"/>
      <c r="FXY2" s="74"/>
      <c r="FXZ2" s="74"/>
      <c r="FYA2" s="74"/>
      <c r="FYB2" s="74"/>
      <c r="FYC2" s="74"/>
      <c r="FYD2" s="74"/>
      <c r="FYE2" s="74"/>
      <c r="FYF2" s="74"/>
      <c r="FYG2" s="74"/>
      <c r="FYH2" s="74"/>
      <c r="FYI2" s="74"/>
      <c r="FYJ2" s="74"/>
      <c r="FYK2" s="74"/>
      <c r="FYL2" s="74"/>
      <c r="FYM2" s="74"/>
      <c r="FYN2" s="74"/>
      <c r="FYO2" s="74"/>
      <c r="FYP2" s="74"/>
      <c r="FYQ2" s="74"/>
      <c r="FYR2" s="74"/>
      <c r="FYS2" s="74"/>
      <c r="FYT2" s="74"/>
      <c r="FYU2" s="74"/>
      <c r="FYV2" s="74"/>
      <c r="FYW2" s="74"/>
      <c r="FYX2" s="74"/>
      <c r="FYY2" s="74"/>
      <c r="FYZ2" s="74"/>
      <c r="FZA2" s="74"/>
      <c r="FZB2" s="74"/>
      <c r="FZC2" s="74"/>
      <c r="FZD2" s="74"/>
      <c r="FZE2" s="74"/>
      <c r="FZF2" s="74"/>
      <c r="FZG2" s="74"/>
      <c r="FZH2" s="74"/>
      <c r="FZI2" s="74"/>
      <c r="FZJ2" s="74"/>
      <c r="FZK2" s="74"/>
      <c r="FZL2" s="74"/>
      <c r="FZM2" s="74"/>
      <c r="FZN2" s="74"/>
      <c r="FZO2" s="74"/>
      <c r="FZP2" s="74"/>
      <c r="FZQ2" s="74"/>
      <c r="FZR2" s="74"/>
      <c r="FZS2" s="74"/>
      <c r="FZT2" s="74"/>
      <c r="FZU2" s="74"/>
      <c r="FZV2" s="74"/>
      <c r="FZW2" s="74"/>
      <c r="FZX2" s="74"/>
      <c r="FZY2" s="74"/>
      <c r="FZZ2" s="74"/>
      <c r="GAA2" s="74"/>
      <c r="GAB2" s="74"/>
      <c r="GAC2" s="74"/>
      <c r="GAD2" s="74"/>
      <c r="GAE2" s="74"/>
      <c r="GAF2" s="74"/>
      <c r="GAG2" s="74"/>
      <c r="GAH2" s="74"/>
      <c r="GAI2" s="74"/>
      <c r="GAJ2" s="74"/>
      <c r="GAK2" s="74"/>
      <c r="GAL2" s="74"/>
      <c r="GAM2" s="74"/>
      <c r="GAN2" s="74"/>
      <c r="GAO2" s="74"/>
      <c r="GAP2" s="74"/>
      <c r="GAQ2" s="74"/>
      <c r="GAR2" s="74"/>
      <c r="GAS2" s="74"/>
      <c r="GAT2" s="74"/>
      <c r="GAU2" s="74"/>
      <c r="GAV2" s="74"/>
      <c r="GAW2" s="74"/>
      <c r="GAX2" s="74"/>
      <c r="GAY2" s="74"/>
      <c r="GAZ2" s="74"/>
      <c r="GBA2" s="74"/>
      <c r="GBB2" s="74"/>
      <c r="GBC2" s="74"/>
      <c r="GBD2" s="74"/>
      <c r="GBE2" s="74"/>
      <c r="GBF2" s="74"/>
      <c r="GBG2" s="74"/>
      <c r="GBH2" s="74"/>
      <c r="GBI2" s="74"/>
      <c r="GBJ2" s="74"/>
      <c r="GBK2" s="74"/>
      <c r="GBL2" s="74"/>
      <c r="GBM2" s="74"/>
      <c r="GBN2" s="74"/>
      <c r="GBO2" s="74"/>
      <c r="GBP2" s="74"/>
      <c r="GBQ2" s="74"/>
      <c r="GBR2" s="74"/>
      <c r="GBS2" s="74"/>
      <c r="GBT2" s="74"/>
      <c r="GBU2" s="74"/>
      <c r="GBV2" s="74"/>
      <c r="GBW2" s="74"/>
      <c r="GBX2" s="74"/>
      <c r="GBY2" s="74"/>
      <c r="GBZ2" s="74"/>
      <c r="GCA2" s="74"/>
      <c r="GCB2" s="74"/>
      <c r="GCC2" s="74"/>
      <c r="GCD2" s="74"/>
      <c r="GCE2" s="74"/>
      <c r="GCF2" s="74"/>
      <c r="GCG2" s="74"/>
      <c r="GCH2" s="74"/>
      <c r="GCI2" s="74"/>
      <c r="GCJ2" s="74"/>
      <c r="GCK2" s="74"/>
      <c r="GCL2" s="74"/>
      <c r="GCM2" s="74"/>
      <c r="GCN2" s="74"/>
      <c r="GCO2" s="74"/>
      <c r="GCP2" s="74"/>
      <c r="GCQ2" s="74"/>
      <c r="GCR2" s="74"/>
      <c r="GCS2" s="74"/>
      <c r="GCT2" s="74"/>
      <c r="GCU2" s="74"/>
      <c r="GCV2" s="74"/>
      <c r="GCW2" s="74"/>
      <c r="GCX2" s="74"/>
      <c r="GCY2" s="74"/>
      <c r="GCZ2" s="74"/>
      <c r="GDA2" s="74"/>
      <c r="GDB2" s="74"/>
      <c r="GDC2" s="74"/>
      <c r="GDD2" s="74"/>
      <c r="GDE2" s="74"/>
      <c r="GDF2" s="74"/>
      <c r="GDG2" s="74"/>
      <c r="GDH2" s="74"/>
      <c r="GDI2" s="74"/>
      <c r="GDJ2" s="74"/>
      <c r="GDK2" s="74"/>
      <c r="GDL2" s="74"/>
      <c r="GDM2" s="74"/>
      <c r="GDN2" s="74"/>
      <c r="GDO2" s="74"/>
      <c r="GDP2" s="74"/>
      <c r="GDQ2" s="74"/>
      <c r="GDR2" s="74"/>
      <c r="GDS2" s="74"/>
      <c r="GDT2" s="74"/>
      <c r="GDU2" s="74"/>
      <c r="GDV2" s="74"/>
      <c r="GDW2" s="74"/>
      <c r="GDX2" s="74"/>
      <c r="GDY2" s="74"/>
      <c r="GDZ2" s="74"/>
      <c r="GEA2" s="74"/>
      <c r="GEB2" s="74"/>
      <c r="GEC2" s="74"/>
      <c r="GED2" s="74"/>
      <c r="GEE2" s="74"/>
      <c r="GEF2" s="74"/>
      <c r="GEG2" s="74"/>
      <c r="GEH2" s="74"/>
      <c r="GEI2" s="74"/>
      <c r="GEJ2" s="74"/>
      <c r="GEK2" s="74"/>
      <c r="GEL2" s="74"/>
      <c r="GEM2" s="74"/>
      <c r="GEN2" s="74"/>
      <c r="GEO2" s="74"/>
      <c r="GEP2" s="74"/>
      <c r="GEQ2" s="74"/>
      <c r="GER2" s="74"/>
      <c r="GES2" s="74"/>
      <c r="GET2" s="74"/>
      <c r="GEU2" s="74"/>
      <c r="GEV2" s="74"/>
      <c r="GEW2" s="74"/>
      <c r="GEX2" s="74"/>
      <c r="GEY2" s="74"/>
      <c r="GEZ2" s="74"/>
      <c r="GFA2" s="74"/>
      <c r="GFB2" s="74"/>
      <c r="GFC2" s="74"/>
      <c r="GFD2" s="74"/>
      <c r="GFE2" s="74"/>
      <c r="GFF2" s="74"/>
      <c r="GFG2" s="74"/>
      <c r="GFH2" s="74"/>
      <c r="GFI2" s="74"/>
      <c r="GFJ2" s="74"/>
      <c r="GFK2" s="74"/>
      <c r="GFL2" s="74"/>
      <c r="GFM2" s="74"/>
      <c r="GFN2" s="74"/>
      <c r="GFO2" s="74"/>
      <c r="GFP2" s="74"/>
      <c r="GFQ2" s="74"/>
      <c r="GFR2" s="74"/>
      <c r="GFS2" s="74"/>
      <c r="GFT2" s="74"/>
      <c r="GFU2" s="74"/>
      <c r="GFV2" s="74"/>
      <c r="GFW2" s="74"/>
      <c r="GFX2" s="74"/>
      <c r="GFY2" s="74"/>
      <c r="GFZ2" s="74"/>
      <c r="GGA2" s="74"/>
      <c r="GGB2" s="74"/>
      <c r="GGC2" s="74"/>
      <c r="GGD2" s="74"/>
      <c r="GGE2" s="74"/>
      <c r="GGF2" s="74"/>
      <c r="GGG2" s="74"/>
      <c r="GGH2" s="74"/>
      <c r="GGI2" s="74"/>
      <c r="GGJ2" s="74"/>
      <c r="GGK2" s="74"/>
      <c r="GGL2" s="74"/>
      <c r="GGM2" s="74"/>
      <c r="GGN2" s="74"/>
      <c r="GGO2" s="74"/>
      <c r="GGP2" s="74"/>
      <c r="GGQ2" s="74"/>
      <c r="GGR2" s="74"/>
      <c r="GGS2" s="74"/>
      <c r="GGT2" s="74"/>
      <c r="GGU2" s="74"/>
      <c r="GGV2" s="74"/>
      <c r="GGW2" s="74"/>
      <c r="GGX2" s="74"/>
      <c r="GGY2" s="74"/>
      <c r="GGZ2" s="74"/>
      <c r="GHA2" s="74"/>
      <c r="GHB2" s="74"/>
      <c r="GHC2" s="74"/>
      <c r="GHD2" s="74"/>
      <c r="GHE2" s="74"/>
      <c r="GHF2" s="74"/>
      <c r="GHG2" s="74"/>
      <c r="GHH2" s="74"/>
      <c r="GHI2" s="74"/>
      <c r="GHJ2" s="74"/>
      <c r="GHK2" s="74"/>
      <c r="GHL2" s="74"/>
      <c r="GHM2" s="74"/>
      <c r="GHN2" s="74"/>
      <c r="GHO2" s="74"/>
      <c r="GHP2" s="74"/>
      <c r="GHQ2" s="74"/>
      <c r="GHR2" s="74"/>
      <c r="GHS2" s="74"/>
      <c r="GHT2" s="74"/>
      <c r="GHU2" s="74"/>
      <c r="GHV2" s="74"/>
      <c r="GHW2" s="74"/>
      <c r="GHX2" s="74"/>
      <c r="GHY2" s="74"/>
      <c r="GHZ2" s="74"/>
      <c r="GIA2" s="74"/>
      <c r="GIB2" s="74"/>
      <c r="GIC2" s="74"/>
      <c r="GID2" s="74"/>
      <c r="GIE2" s="74"/>
      <c r="GIF2" s="74"/>
      <c r="GIG2" s="74"/>
      <c r="GIH2" s="74"/>
      <c r="GII2" s="74"/>
      <c r="GIJ2" s="74"/>
      <c r="GIK2" s="74"/>
      <c r="GIL2" s="74"/>
      <c r="GIM2" s="74"/>
      <c r="GIN2" s="74"/>
      <c r="GIO2" s="74"/>
      <c r="GIP2" s="74"/>
      <c r="GIQ2" s="74"/>
      <c r="GIR2" s="74"/>
      <c r="GIS2" s="74"/>
      <c r="GIT2" s="74"/>
      <c r="GIU2" s="74"/>
      <c r="GIV2" s="74"/>
      <c r="GIW2" s="74"/>
      <c r="GIX2" s="74"/>
      <c r="GIY2" s="74"/>
      <c r="GIZ2" s="74"/>
      <c r="GJA2" s="74"/>
      <c r="GJB2" s="74"/>
      <c r="GJC2" s="74"/>
      <c r="GJD2" s="74"/>
      <c r="GJE2" s="74"/>
      <c r="GJF2" s="74"/>
      <c r="GJG2" s="74"/>
      <c r="GJH2" s="74"/>
      <c r="GJI2" s="74"/>
      <c r="GJJ2" s="74"/>
      <c r="GJK2" s="74"/>
      <c r="GJL2" s="74"/>
      <c r="GJM2" s="74"/>
      <c r="GJN2" s="74"/>
      <c r="GJO2" s="74"/>
      <c r="GJP2" s="74"/>
      <c r="GJQ2" s="74"/>
      <c r="GJR2" s="74"/>
      <c r="GJS2" s="74"/>
      <c r="GJT2" s="74"/>
      <c r="GJU2" s="74"/>
      <c r="GJV2" s="74"/>
      <c r="GJW2" s="74"/>
      <c r="GJX2" s="74"/>
      <c r="GJY2" s="74"/>
      <c r="GJZ2" s="74"/>
      <c r="GKA2" s="74"/>
      <c r="GKB2" s="74"/>
      <c r="GKC2" s="74"/>
      <c r="GKD2" s="74"/>
      <c r="GKE2" s="74"/>
      <c r="GKF2" s="74"/>
      <c r="GKG2" s="74"/>
      <c r="GKH2" s="74"/>
      <c r="GKI2" s="74"/>
      <c r="GKJ2" s="74"/>
      <c r="GKK2" s="74"/>
      <c r="GKL2" s="74"/>
      <c r="GKM2" s="74"/>
      <c r="GKN2" s="74"/>
      <c r="GKO2" s="74"/>
      <c r="GKP2" s="74"/>
      <c r="GKQ2" s="74"/>
      <c r="GKR2" s="74"/>
      <c r="GKS2" s="74"/>
      <c r="GKT2" s="74"/>
      <c r="GKU2" s="74"/>
      <c r="GKV2" s="74"/>
      <c r="GKW2" s="74"/>
      <c r="GKX2" s="74"/>
      <c r="GKY2" s="74"/>
      <c r="GKZ2" s="74"/>
      <c r="GLA2" s="74"/>
      <c r="GLB2" s="74"/>
      <c r="GLC2" s="74"/>
      <c r="GLD2" s="74"/>
      <c r="GLE2" s="74"/>
      <c r="GLF2" s="74"/>
      <c r="GLG2" s="74"/>
      <c r="GLH2" s="74"/>
      <c r="GLI2" s="74"/>
      <c r="GLJ2" s="74"/>
      <c r="GLK2" s="74"/>
      <c r="GLL2" s="74"/>
      <c r="GLM2" s="74"/>
      <c r="GLN2" s="74"/>
      <c r="GLO2" s="74"/>
      <c r="GLP2" s="74"/>
      <c r="GLQ2" s="74"/>
      <c r="GLR2" s="74"/>
      <c r="GLS2" s="74"/>
      <c r="GLT2" s="74"/>
      <c r="GLU2" s="74"/>
      <c r="GLV2" s="74"/>
      <c r="GLW2" s="74"/>
      <c r="GLX2" s="74"/>
      <c r="GLY2" s="74"/>
      <c r="GLZ2" s="74"/>
      <c r="GMA2" s="74"/>
      <c r="GMB2" s="74"/>
      <c r="GMC2" s="74"/>
      <c r="GMD2" s="74"/>
      <c r="GME2" s="74"/>
      <c r="GMF2" s="74"/>
      <c r="GMG2" s="74"/>
      <c r="GMH2" s="74"/>
      <c r="GMI2" s="74"/>
      <c r="GMJ2" s="74"/>
      <c r="GMK2" s="74"/>
      <c r="GML2" s="74"/>
      <c r="GMM2" s="74"/>
      <c r="GMN2" s="74"/>
      <c r="GMO2" s="74"/>
      <c r="GMP2" s="74"/>
      <c r="GMQ2" s="74"/>
      <c r="GMR2" s="74"/>
      <c r="GMS2" s="74"/>
      <c r="GMT2" s="74"/>
      <c r="GMU2" s="74"/>
      <c r="GMV2" s="74"/>
      <c r="GMW2" s="74"/>
      <c r="GMX2" s="74"/>
      <c r="GMY2" s="74"/>
      <c r="GMZ2" s="74"/>
      <c r="GNA2" s="74"/>
      <c r="GNB2" s="74"/>
      <c r="GNC2" s="74"/>
      <c r="GND2" s="74"/>
      <c r="GNE2" s="74"/>
      <c r="GNF2" s="74"/>
      <c r="GNG2" s="74"/>
      <c r="GNH2" s="74"/>
      <c r="GNI2" s="74"/>
      <c r="GNJ2" s="74"/>
      <c r="GNK2" s="74"/>
      <c r="GNL2" s="74"/>
      <c r="GNM2" s="74"/>
      <c r="GNN2" s="74"/>
      <c r="GNO2" s="74"/>
      <c r="GNP2" s="74"/>
      <c r="GNQ2" s="74"/>
      <c r="GNR2" s="74"/>
      <c r="GNS2" s="74"/>
      <c r="GNT2" s="74"/>
      <c r="GNU2" s="74"/>
      <c r="GNV2" s="74"/>
      <c r="GNW2" s="74"/>
      <c r="GNX2" s="74"/>
      <c r="GNY2" s="74"/>
      <c r="GNZ2" s="74"/>
      <c r="GOA2" s="74"/>
      <c r="GOB2" s="74"/>
      <c r="GOC2" s="74"/>
      <c r="GOD2" s="74"/>
      <c r="GOE2" s="74"/>
      <c r="GOF2" s="74"/>
      <c r="GOG2" s="74"/>
      <c r="GOH2" s="74"/>
      <c r="GOI2" s="74"/>
      <c r="GOJ2" s="74"/>
      <c r="GOK2" s="74"/>
      <c r="GOL2" s="74"/>
      <c r="GOM2" s="74"/>
      <c r="GON2" s="74"/>
      <c r="GOO2" s="74"/>
      <c r="GOP2" s="74"/>
      <c r="GOQ2" s="74"/>
      <c r="GOR2" s="74"/>
      <c r="GOS2" s="74"/>
      <c r="GOT2" s="74"/>
      <c r="GOU2" s="74"/>
      <c r="GOV2" s="74"/>
      <c r="GOW2" s="74"/>
      <c r="GOX2" s="74"/>
      <c r="GOY2" s="74"/>
      <c r="GOZ2" s="74"/>
      <c r="GPA2" s="74"/>
      <c r="GPB2" s="74"/>
      <c r="GPC2" s="74"/>
      <c r="GPD2" s="74"/>
      <c r="GPE2" s="74"/>
      <c r="GPF2" s="74"/>
      <c r="GPG2" s="74"/>
      <c r="GPH2" s="74"/>
      <c r="GPI2" s="74"/>
      <c r="GPJ2" s="74"/>
      <c r="GPK2" s="74"/>
      <c r="GPL2" s="74"/>
      <c r="GPM2" s="74"/>
      <c r="GPN2" s="74"/>
      <c r="GPO2" s="74"/>
      <c r="GPP2" s="74"/>
      <c r="GPQ2" s="74"/>
      <c r="GPR2" s="74"/>
      <c r="GPS2" s="74"/>
      <c r="GPT2" s="74"/>
      <c r="GPU2" s="74"/>
      <c r="GPV2" s="74"/>
      <c r="GPW2" s="74"/>
      <c r="GPX2" s="74"/>
      <c r="GPY2" s="74"/>
      <c r="GPZ2" s="74"/>
      <c r="GQA2" s="74"/>
      <c r="GQB2" s="74"/>
      <c r="GQC2" s="74"/>
      <c r="GQD2" s="74"/>
      <c r="GQE2" s="74"/>
      <c r="GQF2" s="74"/>
      <c r="GQG2" s="74"/>
      <c r="GQH2" s="74"/>
      <c r="GQI2" s="74"/>
      <c r="GQJ2" s="74"/>
      <c r="GQK2" s="74"/>
      <c r="GQL2" s="74"/>
      <c r="GQM2" s="74"/>
      <c r="GQN2" s="74"/>
      <c r="GQO2" s="74"/>
      <c r="GQP2" s="74"/>
      <c r="GQQ2" s="74"/>
      <c r="GQR2" s="74"/>
      <c r="GQS2" s="74"/>
      <c r="GQT2" s="74"/>
      <c r="GQU2" s="74"/>
      <c r="GQV2" s="74"/>
      <c r="GQW2" s="74"/>
      <c r="GQX2" s="74"/>
      <c r="GQY2" s="74"/>
      <c r="GQZ2" s="74"/>
      <c r="GRA2" s="74"/>
      <c r="GRB2" s="74"/>
      <c r="GRC2" s="74"/>
      <c r="GRD2" s="74"/>
      <c r="GRE2" s="74"/>
      <c r="GRF2" s="74"/>
      <c r="GRG2" s="74"/>
      <c r="GRH2" s="74"/>
      <c r="GRI2" s="74"/>
      <c r="GRJ2" s="74"/>
      <c r="GRK2" s="74"/>
      <c r="GRL2" s="74"/>
      <c r="GRM2" s="74"/>
      <c r="GRN2" s="74"/>
      <c r="GRO2" s="74"/>
      <c r="GRP2" s="74"/>
      <c r="GRQ2" s="74"/>
      <c r="GRR2" s="74"/>
      <c r="GRS2" s="74"/>
      <c r="GRT2" s="74"/>
      <c r="GRU2" s="74"/>
      <c r="GRV2" s="74"/>
      <c r="GRW2" s="74"/>
      <c r="GRX2" s="74"/>
      <c r="GRY2" s="74"/>
      <c r="GRZ2" s="74"/>
      <c r="GSA2" s="74"/>
      <c r="GSB2" s="74"/>
      <c r="GSC2" s="74"/>
      <c r="GSD2" s="74"/>
      <c r="GSE2" s="74"/>
      <c r="GSF2" s="74"/>
      <c r="GSG2" s="74"/>
      <c r="GSH2" s="74"/>
      <c r="GSI2" s="74"/>
      <c r="GSJ2" s="74"/>
      <c r="GSK2" s="74"/>
      <c r="GSL2" s="74"/>
      <c r="GSM2" s="74"/>
      <c r="GSN2" s="74"/>
      <c r="GSO2" s="74"/>
      <c r="GSP2" s="74"/>
      <c r="GSQ2" s="74"/>
      <c r="GSR2" s="74"/>
      <c r="GSS2" s="74"/>
      <c r="GST2" s="74"/>
      <c r="GSU2" s="74"/>
      <c r="GSV2" s="74"/>
      <c r="GSW2" s="74"/>
      <c r="GSX2" s="74"/>
      <c r="GSY2" s="74"/>
      <c r="GSZ2" s="74"/>
      <c r="GTA2" s="74"/>
      <c r="GTB2" s="74"/>
      <c r="GTC2" s="74"/>
      <c r="GTD2" s="74"/>
      <c r="GTE2" s="74"/>
      <c r="GTF2" s="74"/>
      <c r="GTG2" s="74"/>
      <c r="GTH2" s="74"/>
      <c r="GTI2" s="74"/>
      <c r="GTJ2" s="74"/>
      <c r="GTK2" s="74"/>
      <c r="GTL2" s="74"/>
      <c r="GTM2" s="74"/>
      <c r="GTN2" s="74"/>
      <c r="GTO2" s="74"/>
      <c r="GTP2" s="74"/>
      <c r="GTQ2" s="74"/>
      <c r="GTR2" s="74"/>
      <c r="GTS2" s="74"/>
      <c r="GTT2" s="74"/>
      <c r="GTU2" s="74"/>
      <c r="GTV2" s="74"/>
      <c r="GTW2" s="74"/>
      <c r="GTX2" s="74"/>
      <c r="GTY2" s="74"/>
      <c r="GTZ2" s="74"/>
      <c r="GUA2" s="74"/>
      <c r="GUB2" s="74"/>
      <c r="GUC2" s="74"/>
      <c r="GUD2" s="74"/>
      <c r="GUE2" s="74"/>
      <c r="GUF2" s="74"/>
      <c r="GUG2" s="74"/>
      <c r="GUH2" s="74"/>
      <c r="GUI2" s="74"/>
      <c r="GUJ2" s="74"/>
      <c r="GUK2" s="74"/>
      <c r="GUL2" s="74"/>
      <c r="GUM2" s="74"/>
      <c r="GUN2" s="74"/>
      <c r="GUO2" s="74"/>
      <c r="GUP2" s="74"/>
      <c r="GUQ2" s="74"/>
      <c r="GUR2" s="74"/>
      <c r="GUS2" s="74"/>
      <c r="GUT2" s="74"/>
      <c r="GUU2" s="74"/>
      <c r="GUV2" s="74"/>
      <c r="GUW2" s="74"/>
      <c r="GUX2" s="74"/>
      <c r="GUY2" s="74"/>
      <c r="GUZ2" s="74"/>
      <c r="GVA2" s="74"/>
      <c r="GVB2" s="74"/>
      <c r="GVC2" s="74"/>
      <c r="GVD2" s="74"/>
      <c r="GVE2" s="74"/>
      <c r="GVF2" s="74"/>
      <c r="GVG2" s="74"/>
      <c r="GVH2" s="74"/>
      <c r="GVI2" s="74"/>
      <c r="GVJ2" s="74"/>
      <c r="GVK2" s="74"/>
      <c r="GVL2" s="74"/>
      <c r="GVM2" s="74"/>
      <c r="GVN2" s="74"/>
      <c r="GVO2" s="74"/>
      <c r="GVP2" s="74"/>
      <c r="GVQ2" s="74"/>
      <c r="GVR2" s="74"/>
      <c r="GVS2" s="74"/>
      <c r="GVT2" s="74"/>
      <c r="GVU2" s="74"/>
      <c r="GVV2" s="74"/>
      <c r="GVW2" s="74"/>
      <c r="GVX2" s="74"/>
      <c r="GVY2" s="74"/>
      <c r="GVZ2" s="74"/>
      <c r="GWA2" s="74"/>
      <c r="GWB2" s="74"/>
      <c r="GWC2" s="74"/>
      <c r="GWD2" s="74"/>
      <c r="GWE2" s="74"/>
      <c r="GWF2" s="74"/>
      <c r="GWG2" s="74"/>
      <c r="GWH2" s="74"/>
      <c r="GWI2" s="74"/>
      <c r="GWJ2" s="74"/>
      <c r="GWK2" s="74"/>
      <c r="GWL2" s="74"/>
      <c r="GWM2" s="74"/>
      <c r="GWN2" s="74"/>
      <c r="GWO2" s="74"/>
      <c r="GWP2" s="74"/>
      <c r="GWQ2" s="74"/>
      <c r="GWR2" s="74"/>
      <c r="GWS2" s="74"/>
      <c r="GWT2" s="74"/>
      <c r="GWU2" s="74"/>
      <c r="GWV2" s="74"/>
      <c r="GWW2" s="74"/>
      <c r="GWX2" s="74"/>
      <c r="GWY2" s="74"/>
      <c r="GWZ2" s="74"/>
      <c r="GXA2" s="74"/>
      <c r="GXB2" s="74"/>
      <c r="GXC2" s="74"/>
      <c r="GXD2" s="74"/>
      <c r="GXE2" s="74"/>
      <c r="GXF2" s="74"/>
      <c r="GXG2" s="74"/>
      <c r="GXH2" s="74"/>
      <c r="GXI2" s="74"/>
      <c r="GXJ2" s="74"/>
      <c r="GXK2" s="74"/>
      <c r="GXL2" s="74"/>
      <c r="GXM2" s="74"/>
      <c r="GXN2" s="74"/>
      <c r="GXO2" s="74"/>
      <c r="GXP2" s="74"/>
      <c r="GXQ2" s="74"/>
      <c r="GXR2" s="74"/>
      <c r="GXS2" s="74"/>
      <c r="GXT2" s="74"/>
      <c r="GXU2" s="74"/>
      <c r="GXV2" s="74"/>
      <c r="GXW2" s="74"/>
      <c r="GXX2" s="74"/>
      <c r="GXY2" s="74"/>
      <c r="GXZ2" s="74"/>
      <c r="GYA2" s="74"/>
      <c r="GYB2" s="74"/>
      <c r="GYC2" s="74"/>
      <c r="GYD2" s="74"/>
      <c r="GYE2" s="74"/>
      <c r="GYF2" s="74"/>
      <c r="GYG2" s="74"/>
      <c r="GYH2" s="74"/>
      <c r="GYI2" s="74"/>
      <c r="GYJ2" s="74"/>
      <c r="GYK2" s="74"/>
      <c r="GYL2" s="74"/>
      <c r="GYM2" s="74"/>
      <c r="GYN2" s="74"/>
      <c r="GYO2" s="74"/>
      <c r="GYP2" s="74"/>
      <c r="GYQ2" s="74"/>
      <c r="GYR2" s="74"/>
      <c r="GYS2" s="74"/>
      <c r="GYT2" s="74"/>
      <c r="GYU2" s="74"/>
      <c r="GYV2" s="74"/>
      <c r="GYW2" s="74"/>
      <c r="GYX2" s="74"/>
      <c r="GYY2" s="74"/>
      <c r="GYZ2" s="74"/>
      <c r="GZA2" s="74"/>
      <c r="GZB2" s="74"/>
      <c r="GZC2" s="74"/>
      <c r="GZD2" s="74"/>
      <c r="GZE2" s="74"/>
      <c r="GZF2" s="74"/>
      <c r="GZG2" s="74"/>
      <c r="GZH2" s="74"/>
      <c r="GZI2" s="74"/>
      <c r="GZJ2" s="74"/>
      <c r="GZK2" s="74"/>
      <c r="GZL2" s="74"/>
      <c r="GZM2" s="74"/>
      <c r="GZN2" s="74"/>
      <c r="GZO2" s="74"/>
      <c r="GZP2" s="74"/>
      <c r="GZQ2" s="74"/>
      <c r="GZR2" s="74"/>
      <c r="GZS2" s="74"/>
      <c r="GZT2" s="74"/>
      <c r="GZU2" s="74"/>
      <c r="GZV2" s="74"/>
      <c r="GZW2" s="74"/>
      <c r="GZX2" s="74"/>
      <c r="GZY2" s="74"/>
      <c r="GZZ2" s="74"/>
      <c r="HAA2" s="74"/>
      <c r="HAB2" s="74"/>
      <c r="HAC2" s="74"/>
      <c r="HAD2" s="74"/>
      <c r="HAE2" s="74"/>
      <c r="HAF2" s="74"/>
      <c r="HAG2" s="74"/>
      <c r="HAH2" s="74"/>
      <c r="HAI2" s="74"/>
      <c r="HAJ2" s="74"/>
      <c r="HAK2" s="74"/>
      <c r="HAL2" s="74"/>
      <c r="HAM2" s="74"/>
      <c r="HAN2" s="74"/>
      <c r="HAO2" s="74"/>
      <c r="HAP2" s="74"/>
      <c r="HAQ2" s="74"/>
      <c r="HAR2" s="74"/>
      <c r="HAS2" s="74"/>
      <c r="HAT2" s="74"/>
      <c r="HAU2" s="74"/>
      <c r="HAV2" s="74"/>
      <c r="HAW2" s="74"/>
      <c r="HAX2" s="74"/>
      <c r="HAY2" s="74"/>
      <c r="HAZ2" s="74"/>
      <c r="HBA2" s="74"/>
      <c r="HBB2" s="74"/>
      <c r="HBC2" s="74"/>
      <c r="HBD2" s="74"/>
      <c r="HBE2" s="74"/>
      <c r="HBF2" s="74"/>
      <c r="HBG2" s="74"/>
      <c r="HBH2" s="74"/>
      <c r="HBI2" s="74"/>
      <c r="HBJ2" s="74"/>
      <c r="HBK2" s="74"/>
      <c r="HBL2" s="74"/>
      <c r="HBM2" s="74"/>
      <c r="HBN2" s="74"/>
      <c r="HBO2" s="74"/>
      <c r="HBP2" s="74"/>
      <c r="HBQ2" s="74"/>
      <c r="HBR2" s="74"/>
      <c r="HBS2" s="74"/>
      <c r="HBT2" s="74"/>
      <c r="HBU2" s="74"/>
      <c r="HBV2" s="74"/>
      <c r="HBW2" s="74"/>
      <c r="HBX2" s="74"/>
      <c r="HBY2" s="74"/>
      <c r="HBZ2" s="74"/>
      <c r="HCA2" s="74"/>
      <c r="HCB2" s="74"/>
      <c r="HCC2" s="74"/>
      <c r="HCD2" s="74"/>
      <c r="HCE2" s="74"/>
      <c r="HCF2" s="74"/>
      <c r="HCG2" s="74"/>
      <c r="HCH2" s="74"/>
      <c r="HCI2" s="74"/>
      <c r="HCJ2" s="74"/>
      <c r="HCK2" s="74"/>
      <c r="HCL2" s="74"/>
      <c r="HCM2" s="74"/>
      <c r="HCN2" s="74"/>
      <c r="HCO2" s="74"/>
      <c r="HCP2" s="74"/>
      <c r="HCQ2" s="74"/>
      <c r="HCR2" s="74"/>
      <c r="HCS2" s="74"/>
      <c r="HCT2" s="74"/>
      <c r="HCU2" s="74"/>
      <c r="HCV2" s="74"/>
      <c r="HCW2" s="74"/>
      <c r="HCX2" s="74"/>
      <c r="HCY2" s="74"/>
      <c r="HCZ2" s="74"/>
      <c r="HDA2" s="74"/>
      <c r="HDB2" s="74"/>
      <c r="HDC2" s="74"/>
      <c r="HDD2" s="74"/>
      <c r="HDE2" s="74"/>
      <c r="HDF2" s="74"/>
      <c r="HDG2" s="74"/>
      <c r="HDH2" s="74"/>
      <c r="HDI2" s="74"/>
      <c r="HDJ2" s="74"/>
      <c r="HDK2" s="74"/>
      <c r="HDL2" s="74"/>
      <c r="HDM2" s="74"/>
      <c r="HDN2" s="74"/>
      <c r="HDO2" s="74"/>
      <c r="HDP2" s="74"/>
      <c r="HDQ2" s="74"/>
      <c r="HDR2" s="74"/>
      <c r="HDS2" s="74"/>
      <c r="HDT2" s="74"/>
      <c r="HDU2" s="74"/>
      <c r="HDV2" s="74"/>
      <c r="HDW2" s="74"/>
      <c r="HDX2" s="74"/>
      <c r="HDY2" s="74"/>
      <c r="HDZ2" s="74"/>
      <c r="HEA2" s="74"/>
      <c r="HEB2" s="74"/>
      <c r="HEC2" s="74"/>
      <c r="HED2" s="74"/>
      <c r="HEE2" s="74"/>
      <c r="HEF2" s="74"/>
      <c r="HEG2" s="74"/>
      <c r="HEH2" s="74"/>
      <c r="HEI2" s="74"/>
      <c r="HEJ2" s="74"/>
      <c r="HEK2" s="74"/>
      <c r="HEL2" s="74"/>
      <c r="HEM2" s="74"/>
      <c r="HEN2" s="74"/>
      <c r="HEO2" s="74"/>
      <c r="HEP2" s="74"/>
      <c r="HEQ2" s="74"/>
      <c r="HER2" s="74"/>
      <c r="HES2" s="74"/>
      <c r="HET2" s="74"/>
      <c r="HEU2" s="74"/>
      <c r="HEV2" s="74"/>
      <c r="HEW2" s="74"/>
      <c r="HEX2" s="74"/>
      <c r="HEY2" s="74"/>
      <c r="HEZ2" s="74"/>
      <c r="HFA2" s="74"/>
      <c r="HFB2" s="74"/>
      <c r="HFC2" s="74"/>
      <c r="HFD2" s="74"/>
      <c r="HFE2" s="74"/>
      <c r="HFF2" s="74"/>
      <c r="HFG2" s="74"/>
      <c r="HFH2" s="74"/>
      <c r="HFI2" s="74"/>
      <c r="HFJ2" s="74"/>
      <c r="HFK2" s="74"/>
      <c r="HFL2" s="74"/>
      <c r="HFM2" s="74"/>
      <c r="HFN2" s="74"/>
      <c r="HFO2" s="74"/>
      <c r="HFP2" s="74"/>
      <c r="HFQ2" s="74"/>
      <c r="HFR2" s="74"/>
      <c r="HFS2" s="74"/>
      <c r="HFT2" s="74"/>
      <c r="HFU2" s="74"/>
      <c r="HFV2" s="74"/>
      <c r="HFW2" s="74"/>
      <c r="HFX2" s="74"/>
      <c r="HFY2" s="74"/>
      <c r="HFZ2" s="74"/>
      <c r="HGA2" s="74"/>
      <c r="HGB2" s="74"/>
      <c r="HGC2" s="74"/>
      <c r="HGD2" s="74"/>
      <c r="HGE2" s="74"/>
      <c r="HGF2" s="74"/>
      <c r="HGG2" s="74"/>
      <c r="HGH2" s="74"/>
      <c r="HGI2" s="74"/>
      <c r="HGJ2" s="74"/>
      <c r="HGK2" s="74"/>
      <c r="HGL2" s="74"/>
      <c r="HGM2" s="74"/>
      <c r="HGN2" s="74"/>
      <c r="HGO2" s="74"/>
      <c r="HGP2" s="74"/>
      <c r="HGQ2" s="74"/>
      <c r="HGR2" s="74"/>
      <c r="HGS2" s="74"/>
      <c r="HGT2" s="74"/>
      <c r="HGU2" s="74"/>
      <c r="HGV2" s="74"/>
      <c r="HGW2" s="74"/>
      <c r="HGX2" s="74"/>
      <c r="HGY2" s="74"/>
      <c r="HGZ2" s="74"/>
      <c r="HHA2" s="74"/>
      <c r="HHB2" s="74"/>
      <c r="HHC2" s="74"/>
      <c r="HHD2" s="74"/>
      <c r="HHE2" s="74"/>
      <c r="HHF2" s="74"/>
      <c r="HHG2" s="74"/>
      <c r="HHH2" s="74"/>
      <c r="HHI2" s="74"/>
      <c r="HHJ2" s="74"/>
      <c r="HHK2" s="74"/>
      <c r="HHL2" s="74"/>
      <c r="HHM2" s="74"/>
      <c r="HHN2" s="74"/>
      <c r="HHO2" s="74"/>
      <c r="HHP2" s="74"/>
      <c r="HHQ2" s="74"/>
      <c r="HHR2" s="74"/>
      <c r="HHS2" s="74"/>
      <c r="HHT2" s="74"/>
      <c r="HHU2" s="74"/>
      <c r="HHV2" s="74"/>
      <c r="HHW2" s="74"/>
      <c r="HHX2" s="74"/>
      <c r="HHY2" s="74"/>
      <c r="HHZ2" s="74"/>
      <c r="HIA2" s="74"/>
      <c r="HIB2" s="74"/>
      <c r="HIC2" s="74"/>
      <c r="HID2" s="74"/>
      <c r="HIE2" s="74"/>
      <c r="HIF2" s="74"/>
      <c r="HIG2" s="74"/>
      <c r="HIH2" s="74"/>
      <c r="HII2" s="74"/>
      <c r="HIJ2" s="74"/>
      <c r="HIK2" s="74"/>
      <c r="HIL2" s="74"/>
      <c r="HIM2" s="74"/>
      <c r="HIN2" s="74"/>
      <c r="HIO2" s="74"/>
      <c r="HIP2" s="74"/>
      <c r="HIQ2" s="74"/>
      <c r="HIR2" s="74"/>
      <c r="HIS2" s="74"/>
      <c r="HIT2" s="74"/>
      <c r="HIU2" s="74"/>
      <c r="HIV2" s="74"/>
      <c r="HIW2" s="74"/>
      <c r="HIX2" s="74"/>
      <c r="HIY2" s="74"/>
      <c r="HIZ2" s="74"/>
      <c r="HJA2" s="74"/>
      <c r="HJB2" s="74"/>
      <c r="HJC2" s="74"/>
      <c r="HJD2" s="74"/>
      <c r="HJE2" s="74"/>
      <c r="HJF2" s="74"/>
      <c r="HJG2" s="74"/>
      <c r="HJH2" s="74"/>
      <c r="HJI2" s="74"/>
      <c r="HJJ2" s="74"/>
      <c r="HJK2" s="74"/>
      <c r="HJL2" s="74"/>
      <c r="HJM2" s="74"/>
      <c r="HJN2" s="74"/>
      <c r="HJO2" s="74"/>
      <c r="HJP2" s="74"/>
      <c r="HJQ2" s="74"/>
      <c r="HJR2" s="74"/>
      <c r="HJS2" s="74"/>
      <c r="HJT2" s="74"/>
      <c r="HJU2" s="74"/>
      <c r="HJV2" s="74"/>
      <c r="HJW2" s="74"/>
      <c r="HJX2" s="74"/>
      <c r="HJY2" s="74"/>
      <c r="HJZ2" s="74"/>
      <c r="HKA2" s="74"/>
      <c r="HKB2" s="74"/>
      <c r="HKC2" s="74"/>
      <c r="HKD2" s="74"/>
      <c r="HKE2" s="74"/>
      <c r="HKF2" s="74"/>
      <c r="HKG2" s="74"/>
      <c r="HKH2" s="74"/>
      <c r="HKI2" s="74"/>
      <c r="HKJ2" s="74"/>
      <c r="HKK2" s="74"/>
      <c r="HKL2" s="74"/>
      <c r="HKM2" s="74"/>
      <c r="HKN2" s="74"/>
      <c r="HKO2" s="74"/>
      <c r="HKP2" s="74"/>
      <c r="HKQ2" s="74"/>
      <c r="HKR2" s="74"/>
      <c r="HKS2" s="74"/>
      <c r="HKT2" s="74"/>
      <c r="HKU2" s="74"/>
      <c r="HKV2" s="74"/>
      <c r="HKW2" s="74"/>
      <c r="HKX2" s="74"/>
      <c r="HKY2" s="74"/>
      <c r="HKZ2" s="74"/>
      <c r="HLA2" s="74"/>
      <c r="HLB2" s="74"/>
      <c r="HLC2" s="74"/>
      <c r="HLD2" s="74"/>
      <c r="HLE2" s="74"/>
      <c r="HLF2" s="74"/>
      <c r="HLG2" s="74"/>
      <c r="HLH2" s="74"/>
      <c r="HLI2" s="74"/>
      <c r="HLJ2" s="74"/>
      <c r="HLK2" s="74"/>
      <c r="HLL2" s="74"/>
      <c r="HLM2" s="74"/>
      <c r="HLN2" s="74"/>
      <c r="HLO2" s="74"/>
      <c r="HLP2" s="74"/>
      <c r="HLQ2" s="74"/>
      <c r="HLR2" s="74"/>
      <c r="HLS2" s="74"/>
      <c r="HLT2" s="74"/>
      <c r="HLU2" s="74"/>
      <c r="HLV2" s="74"/>
      <c r="HLW2" s="74"/>
      <c r="HLX2" s="74"/>
      <c r="HLY2" s="74"/>
      <c r="HLZ2" s="74"/>
      <c r="HMA2" s="74"/>
      <c r="HMB2" s="74"/>
      <c r="HMC2" s="74"/>
      <c r="HMD2" s="74"/>
      <c r="HME2" s="74"/>
      <c r="HMF2" s="74"/>
      <c r="HMG2" s="74"/>
      <c r="HMH2" s="74"/>
      <c r="HMI2" s="74"/>
      <c r="HMJ2" s="74"/>
      <c r="HMK2" s="74"/>
      <c r="HML2" s="74"/>
      <c r="HMM2" s="74"/>
      <c r="HMN2" s="74"/>
      <c r="HMO2" s="74"/>
      <c r="HMP2" s="74"/>
      <c r="HMQ2" s="74"/>
      <c r="HMR2" s="74"/>
      <c r="HMS2" s="74"/>
      <c r="HMT2" s="74"/>
      <c r="HMU2" s="74"/>
      <c r="HMV2" s="74"/>
      <c r="HMW2" s="74"/>
      <c r="HMX2" s="74"/>
      <c r="HMY2" s="74"/>
      <c r="HMZ2" s="74"/>
      <c r="HNA2" s="74"/>
      <c r="HNB2" s="74"/>
      <c r="HNC2" s="74"/>
      <c r="HND2" s="74"/>
      <c r="HNE2" s="74"/>
      <c r="HNF2" s="74"/>
      <c r="HNG2" s="74"/>
      <c r="HNH2" s="74"/>
      <c r="HNI2" s="74"/>
      <c r="HNJ2" s="74"/>
      <c r="HNK2" s="74"/>
      <c r="HNL2" s="74"/>
      <c r="HNM2" s="74"/>
      <c r="HNN2" s="74"/>
      <c r="HNO2" s="74"/>
      <c r="HNP2" s="74"/>
      <c r="HNQ2" s="74"/>
      <c r="HNR2" s="74"/>
      <c r="HNS2" s="74"/>
      <c r="HNT2" s="74"/>
      <c r="HNU2" s="74"/>
      <c r="HNV2" s="74"/>
      <c r="HNW2" s="74"/>
      <c r="HNX2" s="74"/>
      <c r="HNY2" s="74"/>
      <c r="HNZ2" s="74"/>
      <c r="HOA2" s="74"/>
      <c r="HOB2" s="74"/>
      <c r="HOC2" s="74"/>
      <c r="HOD2" s="74"/>
      <c r="HOE2" s="74"/>
      <c r="HOF2" s="74"/>
      <c r="HOG2" s="74"/>
      <c r="HOH2" s="74"/>
      <c r="HOI2" s="74"/>
      <c r="HOJ2" s="74"/>
      <c r="HOK2" s="74"/>
      <c r="HOL2" s="74"/>
      <c r="HOM2" s="74"/>
      <c r="HON2" s="74"/>
      <c r="HOO2" s="74"/>
      <c r="HOP2" s="74"/>
      <c r="HOQ2" s="74"/>
      <c r="HOR2" s="74"/>
      <c r="HOS2" s="74"/>
      <c r="HOT2" s="74"/>
      <c r="HOU2" s="74"/>
      <c r="HOV2" s="74"/>
      <c r="HOW2" s="74"/>
      <c r="HOX2" s="74"/>
      <c r="HOY2" s="74"/>
      <c r="HOZ2" s="74"/>
      <c r="HPA2" s="74"/>
      <c r="HPB2" s="74"/>
      <c r="HPC2" s="74"/>
      <c r="HPD2" s="74"/>
      <c r="HPE2" s="74"/>
      <c r="HPF2" s="74"/>
      <c r="HPG2" s="74"/>
      <c r="HPH2" s="74"/>
      <c r="HPI2" s="74"/>
      <c r="HPJ2" s="74"/>
      <c r="HPK2" s="74"/>
      <c r="HPL2" s="74"/>
      <c r="HPM2" s="74"/>
      <c r="HPN2" s="74"/>
      <c r="HPO2" s="74"/>
      <c r="HPP2" s="74"/>
      <c r="HPQ2" s="74"/>
      <c r="HPR2" s="74"/>
      <c r="HPS2" s="74"/>
      <c r="HPT2" s="74"/>
      <c r="HPU2" s="74"/>
      <c r="HPV2" s="74"/>
      <c r="HPW2" s="74"/>
      <c r="HPX2" s="74"/>
      <c r="HPY2" s="74"/>
      <c r="HPZ2" s="74"/>
      <c r="HQA2" s="74"/>
      <c r="HQB2" s="74"/>
      <c r="HQC2" s="74"/>
      <c r="HQD2" s="74"/>
      <c r="HQE2" s="74"/>
      <c r="HQF2" s="74"/>
      <c r="HQG2" s="74"/>
      <c r="HQH2" s="74"/>
      <c r="HQI2" s="74"/>
      <c r="HQJ2" s="74"/>
      <c r="HQK2" s="74"/>
      <c r="HQL2" s="74"/>
      <c r="HQM2" s="74"/>
      <c r="HQN2" s="74"/>
      <c r="HQO2" s="74"/>
      <c r="HQP2" s="74"/>
      <c r="HQQ2" s="74"/>
      <c r="HQR2" s="74"/>
      <c r="HQS2" s="74"/>
      <c r="HQT2" s="74"/>
      <c r="HQU2" s="74"/>
      <c r="HQV2" s="74"/>
      <c r="HQW2" s="74"/>
      <c r="HQX2" s="74"/>
      <c r="HQY2" s="74"/>
      <c r="HQZ2" s="74"/>
      <c r="HRA2" s="74"/>
      <c r="HRB2" s="74"/>
      <c r="HRC2" s="74"/>
      <c r="HRD2" s="74"/>
      <c r="HRE2" s="74"/>
      <c r="HRF2" s="74"/>
      <c r="HRG2" s="74"/>
      <c r="HRH2" s="74"/>
      <c r="HRI2" s="74"/>
      <c r="HRJ2" s="74"/>
      <c r="HRK2" s="74"/>
      <c r="HRL2" s="74"/>
      <c r="HRM2" s="74"/>
      <c r="HRN2" s="74"/>
      <c r="HRO2" s="74"/>
      <c r="HRP2" s="74"/>
      <c r="HRQ2" s="74"/>
      <c r="HRR2" s="74"/>
      <c r="HRS2" s="74"/>
      <c r="HRT2" s="74"/>
      <c r="HRU2" s="74"/>
      <c r="HRV2" s="74"/>
      <c r="HRW2" s="74"/>
      <c r="HRX2" s="74"/>
      <c r="HRY2" s="74"/>
      <c r="HRZ2" s="74"/>
      <c r="HSA2" s="74"/>
      <c r="HSB2" s="74"/>
      <c r="HSC2" s="74"/>
      <c r="HSD2" s="74"/>
      <c r="HSE2" s="74"/>
      <c r="HSF2" s="74"/>
      <c r="HSG2" s="74"/>
      <c r="HSH2" s="74"/>
      <c r="HSI2" s="74"/>
      <c r="HSJ2" s="74"/>
      <c r="HSK2" s="74"/>
      <c r="HSL2" s="74"/>
      <c r="HSM2" s="74"/>
      <c r="HSN2" s="74"/>
      <c r="HSO2" s="74"/>
      <c r="HSP2" s="74"/>
      <c r="HSQ2" s="74"/>
      <c r="HSR2" s="74"/>
      <c r="HSS2" s="74"/>
      <c r="HST2" s="74"/>
      <c r="HSU2" s="74"/>
      <c r="HSV2" s="74"/>
      <c r="HSW2" s="74"/>
      <c r="HSX2" s="74"/>
      <c r="HSY2" s="74"/>
      <c r="HSZ2" s="74"/>
      <c r="HTA2" s="74"/>
      <c r="HTB2" s="74"/>
      <c r="HTC2" s="74"/>
      <c r="HTD2" s="74"/>
      <c r="HTE2" s="74"/>
      <c r="HTF2" s="74"/>
      <c r="HTG2" s="74"/>
      <c r="HTH2" s="74"/>
      <c r="HTI2" s="74"/>
      <c r="HTJ2" s="74"/>
      <c r="HTK2" s="74"/>
      <c r="HTL2" s="74"/>
      <c r="HTM2" s="74"/>
      <c r="HTN2" s="74"/>
      <c r="HTO2" s="74"/>
      <c r="HTP2" s="74"/>
      <c r="HTQ2" s="74"/>
      <c r="HTR2" s="74"/>
      <c r="HTS2" s="74"/>
      <c r="HTT2" s="74"/>
      <c r="HTU2" s="74"/>
      <c r="HTV2" s="74"/>
      <c r="HTW2" s="74"/>
      <c r="HTX2" s="74"/>
      <c r="HTY2" s="74"/>
      <c r="HTZ2" s="74"/>
      <c r="HUA2" s="74"/>
      <c r="HUB2" s="74"/>
      <c r="HUC2" s="74"/>
      <c r="HUD2" s="74"/>
      <c r="HUE2" s="74"/>
      <c r="HUF2" s="74"/>
      <c r="HUG2" s="74"/>
      <c r="HUH2" s="74"/>
      <c r="HUI2" s="74"/>
      <c r="HUJ2" s="74"/>
      <c r="HUK2" s="74"/>
      <c r="HUL2" s="74"/>
      <c r="HUM2" s="74"/>
      <c r="HUN2" s="74"/>
      <c r="HUO2" s="74"/>
      <c r="HUP2" s="74"/>
      <c r="HUQ2" s="74"/>
      <c r="HUR2" s="74"/>
      <c r="HUS2" s="74"/>
      <c r="HUT2" s="74"/>
      <c r="HUU2" s="74"/>
      <c r="HUV2" s="74"/>
      <c r="HUW2" s="74"/>
      <c r="HUX2" s="74"/>
      <c r="HUY2" s="74"/>
      <c r="HUZ2" s="74"/>
      <c r="HVA2" s="74"/>
      <c r="HVB2" s="74"/>
      <c r="HVC2" s="74"/>
      <c r="HVD2" s="74"/>
      <c r="HVE2" s="74"/>
      <c r="HVF2" s="74"/>
      <c r="HVG2" s="74"/>
      <c r="HVH2" s="74"/>
      <c r="HVI2" s="74"/>
      <c r="HVJ2" s="74"/>
      <c r="HVK2" s="74"/>
      <c r="HVL2" s="74"/>
      <c r="HVM2" s="74"/>
      <c r="HVN2" s="74"/>
      <c r="HVO2" s="74"/>
      <c r="HVP2" s="74"/>
      <c r="HVQ2" s="74"/>
      <c r="HVR2" s="74"/>
      <c r="HVS2" s="74"/>
      <c r="HVT2" s="74"/>
      <c r="HVU2" s="74"/>
      <c r="HVV2" s="74"/>
      <c r="HVW2" s="74"/>
      <c r="HVX2" s="74"/>
      <c r="HVY2" s="74"/>
      <c r="HVZ2" s="74"/>
      <c r="HWA2" s="74"/>
      <c r="HWB2" s="74"/>
      <c r="HWC2" s="74"/>
      <c r="HWD2" s="74"/>
      <c r="HWE2" s="74"/>
      <c r="HWF2" s="74"/>
      <c r="HWG2" s="74"/>
      <c r="HWH2" s="74"/>
      <c r="HWI2" s="74"/>
      <c r="HWJ2" s="74"/>
      <c r="HWK2" s="74"/>
      <c r="HWL2" s="74"/>
      <c r="HWM2" s="74"/>
      <c r="HWN2" s="74"/>
      <c r="HWO2" s="74"/>
      <c r="HWP2" s="74"/>
      <c r="HWQ2" s="74"/>
      <c r="HWR2" s="74"/>
      <c r="HWS2" s="74"/>
      <c r="HWT2" s="74"/>
      <c r="HWU2" s="74"/>
      <c r="HWV2" s="74"/>
      <c r="HWW2" s="74"/>
      <c r="HWX2" s="74"/>
      <c r="HWY2" s="74"/>
      <c r="HWZ2" s="74"/>
      <c r="HXA2" s="74"/>
      <c r="HXB2" s="74"/>
      <c r="HXC2" s="74"/>
      <c r="HXD2" s="74"/>
      <c r="HXE2" s="74"/>
      <c r="HXF2" s="74"/>
      <c r="HXG2" s="74"/>
      <c r="HXH2" s="74"/>
      <c r="HXI2" s="74"/>
      <c r="HXJ2" s="74"/>
      <c r="HXK2" s="74"/>
      <c r="HXL2" s="74"/>
      <c r="HXM2" s="74"/>
      <c r="HXN2" s="74"/>
      <c r="HXO2" s="74"/>
      <c r="HXP2" s="74"/>
      <c r="HXQ2" s="74"/>
      <c r="HXR2" s="74"/>
      <c r="HXS2" s="74"/>
      <c r="HXT2" s="74"/>
      <c r="HXU2" s="74"/>
      <c r="HXV2" s="74"/>
      <c r="HXW2" s="74"/>
      <c r="HXX2" s="74"/>
      <c r="HXY2" s="74"/>
      <c r="HXZ2" s="74"/>
      <c r="HYA2" s="74"/>
      <c r="HYB2" s="74"/>
      <c r="HYC2" s="74"/>
      <c r="HYD2" s="74"/>
      <c r="HYE2" s="74"/>
      <c r="HYF2" s="74"/>
      <c r="HYG2" s="74"/>
      <c r="HYH2" s="74"/>
      <c r="HYI2" s="74"/>
      <c r="HYJ2" s="74"/>
      <c r="HYK2" s="74"/>
      <c r="HYL2" s="74"/>
      <c r="HYM2" s="74"/>
      <c r="HYN2" s="74"/>
      <c r="HYO2" s="74"/>
      <c r="HYP2" s="74"/>
      <c r="HYQ2" s="74"/>
      <c r="HYR2" s="74"/>
      <c r="HYS2" s="74"/>
      <c r="HYT2" s="74"/>
      <c r="HYU2" s="74"/>
      <c r="HYV2" s="74"/>
      <c r="HYW2" s="74"/>
      <c r="HYX2" s="74"/>
      <c r="HYY2" s="74"/>
      <c r="HYZ2" s="74"/>
      <c r="HZA2" s="74"/>
      <c r="HZB2" s="74"/>
      <c r="HZC2" s="74"/>
      <c r="HZD2" s="74"/>
      <c r="HZE2" s="74"/>
      <c r="HZF2" s="74"/>
      <c r="HZG2" s="74"/>
      <c r="HZH2" s="74"/>
      <c r="HZI2" s="74"/>
      <c r="HZJ2" s="74"/>
      <c r="HZK2" s="74"/>
      <c r="HZL2" s="74"/>
      <c r="HZM2" s="74"/>
      <c r="HZN2" s="74"/>
      <c r="HZO2" s="74"/>
      <c r="HZP2" s="74"/>
      <c r="HZQ2" s="74"/>
      <c r="HZR2" s="74"/>
      <c r="HZS2" s="74"/>
      <c r="HZT2" s="74"/>
      <c r="HZU2" s="74"/>
      <c r="HZV2" s="74"/>
      <c r="HZW2" s="74"/>
      <c r="HZX2" s="74"/>
      <c r="HZY2" s="74"/>
      <c r="HZZ2" s="74"/>
      <c r="IAA2" s="74"/>
      <c r="IAB2" s="74"/>
      <c r="IAC2" s="74"/>
      <c r="IAD2" s="74"/>
      <c r="IAE2" s="74"/>
      <c r="IAF2" s="74"/>
      <c r="IAG2" s="74"/>
      <c r="IAH2" s="74"/>
      <c r="IAI2" s="74"/>
      <c r="IAJ2" s="74"/>
      <c r="IAK2" s="74"/>
      <c r="IAL2" s="74"/>
      <c r="IAM2" s="74"/>
      <c r="IAN2" s="74"/>
      <c r="IAO2" s="74"/>
      <c r="IAP2" s="74"/>
      <c r="IAQ2" s="74"/>
      <c r="IAR2" s="74"/>
      <c r="IAS2" s="74"/>
      <c r="IAT2" s="74"/>
      <c r="IAU2" s="74"/>
      <c r="IAV2" s="74"/>
      <c r="IAW2" s="74"/>
      <c r="IAX2" s="74"/>
      <c r="IAY2" s="74"/>
      <c r="IAZ2" s="74"/>
      <c r="IBA2" s="74"/>
      <c r="IBB2" s="74"/>
      <c r="IBC2" s="74"/>
      <c r="IBD2" s="74"/>
      <c r="IBE2" s="74"/>
      <c r="IBF2" s="74"/>
      <c r="IBG2" s="74"/>
      <c r="IBH2" s="74"/>
      <c r="IBI2" s="74"/>
      <c r="IBJ2" s="74"/>
      <c r="IBK2" s="74"/>
      <c r="IBL2" s="74"/>
      <c r="IBM2" s="74"/>
      <c r="IBN2" s="74"/>
      <c r="IBO2" s="74"/>
      <c r="IBP2" s="74"/>
      <c r="IBQ2" s="74"/>
      <c r="IBR2" s="74"/>
      <c r="IBS2" s="74"/>
      <c r="IBT2" s="74"/>
      <c r="IBU2" s="74"/>
      <c r="IBV2" s="74"/>
      <c r="IBW2" s="74"/>
      <c r="IBX2" s="74"/>
      <c r="IBY2" s="74"/>
      <c r="IBZ2" s="74"/>
      <c r="ICA2" s="74"/>
      <c r="ICB2" s="74"/>
      <c r="ICC2" s="74"/>
      <c r="ICD2" s="74"/>
      <c r="ICE2" s="74"/>
      <c r="ICF2" s="74"/>
      <c r="ICG2" s="74"/>
      <c r="ICH2" s="74"/>
      <c r="ICI2" s="74"/>
      <c r="ICJ2" s="74"/>
      <c r="ICK2" s="74"/>
      <c r="ICL2" s="74"/>
      <c r="ICM2" s="74"/>
      <c r="ICN2" s="74"/>
      <c r="ICO2" s="74"/>
      <c r="ICP2" s="74"/>
      <c r="ICQ2" s="74"/>
      <c r="ICR2" s="74"/>
      <c r="ICS2" s="74"/>
      <c r="ICT2" s="74"/>
      <c r="ICU2" s="74"/>
      <c r="ICV2" s="74"/>
      <c r="ICW2" s="74"/>
      <c r="ICX2" s="74"/>
      <c r="ICY2" s="74"/>
      <c r="ICZ2" s="74"/>
      <c r="IDA2" s="74"/>
      <c r="IDB2" s="74"/>
      <c r="IDC2" s="74"/>
      <c r="IDD2" s="74"/>
      <c r="IDE2" s="74"/>
      <c r="IDF2" s="74"/>
      <c r="IDG2" s="74"/>
      <c r="IDH2" s="74"/>
      <c r="IDI2" s="74"/>
      <c r="IDJ2" s="74"/>
      <c r="IDK2" s="74"/>
      <c r="IDL2" s="74"/>
      <c r="IDM2" s="74"/>
      <c r="IDN2" s="74"/>
      <c r="IDO2" s="74"/>
      <c r="IDP2" s="74"/>
      <c r="IDQ2" s="74"/>
      <c r="IDR2" s="74"/>
      <c r="IDS2" s="74"/>
      <c r="IDT2" s="74"/>
      <c r="IDU2" s="74"/>
      <c r="IDV2" s="74"/>
      <c r="IDW2" s="74"/>
      <c r="IDX2" s="74"/>
      <c r="IDY2" s="74"/>
      <c r="IDZ2" s="74"/>
      <c r="IEA2" s="74"/>
      <c r="IEB2" s="74"/>
      <c r="IEC2" s="74"/>
      <c r="IED2" s="74"/>
      <c r="IEE2" s="74"/>
      <c r="IEF2" s="74"/>
      <c r="IEG2" s="74"/>
      <c r="IEH2" s="74"/>
      <c r="IEI2" s="74"/>
      <c r="IEJ2" s="74"/>
      <c r="IEK2" s="74"/>
      <c r="IEL2" s="74"/>
      <c r="IEM2" s="74"/>
      <c r="IEN2" s="74"/>
      <c r="IEO2" s="74"/>
      <c r="IEP2" s="74"/>
      <c r="IEQ2" s="74"/>
      <c r="IER2" s="74"/>
      <c r="IES2" s="74"/>
      <c r="IET2" s="74"/>
      <c r="IEU2" s="74"/>
      <c r="IEV2" s="74"/>
      <c r="IEW2" s="74"/>
      <c r="IEX2" s="74"/>
      <c r="IEY2" s="74"/>
      <c r="IEZ2" s="74"/>
      <c r="IFA2" s="74"/>
      <c r="IFB2" s="74"/>
      <c r="IFC2" s="74"/>
      <c r="IFD2" s="74"/>
      <c r="IFE2" s="74"/>
      <c r="IFF2" s="74"/>
      <c r="IFG2" s="74"/>
      <c r="IFH2" s="74"/>
      <c r="IFI2" s="74"/>
      <c r="IFJ2" s="74"/>
      <c r="IFK2" s="74"/>
      <c r="IFL2" s="74"/>
      <c r="IFM2" s="74"/>
      <c r="IFN2" s="74"/>
      <c r="IFO2" s="74"/>
      <c r="IFP2" s="74"/>
      <c r="IFQ2" s="74"/>
      <c r="IFR2" s="74"/>
      <c r="IFS2" s="74"/>
      <c r="IFT2" s="74"/>
      <c r="IFU2" s="74"/>
      <c r="IFV2" s="74"/>
      <c r="IFW2" s="74"/>
      <c r="IFX2" s="74"/>
      <c r="IFY2" s="74"/>
      <c r="IFZ2" s="74"/>
      <c r="IGA2" s="74"/>
      <c r="IGB2" s="74"/>
      <c r="IGC2" s="74"/>
      <c r="IGD2" s="74"/>
      <c r="IGE2" s="74"/>
      <c r="IGF2" s="74"/>
      <c r="IGG2" s="74"/>
      <c r="IGH2" s="74"/>
      <c r="IGI2" s="74"/>
      <c r="IGJ2" s="74"/>
      <c r="IGK2" s="74"/>
      <c r="IGL2" s="74"/>
      <c r="IGM2" s="74"/>
      <c r="IGN2" s="74"/>
      <c r="IGO2" s="74"/>
      <c r="IGP2" s="74"/>
      <c r="IGQ2" s="74"/>
      <c r="IGR2" s="74"/>
      <c r="IGS2" s="74"/>
      <c r="IGT2" s="74"/>
      <c r="IGU2" s="74"/>
      <c r="IGV2" s="74"/>
      <c r="IGW2" s="74"/>
      <c r="IGX2" s="74"/>
      <c r="IGY2" s="74"/>
      <c r="IGZ2" s="74"/>
      <c r="IHA2" s="74"/>
      <c r="IHB2" s="74"/>
      <c r="IHC2" s="74"/>
      <c r="IHD2" s="74"/>
      <c r="IHE2" s="74"/>
      <c r="IHF2" s="74"/>
      <c r="IHG2" s="74"/>
      <c r="IHH2" s="74"/>
      <c r="IHI2" s="74"/>
      <c r="IHJ2" s="74"/>
      <c r="IHK2" s="74"/>
      <c r="IHL2" s="74"/>
      <c r="IHM2" s="74"/>
      <c r="IHN2" s="74"/>
      <c r="IHO2" s="74"/>
      <c r="IHP2" s="74"/>
      <c r="IHQ2" s="74"/>
      <c r="IHR2" s="74"/>
      <c r="IHS2" s="74"/>
      <c r="IHT2" s="74"/>
      <c r="IHU2" s="74"/>
      <c r="IHV2" s="74"/>
      <c r="IHW2" s="74"/>
      <c r="IHX2" s="74"/>
      <c r="IHY2" s="74"/>
      <c r="IHZ2" s="74"/>
      <c r="IIA2" s="74"/>
      <c r="IIB2" s="74"/>
      <c r="IIC2" s="74"/>
      <c r="IID2" s="74"/>
      <c r="IIE2" s="74"/>
      <c r="IIF2" s="74"/>
      <c r="IIG2" s="74"/>
      <c r="IIH2" s="74"/>
      <c r="III2" s="74"/>
      <c r="IIJ2" s="74"/>
      <c r="IIK2" s="74"/>
      <c r="IIL2" s="74"/>
      <c r="IIM2" s="74"/>
      <c r="IIN2" s="74"/>
      <c r="IIO2" s="74"/>
      <c r="IIP2" s="74"/>
      <c r="IIQ2" s="74"/>
      <c r="IIR2" s="74"/>
      <c r="IIS2" s="74"/>
      <c r="IIT2" s="74"/>
      <c r="IIU2" s="74"/>
      <c r="IIV2" s="74"/>
      <c r="IIW2" s="74"/>
      <c r="IIX2" s="74"/>
      <c r="IIY2" s="74"/>
      <c r="IIZ2" s="74"/>
      <c r="IJA2" s="74"/>
      <c r="IJB2" s="74"/>
      <c r="IJC2" s="74"/>
      <c r="IJD2" s="74"/>
      <c r="IJE2" s="74"/>
      <c r="IJF2" s="74"/>
      <c r="IJG2" s="74"/>
      <c r="IJH2" s="74"/>
      <c r="IJI2" s="74"/>
      <c r="IJJ2" s="74"/>
      <c r="IJK2" s="74"/>
      <c r="IJL2" s="74"/>
      <c r="IJM2" s="74"/>
      <c r="IJN2" s="74"/>
      <c r="IJO2" s="74"/>
      <c r="IJP2" s="74"/>
      <c r="IJQ2" s="74"/>
      <c r="IJR2" s="74"/>
      <c r="IJS2" s="74"/>
      <c r="IJT2" s="74"/>
      <c r="IJU2" s="74"/>
      <c r="IJV2" s="74"/>
      <c r="IJW2" s="74"/>
      <c r="IJX2" s="74"/>
      <c r="IJY2" s="74"/>
      <c r="IJZ2" s="74"/>
      <c r="IKA2" s="74"/>
      <c r="IKB2" s="74"/>
      <c r="IKC2" s="74"/>
      <c r="IKD2" s="74"/>
      <c r="IKE2" s="74"/>
      <c r="IKF2" s="74"/>
      <c r="IKG2" s="74"/>
      <c r="IKH2" s="74"/>
      <c r="IKI2" s="74"/>
      <c r="IKJ2" s="74"/>
      <c r="IKK2" s="74"/>
      <c r="IKL2" s="74"/>
      <c r="IKM2" s="74"/>
      <c r="IKN2" s="74"/>
      <c r="IKO2" s="74"/>
      <c r="IKP2" s="74"/>
      <c r="IKQ2" s="74"/>
      <c r="IKR2" s="74"/>
      <c r="IKS2" s="74"/>
      <c r="IKT2" s="74"/>
      <c r="IKU2" s="74"/>
      <c r="IKV2" s="74"/>
      <c r="IKW2" s="74"/>
      <c r="IKX2" s="74"/>
      <c r="IKY2" s="74"/>
      <c r="IKZ2" s="74"/>
      <c r="ILA2" s="74"/>
      <c r="ILB2" s="74"/>
      <c r="ILC2" s="74"/>
      <c r="ILD2" s="74"/>
      <c r="ILE2" s="74"/>
      <c r="ILF2" s="74"/>
      <c r="ILG2" s="74"/>
      <c r="ILH2" s="74"/>
      <c r="ILI2" s="74"/>
      <c r="ILJ2" s="74"/>
      <c r="ILK2" s="74"/>
      <c r="ILL2" s="74"/>
      <c r="ILM2" s="74"/>
      <c r="ILN2" s="74"/>
      <c r="ILO2" s="74"/>
      <c r="ILP2" s="74"/>
      <c r="ILQ2" s="74"/>
      <c r="ILR2" s="74"/>
      <c r="ILS2" s="74"/>
      <c r="ILT2" s="74"/>
      <c r="ILU2" s="74"/>
      <c r="ILV2" s="74"/>
      <c r="ILW2" s="74"/>
      <c r="ILX2" s="74"/>
      <c r="ILY2" s="74"/>
      <c r="ILZ2" s="74"/>
      <c r="IMA2" s="74"/>
      <c r="IMB2" s="74"/>
      <c r="IMC2" s="74"/>
      <c r="IMD2" s="74"/>
      <c r="IME2" s="74"/>
      <c r="IMF2" s="74"/>
      <c r="IMG2" s="74"/>
      <c r="IMH2" s="74"/>
      <c r="IMI2" s="74"/>
      <c r="IMJ2" s="74"/>
      <c r="IMK2" s="74"/>
      <c r="IML2" s="74"/>
      <c r="IMM2" s="74"/>
      <c r="IMN2" s="74"/>
      <c r="IMO2" s="74"/>
      <c r="IMP2" s="74"/>
      <c r="IMQ2" s="74"/>
      <c r="IMR2" s="74"/>
      <c r="IMS2" s="74"/>
      <c r="IMT2" s="74"/>
      <c r="IMU2" s="74"/>
      <c r="IMV2" s="74"/>
      <c r="IMW2" s="74"/>
      <c r="IMX2" s="74"/>
      <c r="IMY2" s="74"/>
      <c r="IMZ2" s="74"/>
      <c r="INA2" s="74"/>
      <c r="INB2" s="74"/>
      <c r="INC2" s="74"/>
      <c r="IND2" s="74"/>
      <c r="INE2" s="74"/>
      <c r="INF2" s="74"/>
      <c r="ING2" s="74"/>
      <c r="INH2" s="74"/>
      <c r="INI2" s="74"/>
      <c r="INJ2" s="74"/>
      <c r="INK2" s="74"/>
      <c r="INL2" s="74"/>
      <c r="INM2" s="74"/>
      <c r="INN2" s="74"/>
      <c r="INO2" s="74"/>
      <c r="INP2" s="74"/>
      <c r="INQ2" s="74"/>
      <c r="INR2" s="74"/>
      <c r="INS2" s="74"/>
      <c r="INT2" s="74"/>
      <c r="INU2" s="74"/>
      <c r="INV2" s="74"/>
      <c r="INW2" s="74"/>
      <c r="INX2" s="74"/>
      <c r="INY2" s="74"/>
      <c r="INZ2" s="74"/>
      <c r="IOA2" s="74"/>
      <c r="IOB2" s="74"/>
      <c r="IOC2" s="74"/>
      <c r="IOD2" s="74"/>
      <c r="IOE2" s="74"/>
      <c r="IOF2" s="74"/>
      <c r="IOG2" s="74"/>
      <c r="IOH2" s="74"/>
      <c r="IOI2" s="74"/>
      <c r="IOJ2" s="74"/>
      <c r="IOK2" s="74"/>
      <c r="IOL2" s="74"/>
      <c r="IOM2" s="74"/>
      <c r="ION2" s="74"/>
      <c r="IOO2" s="74"/>
      <c r="IOP2" s="74"/>
      <c r="IOQ2" s="74"/>
      <c r="IOR2" s="74"/>
      <c r="IOS2" s="74"/>
      <c r="IOT2" s="74"/>
      <c r="IOU2" s="74"/>
      <c r="IOV2" s="74"/>
      <c r="IOW2" s="74"/>
      <c r="IOX2" s="74"/>
      <c r="IOY2" s="74"/>
      <c r="IOZ2" s="74"/>
      <c r="IPA2" s="74"/>
      <c r="IPB2" s="74"/>
      <c r="IPC2" s="74"/>
      <c r="IPD2" s="74"/>
      <c r="IPE2" s="74"/>
      <c r="IPF2" s="74"/>
      <c r="IPG2" s="74"/>
      <c r="IPH2" s="74"/>
      <c r="IPI2" s="74"/>
      <c r="IPJ2" s="74"/>
      <c r="IPK2" s="74"/>
      <c r="IPL2" s="74"/>
      <c r="IPM2" s="74"/>
      <c r="IPN2" s="74"/>
      <c r="IPO2" s="74"/>
      <c r="IPP2" s="74"/>
      <c r="IPQ2" s="74"/>
      <c r="IPR2" s="74"/>
      <c r="IPS2" s="74"/>
      <c r="IPT2" s="74"/>
      <c r="IPU2" s="74"/>
      <c r="IPV2" s="74"/>
      <c r="IPW2" s="74"/>
      <c r="IPX2" s="74"/>
      <c r="IPY2" s="74"/>
      <c r="IPZ2" s="74"/>
      <c r="IQA2" s="74"/>
      <c r="IQB2" s="74"/>
      <c r="IQC2" s="74"/>
      <c r="IQD2" s="74"/>
      <c r="IQE2" s="74"/>
      <c r="IQF2" s="74"/>
      <c r="IQG2" s="74"/>
      <c r="IQH2" s="74"/>
      <c r="IQI2" s="74"/>
      <c r="IQJ2" s="74"/>
      <c r="IQK2" s="74"/>
      <c r="IQL2" s="74"/>
      <c r="IQM2" s="74"/>
      <c r="IQN2" s="74"/>
      <c r="IQO2" s="74"/>
      <c r="IQP2" s="74"/>
      <c r="IQQ2" s="74"/>
      <c r="IQR2" s="74"/>
      <c r="IQS2" s="74"/>
      <c r="IQT2" s="74"/>
      <c r="IQU2" s="74"/>
      <c r="IQV2" s="74"/>
      <c r="IQW2" s="74"/>
      <c r="IQX2" s="74"/>
      <c r="IQY2" s="74"/>
      <c r="IQZ2" s="74"/>
      <c r="IRA2" s="74"/>
      <c r="IRB2" s="74"/>
      <c r="IRC2" s="74"/>
      <c r="IRD2" s="74"/>
      <c r="IRE2" s="74"/>
      <c r="IRF2" s="74"/>
      <c r="IRG2" s="74"/>
      <c r="IRH2" s="74"/>
      <c r="IRI2" s="74"/>
      <c r="IRJ2" s="74"/>
      <c r="IRK2" s="74"/>
      <c r="IRL2" s="74"/>
      <c r="IRM2" s="74"/>
      <c r="IRN2" s="74"/>
      <c r="IRO2" s="74"/>
      <c r="IRP2" s="74"/>
      <c r="IRQ2" s="74"/>
      <c r="IRR2" s="74"/>
      <c r="IRS2" s="74"/>
      <c r="IRT2" s="74"/>
      <c r="IRU2" s="74"/>
      <c r="IRV2" s="74"/>
      <c r="IRW2" s="74"/>
      <c r="IRX2" s="74"/>
      <c r="IRY2" s="74"/>
      <c r="IRZ2" s="74"/>
      <c r="ISA2" s="74"/>
      <c r="ISB2" s="74"/>
      <c r="ISC2" s="74"/>
      <c r="ISD2" s="74"/>
      <c r="ISE2" s="74"/>
      <c r="ISF2" s="74"/>
      <c r="ISG2" s="74"/>
      <c r="ISH2" s="74"/>
      <c r="ISI2" s="74"/>
      <c r="ISJ2" s="74"/>
      <c r="ISK2" s="74"/>
      <c r="ISL2" s="74"/>
      <c r="ISM2" s="74"/>
      <c r="ISN2" s="74"/>
      <c r="ISO2" s="74"/>
      <c r="ISP2" s="74"/>
      <c r="ISQ2" s="74"/>
      <c r="ISR2" s="74"/>
      <c r="ISS2" s="74"/>
      <c r="IST2" s="74"/>
      <c r="ISU2" s="74"/>
      <c r="ISV2" s="74"/>
      <c r="ISW2" s="74"/>
      <c r="ISX2" s="74"/>
      <c r="ISY2" s="74"/>
      <c r="ISZ2" s="74"/>
      <c r="ITA2" s="74"/>
      <c r="ITB2" s="74"/>
      <c r="ITC2" s="74"/>
      <c r="ITD2" s="74"/>
      <c r="ITE2" s="74"/>
      <c r="ITF2" s="74"/>
      <c r="ITG2" s="74"/>
      <c r="ITH2" s="74"/>
      <c r="ITI2" s="74"/>
      <c r="ITJ2" s="74"/>
      <c r="ITK2" s="74"/>
      <c r="ITL2" s="74"/>
      <c r="ITM2" s="74"/>
      <c r="ITN2" s="74"/>
      <c r="ITO2" s="74"/>
      <c r="ITP2" s="74"/>
      <c r="ITQ2" s="74"/>
      <c r="ITR2" s="74"/>
      <c r="ITS2" s="74"/>
      <c r="ITT2" s="74"/>
      <c r="ITU2" s="74"/>
      <c r="ITV2" s="74"/>
      <c r="ITW2" s="74"/>
      <c r="ITX2" s="74"/>
      <c r="ITY2" s="74"/>
      <c r="ITZ2" s="74"/>
      <c r="IUA2" s="74"/>
      <c r="IUB2" s="74"/>
      <c r="IUC2" s="74"/>
      <c r="IUD2" s="74"/>
      <c r="IUE2" s="74"/>
      <c r="IUF2" s="74"/>
      <c r="IUG2" s="74"/>
      <c r="IUH2" s="74"/>
      <c r="IUI2" s="74"/>
      <c r="IUJ2" s="74"/>
      <c r="IUK2" s="74"/>
      <c r="IUL2" s="74"/>
      <c r="IUM2" s="74"/>
      <c r="IUN2" s="74"/>
      <c r="IUO2" s="74"/>
      <c r="IUP2" s="74"/>
      <c r="IUQ2" s="74"/>
      <c r="IUR2" s="74"/>
      <c r="IUS2" s="74"/>
      <c r="IUT2" s="74"/>
      <c r="IUU2" s="74"/>
      <c r="IUV2" s="74"/>
      <c r="IUW2" s="74"/>
      <c r="IUX2" s="74"/>
      <c r="IUY2" s="74"/>
      <c r="IUZ2" s="74"/>
      <c r="IVA2" s="74"/>
      <c r="IVB2" s="74"/>
      <c r="IVC2" s="74"/>
      <c r="IVD2" s="74"/>
      <c r="IVE2" s="74"/>
      <c r="IVF2" s="74"/>
      <c r="IVG2" s="74"/>
      <c r="IVH2" s="74"/>
      <c r="IVI2" s="74"/>
      <c r="IVJ2" s="74"/>
      <c r="IVK2" s="74"/>
      <c r="IVL2" s="74"/>
      <c r="IVM2" s="74"/>
      <c r="IVN2" s="74"/>
      <c r="IVO2" s="74"/>
      <c r="IVP2" s="74"/>
      <c r="IVQ2" s="74"/>
      <c r="IVR2" s="74"/>
      <c r="IVS2" s="74"/>
      <c r="IVT2" s="74"/>
      <c r="IVU2" s="74"/>
      <c r="IVV2" s="74"/>
      <c r="IVW2" s="74"/>
      <c r="IVX2" s="74"/>
      <c r="IVY2" s="74"/>
      <c r="IVZ2" s="74"/>
      <c r="IWA2" s="74"/>
      <c r="IWB2" s="74"/>
      <c r="IWC2" s="74"/>
      <c r="IWD2" s="74"/>
      <c r="IWE2" s="74"/>
      <c r="IWF2" s="74"/>
      <c r="IWG2" s="74"/>
      <c r="IWH2" s="74"/>
      <c r="IWI2" s="74"/>
      <c r="IWJ2" s="74"/>
      <c r="IWK2" s="74"/>
      <c r="IWL2" s="74"/>
      <c r="IWM2" s="74"/>
      <c r="IWN2" s="74"/>
      <c r="IWO2" s="74"/>
      <c r="IWP2" s="74"/>
      <c r="IWQ2" s="74"/>
      <c r="IWR2" s="74"/>
      <c r="IWS2" s="74"/>
      <c r="IWT2" s="74"/>
      <c r="IWU2" s="74"/>
      <c r="IWV2" s="74"/>
      <c r="IWW2" s="74"/>
      <c r="IWX2" s="74"/>
      <c r="IWY2" s="74"/>
      <c r="IWZ2" s="74"/>
      <c r="IXA2" s="74"/>
      <c r="IXB2" s="74"/>
      <c r="IXC2" s="74"/>
      <c r="IXD2" s="74"/>
      <c r="IXE2" s="74"/>
      <c r="IXF2" s="74"/>
      <c r="IXG2" s="74"/>
      <c r="IXH2" s="74"/>
      <c r="IXI2" s="74"/>
      <c r="IXJ2" s="74"/>
      <c r="IXK2" s="74"/>
      <c r="IXL2" s="74"/>
      <c r="IXM2" s="74"/>
      <c r="IXN2" s="74"/>
      <c r="IXO2" s="74"/>
      <c r="IXP2" s="74"/>
      <c r="IXQ2" s="74"/>
      <c r="IXR2" s="74"/>
      <c r="IXS2" s="74"/>
      <c r="IXT2" s="74"/>
      <c r="IXU2" s="74"/>
      <c r="IXV2" s="74"/>
      <c r="IXW2" s="74"/>
      <c r="IXX2" s="74"/>
      <c r="IXY2" s="74"/>
      <c r="IXZ2" s="74"/>
      <c r="IYA2" s="74"/>
      <c r="IYB2" s="74"/>
      <c r="IYC2" s="74"/>
      <c r="IYD2" s="74"/>
      <c r="IYE2" s="74"/>
      <c r="IYF2" s="74"/>
      <c r="IYG2" s="74"/>
      <c r="IYH2" s="74"/>
      <c r="IYI2" s="74"/>
      <c r="IYJ2" s="74"/>
      <c r="IYK2" s="74"/>
      <c r="IYL2" s="74"/>
      <c r="IYM2" s="74"/>
      <c r="IYN2" s="74"/>
      <c r="IYO2" s="74"/>
      <c r="IYP2" s="74"/>
      <c r="IYQ2" s="74"/>
      <c r="IYR2" s="74"/>
      <c r="IYS2" s="74"/>
      <c r="IYT2" s="74"/>
      <c r="IYU2" s="74"/>
      <c r="IYV2" s="74"/>
      <c r="IYW2" s="74"/>
      <c r="IYX2" s="74"/>
      <c r="IYY2" s="74"/>
      <c r="IYZ2" s="74"/>
      <c r="IZA2" s="74"/>
      <c r="IZB2" s="74"/>
      <c r="IZC2" s="74"/>
      <c r="IZD2" s="74"/>
      <c r="IZE2" s="74"/>
      <c r="IZF2" s="74"/>
      <c r="IZG2" s="74"/>
      <c r="IZH2" s="74"/>
      <c r="IZI2" s="74"/>
      <c r="IZJ2" s="74"/>
      <c r="IZK2" s="74"/>
      <c r="IZL2" s="74"/>
      <c r="IZM2" s="74"/>
      <c r="IZN2" s="74"/>
      <c r="IZO2" s="74"/>
      <c r="IZP2" s="74"/>
      <c r="IZQ2" s="74"/>
      <c r="IZR2" s="74"/>
      <c r="IZS2" s="74"/>
      <c r="IZT2" s="74"/>
      <c r="IZU2" s="74"/>
      <c r="IZV2" s="74"/>
      <c r="IZW2" s="74"/>
      <c r="IZX2" s="74"/>
      <c r="IZY2" s="74"/>
      <c r="IZZ2" s="74"/>
      <c r="JAA2" s="74"/>
      <c r="JAB2" s="74"/>
      <c r="JAC2" s="74"/>
      <c r="JAD2" s="74"/>
      <c r="JAE2" s="74"/>
      <c r="JAF2" s="74"/>
      <c r="JAG2" s="74"/>
      <c r="JAH2" s="74"/>
      <c r="JAI2" s="74"/>
      <c r="JAJ2" s="74"/>
      <c r="JAK2" s="74"/>
      <c r="JAL2" s="74"/>
      <c r="JAM2" s="74"/>
      <c r="JAN2" s="74"/>
      <c r="JAO2" s="74"/>
      <c r="JAP2" s="74"/>
      <c r="JAQ2" s="74"/>
      <c r="JAR2" s="74"/>
      <c r="JAS2" s="74"/>
      <c r="JAT2" s="74"/>
      <c r="JAU2" s="74"/>
      <c r="JAV2" s="74"/>
      <c r="JAW2" s="74"/>
      <c r="JAX2" s="74"/>
      <c r="JAY2" s="74"/>
      <c r="JAZ2" s="74"/>
      <c r="JBA2" s="74"/>
      <c r="JBB2" s="74"/>
      <c r="JBC2" s="74"/>
      <c r="JBD2" s="74"/>
      <c r="JBE2" s="74"/>
      <c r="JBF2" s="74"/>
      <c r="JBG2" s="74"/>
      <c r="JBH2" s="74"/>
      <c r="JBI2" s="74"/>
      <c r="JBJ2" s="74"/>
      <c r="JBK2" s="74"/>
      <c r="JBL2" s="74"/>
      <c r="JBM2" s="74"/>
      <c r="JBN2" s="74"/>
      <c r="JBO2" s="74"/>
      <c r="JBP2" s="74"/>
      <c r="JBQ2" s="74"/>
      <c r="JBR2" s="74"/>
      <c r="JBS2" s="74"/>
      <c r="JBT2" s="74"/>
      <c r="JBU2" s="74"/>
      <c r="JBV2" s="74"/>
      <c r="JBW2" s="74"/>
      <c r="JBX2" s="74"/>
      <c r="JBY2" s="74"/>
      <c r="JBZ2" s="74"/>
      <c r="JCA2" s="74"/>
      <c r="JCB2" s="74"/>
      <c r="JCC2" s="74"/>
      <c r="JCD2" s="74"/>
      <c r="JCE2" s="74"/>
      <c r="JCF2" s="74"/>
      <c r="JCG2" s="74"/>
      <c r="JCH2" s="74"/>
      <c r="JCI2" s="74"/>
      <c r="JCJ2" s="74"/>
      <c r="JCK2" s="74"/>
      <c r="JCL2" s="74"/>
      <c r="JCM2" s="74"/>
      <c r="JCN2" s="74"/>
      <c r="JCO2" s="74"/>
      <c r="JCP2" s="74"/>
      <c r="JCQ2" s="74"/>
      <c r="JCR2" s="74"/>
      <c r="JCS2" s="74"/>
      <c r="JCT2" s="74"/>
      <c r="JCU2" s="74"/>
      <c r="JCV2" s="74"/>
      <c r="JCW2" s="74"/>
      <c r="JCX2" s="74"/>
      <c r="JCY2" s="74"/>
      <c r="JCZ2" s="74"/>
      <c r="JDA2" s="74"/>
      <c r="JDB2" s="74"/>
      <c r="JDC2" s="74"/>
      <c r="JDD2" s="74"/>
      <c r="JDE2" s="74"/>
      <c r="JDF2" s="74"/>
      <c r="JDG2" s="74"/>
      <c r="JDH2" s="74"/>
      <c r="JDI2" s="74"/>
      <c r="JDJ2" s="74"/>
      <c r="JDK2" s="74"/>
      <c r="JDL2" s="74"/>
      <c r="JDM2" s="74"/>
      <c r="JDN2" s="74"/>
      <c r="JDO2" s="74"/>
      <c r="JDP2" s="74"/>
      <c r="JDQ2" s="74"/>
      <c r="JDR2" s="74"/>
      <c r="JDS2" s="74"/>
      <c r="JDT2" s="74"/>
      <c r="JDU2" s="74"/>
      <c r="JDV2" s="74"/>
      <c r="JDW2" s="74"/>
      <c r="JDX2" s="74"/>
      <c r="JDY2" s="74"/>
      <c r="JDZ2" s="74"/>
      <c r="JEA2" s="74"/>
      <c r="JEB2" s="74"/>
      <c r="JEC2" s="74"/>
      <c r="JED2" s="74"/>
      <c r="JEE2" s="74"/>
      <c r="JEF2" s="74"/>
      <c r="JEG2" s="74"/>
      <c r="JEH2" s="74"/>
      <c r="JEI2" s="74"/>
      <c r="JEJ2" s="74"/>
      <c r="JEK2" s="74"/>
      <c r="JEL2" s="74"/>
      <c r="JEM2" s="74"/>
      <c r="JEN2" s="74"/>
      <c r="JEO2" s="74"/>
      <c r="JEP2" s="74"/>
      <c r="JEQ2" s="74"/>
      <c r="JER2" s="74"/>
      <c r="JES2" s="74"/>
      <c r="JET2" s="74"/>
      <c r="JEU2" s="74"/>
      <c r="JEV2" s="74"/>
      <c r="JEW2" s="74"/>
      <c r="JEX2" s="74"/>
      <c r="JEY2" s="74"/>
      <c r="JEZ2" s="74"/>
      <c r="JFA2" s="74"/>
      <c r="JFB2" s="74"/>
      <c r="JFC2" s="74"/>
      <c r="JFD2" s="74"/>
      <c r="JFE2" s="74"/>
      <c r="JFF2" s="74"/>
      <c r="JFG2" s="74"/>
      <c r="JFH2" s="74"/>
      <c r="JFI2" s="74"/>
      <c r="JFJ2" s="74"/>
      <c r="JFK2" s="74"/>
      <c r="JFL2" s="74"/>
      <c r="JFM2" s="74"/>
      <c r="JFN2" s="74"/>
      <c r="JFO2" s="74"/>
      <c r="JFP2" s="74"/>
      <c r="JFQ2" s="74"/>
      <c r="JFR2" s="74"/>
      <c r="JFS2" s="74"/>
      <c r="JFT2" s="74"/>
      <c r="JFU2" s="74"/>
      <c r="JFV2" s="74"/>
      <c r="JFW2" s="74"/>
      <c r="JFX2" s="74"/>
      <c r="JFY2" s="74"/>
      <c r="JFZ2" s="74"/>
      <c r="JGA2" s="74"/>
      <c r="JGB2" s="74"/>
      <c r="JGC2" s="74"/>
      <c r="JGD2" s="74"/>
      <c r="JGE2" s="74"/>
      <c r="JGF2" s="74"/>
      <c r="JGG2" s="74"/>
      <c r="JGH2" s="74"/>
      <c r="JGI2" s="74"/>
      <c r="JGJ2" s="74"/>
      <c r="JGK2" s="74"/>
      <c r="JGL2" s="74"/>
      <c r="JGM2" s="74"/>
      <c r="JGN2" s="74"/>
      <c r="JGO2" s="74"/>
      <c r="JGP2" s="74"/>
      <c r="JGQ2" s="74"/>
      <c r="JGR2" s="74"/>
      <c r="JGS2" s="74"/>
      <c r="JGT2" s="74"/>
      <c r="JGU2" s="74"/>
      <c r="JGV2" s="74"/>
      <c r="JGW2" s="74"/>
      <c r="JGX2" s="74"/>
      <c r="JGY2" s="74"/>
      <c r="JGZ2" s="74"/>
      <c r="JHA2" s="74"/>
      <c r="JHB2" s="74"/>
      <c r="JHC2" s="74"/>
      <c r="JHD2" s="74"/>
      <c r="JHE2" s="74"/>
      <c r="JHF2" s="74"/>
      <c r="JHG2" s="74"/>
      <c r="JHH2" s="74"/>
      <c r="JHI2" s="74"/>
      <c r="JHJ2" s="74"/>
      <c r="JHK2" s="74"/>
      <c r="JHL2" s="74"/>
      <c r="JHM2" s="74"/>
      <c r="JHN2" s="74"/>
      <c r="JHO2" s="74"/>
      <c r="JHP2" s="74"/>
      <c r="JHQ2" s="74"/>
      <c r="JHR2" s="74"/>
      <c r="JHS2" s="74"/>
      <c r="JHT2" s="74"/>
      <c r="JHU2" s="74"/>
      <c r="JHV2" s="74"/>
      <c r="JHW2" s="74"/>
      <c r="JHX2" s="74"/>
      <c r="JHY2" s="74"/>
      <c r="JHZ2" s="74"/>
      <c r="JIA2" s="74"/>
      <c r="JIB2" s="74"/>
      <c r="JIC2" s="74"/>
      <c r="JID2" s="74"/>
      <c r="JIE2" s="74"/>
      <c r="JIF2" s="74"/>
      <c r="JIG2" s="74"/>
      <c r="JIH2" s="74"/>
      <c r="JII2" s="74"/>
      <c r="JIJ2" s="74"/>
      <c r="JIK2" s="74"/>
      <c r="JIL2" s="74"/>
      <c r="JIM2" s="74"/>
      <c r="JIN2" s="74"/>
      <c r="JIO2" s="74"/>
      <c r="JIP2" s="74"/>
      <c r="JIQ2" s="74"/>
      <c r="JIR2" s="74"/>
      <c r="JIS2" s="74"/>
      <c r="JIT2" s="74"/>
      <c r="JIU2" s="74"/>
      <c r="JIV2" s="74"/>
      <c r="JIW2" s="74"/>
      <c r="JIX2" s="74"/>
      <c r="JIY2" s="74"/>
      <c r="JIZ2" s="74"/>
      <c r="JJA2" s="74"/>
      <c r="JJB2" s="74"/>
      <c r="JJC2" s="74"/>
      <c r="JJD2" s="74"/>
      <c r="JJE2" s="74"/>
      <c r="JJF2" s="74"/>
      <c r="JJG2" s="74"/>
      <c r="JJH2" s="74"/>
      <c r="JJI2" s="74"/>
      <c r="JJJ2" s="74"/>
      <c r="JJK2" s="74"/>
      <c r="JJL2" s="74"/>
      <c r="JJM2" s="74"/>
      <c r="JJN2" s="74"/>
      <c r="JJO2" s="74"/>
      <c r="JJP2" s="74"/>
      <c r="JJQ2" s="74"/>
      <c r="JJR2" s="74"/>
      <c r="JJS2" s="74"/>
      <c r="JJT2" s="74"/>
      <c r="JJU2" s="74"/>
      <c r="JJV2" s="74"/>
      <c r="JJW2" s="74"/>
      <c r="JJX2" s="74"/>
      <c r="JJY2" s="74"/>
      <c r="JJZ2" s="74"/>
      <c r="JKA2" s="74"/>
      <c r="JKB2" s="74"/>
      <c r="JKC2" s="74"/>
      <c r="JKD2" s="74"/>
      <c r="JKE2" s="74"/>
      <c r="JKF2" s="74"/>
      <c r="JKG2" s="74"/>
      <c r="JKH2" s="74"/>
      <c r="JKI2" s="74"/>
      <c r="JKJ2" s="74"/>
      <c r="JKK2" s="74"/>
      <c r="JKL2" s="74"/>
      <c r="JKM2" s="74"/>
      <c r="JKN2" s="74"/>
      <c r="JKO2" s="74"/>
      <c r="JKP2" s="74"/>
      <c r="JKQ2" s="74"/>
      <c r="JKR2" s="74"/>
      <c r="JKS2" s="74"/>
      <c r="JKT2" s="74"/>
      <c r="JKU2" s="74"/>
      <c r="JKV2" s="74"/>
      <c r="JKW2" s="74"/>
      <c r="JKX2" s="74"/>
      <c r="JKY2" s="74"/>
      <c r="JKZ2" s="74"/>
      <c r="JLA2" s="74"/>
      <c r="JLB2" s="74"/>
      <c r="JLC2" s="74"/>
      <c r="JLD2" s="74"/>
      <c r="JLE2" s="74"/>
      <c r="JLF2" s="74"/>
      <c r="JLG2" s="74"/>
      <c r="JLH2" s="74"/>
      <c r="JLI2" s="74"/>
      <c r="JLJ2" s="74"/>
      <c r="JLK2" s="74"/>
      <c r="JLL2" s="74"/>
      <c r="JLM2" s="74"/>
      <c r="JLN2" s="74"/>
      <c r="JLO2" s="74"/>
      <c r="JLP2" s="74"/>
      <c r="JLQ2" s="74"/>
      <c r="JLR2" s="74"/>
      <c r="JLS2" s="74"/>
      <c r="JLT2" s="74"/>
      <c r="JLU2" s="74"/>
      <c r="JLV2" s="74"/>
      <c r="JLW2" s="74"/>
      <c r="JLX2" s="74"/>
      <c r="JLY2" s="74"/>
      <c r="JLZ2" s="74"/>
      <c r="JMA2" s="74"/>
      <c r="JMB2" s="74"/>
      <c r="JMC2" s="74"/>
      <c r="JMD2" s="74"/>
      <c r="JME2" s="74"/>
      <c r="JMF2" s="74"/>
      <c r="JMG2" s="74"/>
      <c r="JMH2" s="74"/>
      <c r="JMI2" s="74"/>
      <c r="JMJ2" s="74"/>
      <c r="JMK2" s="74"/>
      <c r="JML2" s="74"/>
      <c r="JMM2" s="74"/>
      <c r="JMN2" s="74"/>
      <c r="JMO2" s="74"/>
      <c r="JMP2" s="74"/>
      <c r="JMQ2" s="74"/>
      <c r="JMR2" s="74"/>
      <c r="JMS2" s="74"/>
      <c r="JMT2" s="74"/>
      <c r="JMU2" s="74"/>
      <c r="JMV2" s="74"/>
      <c r="JMW2" s="74"/>
      <c r="JMX2" s="74"/>
      <c r="JMY2" s="74"/>
      <c r="JMZ2" s="74"/>
      <c r="JNA2" s="74"/>
      <c r="JNB2" s="74"/>
      <c r="JNC2" s="74"/>
      <c r="JND2" s="74"/>
      <c r="JNE2" s="74"/>
      <c r="JNF2" s="74"/>
      <c r="JNG2" s="74"/>
      <c r="JNH2" s="74"/>
      <c r="JNI2" s="74"/>
      <c r="JNJ2" s="74"/>
      <c r="JNK2" s="74"/>
      <c r="JNL2" s="74"/>
      <c r="JNM2" s="74"/>
      <c r="JNN2" s="74"/>
      <c r="JNO2" s="74"/>
      <c r="JNP2" s="74"/>
      <c r="JNQ2" s="74"/>
      <c r="JNR2" s="74"/>
      <c r="JNS2" s="74"/>
      <c r="JNT2" s="74"/>
      <c r="JNU2" s="74"/>
      <c r="JNV2" s="74"/>
      <c r="JNW2" s="74"/>
      <c r="JNX2" s="74"/>
      <c r="JNY2" s="74"/>
      <c r="JNZ2" s="74"/>
      <c r="JOA2" s="74"/>
      <c r="JOB2" s="74"/>
      <c r="JOC2" s="74"/>
      <c r="JOD2" s="74"/>
      <c r="JOE2" s="74"/>
      <c r="JOF2" s="74"/>
      <c r="JOG2" s="74"/>
      <c r="JOH2" s="74"/>
      <c r="JOI2" s="74"/>
      <c r="JOJ2" s="74"/>
      <c r="JOK2" s="74"/>
      <c r="JOL2" s="74"/>
      <c r="JOM2" s="74"/>
      <c r="JON2" s="74"/>
      <c r="JOO2" s="74"/>
      <c r="JOP2" s="74"/>
      <c r="JOQ2" s="74"/>
      <c r="JOR2" s="74"/>
      <c r="JOS2" s="74"/>
      <c r="JOT2" s="74"/>
      <c r="JOU2" s="74"/>
      <c r="JOV2" s="74"/>
      <c r="JOW2" s="74"/>
      <c r="JOX2" s="74"/>
      <c r="JOY2" s="74"/>
      <c r="JOZ2" s="74"/>
      <c r="JPA2" s="74"/>
      <c r="JPB2" s="74"/>
      <c r="JPC2" s="74"/>
      <c r="JPD2" s="74"/>
      <c r="JPE2" s="74"/>
      <c r="JPF2" s="74"/>
      <c r="JPG2" s="74"/>
      <c r="JPH2" s="74"/>
      <c r="JPI2" s="74"/>
      <c r="JPJ2" s="74"/>
      <c r="JPK2" s="74"/>
      <c r="JPL2" s="74"/>
      <c r="JPM2" s="74"/>
      <c r="JPN2" s="74"/>
      <c r="JPO2" s="74"/>
      <c r="JPP2" s="74"/>
      <c r="JPQ2" s="74"/>
      <c r="JPR2" s="74"/>
      <c r="JPS2" s="74"/>
      <c r="JPT2" s="74"/>
      <c r="JPU2" s="74"/>
      <c r="JPV2" s="74"/>
      <c r="JPW2" s="74"/>
      <c r="JPX2" s="74"/>
      <c r="JPY2" s="74"/>
      <c r="JPZ2" s="74"/>
      <c r="JQA2" s="74"/>
      <c r="JQB2" s="74"/>
      <c r="JQC2" s="74"/>
      <c r="JQD2" s="74"/>
      <c r="JQE2" s="74"/>
      <c r="JQF2" s="74"/>
      <c r="JQG2" s="74"/>
      <c r="JQH2" s="74"/>
      <c r="JQI2" s="74"/>
      <c r="JQJ2" s="74"/>
      <c r="JQK2" s="74"/>
      <c r="JQL2" s="74"/>
      <c r="JQM2" s="74"/>
      <c r="JQN2" s="74"/>
      <c r="JQO2" s="74"/>
      <c r="JQP2" s="74"/>
      <c r="JQQ2" s="74"/>
      <c r="JQR2" s="74"/>
      <c r="JQS2" s="74"/>
      <c r="JQT2" s="74"/>
      <c r="JQU2" s="74"/>
      <c r="JQV2" s="74"/>
      <c r="JQW2" s="74"/>
      <c r="JQX2" s="74"/>
      <c r="JQY2" s="74"/>
      <c r="JQZ2" s="74"/>
      <c r="JRA2" s="74"/>
      <c r="JRB2" s="74"/>
      <c r="JRC2" s="74"/>
      <c r="JRD2" s="74"/>
      <c r="JRE2" s="74"/>
      <c r="JRF2" s="74"/>
      <c r="JRG2" s="74"/>
      <c r="JRH2" s="74"/>
      <c r="JRI2" s="74"/>
      <c r="JRJ2" s="74"/>
      <c r="JRK2" s="74"/>
      <c r="JRL2" s="74"/>
      <c r="JRM2" s="74"/>
      <c r="JRN2" s="74"/>
      <c r="JRO2" s="74"/>
      <c r="JRP2" s="74"/>
      <c r="JRQ2" s="74"/>
      <c r="JRR2" s="74"/>
      <c r="JRS2" s="74"/>
      <c r="JRT2" s="74"/>
      <c r="JRU2" s="74"/>
      <c r="JRV2" s="74"/>
      <c r="JRW2" s="74"/>
      <c r="JRX2" s="74"/>
      <c r="JRY2" s="74"/>
      <c r="JRZ2" s="74"/>
      <c r="JSA2" s="74"/>
      <c r="JSB2" s="74"/>
      <c r="JSC2" s="74"/>
      <c r="JSD2" s="74"/>
      <c r="JSE2" s="74"/>
      <c r="JSF2" s="74"/>
      <c r="JSG2" s="74"/>
      <c r="JSH2" s="74"/>
      <c r="JSI2" s="74"/>
      <c r="JSJ2" s="74"/>
      <c r="JSK2" s="74"/>
      <c r="JSL2" s="74"/>
      <c r="JSM2" s="74"/>
      <c r="JSN2" s="74"/>
      <c r="JSO2" s="74"/>
      <c r="JSP2" s="74"/>
      <c r="JSQ2" s="74"/>
      <c r="JSR2" s="74"/>
      <c r="JSS2" s="74"/>
      <c r="JST2" s="74"/>
      <c r="JSU2" s="74"/>
      <c r="JSV2" s="74"/>
      <c r="JSW2" s="74"/>
      <c r="JSX2" s="74"/>
      <c r="JSY2" s="74"/>
      <c r="JSZ2" s="74"/>
      <c r="JTA2" s="74"/>
      <c r="JTB2" s="74"/>
      <c r="JTC2" s="74"/>
      <c r="JTD2" s="74"/>
      <c r="JTE2" s="74"/>
      <c r="JTF2" s="74"/>
      <c r="JTG2" s="74"/>
      <c r="JTH2" s="74"/>
      <c r="JTI2" s="74"/>
      <c r="JTJ2" s="74"/>
      <c r="JTK2" s="74"/>
      <c r="JTL2" s="74"/>
      <c r="JTM2" s="74"/>
      <c r="JTN2" s="74"/>
      <c r="JTO2" s="74"/>
      <c r="JTP2" s="74"/>
      <c r="JTQ2" s="74"/>
      <c r="JTR2" s="74"/>
      <c r="JTS2" s="74"/>
      <c r="JTT2" s="74"/>
      <c r="JTU2" s="74"/>
      <c r="JTV2" s="74"/>
      <c r="JTW2" s="74"/>
      <c r="JTX2" s="74"/>
      <c r="JTY2" s="74"/>
      <c r="JTZ2" s="74"/>
      <c r="JUA2" s="74"/>
      <c r="JUB2" s="74"/>
      <c r="JUC2" s="74"/>
      <c r="JUD2" s="74"/>
      <c r="JUE2" s="74"/>
      <c r="JUF2" s="74"/>
      <c r="JUG2" s="74"/>
      <c r="JUH2" s="74"/>
      <c r="JUI2" s="74"/>
      <c r="JUJ2" s="74"/>
      <c r="JUK2" s="74"/>
      <c r="JUL2" s="74"/>
      <c r="JUM2" s="74"/>
      <c r="JUN2" s="74"/>
      <c r="JUO2" s="74"/>
      <c r="JUP2" s="74"/>
      <c r="JUQ2" s="74"/>
      <c r="JUR2" s="74"/>
      <c r="JUS2" s="74"/>
      <c r="JUT2" s="74"/>
      <c r="JUU2" s="74"/>
      <c r="JUV2" s="74"/>
      <c r="JUW2" s="74"/>
      <c r="JUX2" s="74"/>
      <c r="JUY2" s="74"/>
      <c r="JUZ2" s="74"/>
      <c r="JVA2" s="74"/>
      <c r="JVB2" s="74"/>
      <c r="JVC2" s="74"/>
      <c r="JVD2" s="74"/>
      <c r="JVE2" s="74"/>
      <c r="JVF2" s="74"/>
      <c r="JVG2" s="74"/>
      <c r="JVH2" s="74"/>
      <c r="JVI2" s="74"/>
      <c r="JVJ2" s="74"/>
      <c r="JVK2" s="74"/>
      <c r="JVL2" s="74"/>
      <c r="JVM2" s="74"/>
      <c r="JVN2" s="74"/>
      <c r="JVO2" s="74"/>
      <c r="JVP2" s="74"/>
      <c r="JVQ2" s="74"/>
      <c r="JVR2" s="74"/>
      <c r="JVS2" s="74"/>
      <c r="JVT2" s="74"/>
      <c r="JVU2" s="74"/>
      <c r="JVV2" s="74"/>
      <c r="JVW2" s="74"/>
      <c r="JVX2" s="74"/>
      <c r="JVY2" s="74"/>
      <c r="JVZ2" s="74"/>
      <c r="JWA2" s="74"/>
      <c r="JWB2" s="74"/>
      <c r="JWC2" s="74"/>
      <c r="JWD2" s="74"/>
      <c r="JWE2" s="74"/>
      <c r="JWF2" s="74"/>
      <c r="JWG2" s="74"/>
      <c r="JWH2" s="74"/>
      <c r="JWI2" s="74"/>
      <c r="JWJ2" s="74"/>
      <c r="JWK2" s="74"/>
      <c r="JWL2" s="74"/>
      <c r="JWM2" s="74"/>
      <c r="JWN2" s="74"/>
      <c r="JWO2" s="74"/>
      <c r="JWP2" s="74"/>
      <c r="JWQ2" s="74"/>
      <c r="JWR2" s="74"/>
      <c r="JWS2" s="74"/>
      <c r="JWT2" s="74"/>
      <c r="JWU2" s="74"/>
      <c r="JWV2" s="74"/>
      <c r="JWW2" s="74"/>
      <c r="JWX2" s="74"/>
      <c r="JWY2" s="74"/>
      <c r="JWZ2" s="74"/>
      <c r="JXA2" s="74"/>
      <c r="JXB2" s="74"/>
      <c r="JXC2" s="74"/>
      <c r="JXD2" s="74"/>
      <c r="JXE2" s="74"/>
      <c r="JXF2" s="74"/>
      <c r="JXG2" s="74"/>
      <c r="JXH2" s="74"/>
      <c r="JXI2" s="74"/>
      <c r="JXJ2" s="74"/>
      <c r="JXK2" s="74"/>
      <c r="JXL2" s="74"/>
      <c r="JXM2" s="74"/>
      <c r="JXN2" s="74"/>
      <c r="JXO2" s="74"/>
      <c r="JXP2" s="74"/>
      <c r="JXQ2" s="74"/>
      <c r="JXR2" s="74"/>
      <c r="JXS2" s="74"/>
      <c r="JXT2" s="74"/>
      <c r="JXU2" s="74"/>
      <c r="JXV2" s="74"/>
      <c r="JXW2" s="74"/>
      <c r="JXX2" s="74"/>
      <c r="JXY2" s="74"/>
      <c r="JXZ2" s="74"/>
      <c r="JYA2" s="74"/>
      <c r="JYB2" s="74"/>
      <c r="JYC2" s="74"/>
      <c r="JYD2" s="74"/>
      <c r="JYE2" s="74"/>
      <c r="JYF2" s="74"/>
      <c r="JYG2" s="74"/>
      <c r="JYH2" s="74"/>
      <c r="JYI2" s="74"/>
      <c r="JYJ2" s="74"/>
      <c r="JYK2" s="74"/>
      <c r="JYL2" s="74"/>
      <c r="JYM2" s="74"/>
      <c r="JYN2" s="74"/>
      <c r="JYO2" s="74"/>
      <c r="JYP2" s="74"/>
      <c r="JYQ2" s="74"/>
      <c r="JYR2" s="74"/>
      <c r="JYS2" s="74"/>
      <c r="JYT2" s="74"/>
      <c r="JYU2" s="74"/>
      <c r="JYV2" s="74"/>
      <c r="JYW2" s="74"/>
      <c r="JYX2" s="74"/>
      <c r="JYY2" s="74"/>
      <c r="JYZ2" s="74"/>
      <c r="JZA2" s="74"/>
      <c r="JZB2" s="74"/>
      <c r="JZC2" s="74"/>
      <c r="JZD2" s="74"/>
      <c r="JZE2" s="74"/>
      <c r="JZF2" s="74"/>
      <c r="JZG2" s="74"/>
      <c r="JZH2" s="74"/>
      <c r="JZI2" s="74"/>
      <c r="JZJ2" s="74"/>
      <c r="JZK2" s="74"/>
      <c r="JZL2" s="74"/>
      <c r="JZM2" s="74"/>
      <c r="JZN2" s="74"/>
      <c r="JZO2" s="74"/>
      <c r="JZP2" s="74"/>
      <c r="JZQ2" s="74"/>
      <c r="JZR2" s="74"/>
      <c r="JZS2" s="74"/>
      <c r="JZT2" s="74"/>
      <c r="JZU2" s="74"/>
      <c r="JZV2" s="74"/>
      <c r="JZW2" s="74"/>
      <c r="JZX2" s="74"/>
      <c r="JZY2" s="74"/>
      <c r="JZZ2" s="74"/>
      <c r="KAA2" s="74"/>
      <c r="KAB2" s="74"/>
      <c r="KAC2" s="74"/>
      <c r="KAD2" s="74"/>
      <c r="KAE2" s="74"/>
      <c r="KAF2" s="74"/>
      <c r="KAG2" s="74"/>
      <c r="KAH2" s="74"/>
      <c r="KAI2" s="74"/>
      <c r="KAJ2" s="74"/>
      <c r="KAK2" s="74"/>
      <c r="KAL2" s="74"/>
      <c r="KAM2" s="74"/>
      <c r="KAN2" s="74"/>
      <c r="KAO2" s="74"/>
      <c r="KAP2" s="74"/>
      <c r="KAQ2" s="74"/>
      <c r="KAR2" s="74"/>
      <c r="KAS2" s="74"/>
      <c r="KAT2" s="74"/>
      <c r="KAU2" s="74"/>
      <c r="KAV2" s="74"/>
      <c r="KAW2" s="74"/>
      <c r="KAX2" s="74"/>
      <c r="KAY2" s="74"/>
      <c r="KAZ2" s="74"/>
      <c r="KBA2" s="74"/>
      <c r="KBB2" s="74"/>
      <c r="KBC2" s="74"/>
      <c r="KBD2" s="74"/>
      <c r="KBE2" s="74"/>
      <c r="KBF2" s="74"/>
      <c r="KBG2" s="74"/>
      <c r="KBH2" s="74"/>
      <c r="KBI2" s="74"/>
      <c r="KBJ2" s="74"/>
      <c r="KBK2" s="74"/>
      <c r="KBL2" s="74"/>
      <c r="KBM2" s="74"/>
      <c r="KBN2" s="74"/>
      <c r="KBO2" s="74"/>
      <c r="KBP2" s="74"/>
      <c r="KBQ2" s="74"/>
      <c r="KBR2" s="74"/>
      <c r="KBS2" s="74"/>
      <c r="KBT2" s="74"/>
      <c r="KBU2" s="74"/>
      <c r="KBV2" s="74"/>
      <c r="KBW2" s="74"/>
      <c r="KBX2" s="74"/>
      <c r="KBY2" s="74"/>
      <c r="KBZ2" s="74"/>
      <c r="KCA2" s="74"/>
      <c r="KCB2" s="74"/>
      <c r="KCC2" s="74"/>
      <c r="KCD2" s="74"/>
      <c r="KCE2" s="74"/>
      <c r="KCF2" s="74"/>
      <c r="KCG2" s="74"/>
      <c r="KCH2" s="74"/>
      <c r="KCI2" s="74"/>
      <c r="KCJ2" s="74"/>
      <c r="KCK2" s="74"/>
      <c r="KCL2" s="74"/>
      <c r="KCM2" s="74"/>
      <c r="KCN2" s="74"/>
      <c r="KCO2" s="74"/>
      <c r="KCP2" s="74"/>
      <c r="KCQ2" s="74"/>
      <c r="KCR2" s="74"/>
      <c r="KCS2" s="74"/>
      <c r="KCT2" s="74"/>
      <c r="KCU2" s="74"/>
      <c r="KCV2" s="74"/>
      <c r="KCW2" s="74"/>
      <c r="KCX2" s="74"/>
      <c r="KCY2" s="74"/>
      <c r="KCZ2" s="74"/>
      <c r="KDA2" s="74"/>
      <c r="KDB2" s="74"/>
      <c r="KDC2" s="74"/>
      <c r="KDD2" s="74"/>
      <c r="KDE2" s="74"/>
      <c r="KDF2" s="74"/>
      <c r="KDG2" s="74"/>
      <c r="KDH2" s="74"/>
      <c r="KDI2" s="74"/>
      <c r="KDJ2" s="74"/>
      <c r="KDK2" s="74"/>
      <c r="KDL2" s="74"/>
      <c r="KDM2" s="74"/>
      <c r="KDN2" s="74"/>
      <c r="KDO2" s="74"/>
      <c r="KDP2" s="74"/>
      <c r="KDQ2" s="74"/>
      <c r="KDR2" s="74"/>
      <c r="KDS2" s="74"/>
      <c r="KDT2" s="74"/>
      <c r="KDU2" s="74"/>
      <c r="KDV2" s="74"/>
      <c r="KDW2" s="74"/>
      <c r="KDX2" s="74"/>
      <c r="KDY2" s="74"/>
      <c r="KDZ2" s="74"/>
      <c r="KEA2" s="74"/>
      <c r="KEB2" s="74"/>
      <c r="KEC2" s="74"/>
      <c r="KED2" s="74"/>
      <c r="KEE2" s="74"/>
      <c r="KEF2" s="74"/>
      <c r="KEG2" s="74"/>
      <c r="KEH2" s="74"/>
      <c r="KEI2" s="74"/>
      <c r="KEJ2" s="74"/>
      <c r="KEK2" s="74"/>
      <c r="KEL2" s="74"/>
      <c r="KEM2" s="74"/>
      <c r="KEN2" s="74"/>
      <c r="KEO2" s="74"/>
      <c r="KEP2" s="74"/>
      <c r="KEQ2" s="74"/>
      <c r="KER2" s="74"/>
      <c r="KES2" s="74"/>
      <c r="KET2" s="74"/>
      <c r="KEU2" s="74"/>
      <c r="KEV2" s="74"/>
      <c r="KEW2" s="74"/>
      <c r="KEX2" s="74"/>
      <c r="KEY2" s="74"/>
      <c r="KEZ2" s="74"/>
      <c r="KFA2" s="74"/>
      <c r="KFB2" s="74"/>
      <c r="KFC2" s="74"/>
      <c r="KFD2" s="74"/>
      <c r="KFE2" s="74"/>
      <c r="KFF2" s="74"/>
      <c r="KFG2" s="74"/>
      <c r="KFH2" s="74"/>
      <c r="KFI2" s="74"/>
      <c r="KFJ2" s="74"/>
      <c r="KFK2" s="74"/>
      <c r="KFL2" s="74"/>
      <c r="KFM2" s="74"/>
      <c r="KFN2" s="74"/>
      <c r="KFO2" s="74"/>
      <c r="KFP2" s="74"/>
      <c r="KFQ2" s="74"/>
      <c r="KFR2" s="74"/>
      <c r="KFS2" s="74"/>
      <c r="KFT2" s="74"/>
      <c r="KFU2" s="74"/>
      <c r="KFV2" s="74"/>
      <c r="KFW2" s="74"/>
      <c r="KFX2" s="74"/>
      <c r="KFY2" s="74"/>
      <c r="KFZ2" s="74"/>
      <c r="KGA2" s="74"/>
      <c r="KGB2" s="74"/>
      <c r="KGC2" s="74"/>
      <c r="KGD2" s="74"/>
      <c r="KGE2" s="74"/>
      <c r="KGF2" s="74"/>
      <c r="KGG2" s="74"/>
      <c r="KGH2" s="74"/>
      <c r="KGI2" s="74"/>
      <c r="KGJ2" s="74"/>
      <c r="KGK2" s="74"/>
      <c r="KGL2" s="74"/>
      <c r="KGM2" s="74"/>
      <c r="KGN2" s="74"/>
      <c r="KGO2" s="74"/>
      <c r="KGP2" s="74"/>
      <c r="KGQ2" s="74"/>
      <c r="KGR2" s="74"/>
      <c r="KGS2" s="74"/>
      <c r="KGT2" s="74"/>
      <c r="KGU2" s="74"/>
      <c r="KGV2" s="74"/>
      <c r="KGW2" s="74"/>
      <c r="KGX2" s="74"/>
      <c r="KGY2" s="74"/>
      <c r="KGZ2" s="74"/>
      <c r="KHA2" s="74"/>
      <c r="KHB2" s="74"/>
      <c r="KHC2" s="74"/>
      <c r="KHD2" s="74"/>
      <c r="KHE2" s="74"/>
      <c r="KHF2" s="74"/>
      <c r="KHG2" s="74"/>
      <c r="KHH2" s="74"/>
      <c r="KHI2" s="74"/>
      <c r="KHJ2" s="74"/>
      <c r="KHK2" s="74"/>
      <c r="KHL2" s="74"/>
      <c r="KHM2" s="74"/>
      <c r="KHN2" s="74"/>
      <c r="KHO2" s="74"/>
      <c r="KHP2" s="74"/>
      <c r="KHQ2" s="74"/>
      <c r="KHR2" s="74"/>
      <c r="KHS2" s="74"/>
      <c r="KHT2" s="74"/>
      <c r="KHU2" s="74"/>
      <c r="KHV2" s="74"/>
      <c r="KHW2" s="74"/>
      <c r="KHX2" s="74"/>
      <c r="KHY2" s="74"/>
      <c r="KHZ2" s="74"/>
      <c r="KIA2" s="74"/>
      <c r="KIB2" s="74"/>
      <c r="KIC2" s="74"/>
      <c r="KID2" s="74"/>
      <c r="KIE2" s="74"/>
      <c r="KIF2" s="74"/>
      <c r="KIG2" s="74"/>
      <c r="KIH2" s="74"/>
      <c r="KII2" s="74"/>
      <c r="KIJ2" s="74"/>
      <c r="KIK2" s="74"/>
      <c r="KIL2" s="74"/>
      <c r="KIM2" s="74"/>
      <c r="KIN2" s="74"/>
      <c r="KIO2" s="74"/>
      <c r="KIP2" s="74"/>
      <c r="KIQ2" s="74"/>
      <c r="KIR2" s="74"/>
      <c r="KIS2" s="74"/>
      <c r="KIT2" s="74"/>
      <c r="KIU2" s="74"/>
      <c r="KIV2" s="74"/>
      <c r="KIW2" s="74"/>
      <c r="KIX2" s="74"/>
      <c r="KIY2" s="74"/>
      <c r="KIZ2" s="74"/>
      <c r="KJA2" s="74"/>
      <c r="KJB2" s="74"/>
      <c r="KJC2" s="74"/>
      <c r="KJD2" s="74"/>
      <c r="KJE2" s="74"/>
      <c r="KJF2" s="74"/>
      <c r="KJG2" s="74"/>
      <c r="KJH2" s="74"/>
      <c r="KJI2" s="74"/>
      <c r="KJJ2" s="74"/>
      <c r="KJK2" s="74"/>
      <c r="KJL2" s="74"/>
      <c r="KJM2" s="74"/>
      <c r="KJN2" s="74"/>
      <c r="KJO2" s="74"/>
      <c r="KJP2" s="74"/>
      <c r="KJQ2" s="74"/>
      <c r="KJR2" s="74"/>
      <c r="KJS2" s="74"/>
      <c r="KJT2" s="74"/>
      <c r="KJU2" s="74"/>
      <c r="KJV2" s="74"/>
      <c r="KJW2" s="74"/>
      <c r="KJX2" s="74"/>
      <c r="KJY2" s="74"/>
      <c r="KJZ2" s="74"/>
      <c r="KKA2" s="74"/>
      <c r="KKB2" s="74"/>
      <c r="KKC2" s="74"/>
      <c r="KKD2" s="74"/>
      <c r="KKE2" s="74"/>
      <c r="KKF2" s="74"/>
      <c r="KKG2" s="74"/>
      <c r="KKH2" s="74"/>
      <c r="KKI2" s="74"/>
      <c r="KKJ2" s="74"/>
      <c r="KKK2" s="74"/>
      <c r="KKL2" s="74"/>
      <c r="KKM2" s="74"/>
      <c r="KKN2" s="74"/>
      <c r="KKO2" s="74"/>
      <c r="KKP2" s="74"/>
      <c r="KKQ2" s="74"/>
      <c r="KKR2" s="74"/>
      <c r="KKS2" s="74"/>
      <c r="KKT2" s="74"/>
      <c r="KKU2" s="74"/>
      <c r="KKV2" s="74"/>
      <c r="KKW2" s="74"/>
      <c r="KKX2" s="74"/>
      <c r="KKY2" s="74"/>
      <c r="KKZ2" s="74"/>
      <c r="KLA2" s="74"/>
      <c r="KLB2" s="74"/>
      <c r="KLC2" s="74"/>
      <c r="KLD2" s="74"/>
      <c r="KLE2" s="74"/>
      <c r="KLF2" s="74"/>
      <c r="KLG2" s="74"/>
      <c r="KLH2" s="74"/>
      <c r="KLI2" s="74"/>
      <c r="KLJ2" s="74"/>
      <c r="KLK2" s="74"/>
      <c r="KLL2" s="74"/>
      <c r="KLM2" s="74"/>
      <c r="KLN2" s="74"/>
      <c r="KLO2" s="74"/>
      <c r="KLP2" s="74"/>
      <c r="KLQ2" s="74"/>
      <c r="KLR2" s="74"/>
      <c r="KLS2" s="74"/>
      <c r="KLT2" s="74"/>
      <c r="KLU2" s="74"/>
      <c r="KLV2" s="74"/>
      <c r="KLW2" s="74"/>
      <c r="KLX2" s="74"/>
      <c r="KLY2" s="74"/>
      <c r="KLZ2" s="74"/>
      <c r="KMA2" s="74"/>
      <c r="KMB2" s="74"/>
      <c r="KMC2" s="74"/>
      <c r="KMD2" s="74"/>
      <c r="KME2" s="74"/>
      <c r="KMF2" s="74"/>
      <c r="KMG2" s="74"/>
      <c r="KMH2" s="74"/>
      <c r="KMI2" s="74"/>
      <c r="KMJ2" s="74"/>
      <c r="KMK2" s="74"/>
      <c r="KML2" s="74"/>
      <c r="KMM2" s="74"/>
      <c r="KMN2" s="74"/>
      <c r="KMO2" s="74"/>
      <c r="KMP2" s="74"/>
      <c r="KMQ2" s="74"/>
      <c r="KMR2" s="74"/>
      <c r="KMS2" s="74"/>
      <c r="KMT2" s="74"/>
      <c r="KMU2" s="74"/>
      <c r="KMV2" s="74"/>
      <c r="KMW2" s="74"/>
      <c r="KMX2" s="74"/>
      <c r="KMY2" s="74"/>
      <c r="KMZ2" s="74"/>
      <c r="KNA2" s="74"/>
      <c r="KNB2" s="74"/>
      <c r="KNC2" s="74"/>
      <c r="KND2" s="74"/>
      <c r="KNE2" s="74"/>
      <c r="KNF2" s="74"/>
      <c r="KNG2" s="74"/>
      <c r="KNH2" s="74"/>
      <c r="KNI2" s="74"/>
      <c r="KNJ2" s="74"/>
      <c r="KNK2" s="74"/>
      <c r="KNL2" s="74"/>
      <c r="KNM2" s="74"/>
      <c r="KNN2" s="74"/>
      <c r="KNO2" s="74"/>
      <c r="KNP2" s="74"/>
      <c r="KNQ2" s="74"/>
      <c r="KNR2" s="74"/>
      <c r="KNS2" s="74"/>
      <c r="KNT2" s="74"/>
      <c r="KNU2" s="74"/>
      <c r="KNV2" s="74"/>
      <c r="KNW2" s="74"/>
      <c r="KNX2" s="74"/>
      <c r="KNY2" s="74"/>
      <c r="KNZ2" s="74"/>
      <c r="KOA2" s="74"/>
      <c r="KOB2" s="74"/>
      <c r="KOC2" s="74"/>
      <c r="KOD2" s="74"/>
      <c r="KOE2" s="74"/>
      <c r="KOF2" s="74"/>
      <c r="KOG2" s="74"/>
      <c r="KOH2" s="74"/>
      <c r="KOI2" s="74"/>
      <c r="KOJ2" s="74"/>
      <c r="KOK2" s="74"/>
      <c r="KOL2" s="74"/>
      <c r="KOM2" s="74"/>
      <c r="KON2" s="74"/>
      <c r="KOO2" s="74"/>
      <c r="KOP2" s="74"/>
      <c r="KOQ2" s="74"/>
      <c r="KOR2" s="74"/>
      <c r="KOS2" s="74"/>
      <c r="KOT2" s="74"/>
      <c r="KOU2" s="74"/>
      <c r="KOV2" s="74"/>
      <c r="KOW2" s="74"/>
      <c r="KOX2" s="74"/>
      <c r="KOY2" s="74"/>
      <c r="KOZ2" s="74"/>
      <c r="KPA2" s="74"/>
      <c r="KPB2" s="74"/>
      <c r="KPC2" s="74"/>
      <c r="KPD2" s="74"/>
      <c r="KPE2" s="74"/>
      <c r="KPF2" s="74"/>
      <c r="KPG2" s="74"/>
      <c r="KPH2" s="74"/>
      <c r="KPI2" s="74"/>
      <c r="KPJ2" s="74"/>
      <c r="KPK2" s="74"/>
      <c r="KPL2" s="74"/>
      <c r="KPM2" s="74"/>
      <c r="KPN2" s="74"/>
      <c r="KPO2" s="74"/>
      <c r="KPP2" s="74"/>
      <c r="KPQ2" s="74"/>
      <c r="KPR2" s="74"/>
      <c r="KPS2" s="74"/>
      <c r="KPT2" s="74"/>
      <c r="KPU2" s="74"/>
      <c r="KPV2" s="74"/>
      <c r="KPW2" s="74"/>
      <c r="KPX2" s="74"/>
      <c r="KPY2" s="74"/>
      <c r="KPZ2" s="74"/>
      <c r="KQA2" s="74"/>
      <c r="KQB2" s="74"/>
      <c r="KQC2" s="74"/>
      <c r="KQD2" s="74"/>
      <c r="KQE2" s="74"/>
      <c r="KQF2" s="74"/>
      <c r="KQG2" s="74"/>
      <c r="KQH2" s="74"/>
      <c r="KQI2" s="74"/>
      <c r="KQJ2" s="74"/>
      <c r="KQK2" s="74"/>
      <c r="KQL2" s="74"/>
      <c r="KQM2" s="74"/>
      <c r="KQN2" s="74"/>
      <c r="KQO2" s="74"/>
      <c r="KQP2" s="74"/>
      <c r="KQQ2" s="74"/>
      <c r="KQR2" s="74"/>
      <c r="KQS2" s="74"/>
      <c r="KQT2" s="74"/>
      <c r="KQU2" s="74"/>
      <c r="KQV2" s="74"/>
      <c r="KQW2" s="74"/>
      <c r="KQX2" s="74"/>
      <c r="KQY2" s="74"/>
      <c r="KQZ2" s="74"/>
      <c r="KRA2" s="74"/>
      <c r="KRB2" s="74"/>
      <c r="KRC2" s="74"/>
      <c r="KRD2" s="74"/>
      <c r="KRE2" s="74"/>
      <c r="KRF2" s="74"/>
      <c r="KRG2" s="74"/>
      <c r="KRH2" s="74"/>
      <c r="KRI2" s="74"/>
      <c r="KRJ2" s="74"/>
      <c r="KRK2" s="74"/>
      <c r="KRL2" s="74"/>
      <c r="KRM2" s="74"/>
      <c r="KRN2" s="74"/>
      <c r="KRO2" s="74"/>
      <c r="KRP2" s="74"/>
      <c r="KRQ2" s="74"/>
      <c r="KRR2" s="74"/>
      <c r="KRS2" s="74"/>
      <c r="KRT2" s="74"/>
      <c r="KRU2" s="74"/>
      <c r="KRV2" s="74"/>
      <c r="KRW2" s="74"/>
      <c r="KRX2" s="74"/>
      <c r="KRY2" s="74"/>
      <c r="KRZ2" s="74"/>
      <c r="KSA2" s="74"/>
      <c r="KSB2" s="74"/>
      <c r="KSC2" s="74"/>
      <c r="KSD2" s="74"/>
      <c r="KSE2" s="74"/>
      <c r="KSF2" s="74"/>
      <c r="KSG2" s="74"/>
      <c r="KSH2" s="74"/>
      <c r="KSI2" s="74"/>
      <c r="KSJ2" s="74"/>
      <c r="KSK2" s="74"/>
      <c r="KSL2" s="74"/>
      <c r="KSM2" s="74"/>
      <c r="KSN2" s="74"/>
      <c r="KSO2" s="74"/>
      <c r="KSP2" s="74"/>
      <c r="KSQ2" s="74"/>
      <c r="KSR2" s="74"/>
      <c r="KSS2" s="74"/>
      <c r="KST2" s="74"/>
      <c r="KSU2" s="74"/>
      <c r="KSV2" s="74"/>
      <c r="KSW2" s="74"/>
      <c r="KSX2" s="74"/>
      <c r="KSY2" s="74"/>
      <c r="KSZ2" s="74"/>
      <c r="KTA2" s="74"/>
      <c r="KTB2" s="74"/>
      <c r="KTC2" s="74"/>
      <c r="KTD2" s="74"/>
      <c r="KTE2" s="74"/>
      <c r="KTF2" s="74"/>
      <c r="KTG2" s="74"/>
      <c r="KTH2" s="74"/>
      <c r="KTI2" s="74"/>
      <c r="KTJ2" s="74"/>
      <c r="KTK2" s="74"/>
      <c r="KTL2" s="74"/>
      <c r="KTM2" s="74"/>
      <c r="KTN2" s="74"/>
      <c r="KTO2" s="74"/>
      <c r="KTP2" s="74"/>
      <c r="KTQ2" s="74"/>
      <c r="KTR2" s="74"/>
      <c r="KTS2" s="74"/>
      <c r="KTT2" s="74"/>
      <c r="KTU2" s="74"/>
      <c r="KTV2" s="74"/>
      <c r="KTW2" s="74"/>
      <c r="KTX2" s="74"/>
      <c r="KTY2" s="74"/>
      <c r="KTZ2" s="74"/>
      <c r="KUA2" s="74"/>
      <c r="KUB2" s="74"/>
      <c r="KUC2" s="74"/>
      <c r="KUD2" s="74"/>
      <c r="KUE2" s="74"/>
      <c r="KUF2" s="74"/>
      <c r="KUG2" s="74"/>
      <c r="KUH2" s="74"/>
      <c r="KUI2" s="74"/>
      <c r="KUJ2" s="74"/>
      <c r="KUK2" s="74"/>
      <c r="KUL2" s="74"/>
      <c r="KUM2" s="74"/>
      <c r="KUN2" s="74"/>
      <c r="KUO2" s="74"/>
      <c r="KUP2" s="74"/>
      <c r="KUQ2" s="74"/>
      <c r="KUR2" s="74"/>
      <c r="KUS2" s="74"/>
      <c r="KUT2" s="74"/>
      <c r="KUU2" s="74"/>
      <c r="KUV2" s="74"/>
      <c r="KUW2" s="74"/>
      <c r="KUX2" s="74"/>
      <c r="KUY2" s="74"/>
      <c r="KUZ2" s="74"/>
      <c r="KVA2" s="74"/>
      <c r="KVB2" s="74"/>
      <c r="KVC2" s="74"/>
      <c r="KVD2" s="74"/>
      <c r="KVE2" s="74"/>
      <c r="KVF2" s="74"/>
      <c r="KVG2" s="74"/>
      <c r="KVH2" s="74"/>
      <c r="KVI2" s="74"/>
      <c r="KVJ2" s="74"/>
      <c r="KVK2" s="74"/>
      <c r="KVL2" s="74"/>
      <c r="KVM2" s="74"/>
      <c r="KVN2" s="74"/>
      <c r="KVO2" s="74"/>
      <c r="KVP2" s="74"/>
      <c r="KVQ2" s="74"/>
      <c r="KVR2" s="74"/>
      <c r="KVS2" s="74"/>
      <c r="KVT2" s="74"/>
      <c r="KVU2" s="74"/>
      <c r="KVV2" s="74"/>
      <c r="KVW2" s="74"/>
      <c r="KVX2" s="74"/>
      <c r="KVY2" s="74"/>
      <c r="KVZ2" s="74"/>
      <c r="KWA2" s="74"/>
      <c r="KWB2" s="74"/>
      <c r="KWC2" s="74"/>
      <c r="KWD2" s="74"/>
      <c r="KWE2" s="74"/>
      <c r="KWF2" s="74"/>
      <c r="KWG2" s="74"/>
      <c r="KWH2" s="74"/>
      <c r="KWI2" s="74"/>
      <c r="KWJ2" s="74"/>
      <c r="KWK2" s="74"/>
      <c r="KWL2" s="74"/>
      <c r="KWM2" s="74"/>
      <c r="KWN2" s="74"/>
      <c r="KWO2" s="74"/>
      <c r="KWP2" s="74"/>
      <c r="KWQ2" s="74"/>
      <c r="KWR2" s="74"/>
      <c r="KWS2" s="74"/>
      <c r="KWT2" s="74"/>
      <c r="KWU2" s="74"/>
      <c r="KWV2" s="74"/>
      <c r="KWW2" s="74"/>
      <c r="KWX2" s="74"/>
      <c r="KWY2" s="74"/>
      <c r="KWZ2" s="74"/>
      <c r="KXA2" s="74"/>
      <c r="KXB2" s="74"/>
      <c r="KXC2" s="74"/>
      <c r="KXD2" s="74"/>
      <c r="KXE2" s="74"/>
      <c r="KXF2" s="74"/>
      <c r="KXG2" s="74"/>
      <c r="KXH2" s="74"/>
      <c r="KXI2" s="74"/>
      <c r="KXJ2" s="74"/>
      <c r="KXK2" s="74"/>
      <c r="KXL2" s="74"/>
      <c r="KXM2" s="74"/>
      <c r="KXN2" s="74"/>
      <c r="KXO2" s="74"/>
      <c r="KXP2" s="74"/>
      <c r="KXQ2" s="74"/>
      <c r="KXR2" s="74"/>
      <c r="KXS2" s="74"/>
      <c r="KXT2" s="74"/>
      <c r="KXU2" s="74"/>
      <c r="KXV2" s="74"/>
      <c r="KXW2" s="74"/>
      <c r="KXX2" s="74"/>
      <c r="KXY2" s="74"/>
      <c r="KXZ2" s="74"/>
      <c r="KYA2" s="74"/>
      <c r="KYB2" s="74"/>
      <c r="KYC2" s="74"/>
      <c r="KYD2" s="74"/>
      <c r="KYE2" s="74"/>
      <c r="KYF2" s="74"/>
      <c r="KYG2" s="74"/>
      <c r="KYH2" s="74"/>
      <c r="KYI2" s="74"/>
      <c r="KYJ2" s="74"/>
      <c r="KYK2" s="74"/>
      <c r="KYL2" s="74"/>
      <c r="KYM2" s="74"/>
      <c r="KYN2" s="74"/>
      <c r="KYO2" s="74"/>
      <c r="KYP2" s="74"/>
      <c r="KYQ2" s="74"/>
      <c r="KYR2" s="74"/>
      <c r="KYS2" s="74"/>
      <c r="KYT2" s="74"/>
      <c r="KYU2" s="74"/>
      <c r="KYV2" s="74"/>
      <c r="KYW2" s="74"/>
      <c r="KYX2" s="74"/>
      <c r="KYY2" s="74"/>
      <c r="KYZ2" s="74"/>
      <c r="KZA2" s="74"/>
      <c r="KZB2" s="74"/>
      <c r="KZC2" s="74"/>
      <c r="KZD2" s="74"/>
      <c r="KZE2" s="74"/>
      <c r="KZF2" s="74"/>
      <c r="KZG2" s="74"/>
      <c r="KZH2" s="74"/>
      <c r="KZI2" s="74"/>
      <c r="KZJ2" s="74"/>
      <c r="KZK2" s="74"/>
      <c r="KZL2" s="74"/>
      <c r="KZM2" s="74"/>
      <c r="KZN2" s="74"/>
      <c r="KZO2" s="74"/>
      <c r="KZP2" s="74"/>
      <c r="KZQ2" s="74"/>
      <c r="KZR2" s="74"/>
      <c r="KZS2" s="74"/>
      <c r="KZT2" s="74"/>
      <c r="KZU2" s="74"/>
      <c r="KZV2" s="74"/>
      <c r="KZW2" s="74"/>
      <c r="KZX2" s="74"/>
      <c r="KZY2" s="74"/>
      <c r="KZZ2" s="74"/>
      <c r="LAA2" s="74"/>
      <c r="LAB2" s="74"/>
      <c r="LAC2" s="74"/>
      <c r="LAD2" s="74"/>
      <c r="LAE2" s="74"/>
      <c r="LAF2" s="74"/>
      <c r="LAG2" s="74"/>
      <c r="LAH2" s="74"/>
      <c r="LAI2" s="74"/>
      <c r="LAJ2" s="74"/>
      <c r="LAK2" s="74"/>
      <c r="LAL2" s="74"/>
      <c r="LAM2" s="74"/>
      <c r="LAN2" s="74"/>
      <c r="LAO2" s="74"/>
      <c r="LAP2" s="74"/>
      <c r="LAQ2" s="74"/>
      <c r="LAR2" s="74"/>
      <c r="LAS2" s="74"/>
      <c r="LAT2" s="74"/>
      <c r="LAU2" s="74"/>
      <c r="LAV2" s="74"/>
      <c r="LAW2" s="74"/>
      <c r="LAX2" s="74"/>
      <c r="LAY2" s="74"/>
      <c r="LAZ2" s="74"/>
      <c r="LBA2" s="74"/>
      <c r="LBB2" s="74"/>
      <c r="LBC2" s="74"/>
      <c r="LBD2" s="74"/>
      <c r="LBE2" s="74"/>
      <c r="LBF2" s="74"/>
      <c r="LBG2" s="74"/>
      <c r="LBH2" s="74"/>
      <c r="LBI2" s="74"/>
      <c r="LBJ2" s="74"/>
      <c r="LBK2" s="74"/>
      <c r="LBL2" s="74"/>
      <c r="LBM2" s="74"/>
      <c r="LBN2" s="74"/>
      <c r="LBO2" s="74"/>
      <c r="LBP2" s="74"/>
      <c r="LBQ2" s="74"/>
      <c r="LBR2" s="74"/>
      <c r="LBS2" s="74"/>
      <c r="LBT2" s="74"/>
      <c r="LBU2" s="74"/>
      <c r="LBV2" s="74"/>
      <c r="LBW2" s="74"/>
      <c r="LBX2" s="74"/>
      <c r="LBY2" s="74"/>
      <c r="LBZ2" s="74"/>
      <c r="LCA2" s="74"/>
      <c r="LCB2" s="74"/>
      <c r="LCC2" s="74"/>
      <c r="LCD2" s="74"/>
      <c r="LCE2" s="74"/>
      <c r="LCF2" s="74"/>
      <c r="LCG2" s="74"/>
      <c r="LCH2" s="74"/>
      <c r="LCI2" s="74"/>
      <c r="LCJ2" s="74"/>
      <c r="LCK2" s="74"/>
      <c r="LCL2" s="74"/>
      <c r="LCM2" s="74"/>
      <c r="LCN2" s="74"/>
      <c r="LCO2" s="74"/>
      <c r="LCP2" s="74"/>
      <c r="LCQ2" s="74"/>
      <c r="LCR2" s="74"/>
      <c r="LCS2" s="74"/>
      <c r="LCT2" s="74"/>
      <c r="LCU2" s="74"/>
      <c r="LCV2" s="74"/>
      <c r="LCW2" s="74"/>
      <c r="LCX2" s="74"/>
      <c r="LCY2" s="74"/>
      <c r="LCZ2" s="74"/>
      <c r="LDA2" s="74"/>
      <c r="LDB2" s="74"/>
      <c r="LDC2" s="74"/>
      <c r="LDD2" s="74"/>
      <c r="LDE2" s="74"/>
      <c r="LDF2" s="74"/>
      <c r="LDG2" s="74"/>
      <c r="LDH2" s="74"/>
      <c r="LDI2" s="74"/>
      <c r="LDJ2" s="74"/>
      <c r="LDK2" s="74"/>
      <c r="LDL2" s="74"/>
      <c r="LDM2" s="74"/>
      <c r="LDN2" s="74"/>
      <c r="LDO2" s="74"/>
      <c r="LDP2" s="74"/>
      <c r="LDQ2" s="74"/>
      <c r="LDR2" s="74"/>
      <c r="LDS2" s="74"/>
      <c r="LDT2" s="74"/>
      <c r="LDU2" s="74"/>
      <c r="LDV2" s="74"/>
      <c r="LDW2" s="74"/>
      <c r="LDX2" s="74"/>
      <c r="LDY2" s="74"/>
      <c r="LDZ2" s="74"/>
      <c r="LEA2" s="74"/>
      <c r="LEB2" s="74"/>
      <c r="LEC2" s="74"/>
      <c r="LED2" s="74"/>
      <c r="LEE2" s="74"/>
      <c r="LEF2" s="74"/>
      <c r="LEG2" s="74"/>
      <c r="LEH2" s="74"/>
      <c r="LEI2" s="74"/>
      <c r="LEJ2" s="74"/>
      <c r="LEK2" s="74"/>
      <c r="LEL2" s="74"/>
      <c r="LEM2" s="74"/>
      <c r="LEN2" s="74"/>
      <c r="LEO2" s="74"/>
      <c r="LEP2" s="74"/>
      <c r="LEQ2" s="74"/>
      <c r="LER2" s="74"/>
      <c r="LES2" s="74"/>
      <c r="LET2" s="74"/>
      <c r="LEU2" s="74"/>
      <c r="LEV2" s="74"/>
      <c r="LEW2" s="74"/>
      <c r="LEX2" s="74"/>
      <c r="LEY2" s="74"/>
      <c r="LEZ2" s="74"/>
      <c r="LFA2" s="74"/>
      <c r="LFB2" s="74"/>
      <c r="LFC2" s="74"/>
      <c r="LFD2" s="74"/>
      <c r="LFE2" s="74"/>
      <c r="LFF2" s="74"/>
      <c r="LFG2" s="74"/>
      <c r="LFH2" s="74"/>
      <c r="LFI2" s="74"/>
      <c r="LFJ2" s="74"/>
      <c r="LFK2" s="74"/>
      <c r="LFL2" s="74"/>
      <c r="LFM2" s="74"/>
      <c r="LFN2" s="74"/>
      <c r="LFO2" s="74"/>
      <c r="LFP2" s="74"/>
      <c r="LFQ2" s="74"/>
      <c r="LFR2" s="74"/>
      <c r="LFS2" s="74"/>
      <c r="LFT2" s="74"/>
      <c r="LFU2" s="74"/>
      <c r="LFV2" s="74"/>
      <c r="LFW2" s="74"/>
      <c r="LFX2" s="74"/>
      <c r="LFY2" s="74"/>
      <c r="LFZ2" s="74"/>
      <c r="LGA2" s="74"/>
      <c r="LGB2" s="74"/>
      <c r="LGC2" s="74"/>
      <c r="LGD2" s="74"/>
      <c r="LGE2" s="74"/>
      <c r="LGF2" s="74"/>
      <c r="LGG2" s="74"/>
      <c r="LGH2" s="74"/>
      <c r="LGI2" s="74"/>
      <c r="LGJ2" s="74"/>
      <c r="LGK2" s="74"/>
      <c r="LGL2" s="74"/>
      <c r="LGM2" s="74"/>
      <c r="LGN2" s="74"/>
      <c r="LGO2" s="74"/>
      <c r="LGP2" s="74"/>
      <c r="LGQ2" s="74"/>
      <c r="LGR2" s="74"/>
      <c r="LGS2" s="74"/>
      <c r="LGT2" s="74"/>
      <c r="LGU2" s="74"/>
      <c r="LGV2" s="74"/>
      <c r="LGW2" s="74"/>
      <c r="LGX2" s="74"/>
      <c r="LGY2" s="74"/>
      <c r="LGZ2" s="74"/>
      <c r="LHA2" s="74"/>
      <c r="LHB2" s="74"/>
      <c r="LHC2" s="74"/>
      <c r="LHD2" s="74"/>
      <c r="LHE2" s="74"/>
      <c r="LHF2" s="74"/>
      <c r="LHG2" s="74"/>
      <c r="LHH2" s="74"/>
      <c r="LHI2" s="74"/>
      <c r="LHJ2" s="74"/>
      <c r="LHK2" s="74"/>
      <c r="LHL2" s="74"/>
      <c r="LHM2" s="74"/>
      <c r="LHN2" s="74"/>
      <c r="LHO2" s="74"/>
      <c r="LHP2" s="74"/>
      <c r="LHQ2" s="74"/>
      <c r="LHR2" s="74"/>
      <c r="LHS2" s="74"/>
      <c r="LHT2" s="74"/>
      <c r="LHU2" s="74"/>
      <c r="LHV2" s="74"/>
      <c r="LHW2" s="74"/>
      <c r="LHX2" s="74"/>
      <c r="LHY2" s="74"/>
      <c r="LHZ2" s="74"/>
      <c r="LIA2" s="74"/>
      <c r="LIB2" s="74"/>
      <c r="LIC2" s="74"/>
      <c r="LID2" s="74"/>
      <c r="LIE2" s="74"/>
      <c r="LIF2" s="74"/>
      <c r="LIG2" s="74"/>
      <c r="LIH2" s="74"/>
      <c r="LII2" s="74"/>
      <c r="LIJ2" s="74"/>
      <c r="LIK2" s="74"/>
      <c r="LIL2" s="74"/>
      <c r="LIM2" s="74"/>
      <c r="LIN2" s="74"/>
      <c r="LIO2" s="74"/>
      <c r="LIP2" s="74"/>
      <c r="LIQ2" s="74"/>
      <c r="LIR2" s="74"/>
      <c r="LIS2" s="74"/>
      <c r="LIT2" s="74"/>
      <c r="LIU2" s="74"/>
      <c r="LIV2" s="74"/>
      <c r="LIW2" s="74"/>
      <c r="LIX2" s="74"/>
      <c r="LIY2" s="74"/>
      <c r="LIZ2" s="74"/>
      <c r="LJA2" s="74"/>
      <c r="LJB2" s="74"/>
      <c r="LJC2" s="74"/>
      <c r="LJD2" s="74"/>
      <c r="LJE2" s="74"/>
      <c r="LJF2" s="74"/>
      <c r="LJG2" s="74"/>
      <c r="LJH2" s="74"/>
      <c r="LJI2" s="74"/>
      <c r="LJJ2" s="74"/>
      <c r="LJK2" s="74"/>
      <c r="LJL2" s="74"/>
      <c r="LJM2" s="74"/>
      <c r="LJN2" s="74"/>
      <c r="LJO2" s="74"/>
      <c r="LJP2" s="74"/>
      <c r="LJQ2" s="74"/>
      <c r="LJR2" s="74"/>
      <c r="LJS2" s="74"/>
      <c r="LJT2" s="74"/>
      <c r="LJU2" s="74"/>
      <c r="LJV2" s="74"/>
      <c r="LJW2" s="74"/>
      <c r="LJX2" s="74"/>
      <c r="LJY2" s="74"/>
      <c r="LJZ2" s="74"/>
      <c r="LKA2" s="74"/>
      <c r="LKB2" s="74"/>
      <c r="LKC2" s="74"/>
      <c r="LKD2" s="74"/>
      <c r="LKE2" s="74"/>
      <c r="LKF2" s="74"/>
      <c r="LKG2" s="74"/>
      <c r="LKH2" s="74"/>
      <c r="LKI2" s="74"/>
      <c r="LKJ2" s="74"/>
      <c r="LKK2" s="74"/>
      <c r="LKL2" s="74"/>
      <c r="LKM2" s="74"/>
      <c r="LKN2" s="74"/>
      <c r="LKO2" s="74"/>
      <c r="LKP2" s="74"/>
      <c r="LKQ2" s="74"/>
      <c r="LKR2" s="74"/>
      <c r="LKS2" s="74"/>
      <c r="LKT2" s="74"/>
      <c r="LKU2" s="74"/>
      <c r="LKV2" s="74"/>
      <c r="LKW2" s="74"/>
      <c r="LKX2" s="74"/>
      <c r="LKY2" s="74"/>
      <c r="LKZ2" s="74"/>
      <c r="LLA2" s="74"/>
      <c r="LLB2" s="74"/>
      <c r="LLC2" s="74"/>
      <c r="LLD2" s="74"/>
      <c r="LLE2" s="74"/>
      <c r="LLF2" s="74"/>
      <c r="LLG2" s="74"/>
      <c r="LLH2" s="74"/>
      <c r="LLI2" s="74"/>
      <c r="LLJ2" s="74"/>
      <c r="LLK2" s="74"/>
      <c r="LLL2" s="74"/>
      <c r="LLM2" s="74"/>
      <c r="LLN2" s="74"/>
      <c r="LLO2" s="74"/>
      <c r="LLP2" s="74"/>
      <c r="LLQ2" s="74"/>
      <c r="LLR2" s="74"/>
      <c r="LLS2" s="74"/>
      <c r="LLT2" s="74"/>
      <c r="LLU2" s="74"/>
      <c r="LLV2" s="74"/>
      <c r="LLW2" s="74"/>
      <c r="LLX2" s="74"/>
      <c r="LLY2" s="74"/>
      <c r="LLZ2" s="74"/>
      <c r="LMA2" s="74"/>
      <c r="LMB2" s="74"/>
      <c r="LMC2" s="74"/>
      <c r="LMD2" s="74"/>
      <c r="LME2" s="74"/>
      <c r="LMF2" s="74"/>
      <c r="LMG2" s="74"/>
      <c r="LMH2" s="74"/>
      <c r="LMI2" s="74"/>
      <c r="LMJ2" s="74"/>
      <c r="LMK2" s="74"/>
      <c r="LML2" s="74"/>
      <c r="LMM2" s="74"/>
      <c r="LMN2" s="74"/>
      <c r="LMO2" s="74"/>
      <c r="LMP2" s="74"/>
      <c r="LMQ2" s="74"/>
      <c r="LMR2" s="74"/>
      <c r="LMS2" s="74"/>
      <c r="LMT2" s="74"/>
      <c r="LMU2" s="74"/>
      <c r="LMV2" s="74"/>
      <c r="LMW2" s="74"/>
      <c r="LMX2" s="74"/>
      <c r="LMY2" s="74"/>
      <c r="LMZ2" s="74"/>
      <c r="LNA2" s="74"/>
      <c r="LNB2" s="74"/>
      <c r="LNC2" s="74"/>
      <c r="LND2" s="74"/>
      <c r="LNE2" s="74"/>
      <c r="LNF2" s="74"/>
      <c r="LNG2" s="74"/>
      <c r="LNH2" s="74"/>
      <c r="LNI2" s="74"/>
      <c r="LNJ2" s="74"/>
      <c r="LNK2" s="74"/>
      <c r="LNL2" s="74"/>
      <c r="LNM2" s="74"/>
      <c r="LNN2" s="74"/>
      <c r="LNO2" s="74"/>
      <c r="LNP2" s="74"/>
      <c r="LNQ2" s="74"/>
      <c r="LNR2" s="74"/>
      <c r="LNS2" s="74"/>
      <c r="LNT2" s="74"/>
      <c r="LNU2" s="74"/>
      <c r="LNV2" s="74"/>
      <c r="LNW2" s="74"/>
      <c r="LNX2" s="74"/>
      <c r="LNY2" s="74"/>
      <c r="LNZ2" s="74"/>
      <c r="LOA2" s="74"/>
      <c r="LOB2" s="74"/>
      <c r="LOC2" s="74"/>
      <c r="LOD2" s="74"/>
      <c r="LOE2" s="74"/>
      <c r="LOF2" s="74"/>
      <c r="LOG2" s="74"/>
      <c r="LOH2" s="74"/>
      <c r="LOI2" s="74"/>
      <c r="LOJ2" s="74"/>
      <c r="LOK2" s="74"/>
      <c r="LOL2" s="74"/>
      <c r="LOM2" s="74"/>
      <c r="LON2" s="74"/>
      <c r="LOO2" s="74"/>
      <c r="LOP2" s="74"/>
      <c r="LOQ2" s="74"/>
      <c r="LOR2" s="74"/>
      <c r="LOS2" s="74"/>
      <c r="LOT2" s="74"/>
      <c r="LOU2" s="74"/>
      <c r="LOV2" s="74"/>
      <c r="LOW2" s="74"/>
      <c r="LOX2" s="74"/>
      <c r="LOY2" s="74"/>
      <c r="LOZ2" s="74"/>
      <c r="LPA2" s="74"/>
      <c r="LPB2" s="74"/>
      <c r="LPC2" s="74"/>
      <c r="LPD2" s="74"/>
      <c r="LPE2" s="74"/>
      <c r="LPF2" s="74"/>
      <c r="LPG2" s="74"/>
      <c r="LPH2" s="74"/>
      <c r="LPI2" s="74"/>
      <c r="LPJ2" s="74"/>
      <c r="LPK2" s="74"/>
      <c r="LPL2" s="74"/>
      <c r="LPM2" s="74"/>
      <c r="LPN2" s="74"/>
      <c r="LPO2" s="74"/>
      <c r="LPP2" s="74"/>
      <c r="LPQ2" s="74"/>
      <c r="LPR2" s="74"/>
      <c r="LPS2" s="74"/>
      <c r="LPT2" s="74"/>
      <c r="LPU2" s="74"/>
      <c r="LPV2" s="74"/>
      <c r="LPW2" s="74"/>
      <c r="LPX2" s="74"/>
      <c r="LPY2" s="74"/>
      <c r="LPZ2" s="74"/>
      <c r="LQA2" s="74"/>
      <c r="LQB2" s="74"/>
      <c r="LQC2" s="74"/>
      <c r="LQD2" s="74"/>
      <c r="LQE2" s="74"/>
      <c r="LQF2" s="74"/>
      <c r="LQG2" s="74"/>
      <c r="LQH2" s="74"/>
      <c r="LQI2" s="74"/>
      <c r="LQJ2" s="74"/>
      <c r="LQK2" s="74"/>
      <c r="LQL2" s="74"/>
      <c r="LQM2" s="74"/>
      <c r="LQN2" s="74"/>
      <c r="LQO2" s="74"/>
      <c r="LQP2" s="74"/>
      <c r="LQQ2" s="74"/>
      <c r="LQR2" s="74"/>
      <c r="LQS2" s="74"/>
      <c r="LQT2" s="74"/>
      <c r="LQU2" s="74"/>
      <c r="LQV2" s="74"/>
      <c r="LQW2" s="74"/>
      <c r="LQX2" s="74"/>
      <c r="LQY2" s="74"/>
      <c r="LQZ2" s="74"/>
      <c r="LRA2" s="74"/>
      <c r="LRB2" s="74"/>
      <c r="LRC2" s="74"/>
      <c r="LRD2" s="74"/>
      <c r="LRE2" s="74"/>
      <c r="LRF2" s="74"/>
      <c r="LRG2" s="74"/>
      <c r="LRH2" s="74"/>
      <c r="LRI2" s="74"/>
      <c r="LRJ2" s="74"/>
      <c r="LRK2" s="74"/>
      <c r="LRL2" s="74"/>
      <c r="LRM2" s="74"/>
      <c r="LRN2" s="74"/>
      <c r="LRO2" s="74"/>
      <c r="LRP2" s="74"/>
      <c r="LRQ2" s="74"/>
      <c r="LRR2" s="74"/>
      <c r="LRS2" s="74"/>
      <c r="LRT2" s="74"/>
      <c r="LRU2" s="74"/>
      <c r="LRV2" s="74"/>
      <c r="LRW2" s="74"/>
      <c r="LRX2" s="74"/>
      <c r="LRY2" s="74"/>
      <c r="LRZ2" s="74"/>
      <c r="LSA2" s="74"/>
      <c r="LSB2" s="74"/>
      <c r="LSC2" s="74"/>
      <c r="LSD2" s="74"/>
      <c r="LSE2" s="74"/>
      <c r="LSF2" s="74"/>
      <c r="LSG2" s="74"/>
      <c r="LSH2" s="74"/>
      <c r="LSI2" s="74"/>
      <c r="LSJ2" s="74"/>
      <c r="LSK2" s="74"/>
      <c r="LSL2" s="74"/>
      <c r="LSM2" s="74"/>
      <c r="LSN2" s="74"/>
      <c r="LSO2" s="74"/>
      <c r="LSP2" s="74"/>
      <c r="LSQ2" s="74"/>
      <c r="LSR2" s="74"/>
      <c r="LSS2" s="74"/>
      <c r="LST2" s="74"/>
      <c r="LSU2" s="74"/>
      <c r="LSV2" s="74"/>
      <c r="LSW2" s="74"/>
      <c r="LSX2" s="74"/>
      <c r="LSY2" s="74"/>
      <c r="LSZ2" s="74"/>
      <c r="LTA2" s="74"/>
      <c r="LTB2" s="74"/>
      <c r="LTC2" s="74"/>
      <c r="LTD2" s="74"/>
      <c r="LTE2" s="74"/>
      <c r="LTF2" s="74"/>
      <c r="LTG2" s="74"/>
      <c r="LTH2" s="74"/>
      <c r="LTI2" s="74"/>
      <c r="LTJ2" s="74"/>
      <c r="LTK2" s="74"/>
      <c r="LTL2" s="74"/>
      <c r="LTM2" s="74"/>
      <c r="LTN2" s="74"/>
      <c r="LTO2" s="74"/>
      <c r="LTP2" s="74"/>
      <c r="LTQ2" s="74"/>
      <c r="LTR2" s="74"/>
      <c r="LTS2" s="74"/>
      <c r="LTT2" s="74"/>
      <c r="LTU2" s="74"/>
      <c r="LTV2" s="74"/>
      <c r="LTW2" s="74"/>
      <c r="LTX2" s="74"/>
      <c r="LTY2" s="74"/>
      <c r="LTZ2" s="74"/>
      <c r="LUA2" s="74"/>
      <c r="LUB2" s="74"/>
      <c r="LUC2" s="74"/>
      <c r="LUD2" s="74"/>
      <c r="LUE2" s="74"/>
      <c r="LUF2" s="74"/>
      <c r="LUG2" s="74"/>
      <c r="LUH2" s="74"/>
      <c r="LUI2" s="74"/>
      <c r="LUJ2" s="74"/>
      <c r="LUK2" s="74"/>
      <c r="LUL2" s="74"/>
      <c r="LUM2" s="74"/>
      <c r="LUN2" s="74"/>
      <c r="LUO2" s="74"/>
      <c r="LUP2" s="74"/>
      <c r="LUQ2" s="74"/>
      <c r="LUR2" s="74"/>
      <c r="LUS2" s="74"/>
      <c r="LUT2" s="74"/>
      <c r="LUU2" s="74"/>
      <c r="LUV2" s="74"/>
      <c r="LUW2" s="74"/>
      <c r="LUX2" s="74"/>
      <c r="LUY2" s="74"/>
      <c r="LUZ2" s="74"/>
      <c r="LVA2" s="74"/>
      <c r="LVB2" s="74"/>
      <c r="LVC2" s="74"/>
      <c r="LVD2" s="74"/>
      <c r="LVE2" s="74"/>
      <c r="LVF2" s="74"/>
      <c r="LVG2" s="74"/>
      <c r="LVH2" s="74"/>
      <c r="LVI2" s="74"/>
      <c r="LVJ2" s="74"/>
      <c r="LVK2" s="74"/>
      <c r="LVL2" s="74"/>
      <c r="LVM2" s="74"/>
      <c r="LVN2" s="74"/>
      <c r="LVO2" s="74"/>
      <c r="LVP2" s="74"/>
      <c r="LVQ2" s="74"/>
      <c r="LVR2" s="74"/>
      <c r="LVS2" s="74"/>
      <c r="LVT2" s="74"/>
      <c r="LVU2" s="74"/>
      <c r="LVV2" s="74"/>
      <c r="LVW2" s="74"/>
      <c r="LVX2" s="74"/>
      <c r="LVY2" s="74"/>
      <c r="LVZ2" s="74"/>
      <c r="LWA2" s="74"/>
      <c r="LWB2" s="74"/>
      <c r="LWC2" s="74"/>
      <c r="LWD2" s="74"/>
      <c r="LWE2" s="74"/>
      <c r="LWF2" s="74"/>
      <c r="LWG2" s="74"/>
      <c r="LWH2" s="74"/>
      <c r="LWI2" s="74"/>
      <c r="LWJ2" s="74"/>
      <c r="LWK2" s="74"/>
      <c r="LWL2" s="74"/>
      <c r="LWM2" s="74"/>
      <c r="LWN2" s="74"/>
      <c r="LWO2" s="74"/>
      <c r="LWP2" s="74"/>
      <c r="LWQ2" s="74"/>
      <c r="LWR2" s="74"/>
      <c r="LWS2" s="74"/>
      <c r="LWT2" s="74"/>
      <c r="LWU2" s="74"/>
      <c r="LWV2" s="74"/>
      <c r="LWW2" s="74"/>
      <c r="LWX2" s="74"/>
      <c r="LWY2" s="74"/>
      <c r="LWZ2" s="74"/>
      <c r="LXA2" s="74"/>
      <c r="LXB2" s="74"/>
      <c r="LXC2" s="74"/>
      <c r="LXD2" s="74"/>
      <c r="LXE2" s="74"/>
      <c r="LXF2" s="74"/>
      <c r="LXG2" s="74"/>
      <c r="LXH2" s="74"/>
      <c r="LXI2" s="74"/>
      <c r="LXJ2" s="74"/>
      <c r="LXK2" s="74"/>
      <c r="LXL2" s="74"/>
      <c r="LXM2" s="74"/>
      <c r="LXN2" s="74"/>
      <c r="LXO2" s="74"/>
      <c r="LXP2" s="74"/>
      <c r="LXQ2" s="74"/>
      <c r="LXR2" s="74"/>
      <c r="LXS2" s="74"/>
      <c r="LXT2" s="74"/>
      <c r="LXU2" s="74"/>
      <c r="LXV2" s="74"/>
      <c r="LXW2" s="74"/>
      <c r="LXX2" s="74"/>
      <c r="LXY2" s="74"/>
      <c r="LXZ2" s="74"/>
      <c r="LYA2" s="74"/>
      <c r="LYB2" s="74"/>
      <c r="LYC2" s="74"/>
      <c r="LYD2" s="74"/>
      <c r="LYE2" s="74"/>
      <c r="LYF2" s="74"/>
      <c r="LYG2" s="74"/>
      <c r="LYH2" s="74"/>
      <c r="LYI2" s="74"/>
      <c r="LYJ2" s="74"/>
      <c r="LYK2" s="74"/>
      <c r="LYL2" s="74"/>
      <c r="LYM2" s="74"/>
      <c r="LYN2" s="74"/>
      <c r="LYO2" s="74"/>
      <c r="LYP2" s="74"/>
      <c r="LYQ2" s="74"/>
      <c r="LYR2" s="74"/>
      <c r="LYS2" s="74"/>
      <c r="LYT2" s="74"/>
      <c r="LYU2" s="74"/>
      <c r="LYV2" s="74"/>
      <c r="LYW2" s="74"/>
      <c r="LYX2" s="74"/>
      <c r="LYY2" s="74"/>
      <c r="LYZ2" s="74"/>
      <c r="LZA2" s="74"/>
      <c r="LZB2" s="74"/>
      <c r="LZC2" s="74"/>
      <c r="LZD2" s="74"/>
      <c r="LZE2" s="74"/>
      <c r="LZF2" s="74"/>
      <c r="LZG2" s="74"/>
      <c r="LZH2" s="74"/>
      <c r="LZI2" s="74"/>
      <c r="LZJ2" s="74"/>
      <c r="LZK2" s="74"/>
      <c r="LZL2" s="74"/>
      <c r="LZM2" s="74"/>
      <c r="LZN2" s="74"/>
      <c r="LZO2" s="74"/>
      <c r="LZP2" s="74"/>
      <c r="LZQ2" s="74"/>
      <c r="LZR2" s="74"/>
      <c r="LZS2" s="74"/>
      <c r="LZT2" s="74"/>
      <c r="LZU2" s="74"/>
      <c r="LZV2" s="74"/>
      <c r="LZW2" s="74"/>
      <c r="LZX2" s="74"/>
      <c r="LZY2" s="74"/>
      <c r="LZZ2" s="74"/>
      <c r="MAA2" s="74"/>
      <c r="MAB2" s="74"/>
      <c r="MAC2" s="74"/>
      <c r="MAD2" s="74"/>
      <c r="MAE2" s="74"/>
      <c r="MAF2" s="74"/>
      <c r="MAG2" s="74"/>
      <c r="MAH2" s="74"/>
      <c r="MAI2" s="74"/>
      <c r="MAJ2" s="74"/>
      <c r="MAK2" s="74"/>
      <c r="MAL2" s="74"/>
      <c r="MAM2" s="74"/>
      <c r="MAN2" s="74"/>
      <c r="MAO2" s="74"/>
      <c r="MAP2" s="74"/>
      <c r="MAQ2" s="74"/>
      <c r="MAR2" s="74"/>
      <c r="MAS2" s="74"/>
      <c r="MAT2" s="74"/>
      <c r="MAU2" s="74"/>
      <c r="MAV2" s="74"/>
      <c r="MAW2" s="74"/>
      <c r="MAX2" s="74"/>
      <c r="MAY2" s="74"/>
      <c r="MAZ2" s="74"/>
      <c r="MBA2" s="74"/>
      <c r="MBB2" s="74"/>
      <c r="MBC2" s="74"/>
      <c r="MBD2" s="74"/>
      <c r="MBE2" s="74"/>
      <c r="MBF2" s="74"/>
      <c r="MBG2" s="74"/>
      <c r="MBH2" s="74"/>
      <c r="MBI2" s="74"/>
      <c r="MBJ2" s="74"/>
      <c r="MBK2" s="74"/>
      <c r="MBL2" s="74"/>
      <c r="MBM2" s="74"/>
      <c r="MBN2" s="74"/>
      <c r="MBO2" s="74"/>
      <c r="MBP2" s="74"/>
      <c r="MBQ2" s="74"/>
      <c r="MBR2" s="74"/>
      <c r="MBS2" s="74"/>
      <c r="MBT2" s="74"/>
      <c r="MBU2" s="74"/>
      <c r="MBV2" s="74"/>
      <c r="MBW2" s="74"/>
      <c r="MBX2" s="74"/>
      <c r="MBY2" s="74"/>
      <c r="MBZ2" s="74"/>
      <c r="MCA2" s="74"/>
      <c r="MCB2" s="74"/>
      <c r="MCC2" s="74"/>
      <c r="MCD2" s="74"/>
      <c r="MCE2" s="74"/>
      <c r="MCF2" s="74"/>
      <c r="MCG2" s="74"/>
      <c r="MCH2" s="74"/>
      <c r="MCI2" s="74"/>
      <c r="MCJ2" s="74"/>
      <c r="MCK2" s="74"/>
      <c r="MCL2" s="74"/>
      <c r="MCM2" s="74"/>
      <c r="MCN2" s="74"/>
      <c r="MCO2" s="74"/>
      <c r="MCP2" s="74"/>
      <c r="MCQ2" s="74"/>
      <c r="MCR2" s="74"/>
      <c r="MCS2" s="74"/>
      <c r="MCT2" s="74"/>
      <c r="MCU2" s="74"/>
      <c r="MCV2" s="74"/>
      <c r="MCW2" s="74"/>
      <c r="MCX2" s="74"/>
      <c r="MCY2" s="74"/>
      <c r="MCZ2" s="74"/>
      <c r="MDA2" s="74"/>
      <c r="MDB2" s="74"/>
      <c r="MDC2" s="74"/>
      <c r="MDD2" s="74"/>
      <c r="MDE2" s="74"/>
      <c r="MDF2" s="74"/>
      <c r="MDG2" s="74"/>
      <c r="MDH2" s="74"/>
      <c r="MDI2" s="74"/>
      <c r="MDJ2" s="74"/>
      <c r="MDK2" s="74"/>
      <c r="MDL2" s="74"/>
      <c r="MDM2" s="74"/>
      <c r="MDN2" s="74"/>
      <c r="MDO2" s="74"/>
      <c r="MDP2" s="74"/>
      <c r="MDQ2" s="74"/>
      <c r="MDR2" s="74"/>
      <c r="MDS2" s="74"/>
      <c r="MDT2" s="74"/>
      <c r="MDU2" s="74"/>
      <c r="MDV2" s="74"/>
      <c r="MDW2" s="74"/>
      <c r="MDX2" s="74"/>
      <c r="MDY2" s="74"/>
      <c r="MDZ2" s="74"/>
      <c r="MEA2" s="74"/>
      <c r="MEB2" s="74"/>
      <c r="MEC2" s="74"/>
      <c r="MED2" s="74"/>
      <c r="MEE2" s="74"/>
      <c r="MEF2" s="74"/>
      <c r="MEG2" s="74"/>
      <c r="MEH2" s="74"/>
      <c r="MEI2" s="74"/>
      <c r="MEJ2" s="74"/>
      <c r="MEK2" s="74"/>
      <c r="MEL2" s="74"/>
      <c r="MEM2" s="74"/>
      <c r="MEN2" s="74"/>
      <c r="MEO2" s="74"/>
      <c r="MEP2" s="74"/>
      <c r="MEQ2" s="74"/>
      <c r="MER2" s="74"/>
      <c r="MES2" s="74"/>
      <c r="MET2" s="74"/>
      <c r="MEU2" s="74"/>
      <c r="MEV2" s="74"/>
      <c r="MEW2" s="74"/>
      <c r="MEX2" s="74"/>
      <c r="MEY2" s="74"/>
      <c r="MEZ2" s="74"/>
      <c r="MFA2" s="74"/>
      <c r="MFB2" s="74"/>
      <c r="MFC2" s="74"/>
      <c r="MFD2" s="74"/>
      <c r="MFE2" s="74"/>
      <c r="MFF2" s="74"/>
      <c r="MFG2" s="74"/>
      <c r="MFH2" s="74"/>
      <c r="MFI2" s="74"/>
      <c r="MFJ2" s="74"/>
      <c r="MFK2" s="74"/>
      <c r="MFL2" s="74"/>
      <c r="MFM2" s="74"/>
      <c r="MFN2" s="74"/>
      <c r="MFO2" s="74"/>
      <c r="MFP2" s="74"/>
      <c r="MFQ2" s="74"/>
      <c r="MFR2" s="74"/>
      <c r="MFS2" s="74"/>
      <c r="MFT2" s="74"/>
      <c r="MFU2" s="74"/>
      <c r="MFV2" s="74"/>
      <c r="MFW2" s="74"/>
      <c r="MFX2" s="74"/>
      <c r="MFY2" s="74"/>
      <c r="MFZ2" s="74"/>
      <c r="MGA2" s="74"/>
      <c r="MGB2" s="74"/>
      <c r="MGC2" s="74"/>
      <c r="MGD2" s="74"/>
      <c r="MGE2" s="74"/>
      <c r="MGF2" s="74"/>
      <c r="MGG2" s="74"/>
      <c r="MGH2" s="74"/>
      <c r="MGI2" s="74"/>
      <c r="MGJ2" s="74"/>
      <c r="MGK2" s="74"/>
      <c r="MGL2" s="74"/>
      <c r="MGM2" s="74"/>
      <c r="MGN2" s="74"/>
      <c r="MGO2" s="74"/>
      <c r="MGP2" s="74"/>
      <c r="MGQ2" s="74"/>
      <c r="MGR2" s="74"/>
      <c r="MGS2" s="74"/>
      <c r="MGT2" s="74"/>
      <c r="MGU2" s="74"/>
      <c r="MGV2" s="74"/>
      <c r="MGW2" s="74"/>
      <c r="MGX2" s="74"/>
      <c r="MGY2" s="74"/>
      <c r="MGZ2" s="74"/>
      <c r="MHA2" s="74"/>
      <c r="MHB2" s="74"/>
      <c r="MHC2" s="74"/>
      <c r="MHD2" s="74"/>
      <c r="MHE2" s="74"/>
      <c r="MHF2" s="74"/>
      <c r="MHG2" s="74"/>
      <c r="MHH2" s="74"/>
      <c r="MHI2" s="74"/>
      <c r="MHJ2" s="74"/>
      <c r="MHK2" s="74"/>
      <c r="MHL2" s="74"/>
      <c r="MHM2" s="74"/>
      <c r="MHN2" s="74"/>
      <c r="MHO2" s="74"/>
      <c r="MHP2" s="74"/>
      <c r="MHQ2" s="74"/>
      <c r="MHR2" s="74"/>
      <c r="MHS2" s="74"/>
      <c r="MHT2" s="74"/>
      <c r="MHU2" s="74"/>
      <c r="MHV2" s="74"/>
      <c r="MHW2" s="74"/>
      <c r="MHX2" s="74"/>
      <c r="MHY2" s="74"/>
      <c r="MHZ2" s="74"/>
      <c r="MIA2" s="74"/>
      <c r="MIB2" s="74"/>
      <c r="MIC2" s="74"/>
      <c r="MID2" s="74"/>
      <c r="MIE2" s="74"/>
      <c r="MIF2" s="74"/>
      <c r="MIG2" s="74"/>
      <c r="MIH2" s="74"/>
      <c r="MII2" s="74"/>
      <c r="MIJ2" s="74"/>
      <c r="MIK2" s="74"/>
      <c r="MIL2" s="74"/>
      <c r="MIM2" s="74"/>
      <c r="MIN2" s="74"/>
      <c r="MIO2" s="74"/>
      <c r="MIP2" s="74"/>
      <c r="MIQ2" s="74"/>
      <c r="MIR2" s="74"/>
      <c r="MIS2" s="74"/>
      <c r="MIT2" s="74"/>
      <c r="MIU2" s="74"/>
      <c r="MIV2" s="74"/>
      <c r="MIW2" s="74"/>
      <c r="MIX2" s="74"/>
      <c r="MIY2" s="74"/>
      <c r="MIZ2" s="74"/>
      <c r="MJA2" s="74"/>
      <c r="MJB2" s="74"/>
      <c r="MJC2" s="74"/>
      <c r="MJD2" s="74"/>
      <c r="MJE2" s="74"/>
      <c r="MJF2" s="74"/>
      <c r="MJG2" s="74"/>
      <c r="MJH2" s="74"/>
      <c r="MJI2" s="74"/>
      <c r="MJJ2" s="74"/>
      <c r="MJK2" s="74"/>
      <c r="MJL2" s="74"/>
      <c r="MJM2" s="74"/>
      <c r="MJN2" s="74"/>
      <c r="MJO2" s="74"/>
      <c r="MJP2" s="74"/>
      <c r="MJQ2" s="74"/>
      <c r="MJR2" s="74"/>
      <c r="MJS2" s="74"/>
      <c r="MJT2" s="74"/>
      <c r="MJU2" s="74"/>
      <c r="MJV2" s="74"/>
      <c r="MJW2" s="74"/>
      <c r="MJX2" s="74"/>
      <c r="MJY2" s="74"/>
      <c r="MJZ2" s="74"/>
      <c r="MKA2" s="74"/>
      <c r="MKB2" s="74"/>
      <c r="MKC2" s="74"/>
      <c r="MKD2" s="74"/>
      <c r="MKE2" s="74"/>
      <c r="MKF2" s="74"/>
      <c r="MKG2" s="74"/>
      <c r="MKH2" s="74"/>
      <c r="MKI2" s="74"/>
      <c r="MKJ2" s="74"/>
      <c r="MKK2" s="74"/>
      <c r="MKL2" s="74"/>
      <c r="MKM2" s="74"/>
      <c r="MKN2" s="74"/>
      <c r="MKO2" s="74"/>
      <c r="MKP2" s="74"/>
      <c r="MKQ2" s="74"/>
      <c r="MKR2" s="74"/>
      <c r="MKS2" s="74"/>
      <c r="MKT2" s="74"/>
      <c r="MKU2" s="74"/>
      <c r="MKV2" s="74"/>
      <c r="MKW2" s="74"/>
      <c r="MKX2" s="74"/>
      <c r="MKY2" s="74"/>
      <c r="MKZ2" s="74"/>
      <c r="MLA2" s="74"/>
      <c r="MLB2" s="74"/>
      <c r="MLC2" s="74"/>
      <c r="MLD2" s="74"/>
      <c r="MLE2" s="74"/>
      <c r="MLF2" s="74"/>
      <c r="MLG2" s="74"/>
      <c r="MLH2" s="74"/>
      <c r="MLI2" s="74"/>
      <c r="MLJ2" s="74"/>
      <c r="MLK2" s="74"/>
      <c r="MLL2" s="74"/>
      <c r="MLM2" s="74"/>
      <c r="MLN2" s="74"/>
      <c r="MLO2" s="74"/>
      <c r="MLP2" s="74"/>
      <c r="MLQ2" s="74"/>
      <c r="MLR2" s="74"/>
      <c r="MLS2" s="74"/>
      <c r="MLT2" s="74"/>
      <c r="MLU2" s="74"/>
      <c r="MLV2" s="74"/>
      <c r="MLW2" s="74"/>
      <c r="MLX2" s="74"/>
      <c r="MLY2" s="74"/>
      <c r="MLZ2" s="74"/>
      <c r="MMA2" s="74"/>
      <c r="MMB2" s="74"/>
      <c r="MMC2" s="74"/>
      <c r="MMD2" s="74"/>
      <c r="MME2" s="74"/>
      <c r="MMF2" s="74"/>
      <c r="MMG2" s="74"/>
      <c r="MMH2" s="74"/>
      <c r="MMI2" s="74"/>
      <c r="MMJ2" s="74"/>
      <c r="MMK2" s="74"/>
      <c r="MML2" s="74"/>
      <c r="MMM2" s="74"/>
      <c r="MMN2" s="74"/>
      <c r="MMO2" s="74"/>
      <c r="MMP2" s="74"/>
      <c r="MMQ2" s="74"/>
      <c r="MMR2" s="74"/>
      <c r="MMS2" s="74"/>
      <c r="MMT2" s="74"/>
      <c r="MMU2" s="74"/>
      <c r="MMV2" s="74"/>
      <c r="MMW2" s="74"/>
      <c r="MMX2" s="74"/>
      <c r="MMY2" s="74"/>
      <c r="MMZ2" s="74"/>
      <c r="MNA2" s="74"/>
      <c r="MNB2" s="74"/>
      <c r="MNC2" s="74"/>
      <c r="MND2" s="74"/>
      <c r="MNE2" s="74"/>
      <c r="MNF2" s="74"/>
      <c r="MNG2" s="74"/>
      <c r="MNH2" s="74"/>
      <c r="MNI2" s="74"/>
      <c r="MNJ2" s="74"/>
      <c r="MNK2" s="74"/>
      <c r="MNL2" s="74"/>
      <c r="MNM2" s="74"/>
      <c r="MNN2" s="74"/>
      <c r="MNO2" s="74"/>
      <c r="MNP2" s="74"/>
      <c r="MNQ2" s="74"/>
      <c r="MNR2" s="74"/>
      <c r="MNS2" s="74"/>
      <c r="MNT2" s="74"/>
      <c r="MNU2" s="74"/>
      <c r="MNV2" s="74"/>
      <c r="MNW2" s="74"/>
      <c r="MNX2" s="74"/>
      <c r="MNY2" s="74"/>
      <c r="MNZ2" s="74"/>
      <c r="MOA2" s="74"/>
      <c r="MOB2" s="74"/>
      <c r="MOC2" s="74"/>
      <c r="MOD2" s="74"/>
      <c r="MOE2" s="74"/>
      <c r="MOF2" s="74"/>
      <c r="MOG2" s="74"/>
      <c r="MOH2" s="74"/>
      <c r="MOI2" s="74"/>
      <c r="MOJ2" s="74"/>
      <c r="MOK2" s="74"/>
      <c r="MOL2" s="74"/>
      <c r="MOM2" s="74"/>
      <c r="MON2" s="74"/>
      <c r="MOO2" s="74"/>
      <c r="MOP2" s="74"/>
      <c r="MOQ2" s="74"/>
      <c r="MOR2" s="74"/>
      <c r="MOS2" s="74"/>
      <c r="MOT2" s="74"/>
      <c r="MOU2" s="74"/>
      <c r="MOV2" s="74"/>
      <c r="MOW2" s="74"/>
      <c r="MOX2" s="74"/>
      <c r="MOY2" s="74"/>
      <c r="MOZ2" s="74"/>
      <c r="MPA2" s="74"/>
      <c r="MPB2" s="74"/>
      <c r="MPC2" s="74"/>
      <c r="MPD2" s="74"/>
      <c r="MPE2" s="74"/>
      <c r="MPF2" s="74"/>
      <c r="MPG2" s="74"/>
      <c r="MPH2" s="74"/>
      <c r="MPI2" s="74"/>
      <c r="MPJ2" s="74"/>
      <c r="MPK2" s="74"/>
      <c r="MPL2" s="74"/>
      <c r="MPM2" s="74"/>
      <c r="MPN2" s="74"/>
      <c r="MPO2" s="74"/>
      <c r="MPP2" s="74"/>
      <c r="MPQ2" s="74"/>
      <c r="MPR2" s="74"/>
      <c r="MPS2" s="74"/>
      <c r="MPT2" s="74"/>
      <c r="MPU2" s="74"/>
      <c r="MPV2" s="74"/>
      <c r="MPW2" s="74"/>
      <c r="MPX2" s="74"/>
      <c r="MPY2" s="74"/>
      <c r="MPZ2" s="74"/>
      <c r="MQA2" s="74"/>
      <c r="MQB2" s="74"/>
      <c r="MQC2" s="74"/>
      <c r="MQD2" s="74"/>
      <c r="MQE2" s="74"/>
      <c r="MQF2" s="74"/>
      <c r="MQG2" s="74"/>
      <c r="MQH2" s="74"/>
      <c r="MQI2" s="74"/>
      <c r="MQJ2" s="74"/>
      <c r="MQK2" s="74"/>
      <c r="MQL2" s="74"/>
      <c r="MQM2" s="74"/>
      <c r="MQN2" s="74"/>
      <c r="MQO2" s="74"/>
      <c r="MQP2" s="74"/>
      <c r="MQQ2" s="74"/>
      <c r="MQR2" s="74"/>
      <c r="MQS2" s="74"/>
      <c r="MQT2" s="74"/>
      <c r="MQU2" s="74"/>
      <c r="MQV2" s="74"/>
      <c r="MQW2" s="74"/>
      <c r="MQX2" s="74"/>
      <c r="MQY2" s="74"/>
      <c r="MQZ2" s="74"/>
      <c r="MRA2" s="74"/>
      <c r="MRB2" s="74"/>
      <c r="MRC2" s="74"/>
      <c r="MRD2" s="74"/>
      <c r="MRE2" s="74"/>
      <c r="MRF2" s="74"/>
      <c r="MRG2" s="74"/>
      <c r="MRH2" s="74"/>
      <c r="MRI2" s="74"/>
      <c r="MRJ2" s="74"/>
      <c r="MRK2" s="74"/>
      <c r="MRL2" s="74"/>
      <c r="MRM2" s="74"/>
      <c r="MRN2" s="74"/>
      <c r="MRO2" s="74"/>
      <c r="MRP2" s="74"/>
      <c r="MRQ2" s="74"/>
      <c r="MRR2" s="74"/>
      <c r="MRS2" s="74"/>
      <c r="MRT2" s="74"/>
      <c r="MRU2" s="74"/>
      <c r="MRV2" s="74"/>
      <c r="MRW2" s="74"/>
      <c r="MRX2" s="74"/>
      <c r="MRY2" s="74"/>
      <c r="MRZ2" s="74"/>
      <c r="MSA2" s="74"/>
      <c r="MSB2" s="74"/>
      <c r="MSC2" s="74"/>
      <c r="MSD2" s="74"/>
      <c r="MSE2" s="74"/>
      <c r="MSF2" s="74"/>
      <c r="MSG2" s="74"/>
      <c r="MSH2" s="74"/>
      <c r="MSI2" s="74"/>
      <c r="MSJ2" s="74"/>
      <c r="MSK2" s="74"/>
      <c r="MSL2" s="74"/>
      <c r="MSM2" s="74"/>
      <c r="MSN2" s="74"/>
      <c r="MSO2" s="74"/>
      <c r="MSP2" s="74"/>
      <c r="MSQ2" s="74"/>
      <c r="MSR2" s="74"/>
      <c r="MSS2" s="74"/>
      <c r="MST2" s="74"/>
      <c r="MSU2" s="74"/>
      <c r="MSV2" s="74"/>
      <c r="MSW2" s="74"/>
      <c r="MSX2" s="74"/>
      <c r="MSY2" s="74"/>
      <c r="MSZ2" s="74"/>
      <c r="MTA2" s="74"/>
      <c r="MTB2" s="74"/>
      <c r="MTC2" s="74"/>
      <c r="MTD2" s="74"/>
      <c r="MTE2" s="74"/>
      <c r="MTF2" s="74"/>
      <c r="MTG2" s="74"/>
      <c r="MTH2" s="74"/>
      <c r="MTI2" s="74"/>
      <c r="MTJ2" s="74"/>
      <c r="MTK2" s="74"/>
      <c r="MTL2" s="74"/>
      <c r="MTM2" s="74"/>
      <c r="MTN2" s="74"/>
      <c r="MTO2" s="74"/>
      <c r="MTP2" s="74"/>
      <c r="MTQ2" s="74"/>
      <c r="MTR2" s="74"/>
      <c r="MTS2" s="74"/>
      <c r="MTT2" s="74"/>
      <c r="MTU2" s="74"/>
      <c r="MTV2" s="74"/>
      <c r="MTW2" s="74"/>
      <c r="MTX2" s="74"/>
      <c r="MTY2" s="74"/>
      <c r="MTZ2" s="74"/>
      <c r="MUA2" s="74"/>
      <c r="MUB2" s="74"/>
      <c r="MUC2" s="74"/>
      <c r="MUD2" s="74"/>
      <c r="MUE2" s="74"/>
      <c r="MUF2" s="74"/>
      <c r="MUG2" s="74"/>
      <c r="MUH2" s="74"/>
      <c r="MUI2" s="74"/>
      <c r="MUJ2" s="74"/>
      <c r="MUK2" s="74"/>
      <c r="MUL2" s="74"/>
      <c r="MUM2" s="74"/>
      <c r="MUN2" s="74"/>
      <c r="MUO2" s="74"/>
      <c r="MUP2" s="74"/>
      <c r="MUQ2" s="74"/>
      <c r="MUR2" s="74"/>
      <c r="MUS2" s="74"/>
      <c r="MUT2" s="74"/>
      <c r="MUU2" s="74"/>
      <c r="MUV2" s="74"/>
      <c r="MUW2" s="74"/>
      <c r="MUX2" s="74"/>
      <c r="MUY2" s="74"/>
      <c r="MUZ2" s="74"/>
      <c r="MVA2" s="74"/>
      <c r="MVB2" s="74"/>
      <c r="MVC2" s="74"/>
      <c r="MVD2" s="74"/>
      <c r="MVE2" s="74"/>
      <c r="MVF2" s="74"/>
      <c r="MVG2" s="74"/>
      <c r="MVH2" s="74"/>
      <c r="MVI2" s="74"/>
      <c r="MVJ2" s="74"/>
      <c r="MVK2" s="74"/>
      <c r="MVL2" s="74"/>
      <c r="MVM2" s="74"/>
      <c r="MVN2" s="74"/>
      <c r="MVO2" s="74"/>
      <c r="MVP2" s="74"/>
      <c r="MVQ2" s="74"/>
      <c r="MVR2" s="74"/>
      <c r="MVS2" s="74"/>
      <c r="MVT2" s="74"/>
      <c r="MVU2" s="74"/>
      <c r="MVV2" s="74"/>
      <c r="MVW2" s="74"/>
      <c r="MVX2" s="74"/>
      <c r="MVY2" s="74"/>
      <c r="MVZ2" s="74"/>
      <c r="MWA2" s="74"/>
      <c r="MWB2" s="74"/>
      <c r="MWC2" s="74"/>
      <c r="MWD2" s="74"/>
      <c r="MWE2" s="74"/>
      <c r="MWF2" s="74"/>
      <c r="MWG2" s="74"/>
      <c r="MWH2" s="74"/>
      <c r="MWI2" s="74"/>
      <c r="MWJ2" s="74"/>
      <c r="MWK2" s="74"/>
      <c r="MWL2" s="74"/>
      <c r="MWM2" s="74"/>
      <c r="MWN2" s="74"/>
      <c r="MWO2" s="74"/>
      <c r="MWP2" s="74"/>
      <c r="MWQ2" s="74"/>
      <c r="MWR2" s="74"/>
      <c r="MWS2" s="74"/>
      <c r="MWT2" s="74"/>
      <c r="MWU2" s="74"/>
      <c r="MWV2" s="74"/>
      <c r="MWW2" s="74"/>
      <c r="MWX2" s="74"/>
      <c r="MWY2" s="74"/>
      <c r="MWZ2" s="74"/>
      <c r="MXA2" s="74"/>
      <c r="MXB2" s="74"/>
      <c r="MXC2" s="74"/>
      <c r="MXD2" s="74"/>
      <c r="MXE2" s="74"/>
      <c r="MXF2" s="74"/>
      <c r="MXG2" s="74"/>
      <c r="MXH2" s="74"/>
      <c r="MXI2" s="74"/>
      <c r="MXJ2" s="74"/>
      <c r="MXK2" s="74"/>
      <c r="MXL2" s="74"/>
      <c r="MXM2" s="74"/>
      <c r="MXN2" s="74"/>
      <c r="MXO2" s="74"/>
      <c r="MXP2" s="74"/>
      <c r="MXQ2" s="74"/>
      <c r="MXR2" s="74"/>
      <c r="MXS2" s="74"/>
      <c r="MXT2" s="74"/>
      <c r="MXU2" s="74"/>
      <c r="MXV2" s="74"/>
      <c r="MXW2" s="74"/>
      <c r="MXX2" s="74"/>
      <c r="MXY2" s="74"/>
      <c r="MXZ2" s="74"/>
      <c r="MYA2" s="74"/>
      <c r="MYB2" s="74"/>
      <c r="MYC2" s="74"/>
      <c r="MYD2" s="74"/>
      <c r="MYE2" s="74"/>
      <c r="MYF2" s="74"/>
      <c r="MYG2" s="74"/>
      <c r="MYH2" s="74"/>
      <c r="MYI2" s="74"/>
      <c r="MYJ2" s="74"/>
      <c r="MYK2" s="74"/>
      <c r="MYL2" s="74"/>
      <c r="MYM2" s="74"/>
      <c r="MYN2" s="74"/>
      <c r="MYO2" s="74"/>
      <c r="MYP2" s="74"/>
      <c r="MYQ2" s="74"/>
      <c r="MYR2" s="74"/>
      <c r="MYS2" s="74"/>
      <c r="MYT2" s="74"/>
      <c r="MYU2" s="74"/>
      <c r="MYV2" s="74"/>
      <c r="MYW2" s="74"/>
      <c r="MYX2" s="74"/>
      <c r="MYY2" s="74"/>
      <c r="MYZ2" s="74"/>
      <c r="MZA2" s="74"/>
      <c r="MZB2" s="74"/>
      <c r="MZC2" s="74"/>
      <c r="MZD2" s="74"/>
      <c r="MZE2" s="74"/>
      <c r="MZF2" s="74"/>
      <c r="MZG2" s="74"/>
      <c r="MZH2" s="74"/>
      <c r="MZI2" s="74"/>
      <c r="MZJ2" s="74"/>
      <c r="MZK2" s="74"/>
      <c r="MZL2" s="74"/>
      <c r="MZM2" s="74"/>
      <c r="MZN2" s="74"/>
      <c r="MZO2" s="74"/>
      <c r="MZP2" s="74"/>
      <c r="MZQ2" s="74"/>
      <c r="MZR2" s="74"/>
      <c r="MZS2" s="74"/>
      <c r="MZT2" s="74"/>
      <c r="MZU2" s="74"/>
      <c r="MZV2" s="74"/>
      <c r="MZW2" s="74"/>
      <c r="MZX2" s="74"/>
      <c r="MZY2" s="74"/>
      <c r="MZZ2" s="74"/>
      <c r="NAA2" s="74"/>
      <c r="NAB2" s="74"/>
      <c r="NAC2" s="74"/>
      <c r="NAD2" s="74"/>
      <c r="NAE2" s="74"/>
      <c r="NAF2" s="74"/>
      <c r="NAG2" s="74"/>
      <c r="NAH2" s="74"/>
      <c r="NAI2" s="74"/>
      <c r="NAJ2" s="74"/>
      <c r="NAK2" s="74"/>
      <c r="NAL2" s="74"/>
      <c r="NAM2" s="74"/>
      <c r="NAN2" s="74"/>
      <c r="NAO2" s="74"/>
      <c r="NAP2" s="74"/>
      <c r="NAQ2" s="74"/>
      <c r="NAR2" s="74"/>
      <c r="NAS2" s="74"/>
      <c r="NAT2" s="74"/>
      <c r="NAU2" s="74"/>
      <c r="NAV2" s="74"/>
      <c r="NAW2" s="74"/>
      <c r="NAX2" s="74"/>
      <c r="NAY2" s="74"/>
      <c r="NAZ2" s="74"/>
      <c r="NBA2" s="74"/>
      <c r="NBB2" s="74"/>
      <c r="NBC2" s="74"/>
      <c r="NBD2" s="74"/>
      <c r="NBE2" s="74"/>
      <c r="NBF2" s="74"/>
      <c r="NBG2" s="74"/>
      <c r="NBH2" s="74"/>
      <c r="NBI2" s="74"/>
      <c r="NBJ2" s="74"/>
      <c r="NBK2" s="74"/>
      <c r="NBL2" s="74"/>
      <c r="NBM2" s="74"/>
      <c r="NBN2" s="74"/>
      <c r="NBO2" s="74"/>
      <c r="NBP2" s="74"/>
      <c r="NBQ2" s="74"/>
      <c r="NBR2" s="74"/>
      <c r="NBS2" s="74"/>
      <c r="NBT2" s="74"/>
      <c r="NBU2" s="74"/>
      <c r="NBV2" s="74"/>
      <c r="NBW2" s="74"/>
      <c r="NBX2" s="74"/>
      <c r="NBY2" s="74"/>
      <c r="NBZ2" s="74"/>
      <c r="NCA2" s="74"/>
      <c r="NCB2" s="74"/>
      <c r="NCC2" s="74"/>
      <c r="NCD2" s="74"/>
      <c r="NCE2" s="74"/>
      <c r="NCF2" s="74"/>
      <c r="NCG2" s="74"/>
      <c r="NCH2" s="74"/>
      <c r="NCI2" s="74"/>
      <c r="NCJ2" s="74"/>
      <c r="NCK2" s="74"/>
      <c r="NCL2" s="74"/>
      <c r="NCM2" s="74"/>
      <c r="NCN2" s="74"/>
      <c r="NCO2" s="74"/>
      <c r="NCP2" s="74"/>
      <c r="NCQ2" s="74"/>
      <c r="NCR2" s="74"/>
      <c r="NCS2" s="74"/>
      <c r="NCT2" s="74"/>
      <c r="NCU2" s="74"/>
      <c r="NCV2" s="74"/>
      <c r="NCW2" s="74"/>
      <c r="NCX2" s="74"/>
      <c r="NCY2" s="74"/>
      <c r="NCZ2" s="74"/>
      <c r="NDA2" s="74"/>
      <c r="NDB2" s="74"/>
      <c r="NDC2" s="74"/>
      <c r="NDD2" s="74"/>
      <c r="NDE2" s="74"/>
      <c r="NDF2" s="74"/>
      <c r="NDG2" s="74"/>
      <c r="NDH2" s="74"/>
      <c r="NDI2" s="74"/>
      <c r="NDJ2" s="74"/>
      <c r="NDK2" s="74"/>
      <c r="NDL2" s="74"/>
      <c r="NDM2" s="74"/>
      <c r="NDN2" s="74"/>
      <c r="NDO2" s="74"/>
      <c r="NDP2" s="74"/>
      <c r="NDQ2" s="74"/>
      <c r="NDR2" s="74"/>
      <c r="NDS2" s="74"/>
      <c r="NDT2" s="74"/>
      <c r="NDU2" s="74"/>
      <c r="NDV2" s="74"/>
      <c r="NDW2" s="74"/>
      <c r="NDX2" s="74"/>
      <c r="NDY2" s="74"/>
      <c r="NDZ2" s="74"/>
      <c r="NEA2" s="74"/>
      <c r="NEB2" s="74"/>
      <c r="NEC2" s="74"/>
      <c r="NED2" s="74"/>
      <c r="NEE2" s="74"/>
      <c r="NEF2" s="74"/>
      <c r="NEG2" s="74"/>
      <c r="NEH2" s="74"/>
      <c r="NEI2" s="74"/>
      <c r="NEJ2" s="74"/>
      <c r="NEK2" s="74"/>
      <c r="NEL2" s="74"/>
      <c r="NEM2" s="74"/>
      <c r="NEN2" s="74"/>
      <c r="NEO2" s="74"/>
      <c r="NEP2" s="74"/>
      <c r="NEQ2" s="74"/>
      <c r="NER2" s="74"/>
      <c r="NES2" s="74"/>
      <c r="NET2" s="74"/>
      <c r="NEU2" s="74"/>
      <c r="NEV2" s="74"/>
      <c r="NEW2" s="74"/>
      <c r="NEX2" s="74"/>
      <c r="NEY2" s="74"/>
      <c r="NEZ2" s="74"/>
      <c r="NFA2" s="74"/>
      <c r="NFB2" s="74"/>
      <c r="NFC2" s="74"/>
      <c r="NFD2" s="74"/>
      <c r="NFE2" s="74"/>
      <c r="NFF2" s="74"/>
      <c r="NFG2" s="74"/>
      <c r="NFH2" s="74"/>
      <c r="NFI2" s="74"/>
      <c r="NFJ2" s="74"/>
      <c r="NFK2" s="74"/>
      <c r="NFL2" s="74"/>
      <c r="NFM2" s="74"/>
      <c r="NFN2" s="74"/>
      <c r="NFO2" s="74"/>
      <c r="NFP2" s="74"/>
      <c r="NFQ2" s="74"/>
      <c r="NFR2" s="74"/>
      <c r="NFS2" s="74"/>
      <c r="NFT2" s="74"/>
      <c r="NFU2" s="74"/>
      <c r="NFV2" s="74"/>
      <c r="NFW2" s="74"/>
      <c r="NFX2" s="74"/>
      <c r="NFY2" s="74"/>
      <c r="NFZ2" s="74"/>
      <c r="NGA2" s="74"/>
      <c r="NGB2" s="74"/>
      <c r="NGC2" s="74"/>
      <c r="NGD2" s="74"/>
      <c r="NGE2" s="74"/>
      <c r="NGF2" s="74"/>
      <c r="NGG2" s="74"/>
      <c r="NGH2" s="74"/>
      <c r="NGI2" s="74"/>
      <c r="NGJ2" s="74"/>
      <c r="NGK2" s="74"/>
      <c r="NGL2" s="74"/>
      <c r="NGM2" s="74"/>
      <c r="NGN2" s="74"/>
      <c r="NGO2" s="74"/>
      <c r="NGP2" s="74"/>
      <c r="NGQ2" s="74"/>
      <c r="NGR2" s="74"/>
      <c r="NGS2" s="74"/>
      <c r="NGT2" s="74"/>
      <c r="NGU2" s="74"/>
      <c r="NGV2" s="74"/>
      <c r="NGW2" s="74"/>
      <c r="NGX2" s="74"/>
      <c r="NGY2" s="74"/>
      <c r="NGZ2" s="74"/>
      <c r="NHA2" s="74"/>
      <c r="NHB2" s="74"/>
      <c r="NHC2" s="74"/>
      <c r="NHD2" s="74"/>
      <c r="NHE2" s="74"/>
      <c r="NHF2" s="74"/>
      <c r="NHG2" s="74"/>
      <c r="NHH2" s="74"/>
      <c r="NHI2" s="74"/>
      <c r="NHJ2" s="74"/>
      <c r="NHK2" s="74"/>
      <c r="NHL2" s="74"/>
      <c r="NHM2" s="74"/>
      <c r="NHN2" s="74"/>
      <c r="NHO2" s="74"/>
      <c r="NHP2" s="74"/>
      <c r="NHQ2" s="74"/>
      <c r="NHR2" s="74"/>
      <c r="NHS2" s="74"/>
      <c r="NHT2" s="74"/>
      <c r="NHU2" s="74"/>
      <c r="NHV2" s="74"/>
      <c r="NHW2" s="74"/>
      <c r="NHX2" s="74"/>
      <c r="NHY2" s="74"/>
      <c r="NHZ2" s="74"/>
      <c r="NIA2" s="74"/>
      <c r="NIB2" s="74"/>
      <c r="NIC2" s="74"/>
      <c r="NID2" s="74"/>
      <c r="NIE2" s="74"/>
      <c r="NIF2" s="74"/>
      <c r="NIG2" s="74"/>
      <c r="NIH2" s="74"/>
      <c r="NII2" s="74"/>
      <c r="NIJ2" s="74"/>
      <c r="NIK2" s="74"/>
      <c r="NIL2" s="74"/>
      <c r="NIM2" s="74"/>
      <c r="NIN2" s="74"/>
      <c r="NIO2" s="74"/>
      <c r="NIP2" s="74"/>
      <c r="NIQ2" s="74"/>
      <c r="NIR2" s="74"/>
      <c r="NIS2" s="74"/>
      <c r="NIT2" s="74"/>
      <c r="NIU2" s="74"/>
      <c r="NIV2" s="74"/>
      <c r="NIW2" s="74"/>
      <c r="NIX2" s="74"/>
      <c r="NIY2" s="74"/>
      <c r="NIZ2" s="74"/>
      <c r="NJA2" s="74"/>
      <c r="NJB2" s="74"/>
      <c r="NJC2" s="74"/>
      <c r="NJD2" s="74"/>
      <c r="NJE2" s="74"/>
      <c r="NJF2" s="74"/>
      <c r="NJG2" s="74"/>
      <c r="NJH2" s="74"/>
      <c r="NJI2" s="74"/>
      <c r="NJJ2" s="74"/>
      <c r="NJK2" s="74"/>
      <c r="NJL2" s="74"/>
      <c r="NJM2" s="74"/>
      <c r="NJN2" s="74"/>
      <c r="NJO2" s="74"/>
      <c r="NJP2" s="74"/>
      <c r="NJQ2" s="74"/>
      <c r="NJR2" s="74"/>
      <c r="NJS2" s="74"/>
      <c r="NJT2" s="74"/>
      <c r="NJU2" s="74"/>
      <c r="NJV2" s="74"/>
      <c r="NJW2" s="74"/>
      <c r="NJX2" s="74"/>
      <c r="NJY2" s="74"/>
      <c r="NJZ2" s="74"/>
      <c r="NKA2" s="74"/>
      <c r="NKB2" s="74"/>
      <c r="NKC2" s="74"/>
      <c r="NKD2" s="74"/>
      <c r="NKE2" s="74"/>
      <c r="NKF2" s="74"/>
      <c r="NKG2" s="74"/>
      <c r="NKH2" s="74"/>
      <c r="NKI2" s="74"/>
      <c r="NKJ2" s="74"/>
      <c r="NKK2" s="74"/>
      <c r="NKL2" s="74"/>
      <c r="NKM2" s="74"/>
      <c r="NKN2" s="74"/>
      <c r="NKO2" s="74"/>
      <c r="NKP2" s="74"/>
      <c r="NKQ2" s="74"/>
      <c r="NKR2" s="74"/>
      <c r="NKS2" s="74"/>
      <c r="NKT2" s="74"/>
      <c r="NKU2" s="74"/>
      <c r="NKV2" s="74"/>
      <c r="NKW2" s="74"/>
      <c r="NKX2" s="74"/>
      <c r="NKY2" s="74"/>
      <c r="NKZ2" s="74"/>
      <c r="NLA2" s="74"/>
      <c r="NLB2" s="74"/>
      <c r="NLC2" s="74"/>
      <c r="NLD2" s="74"/>
      <c r="NLE2" s="74"/>
      <c r="NLF2" s="74"/>
      <c r="NLG2" s="74"/>
      <c r="NLH2" s="74"/>
      <c r="NLI2" s="74"/>
      <c r="NLJ2" s="74"/>
      <c r="NLK2" s="74"/>
      <c r="NLL2" s="74"/>
      <c r="NLM2" s="74"/>
      <c r="NLN2" s="74"/>
      <c r="NLO2" s="74"/>
      <c r="NLP2" s="74"/>
      <c r="NLQ2" s="74"/>
      <c r="NLR2" s="74"/>
      <c r="NLS2" s="74"/>
      <c r="NLT2" s="74"/>
      <c r="NLU2" s="74"/>
      <c r="NLV2" s="74"/>
      <c r="NLW2" s="74"/>
      <c r="NLX2" s="74"/>
      <c r="NLY2" s="74"/>
      <c r="NLZ2" s="74"/>
      <c r="NMA2" s="74"/>
      <c r="NMB2" s="74"/>
      <c r="NMC2" s="74"/>
      <c r="NMD2" s="74"/>
      <c r="NME2" s="74"/>
      <c r="NMF2" s="74"/>
      <c r="NMG2" s="74"/>
      <c r="NMH2" s="74"/>
      <c r="NMI2" s="74"/>
      <c r="NMJ2" s="74"/>
      <c r="NMK2" s="74"/>
      <c r="NML2" s="74"/>
      <c r="NMM2" s="74"/>
      <c r="NMN2" s="74"/>
      <c r="NMO2" s="74"/>
      <c r="NMP2" s="74"/>
      <c r="NMQ2" s="74"/>
      <c r="NMR2" s="74"/>
      <c r="NMS2" s="74"/>
      <c r="NMT2" s="74"/>
      <c r="NMU2" s="74"/>
      <c r="NMV2" s="74"/>
      <c r="NMW2" s="74"/>
      <c r="NMX2" s="74"/>
      <c r="NMY2" s="74"/>
      <c r="NMZ2" s="74"/>
      <c r="NNA2" s="74"/>
      <c r="NNB2" s="74"/>
      <c r="NNC2" s="74"/>
      <c r="NND2" s="74"/>
      <c r="NNE2" s="74"/>
      <c r="NNF2" s="74"/>
      <c r="NNG2" s="74"/>
      <c r="NNH2" s="74"/>
      <c r="NNI2" s="74"/>
      <c r="NNJ2" s="74"/>
      <c r="NNK2" s="74"/>
      <c r="NNL2" s="74"/>
      <c r="NNM2" s="74"/>
      <c r="NNN2" s="74"/>
      <c r="NNO2" s="74"/>
      <c r="NNP2" s="74"/>
      <c r="NNQ2" s="74"/>
      <c r="NNR2" s="74"/>
      <c r="NNS2" s="74"/>
      <c r="NNT2" s="74"/>
      <c r="NNU2" s="74"/>
      <c r="NNV2" s="74"/>
      <c r="NNW2" s="74"/>
      <c r="NNX2" s="74"/>
      <c r="NNY2" s="74"/>
      <c r="NNZ2" s="74"/>
      <c r="NOA2" s="74"/>
      <c r="NOB2" s="74"/>
      <c r="NOC2" s="74"/>
      <c r="NOD2" s="74"/>
      <c r="NOE2" s="74"/>
      <c r="NOF2" s="74"/>
      <c r="NOG2" s="74"/>
      <c r="NOH2" s="74"/>
      <c r="NOI2" s="74"/>
      <c r="NOJ2" s="74"/>
      <c r="NOK2" s="74"/>
      <c r="NOL2" s="74"/>
      <c r="NOM2" s="74"/>
      <c r="NON2" s="74"/>
      <c r="NOO2" s="74"/>
      <c r="NOP2" s="74"/>
      <c r="NOQ2" s="74"/>
      <c r="NOR2" s="74"/>
      <c r="NOS2" s="74"/>
      <c r="NOT2" s="74"/>
      <c r="NOU2" s="74"/>
      <c r="NOV2" s="74"/>
      <c r="NOW2" s="74"/>
      <c r="NOX2" s="74"/>
      <c r="NOY2" s="74"/>
      <c r="NOZ2" s="74"/>
      <c r="NPA2" s="74"/>
      <c r="NPB2" s="74"/>
      <c r="NPC2" s="74"/>
      <c r="NPD2" s="74"/>
      <c r="NPE2" s="74"/>
      <c r="NPF2" s="74"/>
      <c r="NPG2" s="74"/>
      <c r="NPH2" s="74"/>
      <c r="NPI2" s="74"/>
      <c r="NPJ2" s="74"/>
      <c r="NPK2" s="74"/>
      <c r="NPL2" s="74"/>
      <c r="NPM2" s="74"/>
      <c r="NPN2" s="74"/>
      <c r="NPO2" s="74"/>
      <c r="NPP2" s="74"/>
      <c r="NPQ2" s="74"/>
      <c r="NPR2" s="74"/>
      <c r="NPS2" s="74"/>
      <c r="NPT2" s="74"/>
      <c r="NPU2" s="74"/>
      <c r="NPV2" s="74"/>
      <c r="NPW2" s="74"/>
      <c r="NPX2" s="74"/>
      <c r="NPY2" s="74"/>
      <c r="NPZ2" s="74"/>
      <c r="NQA2" s="74"/>
      <c r="NQB2" s="74"/>
      <c r="NQC2" s="74"/>
      <c r="NQD2" s="74"/>
      <c r="NQE2" s="74"/>
      <c r="NQF2" s="74"/>
      <c r="NQG2" s="74"/>
      <c r="NQH2" s="74"/>
      <c r="NQI2" s="74"/>
      <c r="NQJ2" s="74"/>
      <c r="NQK2" s="74"/>
      <c r="NQL2" s="74"/>
      <c r="NQM2" s="74"/>
      <c r="NQN2" s="74"/>
      <c r="NQO2" s="74"/>
      <c r="NQP2" s="74"/>
      <c r="NQQ2" s="74"/>
      <c r="NQR2" s="74"/>
      <c r="NQS2" s="74"/>
      <c r="NQT2" s="74"/>
      <c r="NQU2" s="74"/>
      <c r="NQV2" s="74"/>
      <c r="NQW2" s="74"/>
      <c r="NQX2" s="74"/>
      <c r="NQY2" s="74"/>
      <c r="NQZ2" s="74"/>
      <c r="NRA2" s="74"/>
      <c r="NRB2" s="74"/>
      <c r="NRC2" s="74"/>
      <c r="NRD2" s="74"/>
      <c r="NRE2" s="74"/>
      <c r="NRF2" s="74"/>
      <c r="NRG2" s="74"/>
      <c r="NRH2" s="74"/>
      <c r="NRI2" s="74"/>
      <c r="NRJ2" s="74"/>
      <c r="NRK2" s="74"/>
      <c r="NRL2" s="74"/>
      <c r="NRM2" s="74"/>
      <c r="NRN2" s="74"/>
      <c r="NRO2" s="74"/>
      <c r="NRP2" s="74"/>
      <c r="NRQ2" s="74"/>
      <c r="NRR2" s="74"/>
      <c r="NRS2" s="74"/>
      <c r="NRT2" s="74"/>
      <c r="NRU2" s="74"/>
      <c r="NRV2" s="74"/>
      <c r="NRW2" s="74"/>
      <c r="NRX2" s="74"/>
      <c r="NRY2" s="74"/>
      <c r="NRZ2" s="74"/>
      <c r="NSA2" s="74"/>
      <c r="NSB2" s="74"/>
      <c r="NSC2" s="74"/>
      <c r="NSD2" s="74"/>
      <c r="NSE2" s="74"/>
      <c r="NSF2" s="74"/>
      <c r="NSG2" s="74"/>
      <c r="NSH2" s="74"/>
      <c r="NSI2" s="74"/>
      <c r="NSJ2" s="74"/>
      <c r="NSK2" s="74"/>
      <c r="NSL2" s="74"/>
      <c r="NSM2" s="74"/>
      <c r="NSN2" s="74"/>
      <c r="NSO2" s="74"/>
      <c r="NSP2" s="74"/>
      <c r="NSQ2" s="74"/>
      <c r="NSR2" s="74"/>
      <c r="NSS2" s="74"/>
      <c r="NST2" s="74"/>
      <c r="NSU2" s="74"/>
      <c r="NSV2" s="74"/>
      <c r="NSW2" s="74"/>
      <c r="NSX2" s="74"/>
      <c r="NSY2" s="74"/>
      <c r="NSZ2" s="74"/>
      <c r="NTA2" s="74"/>
      <c r="NTB2" s="74"/>
      <c r="NTC2" s="74"/>
      <c r="NTD2" s="74"/>
      <c r="NTE2" s="74"/>
      <c r="NTF2" s="74"/>
      <c r="NTG2" s="74"/>
      <c r="NTH2" s="74"/>
      <c r="NTI2" s="74"/>
      <c r="NTJ2" s="74"/>
      <c r="NTK2" s="74"/>
      <c r="NTL2" s="74"/>
      <c r="NTM2" s="74"/>
      <c r="NTN2" s="74"/>
      <c r="NTO2" s="74"/>
      <c r="NTP2" s="74"/>
      <c r="NTQ2" s="74"/>
      <c r="NTR2" s="74"/>
      <c r="NTS2" s="74"/>
      <c r="NTT2" s="74"/>
      <c r="NTU2" s="74"/>
      <c r="NTV2" s="74"/>
      <c r="NTW2" s="74"/>
      <c r="NTX2" s="74"/>
      <c r="NTY2" s="74"/>
      <c r="NTZ2" s="74"/>
      <c r="NUA2" s="74"/>
      <c r="NUB2" s="74"/>
      <c r="NUC2" s="74"/>
      <c r="NUD2" s="74"/>
      <c r="NUE2" s="74"/>
      <c r="NUF2" s="74"/>
      <c r="NUG2" s="74"/>
      <c r="NUH2" s="74"/>
      <c r="NUI2" s="74"/>
      <c r="NUJ2" s="74"/>
      <c r="NUK2" s="74"/>
      <c r="NUL2" s="74"/>
      <c r="NUM2" s="74"/>
      <c r="NUN2" s="74"/>
      <c r="NUO2" s="74"/>
      <c r="NUP2" s="74"/>
      <c r="NUQ2" s="74"/>
      <c r="NUR2" s="74"/>
      <c r="NUS2" s="74"/>
      <c r="NUT2" s="74"/>
      <c r="NUU2" s="74"/>
      <c r="NUV2" s="74"/>
      <c r="NUW2" s="74"/>
      <c r="NUX2" s="74"/>
      <c r="NUY2" s="74"/>
      <c r="NUZ2" s="74"/>
      <c r="NVA2" s="74"/>
      <c r="NVB2" s="74"/>
      <c r="NVC2" s="74"/>
      <c r="NVD2" s="74"/>
      <c r="NVE2" s="74"/>
      <c r="NVF2" s="74"/>
      <c r="NVG2" s="74"/>
      <c r="NVH2" s="74"/>
      <c r="NVI2" s="74"/>
      <c r="NVJ2" s="74"/>
      <c r="NVK2" s="74"/>
      <c r="NVL2" s="74"/>
      <c r="NVM2" s="74"/>
      <c r="NVN2" s="74"/>
      <c r="NVO2" s="74"/>
      <c r="NVP2" s="74"/>
      <c r="NVQ2" s="74"/>
      <c r="NVR2" s="74"/>
      <c r="NVS2" s="74"/>
      <c r="NVT2" s="74"/>
      <c r="NVU2" s="74"/>
      <c r="NVV2" s="74"/>
      <c r="NVW2" s="74"/>
      <c r="NVX2" s="74"/>
      <c r="NVY2" s="74"/>
      <c r="NVZ2" s="74"/>
      <c r="NWA2" s="74"/>
      <c r="NWB2" s="74"/>
      <c r="NWC2" s="74"/>
      <c r="NWD2" s="74"/>
      <c r="NWE2" s="74"/>
      <c r="NWF2" s="74"/>
      <c r="NWG2" s="74"/>
      <c r="NWH2" s="74"/>
      <c r="NWI2" s="74"/>
      <c r="NWJ2" s="74"/>
      <c r="NWK2" s="74"/>
      <c r="NWL2" s="74"/>
      <c r="NWM2" s="74"/>
      <c r="NWN2" s="74"/>
      <c r="NWO2" s="74"/>
      <c r="NWP2" s="74"/>
      <c r="NWQ2" s="74"/>
      <c r="NWR2" s="74"/>
      <c r="NWS2" s="74"/>
      <c r="NWT2" s="74"/>
      <c r="NWU2" s="74"/>
      <c r="NWV2" s="74"/>
      <c r="NWW2" s="74"/>
      <c r="NWX2" s="74"/>
      <c r="NWY2" s="74"/>
      <c r="NWZ2" s="74"/>
      <c r="NXA2" s="74"/>
      <c r="NXB2" s="74"/>
      <c r="NXC2" s="74"/>
      <c r="NXD2" s="74"/>
      <c r="NXE2" s="74"/>
      <c r="NXF2" s="74"/>
      <c r="NXG2" s="74"/>
      <c r="NXH2" s="74"/>
      <c r="NXI2" s="74"/>
      <c r="NXJ2" s="74"/>
      <c r="NXK2" s="74"/>
      <c r="NXL2" s="74"/>
      <c r="NXM2" s="74"/>
      <c r="NXN2" s="74"/>
      <c r="NXO2" s="74"/>
      <c r="NXP2" s="74"/>
      <c r="NXQ2" s="74"/>
      <c r="NXR2" s="74"/>
      <c r="NXS2" s="74"/>
      <c r="NXT2" s="74"/>
      <c r="NXU2" s="74"/>
      <c r="NXV2" s="74"/>
      <c r="NXW2" s="74"/>
      <c r="NXX2" s="74"/>
      <c r="NXY2" s="74"/>
      <c r="NXZ2" s="74"/>
      <c r="NYA2" s="74"/>
      <c r="NYB2" s="74"/>
      <c r="NYC2" s="74"/>
      <c r="NYD2" s="74"/>
      <c r="NYE2" s="74"/>
      <c r="NYF2" s="74"/>
      <c r="NYG2" s="74"/>
      <c r="NYH2" s="74"/>
      <c r="NYI2" s="74"/>
      <c r="NYJ2" s="74"/>
      <c r="NYK2" s="74"/>
      <c r="NYL2" s="74"/>
      <c r="NYM2" s="74"/>
      <c r="NYN2" s="74"/>
      <c r="NYO2" s="74"/>
      <c r="NYP2" s="74"/>
      <c r="NYQ2" s="74"/>
      <c r="NYR2" s="74"/>
      <c r="NYS2" s="74"/>
      <c r="NYT2" s="74"/>
      <c r="NYU2" s="74"/>
      <c r="NYV2" s="74"/>
      <c r="NYW2" s="74"/>
      <c r="NYX2" s="74"/>
      <c r="NYY2" s="74"/>
      <c r="NYZ2" s="74"/>
      <c r="NZA2" s="74"/>
      <c r="NZB2" s="74"/>
      <c r="NZC2" s="74"/>
      <c r="NZD2" s="74"/>
      <c r="NZE2" s="74"/>
      <c r="NZF2" s="74"/>
      <c r="NZG2" s="74"/>
      <c r="NZH2" s="74"/>
      <c r="NZI2" s="74"/>
      <c r="NZJ2" s="74"/>
      <c r="NZK2" s="74"/>
      <c r="NZL2" s="74"/>
      <c r="NZM2" s="74"/>
      <c r="NZN2" s="74"/>
      <c r="NZO2" s="74"/>
      <c r="NZP2" s="74"/>
      <c r="NZQ2" s="74"/>
      <c r="NZR2" s="74"/>
      <c r="NZS2" s="74"/>
      <c r="NZT2" s="74"/>
      <c r="NZU2" s="74"/>
      <c r="NZV2" s="74"/>
      <c r="NZW2" s="74"/>
      <c r="NZX2" s="74"/>
      <c r="NZY2" s="74"/>
      <c r="NZZ2" s="74"/>
      <c r="OAA2" s="74"/>
      <c r="OAB2" s="74"/>
      <c r="OAC2" s="74"/>
      <c r="OAD2" s="74"/>
      <c r="OAE2" s="74"/>
      <c r="OAF2" s="74"/>
      <c r="OAG2" s="74"/>
      <c r="OAH2" s="74"/>
      <c r="OAI2" s="74"/>
      <c r="OAJ2" s="74"/>
      <c r="OAK2" s="74"/>
      <c r="OAL2" s="74"/>
      <c r="OAM2" s="74"/>
      <c r="OAN2" s="74"/>
      <c r="OAO2" s="74"/>
      <c r="OAP2" s="74"/>
      <c r="OAQ2" s="74"/>
      <c r="OAR2" s="74"/>
      <c r="OAS2" s="74"/>
      <c r="OAT2" s="74"/>
      <c r="OAU2" s="74"/>
      <c r="OAV2" s="74"/>
      <c r="OAW2" s="74"/>
      <c r="OAX2" s="74"/>
      <c r="OAY2" s="74"/>
      <c r="OAZ2" s="74"/>
      <c r="OBA2" s="74"/>
      <c r="OBB2" s="74"/>
      <c r="OBC2" s="74"/>
      <c r="OBD2" s="74"/>
      <c r="OBE2" s="74"/>
      <c r="OBF2" s="74"/>
      <c r="OBG2" s="74"/>
      <c r="OBH2" s="74"/>
      <c r="OBI2" s="74"/>
      <c r="OBJ2" s="74"/>
      <c r="OBK2" s="74"/>
      <c r="OBL2" s="74"/>
      <c r="OBM2" s="74"/>
      <c r="OBN2" s="74"/>
      <c r="OBO2" s="74"/>
      <c r="OBP2" s="74"/>
      <c r="OBQ2" s="74"/>
      <c r="OBR2" s="74"/>
      <c r="OBS2" s="74"/>
      <c r="OBT2" s="74"/>
      <c r="OBU2" s="74"/>
      <c r="OBV2" s="74"/>
      <c r="OBW2" s="74"/>
      <c r="OBX2" s="74"/>
      <c r="OBY2" s="74"/>
      <c r="OBZ2" s="74"/>
      <c r="OCA2" s="74"/>
      <c r="OCB2" s="74"/>
      <c r="OCC2" s="74"/>
      <c r="OCD2" s="74"/>
      <c r="OCE2" s="74"/>
      <c r="OCF2" s="74"/>
      <c r="OCG2" s="74"/>
      <c r="OCH2" s="74"/>
      <c r="OCI2" s="74"/>
      <c r="OCJ2" s="74"/>
      <c r="OCK2" s="74"/>
      <c r="OCL2" s="74"/>
      <c r="OCM2" s="74"/>
      <c r="OCN2" s="74"/>
      <c r="OCO2" s="74"/>
      <c r="OCP2" s="74"/>
      <c r="OCQ2" s="74"/>
      <c r="OCR2" s="74"/>
      <c r="OCS2" s="74"/>
      <c r="OCT2" s="74"/>
      <c r="OCU2" s="74"/>
      <c r="OCV2" s="74"/>
      <c r="OCW2" s="74"/>
      <c r="OCX2" s="74"/>
      <c r="OCY2" s="74"/>
      <c r="OCZ2" s="74"/>
      <c r="ODA2" s="74"/>
      <c r="ODB2" s="74"/>
      <c r="ODC2" s="74"/>
      <c r="ODD2" s="74"/>
      <c r="ODE2" s="74"/>
      <c r="ODF2" s="74"/>
      <c r="ODG2" s="74"/>
      <c r="ODH2" s="74"/>
      <c r="ODI2" s="74"/>
      <c r="ODJ2" s="74"/>
      <c r="ODK2" s="74"/>
      <c r="ODL2" s="74"/>
      <c r="ODM2" s="74"/>
      <c r="ODN2" s="74"/>
      <c r="ODO2" s="74"/>
      <c r="ODP2" s="74"/>
      <c r="ODQ2" s="74"/>
      <c r="ODR2" s="74"/>
      <c r="ODS2" s="74"/>
      <c r="ODT2" s="74"/>
      <c r="ODU2" s="74"/>
      <c r="ODV2" s="74"/>
      <c r="ODW2" s="74"/>
      <c r="ODX2" s="74"/>
      <c r="ODY2" s="74"/>
      <c r="ODZ2" s="74"/>
      <c r="OEA2" s="74"/>
      <c r="OEB2" s="74"/>
      <c r="OEC2" s="74"/>
      <c r="OED2" s="74"/>
      <c r="OEE2" s="74"/>
      <c r="OEF2" s="74"/>
      <c r="OEG2" s="74"/>
      <c r="OEH2" s="74"/>
      <c r="OEI2" s="74"/>
      <c r="OEJ2" s="74"/>
      <c r="OEK2" s="74"/>
      <c r="OEL2" s="74"/>
      <c r="OEM2" s="74"/>
      <c r="OEN2" s="74"/>
      <c r="OEO2" s="74"/>
      <c r="OEP2" s="74"/>
      <c r="OEQ2" s="74"/>
      <c r="OER2" s="74"/>
      <c r="OES2" s="74"/>
      <c r="OET2" s="74"/>
      <c r="OEU2" s="74"/>
      <c r="OEV2" s="74"/>
      <c r="OEW2" s="74"/>
      <c r="OEX2" s="74"/>
      <c r="OEY2" s="74"/>
      <c r="OEZ2" s="74"/>
      <c r="OFA2" s="74"/>
      <c r="OFB2" s="74"/>
      <c r="OFC2" s="74"/>
      <c r="OFD2" s="74"/>
      <c r="OFE2" s="74"/>
      <c r="OFF2" s="74"/>
      <c r="OFG2" s="74"/>
      <c r="OFH2" s="74"/>
      <c r="OFI2" s="74"/>
      <c r="OFJ2" s="74"/>
      <c r="OFK2" s="74"/>
      <c r="OFL2" s="74"/>
      <c r="OFM2" s="74"/>
      <c r="OFN2" s="74"/>
      <c r="OFO2" s="74"/>
      <c r="OFP2" s="74"/>
      <c r="OFQ2" s="74"/>
      <c r="OFR2" s="74"/>
      <c r="OFS2" s="74"/>
      <c r="OFT2" s="74"/>
      <c r="OFU2" s="74"/>
      <c r="OFV2" s="74"/>
      <c r="OFW2" s="74"/>
      <c r="OFX2" s="74"/>
      <c r="OFY2" s="74"/>
      <c r="OFZ2" s="74"/>
      <c r="OGA2" s="74"/>
      <c r="OGB2" s="74"/>
      <c r="OGC2" s="74"/>
      <c r="OGD2" s="74"/>
      <c r="OGE2" s="74"/>
      <c r="OGF2" s="74"/>
      <c r="OGG2" s="74"/>
      <c r="OGH2" s="74"/>
      <c r="OGI2" s="74"/>
      <c r="OGJ2" s="74"/>
      <c r="OGK2" s="74"/>
      <c r="OGL2" s="74"/>
      <c r="OGM2" s="74"/>
      <c r="OGN2" s="74"/>
      <c r="OGO2" s="74"/>
      <c r="OGP2" s="74"/>
      <c r="OGQ2" s="74"/>
      <c r="OGR2" s="74"/>
      <c r="OGS2" s="74"/>
      <c r="OGT2" s="74"/>
      <c r="OGU2" s="74"/>
      <c r="OGV2" s="74"/>
      <c r="OGW2" s="74"/>
      <c r="OGX2" s="74"/>
      <c r="OGY2" s="74"/>
      <c r="OGZ2" s="74"/>
      <c r="OHA2" s="74"/>
      <c r="OHB2" s="74"/>
      <c r="OHC2" s="74"/>
      <c r="OHD2" s="74"/>
      <c r="OHE2" s="74"/>
      <c r="OHF2" s="74"/>
      <c r="OHG2" s="74"/>
      <c r="OHH2" s="74"/>
      <c r="OHI2" s="74"/>
      <c r="OHJ2" s="74"/>
      <c r="OHK2" s="74"/>
      <c r="OHL2" s="74"/>
      <c r="OHM2" s="74"/>
      <c r="OHN2" s="74"/>
      <c r="OHO2" s="74"/>
      <c r="OHP2" s="74"/>
      <c r="OHQ2" s="74"/>
      <c r="OHR2" s="74"/>
      <c r="OHS2" s="74"/>
      <c r="OHT2" s="74"/>
      <c r="OHU2" s="74"/>
      <c r="OHV2" s="74"/>
      <c r="OHW2" s="74"/>
      <c r="OHX2" s="74"/>
      <c r="OHY2" s="74"/>
      <c r="OHZ2" s="74"/>
      <c r="OIA2" s="74"/>
      <c r="OIB2" s="74"/>
      <c r="OIC2" s="74"/>
      <c r="OID2" s="74"/>
      <c r="OIE2" s="74"/>
      <c r="OIF2" s="74"/>
      <c r="OIG2" s="74"/>
      <c r="OIH2" s="74"/>
      <c r="OII2" s="74"/>
      <c r="OIJ2" s="74"/>
      <c r="OIK2" s="74"/>
      <c r="OIL2" s="74"/>
      <c r="OIM2" s="74"/>
      <c r="OIN2" s="74"/>
      <c r="OIO2" s="74"/>
      <c r="OIP2" s="74"/>
      <c r="OIQ2" s="74"/>
      <c r="OIR2" s="74"/>
      <c r="OIS2" s="74"/>
      <c r="OIT2" s="74"/>
      <c r="OIU2" s="74"/>
      <c r="OIV2" s="74"/>
      <c r="OIW2" s="74"/>
      <c r="OIX2" s="74"/>
      <c r="OIY2" s="74"/>
      <c r="OIZ2" s="74"/>
      <c r="OJA2" s="74"/>
      <c r="OJB2" s="74"/>
      <c r="OJC2" s="74"/>
      <c r="OJD2" s="74"/>
      <c r="OJE2" s="74"/>
      <c r="OJF2" s="74"/>
      <c r="OJG2" s="74"/>
      <c r="OJH2" s="74"/>
      <c r="OJI2" s="74"/>
      <c r="OJJ2" s="74"/>
      <c r="OJK2" s="74"/>
      <c r="OJL2" s="74"/>
      <c r="OJM2" s="74"/>
      <c r="OJN2" s="74"/>
      <c r="OJO2" s="74"/>
      <c r="OJP2" s="74"/>
      <c r="OJQ2" s="74"/>
      <c r="OJR2" s="74"/>
      <c r="OJS2" s="74"/>
      <c r="OJT2" s="74"/>
      <c r="OJU2" s="74"/>
      <c r="OJV2" s="74"/>
      <c r="OJW2" s="74"/>
      <c r="OJX2" s="74"/>
      <c r="OJY2" s="74"/>
      <c r="OJZ2" s="74"/>
      <c r="OKA2" s="74"/>
      <c r="OKB2" s="74"/>
      <c r="OKC2" s="74"/>
      <c r="OKD2" s="74"/>
      <c r="OKE2" s="74"/>
      <c r="OKF2" s="74"/>
      <c r="OKG2" s="74"/>
      <c r="OKH2" s="74"/>
      <c r="OKI2" s="74"/>
      <c r="OKJ2" s="74"/>
      <c r="OKK2" s="74"/>
      <c r="OKL2" s="74"/>
      <c r="OKM2" s="74"/>
      <c r="OKN2" s="74"/>
      <c r="OKO2" s="74"/>
      <c r="OKP2" s="74"/>
      <c r="OKQ2" s="74"/>
      <c r="OKR2" s="74"/>
      <c r="OKS2" s="74"/>
      <c r="OKT2" s="74"/>
      <c r="OKU2" s="74"/>
      <c r="OKV2" s="74"/>
      <c r="OKW2" s="74"/>
      <c r="OKX2" s="74"/>
      <c r="OKY2" s="74"/>
      <c r="OKZ2" s="74"/>
      <c r="OLA2" s="74"/>
      <c r="OLB2" s="74"/>
      <c r="OLC2" s="74"/>
      <c r="OLD2" s="74"/>
      <c r="OLE2" s="74"/>
      <c r="OLF2" s="74"/>
      <c r="OLG2" s="74"/>
      <c r="OLH2" s="74"/>
      <c r="OLI2" s="74"/>
      <c r="OLJ2" s="74"/>
      <c r="OLK2" s="74"/>
      <c r="OLL2" s="74"/>
      <c r="OLM2" s="74"/>
      <c r="OLN2" s="74"/>
      <c r="OLO2" s="74"/>
      <c r="OLP2" s="74"/>
      <c r="OLQ2" s="74"/>
      <c r="OLR2" s="74"/>
      <c r="OLS2" s="74"/>
      <c r="OLT2" s="74"/>
      <c r="OLU2" s="74"/>
      <c r="OLV2" s="74"/>
      <c r="OLW2" s="74"/>
      <c r="OLX2" s="74"/>
      <c r="OLY2" s="74"/>
      <c r="OLZ2" s="74"/>
      <c r="OMA2" s="74"/>
      <c r="OMB2" s="74"/>
      <c r="OMC2" s="74"/>
      <c r="OMD2" s="74"/>
      <c r="OME2" s="74"/>
      <c r="OMF2" s="74"/>
      <c r="OMG2" s="74"/>
      <c r="OMH2" s="74"/>
      <c r="OMI2" s="74"/>
      <c r="OMJ2" s="74"/>
      <c r="OMK2" s="74"/>
      <c r="OML2" s="74"/>
      <c r="OMM2" s="74"/>
      <c r="OMN2" s="74"/>
      <c r="OMO2" s="74"/>
      <c r="OMP2" s="74"/>
      <c r="OMQ2" s="74"/>
      <c r="OMR2" s="74"/>
      <c r="OMS2" s="74"/>
      <c r="OMT2" s="74"/>
      <c r="OMU2" s="74"/>
      <c r="OMV2" s="74"/>
      <c r="OMW2" s="74"/>
      <c r="OMX2" s="74"/>
      <c r="OMY2" s="74"/>
      <c r="OMZ2" s="74"/>
      <c r="ONA2" s="74"/>
      <c r="ONB2" s="74"/>
      <c r="ONC2" s="74"/>
      <c r="OND2" s="74"/>
      <c r="ONE2" s="74"/>
      <c r="ONF2" s="74"/>
      <c r="ONG2" s="74"/>
      <c r="ONH2" s="74"/>
      <c r="ONI2" s="74"/>
      <c r="ONJ2" s="74"/>
      <c r="ONK2" s="74"/>
      <c r="ONL2" s="74"/>
      <c r="ONM2" s="74"/>
      <c r="ONN2" s="74"/>
      <c r="ONO2" s="74"/>
      <c r="ONP2" s="74"/>
      <c r="ONQ2" s="74"/>
      <c r="ONR2" s="74"/>
      <c r="ONS2" s="74"/>
      <c r="ONT2" s="74"/>
      <c r="ONU2" s="74"/>
      <c r="ONV2" s="74"/>
      <c r="ONW2" s="74"/>
      <c r="ONX2" s="74"/>
      <c r="ONY2" s="74"/>
      <c r="ONZ2" s="74"/>
      <c r="OOA2" s="74"/>
      <c r="OOB2" s="74"/>
      <c r="OOC2" s="74"/>
      <c r="OOD2" s="74"/>
      <c r="OOE2" s="74"/>
      <c r="OOF2" s="74"/>
      <c r="OOG2" s="74"/>
      <c r="OOH2" s="74"/>
      <c r="OOI2" s="74"/>
      <c r="OOJ2" s="74"/>
      <c r="OOK2" s="74"/>
      <c r="OOL2" s="74"/>
      <c r="OOM2" s="74"/>
      <c r="OON2" s="74"/>
      <c r="OOO2" s="74"/>
      <c r="OOP2" s="74"/>
      <c r="OOQ2" s="74"/>
      <c r="OOR2" s="74"/>
      <c r="OOS2" s="74"/>
      <c r="OOT2" s="74"/>
      <c r="OOU2" s="74"/>
      <c r="OOV2" s="74"/>
      <c r="OOW2" s="74"/>
      <c r="OOX2" s="74"/>
      <c r="OOY2" s="74"/>
      <c r="OOZ2" s="74"/>
      <c r="OPA2" s="74"/>
      <c r="OPB2" s="74"/>
      <c r="OPC2" s="74"/>
      <c r="OPD2" s="74"/>
      <c r="OPE2" s="74"/>
      <c r="OPF2" s="74"/>
      <c r="OPG2" s="74"/>
      <c r="OPH2" s="74"/>
      <c r="OPI2" s="74"/>
      <c r="OPJ2" s="74"/>
      <c r="OPK2" s="74"/>
      <c r="OPL2" s="74"/>
      <c r="OPM2" s="74"/>
      <c r="OPN2" s="74"/>
      <c r="OPO2" s="74"/>
      <c r="OPP2" s="74"/>
      <c r="OPQ2" s="74"/>
      <c r="OPR2" s="74"/>
      <c r="OPS2" s="74"/>
      <c r="OPT2" s="74"/>
      <c r="OPU2" s="74"/>
      <c r="OPV2" s="74"/>
      <c r="OPW2" s="74"/>
      <c r="OPX2" s="74"/>
      <c r="OPY2" s="74"/>
      <c r="OPZ2" s="74"/>
      <c r="OQA2" s="74"/>
      <c r="OQB2" s="74"/>
      <c r="OQC2" s="74"/>
      <c r="OQD2" s="74"/>
      <c r="OQE2" s="74"/>
      <c r="OQF2" s="74"/>
      <c r="OQG2" s="74"/>
      <c r="OQH2" s="74"/>
      <c r="OQI2" s="74"/>
      <c r="OQJ2" s="74"/>
      <c r="OQK2" s="74"/>
      <c r="OQL2" s="74"/>
      <c r="OQM2" s="74"/>
      <c r="OQN2" s="74"/>
      <c r="OQO2" s="74"/>
      <c r="OQP2" s="74"/>
      <c r="OQQ2" s="74"/>
      <c r="OQR2" s="74"/>
      <c r="OQS2" s="74"/>
      <c r="OQT2" s="74"/>
      <c r="OQU2" s="74"/>
      <c r="OQV2" s="74"/>
      <c r="OQW2" s="74"/>
      <c r="OQX2" s="74"/>
      <c r="OQY2" s="74"/>
      <c r="OQZ2" s="74"/>
      <c r="ORA2" s="74"/>
      <c r="ORB2" s="74"/>
      <c r="ORC2" s="74"/>
      <c r="ORD2" s="74"/>
      <c r="ORE2" s="74"/>
      <c r="ORF2" s="74"/>
      <c r="ORG2" s="74"/>
      <c r="ORH2" s="74"/>
      <c r="ORI2" s="74"/>
      <c r="ORJ2" s="74"/>
      <c r="ORK2" s="74"/>
      <c r="ORL2" s="74"/>
      <c r="ORM2" s="74"/>
      <c r="ORN2" s="74"/>
      <c r="ORO2" s="74"/>
      <c r="ORP2" s="74"/>
      <c r="ORQ2" s="74"/>
      <c r="ORR2" s="74"/>
      <c r="ORS2" s="74"/>
      <c r="ORT2" s="74"/>
      <c r="ORU2" s="74"/>
      <c r="ORV2" s="74"/>
      <c r="ORW2" s="74"/>
      <c r="ORX2" s="74"/>
      <c r="ORY2" s="74"/>
      <c r="ORZ2" s="74"/>
      <c r="OSA2" s="74"/>
      <c r="OSB2" s="74"/>
      <c r="OSC2" s="74"/>
      <c r="OSD2" s="74"/>
      <c r="OSE2" s="74"/>
      <c r="OSF2" s="74"/>
      <c r="OSG2" s="74"/>
      <c r="OSH2" s="74"/>
      <c r="OSI2" s="74"/>
      <c r="OSJ2" s="74"/>
      <c r="OSK2" s="74"/>
      <c r="OSL2" s="74"/>
      <c r="OSM2" s="74"/>
      <c r="OSN2" s="74"/>
      <c r="OSO2" s="74"/>
      <c r="OSP2" s="74"/>
      <c r="OSQ2" s="74"/>
      <c r="OSR2" s="74"/>
      <c r="OSS2" s="74"/>
      <c r="OST2" s="74"/>
      <c r="OSU2" s="74"/>
      <c r="OSV2" s="74"/>
      <c r="OSW2" s="74"/>
      <c r="OSX2" s="74"/>
      <c r="OSY2" s="74"/>
      <c r="OSZ2" s="74"/>
      <c r="OTA2" s="74"/>
      <c r="OTB2" s="74"/>
      <c r="OTC2" s="74"/>
      <c r="OTD2" s="74"/>
      <c r="OTE2" s="74"/>
      <c r="OTF2" s="74"/>
      <c r="OTG2" s="74"/>
      <c r="OTH2" s="74"/>
      <c r="OTI2" s="74"/>
      <c r="OTJ2" s="74"/>
      <c r="OTK2" s="74"/>
      <c r="OTL2" s="74"/>
      <c r="OTM2" s="74"/>
      <c r="OTN2" s="74"/>
      <c r="OTO2" s="74"/>
      <c r="OTP2" s="74"/>
      <c r="OTQ2" s="74"/>
      <c r="OTR2" s="74"/>
      <c r="OTS2" s="74"/>
      <c r="OTT2" s="74"/>
      <c r="OTU2" s="74"/>
      <c r="OTV2" s="74"/>
      <c r="OTW2" s="74"/>
      <c r="OTX2" s="74"/>
      <c r="OTY2" s="74"/>
      <c r="OTZ2" s="74"/>
      <c r="OUA2" s="74"/>
      <c r="OUB2" s="74"/>
      <c r="OUC2" s="74"/>
      <c r="OUD2" s="74"/>
      <c r="OUE2" s="74"/>
      <c r="OUF2" s="74"/>
      <c r="OUG2" s="74"/>
      <c r="OUH2" s="74"/>
      <c r="OUI2" s="74"/>
      <c r="OUJ2" s="74"/>
      <c r="OUK2" s="74"/>
      <c r="OUL2" s="74"/>
      <c r="OUM2" s="74"/>
      <c r="OUN2" s="74"/>
      <c r="OUO2" s="74"/>
      <c r="OUP2" s="74"/>
      <c r="OUQ2" s="74"/>
      <c r="OUR2" s="74"/>
      <c r="OUS2" s="74"/>
      <c r="OUT2" s="74"/>
      <c r="OUU2" s="74"/>
      <c r="OUV2" s="74"/>
      <c r="OUW2" s="74"/>
      <c r="OUX2" s="74"/>
      <c r="OUY2" s="74"/>
      <c r="OUZ2" s="74"/>
      <c r="OVA2" s="74"/>
      <c r="OVB2" s="74"/>
      <c r="OVC2" s="74"/>
      <c r="OVD2" s="74"/>
      <c r="OVE2" s="74"/>
      <c r="OVF2" s="74"/>
      <c r="OVG2" s="74"/>
      <c r="OVH2" s="74"/>
      <c r="OVI2" s="74"/>
      <c r="OVJ2" s="74"/>
      <c r="OVK2" s="74"/>
      <c r="OVL2" s="74"/>
      <c r="OVM2" s="74"/>
      <c r="OVN2" s="74"/>
      <c r="OVO2" s="74"/>
      <c r="OVP2" s="74"/>
      <c r="OVQ2" s="74"/>
      <c r="OVR2" s="74"/>
      <c r="OVS2" s="74"/>
      <c r="OVT2" s="74"/>
      <c r="OVU2" s="74"/>
      <c r="OVV2" s="74"/>
      <c r="OVW2" s="74"/>
      <c r="OVX2" s="74"/>
      <c r="OVY2" s="74"/>
      <c r="OVZ2" s="74"/>
      <c r="OWA2" s="74"/>
      <c r="OWB2" s="74"/>
      <c r="OWC2" s="74"/>
      <c r="OWD2" s="74"/>
      <c r="OWE2" s="74"/>
      <c r="OWF2" s="74"/>
      <c r="OWG2" s="74"/>
      <c r="OWH2" s="74"/>
      <c r="OWI2" s="74"/>
      <c r="OWJ2" s="74"/>
      <c r="OWK2" s="74"/>
      <c r="OWL2" s="74"/>
      <c r="OWM2" s="74"/>
      <c r="OWN2" s="74"/>
      <c r="OWO2" s="74"/>
      <c r="OWP2" s="74"/>
      <c r="OWQ2" s="74"/>
      <c r="OWR2" s="74"/>
      <c r="OWS2" s="74"/>
      <c r="OWT2" s="74"/>
      <c r="OWU2" s="74"/>
      <c r="OWV2" s="74"/>
      <c r="OWW2" s="74"/>
      <c r="OWX2" s="74"/>
      <c r="OWY2" s="74"/>
      <c r="OWZ2" s="74"/>
      <c r="OXA2" s="74"/>
      <c r="OXB2" s="74"/>
      <c r="OXC2" s="74"/>
      <c r="OXD2" s="74"/>
      <c r="OXE2" s="74"/>
      <c r="OXF2" s="74"/>
      <c r="OXG2" s="74"/>
      <c r="OXH2" s="74"/>
      <c r="OXI2" s="74"/>
      <c r="OXJ2" s="74"/>
      <c r="OXK2" s="74"/>
      <c r="OXL2" s="74"/>
      <c r="OXM2" s="74"/>
      <c r="OXN2" s="74"/>
      <c r="OXO2" s="74"/>
      <c r="OXP2" s="74"/>
      <c r="OXQ2" s="74"/>
      <c r="OXR2" s="74"/>
      <c r="OXS2" s="74"/>
      <c r="OXT2" s="74"/>
      <c r="OXU2" s="74"/>
      <c r="OXV2" s="74"/>
      <c r="OXW2" s="74"/>
      <c r="OXX2" s="74"/>
      <c r="OXY2" s="74"/>
      <c r="OXZ2" s="74"/>
      <c r="OYA2" s="74"/>
      <c r="OYB2" s="74"/>
      <c r="OYC2" s="74"/>
      <c r="OYD2" s="74"/>
      <c r="OYE2" s="74"/>
      <c r="OYF2" s="74"/>
      <c r="OYG2" s="74"/>
      <c r="OYH2" s="74"/>
      <c r="OYI2" s="74"/>
      <c r="OYJ2" s="74"/>
      <c r="OYK2" s="74"/>
      <c r="OYL2" s="74"/>
      <c r="OYM2" s="74"/>
      <c r="OYN2" s="74"/>
      <c r="OYO2" s="74"/>
      <c r="OYP2" s="74"/>
      <c r="OYQ2" s="74"/>
      <c r="OYR2" s="74"/>
      <c r="OYS2" s="74"/>
      <c r="OYT2" s="74"/>
      <c r="OYU2" s="74"/>
      <c r="OYV2" s="74"/>
      <c r="OYW2" s="74"/>
      <c r="OYX2" s="74"/>
      <c r="OYY2" s="74"/>
      <c r="OYZ2" s="74"/>
      <c r="OZA2" s="74"/>
      <c r="OZB2" s="74"/>
      <c r="OZC2" s="74"/>
      <c r="OZD2" s="74"/>
      <c r="OZE2" s="74"/>
      <c r="OZF2" s="74"/>
      <c r="OZG2" s="74"/>
      <c r="OZH2" s="74"/>
      <c r="OZI2" s="74"/>
      <c r="OZJ2" s="74"/>
      <c r="OZK2" s="74"/>
      <c r="OZL2" s="74"/>
      <c r="OZM2" s="74"/>
      <c r="OZN2" s="74"/>
      <c r="OZO2" s="74"/>
      <c r="OZP2" s="74"/>
      <c r="OZQ2" s="74"/>
      <c r="OZR2" s="74"/>
      <c r="OZS2" s="74"/>
      <c r="OZT2" s="74"/>
      <c r="OZU2" s="74"/>
      <c r="OZV2" s="74"/>
      <c r="OZW2" s="74"/>
      <c r="OZX2" s="74"/>
      <c r="OZY2" s="74"/>
      <c r="OZZ2" s="74"/>
      <c r="PAA2" s="74"/>
      <c r="PAB2" s="74"/>
      <c r="PAC2" s="74"/>
      <c r="PAD2" s="74"/>
      <c r="PAE2" s="74"/>
      <c r="PAF2" s="74"/>
      <c r="PAG2" s="74"/>
      <c r="PAH2" s="74"/>
      <c r="PAI2" s="74"/>
      <c r="PAJ2" s="74"/>
      <c r="PAK2" s="74"/>
      <c r="PAL2" s="74"/>
      <c r="PAM2" s="74"/>
      <c r="PAN2" s="74"/>
      <c r="PAO2" s="74"/>
      <c r="PAP2" s="74"/>
      <c r="PAQ2" s="74"/>
      <c r="PAR2" s="74"/>
      <c r="PAS2" s="74"/>
      <c r="PAT2" s="74"/>
      <c r="PAU2" s="74"/>
      <c r="PAV2" s="74"/>
      <c r="PAW2" s="74"/>
      <c r="PAX2" s="74"/>
      <c r="PAY2" s="74"/>
      <c r="PAZ2" s="74"/>
      <c r="PBA2" s="74"/>
      <c r="PBB2" s="74"/>
      <c r="PBC2" s="74"/>
      <c r="PBD2" s="74"/>
      <c r="PBE2" s="74"/>
      <c r="PBF2" s="74"/>
      <c r="PBG2" s="74"/>
      <c r="PBH2" s="74"/>
      <c r="PBI2" s="74"/>
      <c r="PBJ2" s="74"/>
      <c r="PBK2" s="74"/>
      <c r="PBL2" s="74"/>
      <c r="PBM2" s="74"/>
      <c r="PBN2" s="74"/>
      <c r="PBO2" s="74"/>
      <c r="PBP2" s="74"/>
      <c r="PBQ2" s="74"/>
      <c r="PBR2" s="74"/>
      <c r="PBS2" s="74"/>
      <c r="PBT2" s="74"/>
      <c r="PBU2" s="74"/>
      <c r="PBV2" s="74"/>
      <c r="PBW2" s="74"/>
      <c r="PBX2" s="74"/>
      <c r="PBY2" s="74"/>
      <c r="PBZ2" s="74"/>
      <c r="PCA2" s="74"/>
      <c r="PCB2" s="74"/>
      <c r="PCC2" s="74"/>
      <c r="PCD2" s="74"/>
      <c r="PCE2" s="74"/>
      <c r="PCF2" s="74"/>
      <c r="PCG2" s="74"/>
      <c r="PCH2" s="74"/>
      <c r="PCI2" s="74"/>
      <c r="PCJ2" s="74"/>
      <c r="PCK2" s="74"/>
      <c r="PCL2" s="74"/>
      <c r="PCM2" s="74"/>
      <c r="PCN2" s="74"/>
      <c r="PCO2" s="74"/>
      <c r="PCP2" s="74"/>
      <c r="PCQ2" s="74"/>
      <c r="PCR2" s="74"/>
      <c r="PCS2" s="74"/>
      <c r="PCT2" s="74"/>
      <c r="PCU2" s="74"/>
      <c r="PCV2" s="74"/>
      <c r="PCW2" s="74"/>
      <c r="PCX2" s="74"/>
      <c r="PCY2" s="74"/>
      <c r="PCZ2" s="74"/>
      <c r="PDA2" s="74"/>
      <c r="PDB2" s="74"/>
      <c r="PDC2" s="74"/>
      <c r="PDD2" s="74"/>
      <c r="PDE2" s="74"/>
      <c r="PDF2" s="74"/>
      <c r="PDG2" s="74"/>
      <c r="PDH2" s="74"/>
      <c r="PDI2" s="74"/>
      <c r="PDJ2" s="74"/>
      <c r="PDK2" s="74"/>
      <c r="PDL2" s="74"/>
      <c r="PDM2" s="74"/>
      <c r="PDN2" s="74"/>
      <c r="PDO2" s="74"/>
      <c r="PDP2" s="74"/>
      <c r="PDQ2" s="74"/>
      <c r="PDR2" s="74"/>
      <c r="PDS2" s="74"/>
      <c r="PDT2" s="74"/>
      <c r="PDU2" s="74"/>
      <c r="PDV2" s="74"/>
      <c r="PDW2" s="74"/>
      <c r="PDX2" s="74"/>
      <c r="PDY2" s="74"/>
      <c r="PDZ2" s="74"/>
      <c r="PEA2" s="74"/>
      <c r="PEB2" s="74"/>
      <c r="PEC2" s="74"/>
      <c r="PED2" s="74"/>
      <c r="PEE2" s="74"/>
      <c r="PEF2" s="74"/>
      <c r="PEG2" s="74"/>
      <c r="PEH2" s="74"/>
      <c r="PEI2" s="74"/>
      <c r="PEJ2" s="74"/>
      <c r="PEK2" s="74"/>
      <c r="PEL2" s="74"/>
      <c r="PEM2" s="74"/>
      <c r="PEN2" s="74"/>
      <c r="PEO2" s="74"/>
      <c r="PEP2" s="74"/>
      <c r="PEQ2" s="74"/>
      <c r="PER2" s="74"/>
      <c r="PES2" s="74"/>
      <c r="PET2" s="74"/>
      <c r="PEU2" s="74"/>
      <c r="PEV2" s="74"/>
      <c r="PEW2" s="74"/>
      <c r="PEX2" s="74"/>
      <c r="PEY2" s="74"/>
      <c r="PEZ2" s="74"/>
      <c r="PFA2" s="74"/>
      <c r="PFB2" s="74"/>
      <c r="PFC2" s="74"/>
      <c r="PFD2" s="74"/>
      <c r="PFE2" s="74"/>
      <c r="PFF2" s="74"/>
      <c r="PFG2" s="74"/>
      <c r="PFH2" s="74"/>
      <c r="PFI2" s="74"/>
      <c r="PFJ2" s="74"/>
      <c r="PFK2" s="74"/>
      <c r="PFL2" s="74"/>
      <c r="PFM2" s="74"/>
      <c r="PFN2" s="74"/>
      <c r="PFO2" s="74"/>
      <c r="PFP2" s="74"/>
      <c r="PFQ2" s="74"/>
      <c r="PFR2" s="74"/>
      <c r="PFS2" s="74"/>
      <c r="PFT2" s="74"/>
      <c r="PFU2" s="74"/>
      <c r="PFV2" s="74"/>
      <c r="PFW2" s="74"/>
      <c r="PFX2" s="74"/>
      <c r="PFY2" s="74"/>
      <c r="PFZ2" s="74"/>
      <c r="PGA2" s="74"/>
      <c r="PGB2" s="74"/>
      <c r="PGC2" s="74"/>
      <c r="PGD2" s="74"/>
      <c r="PGE2" s="74"/>
      <c r="PGF2" s="74"/>
      <c r="PGG2" s="74"/>
      <c r="PGH2" s="74"/>
      <c r="PGI2" s="74"/>
      <c r="PGJ2" s="74"/>
      <c r="PGK2" s="74"/>
      <c r="PGL2" s="74"/>
      <c r="PGM2" s="74"/>
      <c r="PGN2" s="74"/>
      <c r="PGO2" s="74"/>
      <c r="PGP2" s="74"/>
      <c r="PGQ2" s="74"/>
      <c r="PGR2" s="74"/>
      <c r="PGS2" s="74"/>
      <c r="PGT2" s="74"/>
      <c r="PGU2" s="74"/>
      <c r="PGV2" s="74"/>
      <c r="PGW2" s="74"/>
      <c r="PGX2" s="74"/>
      <c r="PGY2" s="74"/>
      <c r="PGZ2" s="74"/>
      <c r="PHA2" s="74"/>
      <c r="PHB2" s="74"/>
      <c r="PHC2" s="74"/>
      <c r="PHD2" s="74"/>
      <c r="PHE2" s="74"/>
      <c r="PHF2" s="74"/>
      <c r="PHG2" s="74"/>
      <c r="PHH2" s="74"/>
      <c r="PHI2" s="74"/>
      <c r="PHJ2" s="74"/>
      <c r="PHK2" s="74"/>
      <c r="PHL2" s="74"/>
      <c r="PHM2" s="74"/>
      <c r="PHN2" s="74"/>
      <c r="PHO2" s="74"/>
      <c r="PHP2" s="74"/>
      <c r="PHQ2" s="74"/>
      <c r="PHR2" s="74"/>
      <c r="PHS2" s="74"/>
      <c r="PHT2" s="74"/>
      <c r="PHU2" s="74"/>
      <c r="PHV2" s="74"/>
      <c r="PHW2" s="74"/>
      <c r="PHX2" s="74"/>
      <c r="PHY2" s="74"/>
      <c r="PHZ2" s="74"/>
      <c r="PIA2" s="74"/>
      <c r="PIB2" s="74"/>
      <c r="PIC2" s="74"/>
      <c r="PID2" s="74"/>
      <c r="PIE2" s="74"/>
      <c r="PIF2" s="74"/>
      <c r="PIG2" s="74"/>
      <c r="PIH2" s="74"/>
      <c r="PII2" s="74"/>
      <c r="PIJ2" s="74"/>
      <c r="PIK2" s="74"/>
      <c r="PIL2" s="74"/>
      <c r="PIM2" s="74"/>
      <c r="PIN2" s="74"/>
      <c r="PIO2" s="74"/>
      <c r="PIP2" s="74"/>
      <c r="PIQ2" s="74"/>
      <c r="PIR2" s="74"/>
      <c r="PIS2" s="74"/>
      <c r="PIT2" s="74"/>
      <c r="PIU2" s="74"/>
      <c r="PIV2" s="74"/>
      <c r="PIW2" s="74"/>
      <c r="PIX2" s="74"/>
      <c r="PIY2" s="74"/>
      <c r="PIZ2" s="74"/>
      <c r="PJA2" s="74"/>
      <c r="PJB2" s="74"/>
      <c r="PJC2" s="74"/>
      <c r="PJD2" s="74"/>
      <c r="PJE2" s="74"/>
      <c r="PJF2" s="74"/>
      <c r="PJG2" s="74"/>
      <c r="PJH2" s="74"/>
      <c r="PJI2" s="74"/>
      <c r="PJJ2" s="74"/>
      <c r="PJK2" s="74"/>
      <c r="PJL2" s="74"/>
      <c r="PJM2" s="74"/>
      <c r="PJN2" s="74"/>
      <c r="PJO2" s="74"/>
      <c r="PJP2" s="74"/>
      <c r="PJQ2" s="74"/>
      <c r="PJR2" s="74"/>
      <c r="PJS2" s="74"/>
      <c r="PJT2" s="74"/>
      <c r="PJU2" s="74"/>
      <c r="PJV2" s="74"/>
      <c r="PJW2" s="74"/>
      <c r="PJX2" s="74"/>
      <c r="PJY2" s="74"/>
      <c r="PJZ2" s="74"/>
      <c r="PKA2" s="74"/>
      <c r="PKB2" s="74"/>
      <c r="PKC2" s="74"/>
      <c r="PKD2" s="74"/>
      <c r="PKE2" s="74"/>
      <c r="PKF2" s="74"/>
      <c r="PKG2" s="74"/>
      <c r="PKH2" s="74"/>
      <c r="PKI2" s="74"/>
      <c r="PKJ2" s="74"/>
      <c r="PKK2" s="74"/>
      <c r="PKL2" s="74"/>
      <c r="PKM2" s="74"/>
      <c r="PKN2" s="74"/>
      <c r="PKO2" s="74"/>
      <c r="PKP2" s="74"/>
      <c r="PKQ2" s="74"/>
      <c r="PKR2" s="74"/>
      <c r="PKS2" s="74"/>
      <c r="PKT2" s="74"/>
      <c r="PKU2" s="74"/>
      <c r="PKV2" s="74"/>
      <c r="PKW2" s="74"/>
      <c r="PKX2" s="74"/>
      <c r="PKY2" s="74"/>
      <c r="PKZ2" s="74"/>
      <c r="PLA2" s="74"/>
      <c r="PLB2" s="74"/>
      <c r="PLC2" s="74"/>
      <c r="PLD2" s="74"/>
      <c r="PLE2" s="74"/>
      <c r="PLF2" s="74"/>
      <c r="PLG2" s="74"/>
      <c r="PLH2" s="74"/>
      <c r="PLI2" s="74"/>
      <c r="PLJ2" s="74"/>
      <c r="PLK2" s="74"/>
      <c r="PLL2" s="74"/>
      <c r="PLM2" s="74"/>
      <c r="PLN2" s="74"/>
      <c r="PLO2" s="74"/>
      <c r="PLP2" s="74"/>
      <c r="PLQ2" s="74"/>
      <c r="PLR2" s="74"/>
      <c r="PLS2" s="74"/>
      <c r="PLT2" s="74"/>
      <c r="PLU2" s="74"/>
      <c r="PLV2" s="74"/>
      <c r="PLW2" s="74"/>
      <c r="PLX2" s="74"/>
      <c r="PLY2" s="74"/>
      <c r="PLZ2" s="74"/>
      <c r="PMA2" s="74"/>
      <c r="PMB2" s="74"/>
      <c r="PMC2" s="74"/>
      <c r="PMD2" s="74"/>
      <c r="PME2" s="74"/>
      <c r="PMF2" s="74"/>
      <c r="PMG2" s="74"/>
      <c r="PMH2" s="74"/>
      <c r="PMI2" s="74"/>
      <c r="PMJ2" s="74"/>
      <c r="PMK2" s="74"/>
      <c r="PML2" s="74"/>
      <c r="PMM2" s="74"/>
      <c r="PMN2" s="74"/>
      <c r="PMO2" s="74"/>
      <c r="PMP2" s="74"/>
      <c r="PMQ2" s="74"/>
      <c r="PMR2" s="74"/>
      <c r="PMS2" s="74"/>
      <c r="PMT2" s="74"/>
      <c r="PMU2" s="74"/>
      <c r="PMV2" s="74"/>
      <c r="PMW2" s="74"/>
      <c r="PMX2" s="74"/>
      <c r="PMY2" s="74"/>
      <c r="PMZ2" s="74"/>
      <c r="PNA2" s="74"/>
      <c r="PNB2" s="74"/>
      <c r="PNC2" s="74"/>
      <c r="PND2" s="74"/>
      <c r="PNE2" s="74"/>
      <c r="PNF2" s="74"/>
      <c r="PNG2" s="74"/>
      <c r="PNH2" s="74"/>
      <c r="PNI2" s="74"/>
      <c r="PNJ2" s="74"/>
      <c r="PNK2" s="74"/>
      <c r="PNL2" s="74"/>
      <c r="PNM2" s="74"/>
      <c r="PNN2" s="74"/>
      <c r="PNO2" s="74"/>
      <c r="PNP2" s="74"/>
      <c r="PNQ2" s="74"/>
      <c r="PNR2" s="74"/>
      <c r="PNS2" s="74"/>
      <c r="PNT2" s="74"/>
      <c r="PNU2" s="74"/>
      <c r="PNV2" s="74"/>
      <c r="PNW2" s="74"/>
      <c r="PNX2" s="74"/>
      <c r="PNY2" s="74"/>
      <c r="PNZ2" s="74"/>
      <c r="POA2" s="74"/>
      <c r="POB2" s="74"/>
      <c r="POC2" s="74"/>
      <c r="POD2" s="74"/>
      <c r="POE2" s="74"/>
      <c r="POF2" s="74"/>
      <c r="POG2" s="74"/>
      <c r="POH2" s="74"/>
      <c r="POI2" s="74"/>
      <c r="POJ2" s="74"/>
      <c r="POK2" s="74"/>
      <c r="POL2" s="74"/>
      <c r="POM2" s="74"/>
      <c r="PON2" s="74"/>
      <c r="POO2" s="74"/>
      <c r="POP2" s="74"/>
      <c r="POQ2" s="74"/>
      <c r="POR2" s="74"/>
      <c r="POS2" s="74"/>
      <c r="POT2" s="74"/>
      <c r="POU2" s="74"/>
      <c r="POV2" s="74"/>
      <c r="POW2" s="74"/>
      <c r="POX2" s="74"/>
      <c r="POY2" s="74"/>
      <c r="POZ2" s="74"/>
      <c r="PPA2" s="74"/>
      <c r="PPB2" s="74"/>
      <c r="PPC2" s="74"/>
      <c r="PPD2" s="74"/>
      <c r="PPE2" s="74"/>
      <c r="PPF2" s="74"/>
      <c r="PPG2" s="74"/>
      <c r="PPH2" s="74"/>
      <c r="PPI2" s="74"/>
      <c r="PPJ2" s="74"/>
      <c r="PPK2" s="74"/>
      <c r="PPL2" s="74"/>
      <c r="PPM2" s="74"/>
      <c r="PPN2" s="74"/>
      <c r="PPO2" s="74"/>
      <c r="PPP2" s="74"/>
      <c r="PPQ2" s="74"/>
      <c r="PPR2" s="74"/>
      <c r="PPS2" s="74"/>
      <c r="PPT2" s="74"/>
      <c r="PPU2" s="74"/>
      <c r="PPV2" s="74"/>
      <c r="PPW2" s="74"/>
      <c r="PPX2" s="74"/>
      <c r="PPY2" s="74"/>
      <c r="PPZ2" s="74"/>
      <c r="PQA2" s="74"/>
      <c r="PQB2" s="74"/>
      <c r="PQC2" s="74"/>
      <c r="PQD2" s="74"/>
      <c r="PQE2" s="74"/>
      <c r="PQF2" s="74"/>
      <c r="PQG2" s="74"/>
      <c r="PQH2" s="74"/>
      <c r="PQI2" s="74"/>
      <c r="PQJ2" s="74"/>
      <c r="PQK2" s="74"/>
      <c r="PQL2" s="74"/>
      <c r="PQM2" s="74"/>
      <c r="PQN2" s="74"/>
      <c r="PQO2" s="74"/>
      <c r="PQP2" s="74"/>
      <c r="PQQ2" s="74"/>
      <c r="PQR2" s="74"/>
      <c r="PQS2" s="74"/>
      <c r="PQT2" s="74"/>
      <c r="PQU2" s="74"/>
      <c r="PQV2" s="74"/>
      <c r="PQW2" s="74"/>
      <c r="PQX2" s="74"/>
      <c r="PQY2" s="74"/>
      <c r="PQZ2" s="74"/>
      <c r="PRA2" s="74"/>
      <c r="PRB2" s="74"/>
      <c r="PRC2" s="74"/>
      <c r="PRD2" s="74"/>
      <c r="PRE2" s="74"/>
      <c r="PRF2" s="74"/>
      <c r="PRG2" s="74"/>
      <c r="PRH2" s="74"/>
      <c r="PRI2" s="74"/>
      <c r="PRJ2" s="74"/>
      <c r="PRK2" s="74"/>
      <c r="PRL2" s="74"/>
      <c r="PRM2" s="74"/>
      <c r="PRN2" s="74"/>
      <c r="PRO2" s="74"/>
      <c r="PRP2" s="74"/>
      <c r="PRQ2" s="74"/>
      <c r="PRR2" s="74"/>
      <c r="PRS2" s="74"/>
      <c r="PRT2" s="74"/>
      <c r="PRU2" s="74"/>
      <c r="PRV2" s="74"/>
      <c r="PRW2" s="74"/>
      <c r="PRX2" s="74"/>
      <c r="PRY2" s="74"/>
      <c r="PRZ2" s="74"/>
      <c r="PSA2" s="74"/>
      <c r="PSB2" s="74"/>
      <c r="PSC2" s="74"/>
      <c r="PSD2" s="74"/>
      <c r="PSE2" s="74"/>
      <c r="PSF2" s="74"/>
      <c r="PSG2" s="74"/>
      <c r="PSH2" s="74"/>
      <c r="PSI2" s="74"/>
      <c r="PSJ2" s="74"/>
      <c r="PSK2" s="74"/>
      <c r="PSL2" s="74"/>
      <c r="PSM2" s="74"/>
      <c r="PSN2" s="74"/>
      <c r="PSO2" s="74"/>
      <c r="PSP2" s="74"/>
      <c r="PSQ2" s="74"/>
      <c r="PSR2" s="74"/>
      <c r="PSS2" s="74"/>
      <c r="PST2" s="74"/>
      <c r="PSU2" s="74"/>
      <c r="PSV2" s="74"/>
      <c r="PSW2" s="74"/>
      <c r="PSX2" s="74"/>
      <c r="PSY2" s="74"/>
      <c r="PSZ2" s="74"/>
      <c r="PTA2" s="74"/>
      <c r="PTB2" s="74"/>
      <c r="PTC2" s="74"/>
      <c r="PTD2" s="74"/>
      <c r="PTE2" s="74"/>
      <c r="PTF2" s="74"/>
      <c r="PTG2" s="74"/>
      <c r="PTH2" s="74"/>
      <c r="PTI2" s="74"/>
      <c r="PTJ2" s="74"/>
      <c r="PTK2" s="74"/>
      <c r="PTL2" s="74"/>
      <c r="PTM2" s="74"/>
      <c r="PTN2" s="74"/>
      <c r="PTO2" s="74"/>
      <c r="PTP2" s="74"/>
      <c r="PTQ2" s="74"/>
      <c r="PTR2" s="74"/>
      <c r="PTS2" s="74"/>
      <c r="PTT2" s="74"/>
      <c r="PTU2" s="74"/>
      <c r="PTV2" s="74"/>
      <c r="PTW2" s="74"/>
      <c r="PTX2" s="74"/>
      <c r="PTY2" s="74"/>
      <c r="PTZ2" s="74"/>
      <c r="PUA2" s="74"/>
      <c r="PUB2" s="74"/>
      <c r="PUC2" s="74"/>
      <c r="PUD2" s="74"/>
      <c r="PUE2" s="74"/>
      <c r="PUF2" s="74"/>
      <c r="PUG2" s="74"/>
      <c r="PUH2" s="74"/>
      <c r="PUI2" s="74"/>
      <c r="PUJ2" s="74"/>
      <c r="PUK2" s="74"/>
      <c r="PUL2" s="74"/>
      <c r="PUM2" s="74"/>
      <c r="PUN2" s="74"/>
      <c r="PUO2" s="74"/>
      <c r="PUP2" s="74"/>
      <c r="PUQ2" s="74"/>
      <c r="PUR2" s="74"/>
      <c r="PUS2" s="74"/>
      <c r="PUT2" s="74"/>
      <c r="PUU2" s="74"/>
      <c r="PUV2" s="74"/>
      <c r="PUW2" s="74"/>
      <c r="PUX2" s="74"/>
      <c r="PUY2" s="74"/>
      <c r="PUZ2" s="74"/>
      <c r="PVA2" s="74"/>
      <c r="PVB2" s="74"/>
      <c r="PVC2" s="74"/>
      <c r="PVD2" s="74"/>
      <c r="PVE2" s="74"/>
      <c r="PVF2" s="74"/>
      <c r="PVG2" s="74"/>
      <c r="PVH2" s="74"/>
      <c r="PVI2" s="74"/>
      <c r="PVJ2" s="74"/>
      <c r="PVK2" s="74"/>
      <c r="PVL2" s="74"/>
      <c r="PVM2" s="74"/>
      <c r="PVN2" s="74"/>
      <c r="PVO2" s="74"/>
      <c r="PVP2" s="74"/>
      <c r="PVQ2" s="74"/>
      <c r="PVR2" s="74"/>
      <c r="PVS2" s="74"/>
      <c r="PVT2" s="74"/>
      <c r="PVU2" s="74"/>
      <c r="PVV2" s="74"/>
      <c r="PVW2" s="74"/>
      <c r="PVX2" s="74"/>
      <c r="PVY2" s="74"/>
      <c r="PVZ2" s="74"/>
      <c r="PWA2" s="74"/>
      <c r="PWB2" s="74"/>
      <c r="PWC2" s="74"/>
      <c r="PWD2" s="74"/>
      <c r="PWE2" s="74"/>
      <c r="PWF2" s="74"/>
      <c r="PWG2" s="74"/>
      <c r="PWH2" s="74"/>
      <c r="PWI2" s="74"/>
      <c r="PWJ2" s="74"/>
      <c r="PWK2" s="74"/>
      <c r="PWL2" s="74"/>
      <c r="PWM2" s="74"/>
      <c r="PWN2" s="74"/>
      <c r="PWO2" s="74"/>
      <c r="PWP2" s="74"/>
      <c r="PWQ2" s="74"/>
      <c r="PWR2" s="74"/>
      <c r="PWS2" s="74"/>
      <c r="PWT2" s="74"/>
      <c r="PWU2" s="74"/>
      <c r="PWV2" s="74"/>
      <c r="PWW2" s="74"/>
      <c r="PWX2" s="74"/>
      <c r="PWY2" s="74"/>
      <c r="PWZ2" s="74"/>
      <c r="PXA2" s="74"/>
      <c r="PXB2" s="74"/>
      <c r="PXC2" s="74"/>
      <c r="PXD2" s="74"/>
      <c r="PXE2" s="74"/>
      <c r="PXF2" s="74"/>
      <c r="PXG2" s="74"/>
      <c r="PXH2" s="74"/>
      <c r="PXI2" s="74"/>
      <c r="PXJ2" s="74"/>
      <c r="PXK2" s="74"/>
      <c r="PXL2" s="74"/>
      <c r="PXM2" s="74"/>
      <c r="PXN2" s="74"/>
      <c r="PXO2" s="74"/>
      <c r="PXP2" s="74"/>
      <c r="PXQ2" s="74"/>
      <c r="PXR2" s="74"/>
      <c r="PXS2" s="74"/>
      <c r="PXT2" s="74"/>
      <c r="PXU2" s="74"/>
      <c r="PXV2" s="74"/>
      <c r="PXW2" s="74"/>
      <c r="PXX2" s="74"/>
      <c r="PXY2" s="74"/>
      <c r="PXZ2" s="74"/>
      <c r="PYA2" s="74"/>
      <c r="PYB2" s="74"/>
      <c r="PYC2" s="74"/>
      <c r="PYD2" s="74"/>
      <c r="PYE2" s="74"/>
      <c r="PYF2" s="74"/>
      <c r="PYG2" s="74"/>
      <c r="PYH2" s="74"/>
      <c r="PYI2" s="74"/>
      <c r="PYJ2" s="74"/>
      <c r="PYK2" s="74"/>
      <c r="PYL2" s="74"/>
      <c r="PYM2" s="74"/>
      <c r="PYN2" s="74"/>
      <c r="PYO2" s="74"/>
      <c r="PYP2" s="74"/>
      <c r="PYQ2" s="74"/>
      <c r="PYR2" s="74"/>
      <c r="PYS2" s="74"/>
      <c r="PYT2" s="74"/>
      <c r="PYU2" s="74"/>
      <c r="PYV2" s="74"/>
      <c r="PYW2" s="74"/>
      <c r="PYX2" s="74"/>
      <c r="PYY2" s="74"/>
      <c r="PYZ2" s="74"/>
      <c r="PZA2" s="74"/>
      <c r="PZB2" s="74"/>
      <c r="PZC2" s="74"/>
      <c r="PZD2" s="74"/>
      <c r="PZE2" s="74"/>
      <c r="PZF2" s="74"/>
      <c r="PZG2" s="74"/>
      <c r="PZH2" s="74"/>
      <c r="PZI2" s="74"/>
      <c r="PZJ2" s="74"/>
      <c r="PZK2" s="74"/>
      <c r="PZL2" s="74"/>
      <c r="PZM2" s="74"/>
      <c r="PZN2" s="74"/>
      <c r="PZO2" s="74"/>
      <c r="PZP2" s="74"/>
      <c r="PZQ2" s="74"/>
      <c r="PZR2" s="74"/>
      <c r="PZS2" s="74"/>
      <c r="PZT2" s="74"/>
      <c r="PZU2" s="74"/>
      <c r="PZV2" s="74"/>
      <c r="PZW2" s="74"/>
      <c r="PZX2" s="74"/>
      <c r="PZY2" s="74"/>
      <c r="PZZ2" s="74"/>
      <c r="QAA2" s="74"/>
      <c r="QAB2" s="74"/>
      <c r="QAC2" s="74"/>
      <c r="QAD2" s="74"/>
      <c r="QAE2" s="74"/>
      <c r="QAF2" s="74"/>
      <c r="QAG2" s="74"/>
      <c r="QAH2" s="74"/>
      <c r="QAI2" s="74"/>
      <c r="QAJ2" s="74"/>
      <c r="QAK2" s="74"/>
      <c r="QAL2" s="74"/>
      <c r="QAM2" s="74"/>
      <c r="QAN2" s="74"/>
      <c r="QAO2" s="74"/>
      <c r="QAP2" s="74"/>
      <c r="QAQ2" s="74"/>
      <c r="QAR2" s="74"/>
      <c r="QAS2" s="74"/>
      <c r="QAT2" s="74"/>
      <c r="QAU2" s="74"/>
      <c r="QAV2" s="74"/>
      <c r="QAW2" s="74"/>
      <c r="QAX2" s="74"/>
      <c r="QAY2" s="74"/>
      <c r="QAZ2" s="74"/>
      <c r="QBA2" s="74"/>
      <c r="QBB2" s="74"/>
      <c r="QBC2" s="74"/>
      <c r="QBD2" s="74"/>
      <c r="QBE2" s="74"/>
      <c r="QBF2" s="74"/>
      <c r="QBG2" s="74"/>
      <c r="QBH2" s="74"/>
      <c r="QBI2" s="74"/>
      <c r="QBJ2" s="74"/>
      <c r="QBK2" s="74"/>
      <c r="QBL2" s="74"/>
      <c r="QBM2" s="74"/>
      <c r="QBN2" s="74"/>
      <c r="QBO2" s="74"/>
      <c r="QBP2" s="74"/>
      <c r="QBQ2" s="74"/>
      <c r="QBR2" s="74"/>
      <c r="QBS2" s="74"/>
      <c r="QBT2" s="74"/>
      <c r="QBU2" s="74"/>
      <c r="QBV2" s="74"/>
      <c r="QBW2" s="74"/>
      <c r="QBX2" s="74"/>
      <c r="QBY2" s="74"/>
      <c r="QBZ2" s="74"/>
      <c r="QCA2" s="74"/>
      <c r="QCB2" s="74"/>
      <c r="QCC2" s="74"/>
      <c r="QCD2" s="74"/>
      <c r="QCE2" s="74"/>
      <c r="QCF2" s="74"/>
      <c r="QCG2" s="74"/>
      <c r="QCH2" s="74"/>
      <c r="QCI2" s="74"/>
      <c r="QCJ2" s="74"/>
      <c r="QCK2" s="74"/>
      <c r="QCL2" s="74"/>
      <c r="QCM2" s="74"/>
      <c r="QCN2" s="74"/>
      <c r="QCO2" s="74"/>
      <c r="QCP2" s="74"/>
      <c r="QCQ2" s="74"/>
      <c r="QCR2" s="74"/>
      <c r="QCS2" s="74"/>
      <c r="QCT2" s="74"/>
      <c r="QCU2" s="74"/>
      <c r="QCV2" s="74"/>
      <c r="QCW2" s="74"/>
      <c r="QCX2" s="74"/>
      <c r="QCY2" s="74"/>
      <c r="QCZ2" s="74"/>
      <c r="QDA2" s="74"/>
      <c r="QDB2" s="74"/>
      <c r="QDC2" s="74"/>
      <c r="QDD2" s="74"/>
      <c r="QDE2" s="74"/>
      <c r="QDF2" s="74"/>
      <c r="QDG2" s="74"/>
      <c r="QDH2" s="74"/>
      <c r="QDI2" s="74"/>
      <c r="QDJ2" s="74"/>
      <c r="QDK2" s="74"/>
      <c r="QDL2" s="74"/>
      <c r="QDM2" s="74"/>
      <c r="QDN2" s="74"/>
      <c r="QDO2" s="74"/>
      <c r="QDP2" s="74"/>
      <c r="QDQ2" s="74"/>
      <c r="QDR2" s="74"/>
      <c r="QDS2" s="74"/>
      <c r="QDT2" s="74"/>
      <c r="QDU2" s="74"/>
      <c r="QDV2" s="74"/>
      <c r="QDW2" s="74"/>
      <c r="QDX2" s="74"/>
      <c r="QDY2" s="74"/>
      <c r="QDZ2" s="74"/>
      <c r="QEA2" s="74"/>
      <c r="QEB2" s="74"/>
      <c r="QEC2" s="74"/>
      <c r="QED2" s="74"/>
      <c r="QEE2" s="74"/>
      <c r="QEF2" s="74"/>
      <c r="QEG2" s="74"/>
      <c r="QEH2" s="74"/>
      <c r="QEI2" s="74"/>
      <c r="QEJ2" s="74"/>
      <c r="QEK2" s="74"/>
      <c r="QEL2" s="74"/>
      <c r="QEM2" s="74"/>
      <c r="QEN2" s="74"/>
      <c r="QEO2" s="74"/>
      <c r="QEP2" s="74"/>
      <c r="QEQ2" s="74"/>
      <c r="QER2" s="74"/>
      <c r="QES2" s="74"/>
      <c r="QET2" s="74"/>
      <c r="QEU2" s="74"/>
      <c r="QEV2" s="74"/>
      <c r="QEW2" s="74"/>
      <c r="QEX2" s="74"/>
      <c r="QEY2" s="74"/>
      <c r="QEZ2" s="74"/>
      <c r="QFA2" s="74"/>
      <c r="QFB2" s="74"/>
      <c r="QFC2" s="74"/>
      <c r="QFD2" s="74"/>
      <c r="QFE2" s="74"/>
      <c r="QFF2" s="74"/>
      <c r="QFG2" s="74"/>
      <c r="QFH2" s="74"/>
      <c r="QFI2" s="74"/>
      <c r="QFJ2" s="74"/>
      <c r="QFK2" s="74"/>
      <c r="QFL2" s="74"/>
      <c r="QFM2" s="74"/>
      <c r="QFN2" s="74"/>
      <c r="QFO2" s="74"/>
      <c r="QFP2" s="74"/>
      <c r="QFQ2" s="74"/>
      <c r="QFR2" s="74"/>
      <c r="QFS2" s="74"/>
      <c r="QFT2" s="74"/>
      <c r="QFU2" s="74"/>
      <c r="QFV2" s="74"/>
      <c r="QFW2" s="74"/>
      <c r="QFX2" s="74"/>
      <c r="QFY2" s="74"/>
      <c r="QFZ2" s="74"/>
      <c r="QGA2" s="74"/>
      <c r="QGB2" s="74"/>
      <c r="QGC2" s="74"/>
      <c r="QGD2" s="74"/>
      <c r="QGE2" s="74"/>
      <c r="QGF2" s="74"/>
      <c r="QGG2" s="74"/>
      <c r="QGH2" s="74"/>
      <c r="QGI2" s="74"/>
      <c r="QGJ2" s="74"/>
      <c r="QGK2" s="74"/>
      <c r="QGL2" s="74"/>
      <c r="QGM2" s="74"/>
      <c r="QGN2" s="74"/>
      <c r="QGO2" s="74"/>
      <c r="QGP2" s="74"/>
      <c r="QGQ2" s="74"/>
      <c r="QGR2" s="74"/>
      <c r="QGS2" s="74"/>
      <c r="QGT2" s="74"/>
      <c r="QGU2" s="74"/>
      <c r="QGV2" s="74"/>
      <c r="QGW2" s="74"/>
      <c r="QGX2" s="74"/>
      <c r="QGY2" s="74"/>
      <c r="QGZ2" s="74"/>
      <c r="QHA2" s="74"/>
      <c r="QHB2" s="74"/>
      <c r="QHC2" s="74"/>
      <c r="QHD2" s="74"/>
      <c r="QHE2" s="74"/>
      <c r="QHF2" s="74"/>
      <c r="QHG2" s="74"/>
      <c r="QHH2" s="74"/>
      <c r="QHI2" s="74"/>
      <c r="QHJ2" s="74"/>
      <c r="QHK2" s="74"/>
      <c r="QHL2" s="74"/>
      <c r="QHM2" s="74"/>
      <c r="QHN2" s="74"/>
      <c r="QHO2" s="74"/>
      <c r="QHP2" s="74"/>
      <c r="QHQ2" s="74"/>
      <c r="QHR2" s="74"/>
      <c r="QHS2" s="74"/>
      <c r="QHT2" s="74"/>
      <c r="QHU2" s="74"/>
      <c r="QHV2" s="74"/>
      <c r="QHW2" s="74"/>
      <c r="QHX2" s="74"/>
      <c r="QHY2" s="74"/>
      <c r="QHZ2" s="74"/>
      <c r="QIA2" s="74"/>
      <c r="QIB2" s="74"/>
      <c r="QIC2" s="74"/>
      <c r="QID2" s="74"/>
      <c r="QIE2" s="74"/>
      <c r="QIF2" s="74"/>
      <c r="QIG2" s="74"/>
      <c r="QIH2" s="74"/>
      <c r="QII2" s="74"/>
      <c r="QIJ2" s="74"/>
      <c r="QIK2" s="74"/>
      <c r="QIL2" s="74"/>
      <c r="QIM2" s="74"/>
      <c r="QIN2" s="74"/>
      <c r="QIO2" s="74"/>
      <c r="QIP2" s="74"/>
      <c r="QIQ2" s="74"/>
      <c r="QIR2" s="74"/>
      <c r="QIS2" s="74"/>
      <c r="QIT2" s="74"/>
      <c r="QIU2" s="74"/>
      <c r="QIV2" s="74"/>
      <c r="QIW2" s="74"/>
      <c r="QIX2" s="74"/>
      <c r="QIY2" s="74"/>
      <c r="QIZ2" s="74"/>
      <c r="QJA2" s="74"/>
      <c r="QJB2" s="74"/>
      <c r="QJC2" s="74"/>
      <c r="QJD2" s="74"/>
      <c r="QJE2" s="74"/>
      <c r="QJF2" s="74"/>
      <c r="QJG2" s="74"/>
      <c r="QJH2" s="74"/>
      <c r="QJI2" s="74"/>
      <c r="QJJ2" s="74"/>
      <c r="QJK2" s="74"/>
      <c r="QJL2" s="74"/>
      <c r="QJM2" s="74"/>
      <c r="QJN2" s="74"/>
      <c r="QJO2" s="74"/>
      <c r="QJP2" s="74"/>
      <c r="QJQ2" s="74"/>
      <c r="QJR2" s="74"/>
      <c r="QJS2" s="74"/>
      <c r="QJT2" s="74"/>
      <c r="QJU2" s="74"/>
      <c r="QJV2" s="74"/>
      <c r="QJW2" s="74"/>
      <c r="QJX2" s="74"/>
      <c r="QJY2" s="74"/>
      <c r="QJZ2" s="74"/>
      <c r="QKA2" s="74"/>
      <c r="QKB2" s="74"/>
      <c r="QKC2" s="74"/>
      <c r="QKD2" s="74"/>
      <c r="QKE2" s="74"/>
      <c r="QKF2" s="74"/>
      <c r="QKG2" s="74"/>
      <c r="QKH2" s="74"/>
      <c r="QKI2" s="74"/>
      <c r="QKJ2" s="74"/>
      <c r="QKK2" s="74"/>
      <c r="QKL2" s="74"/>
      <c r="QKM2" s="74"/>
      <c r="QKN2" s="74"/>
      <c r="QKO2" s="74"/>
      <c r="QKP2" s="74"/>
      <c r="QKQ2" s="74"/>
      <c r="QKR2" s="74"/>
      <c r="QKS2" s="74"/>
      <c r="QKT2" s="74"/>
      <c r="QKU2" s="74"/>
      <c r="QKV2" s="74"/>
      <c r="QKW2" s="74"/>
      <c r="QKX2" s="74"/>
      <c r="QKY2" s="74"/>
      <c r="QKZ2" s="74"/>
      <c r="QLA2" s="74"/>
      <c r="QLB2" s="74"/>
      <c r="QLC2" s="74"/>
      <c r="QLD2" s="74"/>
      <c r="QLE2" s="74"/>
      <c r="QLF2" s="74"/>
      <c r="QLG2" s="74"/>
      <c r="QLH2" s="74"/>
      <c r="QLI2" s="74"/>
      <c r="QLJ2" s="74"/>
      <c r="QLK2" s="74"/>
      <c r="QLL2" s="74"/>
      <c r="QLM2" s="74"/>
      <c r="QLN2" s="74"/>
      <c r="QLO2" s="74"/>
      <c r="QLP2" s="74"/>
      <c r="QLQ2" s="74"/>
      <c r="QLR2" s="74"/>
      <c r="QLS2" s="74"/>
      <c r="QLT2" s="74"/>
      <c r="QLU2" s="74"/>
      <c r="QLV2" s="74"/>
      <c r="QLW2" s="74"/>
      <c r="QLX2" s="74"/>
      <c r="QLY2" s="74"/>
      <c r="QLZ2" s="74"/>
      <c r="QMA2" s="74"/>
      <c r="QMB2" s="74"/>
      <c r="QMC2" s="74"/>
      <c r="QMD2" s="74"/>
      <c r="QME2" s="74"/>
      <c r="QMF2" s="74"/>
      <c r="QMG2" s="74"/>
      <c r="QMH2" s="74"/>
      <c r="QMI2" s="74"/>
      <c r="QMJ2" s="74"/>
      <c r="QMK2" s="74"/>
      <c r="QML2" s="74"/>
      <c r="QMM2" s="74"/>
      <c r="QMN2" s="74"/>
      <c r="QMO2" s="74"/>
      <c r="QMP2" s="74"/>
      <c r="QMQ2" s="74"/>
      <c r="QMR2" s="74"/>
      <c r="QMS2" s="74"/>
      <c r="QMT2" s="74"/>
      <c r="QMU2" s="74"/>
      <c r="QMV2" s="74"/>
      <c r="QMW2" s="74"/>
      <c r="QMX2" s="74"/>
      <c r="QMY2" s="74"/>
      <c r="QMZ2" s="74"/>
      <c r="QNA2" s="74"/>
      <c r="QNB2" s="74"/>
      <c r="QNC2" s="74"/>
      <c r="QND2" s="74"/>
      <c r="QNE2" s="74"/>
      <c r="QNF2" s="74"/>
      <c r="QNG2" s="74"/>
      <c r="QNH2" s="74"/>
      <c r="QNI2" s="74"/>
      <c r="QNJ2" s="74"/>
      <c r="QNK2" s="74"/>
      <c r="QNL2" s="74"/>
      <c r="QNM2" s="74"/>
      <c r="QNN2" s="74"/>
      <c r="QNO2" s="74"/>
      <c r="QNP2" s="74"/>
      <c r="QNQ2" s="74"/>
      <c r="QNR2" s="74"/>
      <c r="QNS2" s="74"/>
      <c r="QNT2" s="74"/>
      <c r="QNU2" s="74"/>
      <c r="QNV2" s="74"/>
      <c r="QNW2" s="74"/>
      <c r="QNX2" s="74"/>
      <c r="QNY2" s="74"/>
      <c r="QNZ2" s="74"/>
      <c r="QOA2" s="74"/>
      <c r="QOB2" s="74"/>
      <c r="QOC2" s="74"/>
      <c r="QOD2" s="74"/>
      <c r="QOE2" s="74"/>
      <c r="QOF2" s="74"/>
      <c r="QOG2" s="74"/>
      <c r="QOH2" s="74"/>
      <c r="QOI2" s="74"/>
      <c r="QOJ2" s="74"/>
      <c r="QOK2" s="74"/>
      <c r="QOL2" s="74"/>
      <c r="QOM2" s="74"/>
      <c r="QON2" s="74"/>
      <c r="QOO2" s="74"/>
      <c r="QOP2" s="74"/>
      <c r="QOQ2" s="74"/>
      <c r="QOR2" s="74"/>
      <c r="QOS2" s="74"/>
      <c r="QOT2" s="74"/>
      <c r="QOU2" s="74"/>
      <c r="QOV2" s="74"/>
      <c r="QOW2" s="74"/>
      <c r="QOX2" s="74"/>
      <c r="QOY2" s="74"/>
      <c r="QOZ2" s="74"/>
      <c r="QPA2" s="74"/>
      <c r="QPB2" s="74"/>
      <c r="QPC2" s="74"/>
      <c r="QPD2" s="74"/>
      <c r="QPE2" s="74"/>
      <c r="QPF2" s="74"/>
      <c r="QPG2" s="74"/>
      <c r="QPH2" s="74"/>
      <c r="QPI2" s="74"/>
      <c r="QPJ2" s="74"/>
      <c r="QPK2" s="74"/>
      <c r="QPL2" s="74"/>
      <c r="QPM2" s="74"/>
      <c r="QPN2" s="74"/>
      <c r="QPO2" s="74"/>
      <c r="QPP2" s="74"/>
      <c r="QPQ2" s="74"/>
      <c r="QPR2" s="74"/>
      <c r="QPS2" s="74"/>
      <c r="QPT2" s="74"/>
      <c r="QPU2" s="74"/>
      <c r="QPV2" s="74"/>
      <c r="QPW2" s="74"/>
      <c r="QPX2" s="74"/>
      <c r="QPY2" s="74"/>
      <c r="QPZ2" s="74"/>
      <c r="QQA2" s="74"/>
      <c r="QQB2" s="74"/>
      <c r="QQC2" s="74"/>
      <c r="QQD2" s="74"/>
      <c r="QQE2" s="74"/>
      <c r="QQF2" s="74"/>
      <c r="QQG2" s="74"/>
      <c r="QQH2" s="74"/>
      <c r="QQI2" s="74"/>
      <c r="QQJ2" s="74"/>
      <c r="QQK2" s="74"/>
      <c r="QQL2" s="74"/>
      <c r="QQM2" s="74"/>
      <c r="QQN2" s="74"/>
      <c r="QQO2" s="74"/>
      <c r="QQP2" s="74"/>
      <c r="QQQ2" s="74"/>
      <c r="QQR2" s="74"/>
      <c r="QQS2" s="74"/>
      <c r="QQT2" s="74"/>
      <c r="QQU2" s="74"/>
      <c r="QQV2" s="74"/>
      <c r="QQW2" s="74"/>
      <c r="QQX2" s="74"/>
      <c r="QQY2" s="74"/>
      <c r="QQZ2" s="74"/>
      <c r="QRA2" s="74"/>
      <c r="QRB2" s="74"/>
      <c r="QRC2" s="74"/>
      <c r="QRD2" s="74"/>
      <c r="QRE2" s="74"/>
      <c r="QRF2" s="74"/>
      <c r="QRG2" s="74"/>
      <c r="QRH2" s="74"/>
      <c r="QRI2" s="74"/>
      <c r="QRJ2" s="74"/>
      <c r="QRK2" s="74"/>
      <c r="QRL2" s="74"/>
      <c r="QRM2" s="74"/>
      <c r="QRN2" s="74"/>
      <c r="QRO2" s="74"/>
      <c r="QRP2" s="74"/>
      <c r="QRQ2" s="74"/>
      <c r="QRR2" s="74"/>
      <c r="QRS2" s="74"/>
      <c r="QRT2" s="74"/>
      <c r="QRU2" s="74"/>
      <c r="QRV2" s="74"/>
      <c r="QRW2" s="74"/>
      <c r="QRX2" s="74"/>
      <c r="QRY2" s="74"/>
      <c r="QRZ2" s="74"/>
      <c r="QSA2" s="74"/>
      <c r="QSB2" s="74"/>
      <c r="QSC2" s="74"/>
      <c r="QSD2" s="74"/>
      <c r="QSE2" s="74"/>
      <c r="QSF2" s="74"/>
      <c r="QSG2" s="74"/>
      <c r="QSH2" s="74"/>
      <c r="QSI2" s="74"/>
      <c r="QSJ2" s="74"/>
      <c r="QSK2" s="74"/>
      <c r="QSL2" s="74"/>
      <c r="QSM2" s="74"/>
      <c r="QSN2" s="74"/>
      <c r="QSO2" s="74"/>
      <c r="QSP2" s="74"/>
      <c r="QSQ2" s="74"/>
      <c r="QSR2" s="74"/>
      <c r="QSS2" s="74"/>
      <c r="QST2" s="74"/>
      <c r="QSU2" s="74"/>
      <c r="QSV2" s="74"/>
      <c r="QSW2" s="74"/>
      <c r="QSX2" s="74"/>
      <c r="QSY2" s="74"/>
      <c r="QSZ2" s="74"/>
      <c r="QTA2" s="74"/>
      <c r="QTB2" s="74"/>
      <c r="QTC2" s="74"/>
      <c r="QTD2" s="74"/>
      <c r="QTE2" s="74"/>
      <c r="QTF2" s="74"/>
      <c r="QTG2" s="74"/>
      <c r="QTH2" s="74"/>
      <c r="QTI2" s="74"/>
      <c r="QTJ2" s="74"/>
      <c r="QTK2" s="74"/>
      <c r="QTL2" s="74"/>
      <c r="QTM2" s="74"/>
      <c r="QTN2" s="74"/>
      <c r="QTO2" s="74"/>
      <c r="QTP2" s="74"/>
      <c r="QTQ2" s="74"/>
      <c r="QTR2" s="74"/>
      <c r="QTS2" s="74"/>
      <c r="QTT2" s="74"/>
      <c r="QTU2" s="74"/>
      <c r="QTV2" s="74"/>
      <c r="QTW2" s="74"/>
      <c r="QTX2" s="74"/>
      <c r="QTY2" s="74"/>
      <c r="QTZ2" s="74"/>
      <c r="QUA2" s="74"/>
      <c r="QUB2" s="74"/>
      <c r="QUC2" s="74"/>
      <c r="QUD2" s="74"/>
      <c r="QUE2" s="74"/>
      <c r="QUF2" s="74"/>
      <c r="QUG2" s="74"/>
      <c r="QUH2" s="74"/>
      <c r="QUI2" s="74"/>
      <c r="QUJ2" s="74"/>
      <c r="QUK2" s="74"/>
      <c r="QUL2" s="74"/>
      <c r="QUM2" s="74"/>
      <c r="QUN2" s="74"/>
      <c r="QUO2" s="74"/>
      <c r="QUP2" s="74"/>
      <c r="QUQ2" s="74"/>
      <c r="QUR2" s="74"/>
      <c r="QUS2" s="74"/>
      <c r="QUT2" s="74"/>
      <c r="QUU2" s="74"/>
      <c r="QUV2" s="74"/>
      <c r="QUW2" s="74"/>
      <c r="QUX2" s="74"/>
      <c r="QUY2" s="74"/>
      <c r="QUZ2" s="74"/>
      <c r="QVA2" s="74"/>
      <c r="QVB2" s="74"/>
      <c r="QVC2" s="74"/>
      <c r="QVD2" s="74"/>
      <c r="QVE2" s="74"/>
      <c r="QVF2" s="74"/>
      <c r="QVG2" s="74"/>
      <c r="QVH2" s="74"/>
      <c r="QVI2" s="74"/>
      <c r="QVJ2" s="74"/>
      <c r="QVK2" s="74"/>
      <c r="QVL2" s="74"/>
      <c r="QVM2" s="74"/>
      <c r="QVN2" s="74"/>
      <c r="QVO2" s="74"/>
      <c r="QVP2" s="74"/>
      <c r="QVQ2" s="74"/>
      <c r="QVR2" s="74"/>
      <c r="QVS2" s="74"/>
      <c r="QVT2" s="74"/>
      <c r="QVU2" s="74"/>
      <c r="QVV2" s="74"/>
      <c r="QVW2" s="74"/>
      <c r="QVX2" s="74"/>
      <c r="QVY2" s="74"/>
      <c r="QVZ2" s="74"/>
      <c r="QWA2" s="74"/>
      <c r="QWB2" s="74"/>
      <c r="QWC2" s="74"/>
      <c r="QWD2" s="74"/>
      <c r="QWE2" s="74"/>
      <c r="QWF2" s="74"/>
      <c r="QWG2" s="74"/>
      <c r="QWH2" s="74"/>
      <c r="QWI2" s="74"/>
      <c r="QWJ2" s="74"/>
      <c r="QWK2" s="74"/>
      <c r="QWL2" s="74"/>
      <c r="QWM2" s="74"/>
      <c r="QWN2" s="74"/>
      <c r="QWO2" s="74"/>
      <c r="QWP2" s="74"/>
      <c r="QWQ2" s="74"/>
      <c r="QWR2" s="74"/>
      <c r="QWS2" s="74"/>
      <c r="QWT2" s="74"/>
      <c r="QWU2" s="74"/>
      <c r="QWV2" s="74"/>
      <c r="QWW2" s="74"/>
      <c r="QWX2" s="74"/>
      <c r="QWY2" s="74"/>
      <c r="QWZ2" s="74"/>
      <c r="QXA2" s="74"/>
      <c r="QXB2" s="74"/>
      <c r="QXC2" s="74"/>
      <c r="QXD2" s="74"/>
      <c r="QXE2" s="74"/>
      <c r="QXF2" s="74"/>
      <c r="QXG2" s="74"/>
      <c r="QXH2" s="74"/>
      <c r="QXI2" s="74"/>
      <c r="QXJ2" s="74"/>
      <c r="QXK2" s="74"/>
      <c r="QXL2" s="74"/>
      <c r="QXM2" s="74"/>
      <c r="QXN2" s="74"/>
      <c r="QXO2" s="74"/>
      <c r="QXP2" s="74"/>
      <c r="QXQ2" s="74"/>
      <c r="QXR2" s="74"/>
      <c r="QXS2" s="74"/>
      <c r="QXT2" s="74"/>
      <c r="QXU2" s="74"/>
      <c r="QXV2" s="74"/>
      <c r="QXW2" s="74"/>
      <c r="QXX2" s="74"/>
      <c r="QXY2" s="74"/>
      <c r="QXZ2" s="74"/>
      <c r="QYA2" s="74"/>
      <c r="QYB2" s="74"/>
      <c r="QYC2" s="74"/>
      <c r="QYD2" s="74"/>
      <c r="QYE2" s="74"/>
      <c r="QYF2" s="74"/>
      <c r="QYG2" s="74"/>
      <c r="QYH2" s="74"/>
      <c r="QYI2" s="74"/>
      <c r="QYJ2" s="74"/>
      <c r="QYK2" s="74"/>
      <c r="QYL2" s="74"/>
      <c r="QYM2" s="74"/>
      <c r="QYN2" s="74"/>
      <c r="QYO2" s="74"/>
      <c r="QYP2" s="74"/>
      <c r="QYQ2" s="74"/>
      <c r="QYR2" s="74"/>
      <c r="QYS2" s="74"/>
      <c r="QYT2" s="74"/>
      <c r="QYU2" s="74"/>
      <c r="QYV2" s="74"/>
      <c r="QYW2" s="74"/>
      <c r="QYX2" s="74"/>
      <c r="QYY2" s="74"/>
      <c r="QYZ2" s="74"/>
      <c r="QZA2" s="74"/>
      <c r="QZB2" s="74"/>
      <c r="QZC2" s="74"/>
      <c r="QZD2" s="74"/>
      <c r="QZE2" s="74"/>
      <c r="QZF2" s="74"/>
      <c r="QZG2" s="74"/>
      <c r="QZH2" s="74"/>
      <c r="QZI2" s="74"/>
      <c r="QZJ2" s="74"/>
      <c r="QZK2" s="74"/>
      <c r="QZL2" s="74"/>
      <c r="QZM2" s="74"/>
      <c r="QZN2" s="74"/>
      <c r="QZO2" s="74"/>
      <c r="QZP2" s="74"/>
      <c r="QZQ2" s="74"/>
      <c r="QZR2" s="74"/>
      <c r="QZS2" s="74"/>
      <c r="QZT2" s="74"/>
      <c r="QZU2" s="74"/>
      <c r="QZV2" s="74"/>
      <c r="QZW2" s="74"/>
      <c r="QZX2" s="74"/>
      <c r="QZY2" s="74"/>
      <c r="QZZ2" s="74"/>
      <c r="RAA2" s="74"/>
      <c r="RAB2" s="74"/>
      <c r="RAC2" s="74"/>
      <c r="RAD2" s="74"/>
      <c r="RAE2" s="74"/>
      <c r="RAF2" s="74"/>
      <c r="RAG2" s="74"/>
      <c r="RAH2" s="74"/>
      <c r="RAI2" s="74"/>
      <c r="RAJ2" s="74"/>
      <c r="RAK2" s="74"/>
      <c r="RAL2" s="74"/>
      <c r="RAM2" s="74"/>
      <c r="RAN2" s="74"/>
      <c r="RAO2" s="74"/>
      <c r="RAP2" s="74"/>
      <c r="RAQ2" s="74"/>
      <c r="RAR2" s="74"/>
      <c r="RAS2" s="74"/>
      <c r="RAT2" s="74"/>
      <c r="RAU2" s="74"/>
      <c r="RAV2" s="74"/>
      <c r="RAW2" s="74"/>
      <c r="RAX2" s="74"/>
      <c r="RAY2" s="74"/>
      <c r="RAZ2" s="74"/>
      <c r="RBA2" s="74"/>
      <c r="RBB2" s="74"/>
      <c r="RBC2" s="74"/>
      <c r="RBD2" s="74"/>
      <c r="RBE2" s="74"/>
      <c r="RBF2" s="74"/>
      <c r="RBG2" s="74"/>
      <c r="RBH2" s="74"/>
      <c r="RBI2" s="74"/>
      <c r="RBJ2" s="74"/>
      <c r="RBK2" s="74"/>
      <c r="RBL2" s="74"/>
      <c r="RBM2" s="74"/>
      <c r="RBN2" s="74"/>
      <c r="RBO2" s="74"/>
      <c r="RBP2" s="74"/>
      <c r="RBQ2" s="74"/>
      <c r="RBR2" s="74"/>
      <c r="RBS2" s="74"/>
      <c r="RBT2" s="74"/>
      <c r="RBU2" s="74"/>
      <c r="RBV2" s="74"/>
      <c r="RBW2" s="74"/>
      <c r="RBX2" s="74"/>
      <c r="RBY2" s="74"/>
      <c r="RBZ2" s="74"/>
      <c r="RCA2" s="74"/>
      <c r="RCB2" s="74"/>
      <c r="RCC2" s="74"/>
      <c r="RCD2" s="74"/>
      <c r="RCE2" s="74"/>
      <c r="RCF2" s="74"/>
      <c r="RCG2" s="74"/>
      <c r="RCH2" s="74"/>
      <c r="RCI2" s="74"/>
      <c r="RCJ2" s="74"/>
      <c r="RCK2" s="74"/>
      <c r="RCL2" s="74"/>
      <c r="RCM2" s="74"/>
      <c r="RCN2" s="74"/>
      <c r="RCO2" s="74"/>
      <c r="RCP2" s="74"/>
      <c r="RCQ2" s="74"/>
      <c r="RCR2" s="74"/>
      <c r="RCS2" s="74"/>
      <c r="RCT2" s="74"/>
      <c r="RCU2" s="74"/>
      <c r="RCV2" s="74"/>
      <c r="RCW2" s="74"/>
      <c r="RCX2" s="74"/>
      <c r="RCY2" s="74"/>
      <c r="RCZ2" s="74"/>
      <c r="RDA2" s="74"/>
      <c r="RDB2" s="74"/>
      <c r="RDC2" s="74"/>
      <c r="RDD2" s="74"/>
      <c r="RDE2" s="74"/>
      <c r="RDF2" s="74"/>
      <c r="RDG2" s="74"/>
      <c r="RDH2" s="74"/>
      <c r="RDI2" s="74"/>
      <c r="RDJ2" s="74"/>
      <c r="RDK2" s="74"/>
      <c r="RDL2" s="74"/>
      <c r="RDM2" s="74"/>
      <c r="RDN2" s="74"/>
      <c r="RDO2" s="74"/>
      <c r="RDP2" s="74"/>
      <c r="RDQ2" s="74"/>
      <c r="RDR2" s="74"/>
      <c r="RDS2" s="74"/>
      <c r="RDT2" s="74"/>
      <c r="RDU2" s="74"/>
      <c r="RDV2" s="74"/>
      <c r="RDW2" s="74"/>
      <c r="RDX2" s="74"/>
      <c r="RDY2" s="74"/>
      <c r="RDZ2" s="74"/>
      <c r="REA2" s="74"/>
      <c r="REB2" s="74"/>
      <c r="REC2" s="74"/>
      <c r="RED2" s="74"/>
      <c r="REE2" s="74"/>
      <c r="REF2" s="74"/>
      <c r="REG2" s="74"/>
      <c r="REH2" s="74"/>
      <c r="REI2" s="74"/>
      <c r="REJ2" s="74"/>
      <c r="REK2" s="74"/>
      <c r="REL2" s="74"/>
      <c r="REM2" s="74"/>
      <c r="REN2" s="74"/>
      <c r="REO2" s="74"/>
      <c r="REP2" s="74"/>
      <c r="REQ2" s="74"/>
      <c r="RER2" s="74"/>
      <c r="RES2" s="74"/>
      <c r="RET2" s="74"/>
      <c r="REU2" s="74"/>
      <c r="REV2" s="74"/>
      <c r="REW2" s="74"/>
      <c r="REX2" s="74"/>
      <c r="REY2" s="74"/>
      <c r="REZ2" s="74"/>
      <c r="RFA2" s="74"/>
      <c r="RFB2" s="74"/>
      <c r="RFC2" s="74"/>
      <c r="RFD2" s="74"/>
      <c r="RFE2" s="74"/>
      <c r="RFF2" s="74"/>
      <c r="RFG2" s="74"/>
      <c r="RFH2" s="74"/>
      <c r="RFI2" s="74"/>
      <c r="RFJ2" s="74"/>
      <c r="RFK2" s="74"/>
      <c r="RFL2" s="74"/>
      <c r="RFM2" s="74"/>
      <c r="RFN2" s="74"/>
      <c r="RFO2" s="74"/>
      <c r="RFP2" s="74"/>
      <c r="RFQ2" s="74"/>
      <c r="RFR2" s="74"/>
      <c r="RFS2" s="74"/>
      <c r="RFT2" s="74"/>
      <c r="RFU2" s="74"/>
      <c r="RFV2" s="74"/>
      <c r="RFW2" s="74"/>
      <c r="RFX2" s="74"/>
      <c r="RFY2" s="74"/>
      <c r="RFZ2" s="74"/>
      <c r="RGA2" s="74"/>
      <c r="RGB2" s="74"/>
      <c r="RGC2" s="74"/>
      <c r="RGD2" s="74"/>
      <c r="RGE2" s="74"/>
      <c r="RGF2" s="74"/>
      <c r="RGG2" s="74"/>
      <c r="RGH2" s="74"/>
      <c r="RGI2" s="74"/>
      <c r="RGJ2" s="74"/>
      <c r="RGK2" s="74"/>
      <c r="RGL2" s="74"/>
      <c r="RGM2" s="74"/>
      <c r="RGN2" s="74"/>
      <c r="RGO2" s="74"/>
      <c r="RGP2" s="74"/>
      <c r="RGQ2" s="74"/>
      <c r="RGR2" s="74"/>
      <c r="RGS2" s="74"/>
      <c r="RGT2" s="74"/>
      <c r="RGU2" s="74"/>
      <c r="RGV2" s="74"/>
      <c r="RGW2" s="74"/>
      <c r="RGX2" s="74"/>
      <c r="RGY2" s="74"/>
      <c r="RGZ2" s="74"/>
      <c r="RHA2" s="74"/>
      <c r="RHB2" s="74"/>
      <c r="RHC2" s="74"/>
      <c r="RHD2" s="74"/>
      <c r="RHE2" s="74"/>
      <c r="RHF2" s="74"/>
      <c r="RHG2" s="74"/>
      <c r="RHH2" s="74"/>
      <c r="RHI2" s="74"/>
      <c r="RHJ2" s="74"/>
      <c r="RHK2" s="74"/>
      <c r="RHL2" s="74"/>
      <c r="RHM2" s="74"/>
      <c r="RHN2" s="74"/>
      <c r="RHO2" s="74"/>
      <c r="RHP2" s="74"/>
      <c r="RHQ2" s="74"/>
      <c r="RHR2" s="74"/>
      <c r="RHS2" s="74"/>
      <c r="RHT2" s="74"/>
      <c r="RHU2" s="74"/>
      <c r="RHV2" s="74"/>
      <c r="RHW2" s="74"/>
      <c r="RHX2" s="74"/>
      <c r="RHY2" s="74"/>
      <c r="RHZ2" s="74"/>
      <c r="RIA2" s="74"/>
      <c r="RIB2" s="74"/>
      <c r="RIC2" s="74"/>
      <c r="RID2" s="74"/>
      <c r="RIE2" s="74"/>
      <c r="RIF2" s="74"/>
      <c r="RIG2" s="74"/>
      <c r="RIH2" s="74"/>
      <c r="RII2" s="74"/>
      <c r="RIJ2" s="74"/>
      <c r="RIK2" s="74"/>
      <c r="RIL2" s="74"/>
      <c r="RIM2" s="74"/>
      <c r="RIN2" s="74"/>
      <c r="RIO2" s="74"/>
      <c r="RIP2" s="74"/>
      <c r="RIQ2" s="74"/>
      <c r="RIR2" s="74"/>
      <c r="RIS2" s="74"/>
      <c r="RIT2" s="74"/>
      <c r="RIU2" s="74"/>
      <c r="RIV2" s="74"/>
      <c r="RIW2" s="74"/>
      <c r="RIX2" s="74"/>
      <c r="RIY2" s="74"/>
      <c r="RIZ2" s="74"/>
      <c r="RJA2" s="74"/>
      <c r="RJB2" s="74"/>
      <c r="RJC2" s="74"/>
      <c r="RJD2" s="74"/>
      <c r="RJE2" s="74"/>
      <c r="RJF2" s="74"/>
      <c r="RJG2" s="74"/>
      <c r="RJH2" s="74"/>
      <c r="RJI2" s="74"/>
      <c r="RJJ2" s="74"/>
      <c r="RJK2" s="74"/>
      <c r="RJL2" s="74"/>
      <c r="RJM2" s="74"/>
      <c r="RJN2" s="74"/>
      <c r="RJO2" s="74"/>
      <c r="RJP2" s="74"/>
      <c r="RJQ2" s="74"/>
      <c r="RJR2" s="74"/>
      <c r="RJS2" s="74"/>
      <c r="RJT2" s="74"/>
      <c r="RJU2" s="74"/>
      <c r="RJV2" s="74"/>
      <c r="RJW2" s="74"/>
      <c r="RJX2" s="74"/>
      <c r="RJY2" s="74"/>
      <c r="RJZ2" s="74"/>
      <c r="RKA2" s="74"/>
      <c r="RKB2" s="74"/>
      <c r="RKC2" s="74"/>
      <c r="RKD2" s="74"/>
      <c r="RKE2" s="74"/>
      <c r="RKF2" s="74"/>
      <c r="RKG2" s="74"/>
      <c r="RKH2" s="74"/>
      <c r="RKI2" s="74"/>
      <c r="RKJ2" s="74"/>
      <c r="RKK2" s="74"/>
      <c r="RKL2" s="74"/>
      <c r="RKM2" s="74"/>
      <c r="RKN2" s="74"/>
      <c r="RKO2" s="74"/>
      <c r="RKP2" s="74"/>
      <c r="RKQ2" s="74"/>
      <c r="RKR2" s="74"/>
      <c r="RKS2" s="74"/>
      <c r="RKT2" s="74"/>
      <c r="RKU2" s="74"/>
      <c r="RKV2" s="74"/>
      <c r="RKW2" s="74"/>
      <c r="RKX2" s="74"/>
      <c r="RKY2" s="74"/>
      <c r="RKZ2" s="74"/>
      <c r="RLA2" s="74"/>
      <c r="RLB2" s="74"/>
      <c r="RLC2" s="74"/>
      <c r="RLD2" s="74"/>
      <c r="RLE2" s="74"/>
      <c r="RLF2" s="74"/>
      <c r="RLG2" s="74"/>
      <c r="RLH2" s="74"/>
      <c r="RLI2" s="74"/>
      <c r="RLJ2" s="74"/>
      <c r="RLK2" s="74"/>
      <c r="RLL2" s="74"/>
      <c r="RLM2" s="74"/>
      <c r="RLN2" s="74"/>
      <c r="RLO2" s="74"/>
      <c r="RLP2" s="74"/>
      <c r="RLQ2" s="74"/>
      <c r="RLR2" s="74"/>
      <c r="RLS2" s="74"/>
      <c r="RLT2" s="74"/>
      <c r="RLU2" s="74"/>
      <c r="RLV2" s="74"/>
      <c r="RLW2" s="74"/>
      <c r="RLX2" s="74"/>
      <c r="RLY2" s="74"/>
      <c r="RLZ2" s="74"/>
      <c r="RMA2" s="74"/>
      <c r="RMB2" s="74"/>
      <c r="RMC2" s="74"/>
      <c r="RMD2" s="74"/>
      <c r="RME2" s="74"/>
      <c r="RMF2" s="74"/>
      <c r="RMG2" s="74"/>
      <c r="RMH2" s="74"/>
      <c r="RMI2" s="74"/>
      <c r="RMJ2" s="74"/>
      <c r="RMK2" s="74"/>
      <c r="RML2" s="74"/>
      <c r="RMM2" s="74"/>
      <c r="RMN2" s="74"/>
      <c r="RMO2" s="74"/>
      <c r="RMP2" s="74"/>
      <c r="RMQ2" s="74"/>
      <c r="RMR2" s="74"/>
      <c r="RMS2" s="74"/>
      <c r="RMT2" s="74"/>
      <c r="RMU2" s="74"/>
      <c r="RMV2" s="74"/>
      <c r="RMW2" s="74"/>
      <c r="RMX2" s="74"/>
      <c r="RMY2" s="74"/>
      <c r="RMZ2" s="74"/>
      <c r="RNA2" s="74"/>
      <c r="RNB2" s="74"/>
      <c r="RNC2" s="74"/>
      <c r="RND2" s="74"/>
      <c r="RNE2" s="74"/>
      <c r="RNF2" s="74"/>
      <c r="RNG2" s="74"/>
      <c r="RNH2" s="74"/>
      <c r="RNI2" s="74"/>
      <c r="RNJ2" s="74"/>
      <c r="RNK2" s="74"/>
      <c r="RNL2" s="74"/>
      <c r="RNM2" s="74"/>
      <c r="RNN2" s="74"/>
      <c r="RNO2" s="74"/>
      <c r="RNP2" s="74"/>
      <c r="RNQ2" s="74"/>
      <c r="RNR2" s="74"/>
      <c r="RNS2" s="74"/>
      <c r="RNT2" s="74"/>
      <c r="RNU2" s="74"/>
      <c r="RNV2" s="74"/>
      <c r="RNW2" s="74"/>
      <c r="RNX2" s="74"/>
      <c r="RNY2" s="74"/>
      <c r="RNZ2" s="74"/>
      <c r="ROA2" s="74"/>
      <c r="ROB2" s="74"/>
      <c r="ROC2" s="74"/>
      <c r="ROD2" s="74"/>
      <c r="ROE2" s="74"/>
      <c r="ROF2" s="74"/>
      <c r="ROG2" s="74"/>
      <c r="ROH2" s="74"/>
      <c r="ROI2" s="74"/>
      <c r="ROJ2" s="74"/>
      <c r="ROK2" s="74"/>
      <c r="ROL2" s="74"/>
      <c r="ROM2" s="74"/>
      <c r="RON2" s="74"/>
      <c r="ROO2" s="74"/>
      <c r="ROP2" s="74"/>
      <c r="ROQ2" s="74"/>
      <c r="ROR2" s="74"/>
      <c r="ROS2" s="74"/>
      <c r="ROT2" s="74"/>
      <c r="ROU2" s="74"/>
      <c r="ROV2" s="74"/>
      <c r="ROW2" s="74"/>
      <c r="ROX2" s="74"/>
      <c r="ROY2" s="74"/>
      <c r="ROZ2" s="74"/>
      <c r="RPA2" s="74"/>
      <c r="RPB2" s="74"/>
      <c r="RPC2" s="74"/>
      <c r="RPD2" s="74"/>
      <c r="RPE2" s="74"/>
      <c r="RPF2" s="74"/>
      <c r="RPG2" s="74"/>
      <c r="RPH2" s="74"/>
      <c r="RPI2" s="74"/>
      <c r="RPJ2" s="74"/>
      <c r="RPK2" s="74"/>
      <c r="RPL2" s="74"/>
      <c r="RPM2" s="74"/>
      <c r="RPN2" s="74"/>
      <c r="RPO2" s="74"/>
      <c r="RPP2" s="74"/>
      <c r="RPQ2" s="74"/>
      <c r="RPR2" s="74"/>
      <c r="RPS2" s="74"/>
      <c r="RPT2" s="74"/>
      <c r="RPU2" s="74"/>
      <c r="RPV2" s="74"/>
      <c r="RPW2" s="74"/>
      <c r="RPX2" s="74"/>
      <c r="RPY2" s="74"/>
      <c r="RPZ2" s="74"/>
      <c r="RQA2" s="74"/>
      <c r="RQB2" s="74"/>
      <c r="RQC2" s="74"/>
      <c r="RQD2" s="74"/>
      <c r="RQE2" s="74"/>
      <c r="RQF2" s="74"/>
      <c r="RQG2" s="74"/>
      <c r="RQH2" s="74"/>
      <c r="RQI2" s="74"/>
      <c r="RQJ2" s="74"/>
      <c r="RQK2" s="74"/>
      <c r="RQL2" s="74"/>
      <c r="RQM2" s="74"/>
      <c r="RQN2" s="74"/>
      <c r="RQO2" s="74"/>
      <c r="RQP2" s="74"/>
      <c r="RQQ2" s="74"/>
      <c r="RQR2" s="74"/>
      <c r="RQS2" s="74"/>
      <c r="RQT2" s="74"/>
      <c r="RQU2" s="74"/>
      <c r="RQV2" s="74"/>
      <c r="RQW2" s="74"/>
      <c r="RQX2" s="74"/>
      <c r="RQY2" s="74"/>
      <c r="RQZ2" s="74"/>
      <c r="RRA2" s="74"/>
      <c r="RRB2" s="74"/>
      <c r="RRC2" s="74"/>
      <c r="RRD2" s="74"/>
      <c r="RRE2" s="74"/>
      <c r="RRF2" s="74"/>
      <c r="RRG2" s="74"/>
      <c r="RRH2" s="74"/>
      <c r="RRI2" s="74"/>
      <c r="RRJ2" s="74"/>
      <c r="RRK2" s="74"/>
      <c r="RRL2" s="74"/>
      <c r="RRM2" s="74"/>
      <c r="RRN2" s="74"/>
      <c r="RRO2" s="74"/>
      <c r="RRP2" s="74"/>
      <c r="RRQ2" s="74"/>
      <c r="RRR2" s="74"/>
      <c r="RRS2" s="74"/>
      <c r="RRT2" s="74"/>
      <c r="RRU2" s="74"/>
      <c r="RRV2" s="74"/>
      <c r="RRW2" s="74"/>
      <c r="RRX2" s="74"/>
      <c r="RRY2" s="74"/>
      <c r="RRZ2" s="74"/>
      <c r="RSA2" s="74"/>
      <c r="RSB2" s="74"/>
      <c r="RSC2" s="74"/>
      <c r="RSD2" s="74"/>
      <c r="RSE2" s="74"/>
      <c r="RSF2" s="74"/>
      <c r="RSG2" s="74"/>
      <c r="RSH2" s="74"/>
      <c r="RSI2" s="74"/>
      <c r="RSJ2" s="74"/>
      <c r="RSK2" s="74"/>
      <c r="RSL2" s="74"/>
      <c r="RSM2" s="74"/>
      <c r="RSN2" s="74"/>
      <c r="RSO2" s="74"/>
      <c r="RSP2" s="74"/>
      <c r="RSQ2" s="74"/>
      <c r="RSR2" s="74"/>
      <c r="RSS2" s="74"/>
      <c r="RST2" s="74"/>
      <c r="RSU2" s="74"/>
      <c r="RSV2" s="74"/>
      <c r="RSW2" s="74"/>
      <c r="RSX2" s="74"/>
      <c r="RSY2" s="74"/>
      <c r="RSZ2" s="74"/>
      <c r="RTA2" s="74"/>
      <c r="RTB2" s="74"/>
      <c r="RTC2" s="74"/>
      <c r="RTD2" s="74"/>
      <c r="RTE2" s="74"/>
      <c r="RTF2" s="74"/>
      <c r="RTG2" s="74"/>
      <c r="RTH2" s="74"/>
      <c r="RTI2" s="74"/>
      <c r="RTJ2" s="74"/>
      <c r="RTK2" s="74"/>
      <c r="RTL2" s="74"/>
      <c r="RTM2" s="74"/>
      <c r="RTN2" s="74"/>
      <c r="RTO2" s="74"/>
      <c r="RTP2" s="74"/>
      <c r="RTQ2" s="74"/>
      <c r="RTR2" s="74"/>
      <c r="RTS2" s="74"/>
      <c r="RTT2" s="74"/>
      <c r="RTU2" s="74"/>
      <c r="RTV2" s="74"/>
      <c r="RTW2" s="74"/>
      <c r="RTX2" s="74"/>
      <c r="RTY2" s="74"/>
      <c r="RTZ2" s="74"/>
      <c r="RUA2" s="74"/>
      <c r="RUB2" s="74"/>
      <c r="RUC2" s="74"/>
      <c r="RUD2" s="74"/>
      <c r="RUE2" s="74"/>
      <c r="RUF2" s="74"/>
      <c r="RUG2" s="74"/>
      <c r="RUH2" s="74"/>
      <c r="RUI2" s="74"/>
      <c r="RUJ2" s="74"/>
      <c r="RUK2" s="74"/>
      <c r="RUL2" s="74"/>
      <c r="RUM2" s="74"/>
      <c r="RUN2" s="74"/>
      <c r="RUO2" s="74"/>
      <c r="RUP2" s="74"/>
      <c r="RUQ2" s="74"/>
      <c r="RUR2" s="74"/>
      <c r="RUS2" s="74"/>
      <c r="RUT2" s="74"/>
      <c r="RUU2" s="74"/>
      <c r="RUV2" s="74"/>
      <c r="RUW2" s="74"/>
      <c r="RUX2" s="74"/>
      <c r="RUY2" s="74"/>
      <c r="RUZ2" s="74"/>
      <c r="RVA2" s="74"/>
      <c r="RVB2" s="74"/>
      <c r="RVC2" s="74"/>
      <c r="RVD2" s="74"/>
      <c r="RVE2" s="74"/>
      <c r="RVF2" s="74"/>
      <c r="RVG2" s="74"/>
      <c r="RVH2" s="74"/>
      <c r="RVI2" s="74"/>
      <c r="RVJ2" s="74"/>
      <c r="RVK2" s="74"/>
      <c r="RVL2" s="74"/>
      <c r="RVM2" s="74"/>
      <c r="RVN2" s="74"/>
      <c r="RVO2" s="74"/>
      <c r="RVP2" s="74"/>
      <c r="RVQ2" s="74"/>
      <c r="RVR2" s="74"/>
      <c r="RVS2" s="74"/>
      <c r="RVT2" s="74"/>
      <c r="RVU2" s="74"/>
      <c r="RVV2" s="74"/>
      <c r="RVW2" s="74"/>
      <c r="RVX2" s="74"/>
      <c r="RVY2" s="74"/>
      <c r="RVZ2" s="74"/>
      <c r="RWA2" s="74"/>
      <c r="RWB2" s="74"/>
      <c r="RWC2" s="74"/>
      <c r="RWD2" s="74"/>
      <c r="RWE2" s="74"/>
      <c r="RWF2" s="74"/>
      <c r="RWG2" s="74"/>
      <c r="RWH2" s="74"/>
      <c r="RWI2" s="74"/>
      <c r="RWJ2" s="74"/>
      <c r="RWK2" s="74"/>
      <c r="RWL2" s="74"/>
      <c r="RWM2" s="74"/>
      <c r="RWN2" s="74"/>
      <c r="RWO2" s="74"/>
      <c r="RWP2" s="74"/>
      <c r="RWQ2" s="74"/>
      <c r="RWR2" s="74"/>
      <c r="RWS2" s="74"/>
      <c r="RWT2" s="74"/>
      <c r="RWU2" s="74"/>
      <c r="RWV2" s="74"/>
      <c r="RWW2" s="74"/>
      <c r="RWX2" s="74"/>
      <c r="RWY2" s="74"/>
      <c r="RWZ2" s="74"/>
      <c r="RXA2" s="74"/>
      <c r="RXB2" s="74"/>
      <c r="RXC2" s="74"/>
      <c r="RXD2" s="74"/>
      <c r="RXE2" s="74"/>
      <c r="RXF2" s="74"/>
      <c r="RXG2" s="74"/>
      <c r="RXH2" s="74"/>
      <c r="RXI2" s="74"/>
      <c r="RXJ2" s="74"/>
      <c r="RXK2" s="74"/>
      <c r="RXL2" s="74"/>
      <c r="RXM2" s="74"/>
      <c r="RXN2" s="74"/>
      <c r="RXO2" s="74"/>
      <c r="RXP2" s="74"/>
      <c r="RXQ2" s="74"/>
      <c r="RXR2" s="74"/>
      <c r="RXS2" s="74"/>
      <c r="RXT2" s="74"/>
      <c r="RXU2" s="74"/>
      <c r="RXV2" s="74"/>
      <c r="RXW2" s="74"/>
      <c r="RXX2" s="74"/>
      <c r="RXY2" s="74"/>
      <c r="RXZ2" s="74"/>
      <c r="RYA2" s="74"/>
      <c r="RYB2" s="74"/>
      <c r="RYC2" s="74"/>
      <c r="RYD2" s="74"/>
      <c r="RYE2" s="74"/>
      <c r="RYF2" s="74"/>
      <c r="RYG2" s="74"/>
      <c r="RYH2" s="74"/>
      <c r="RYI2" s="74"/>
      <c r="RYJ2" s="74"/>
      <c r="RYK2" s="74"/>
      <c r="RYL2" s="74"/>
      <c r="RYM2" s="74"/>
      <c r="RYN2" s="74"/>
      <c r="RYO2" s="74"/>
      <c r="RYP2" s="74"/>
      <c r="RYQ2" s="74"/>
      <c r="RYR2" s="74"/>
      <c r="RYS2" s="74"/>
      <c r="RYT2" s="74"/>
      <c r="RYU2" s="74"/>
      <c r="RYV2" s="74"/>
      <c r="RYW2" s="74"/>
      <c r="RYX2" s="74"/>
      <c r="RYY2" s="74"/>
      <c r="RYZ2" s="74"/>
      <c r="RZA2" s="74"/>
      <c r="RZB2" s="74"/>
      <c r="RZC2" s="74"/>
      <c r="RZD2" s="74"/>
      <c r="RZE2" s="74"/>
      <c r="RZF2" s="74"/>
      <c r="RZG2" s="74"/>
      <c r="RZH2" s="74"/>
      <c r="RZI2" s="74"/>
      <c r="RZJ2" s="74"/>
      <c r="RZK2" s="74"/>
      <c r="RZL2" s="74"/>
      <c r="RZM2" s="74"/>
      <c r="RZN2" s="74"/>
      <c r="RZO2" s="74"/>
      <c r="RZP2" s="74"/>
      <c r="RZQ2" s="74"/>
      <c r="RZR2" s="74"/>
      <c r="RZS2" s="74"/>
      <c r="RZT2" s="74"/>
      <c r="RZU2" s="74"/>
      <c r="RZV2" s="74"/>
      <c r="RZW2" s="74"/>
      <c r="RZX2" s="74"/>
      <c r="RZY2" s="74"/>
      <c r="RZZ2" s="74"/>
      <c r="SAA2" s="74"/>
      <c r="SAB2" s="74"/>
      <c r="SAC2" s="74"/>
      <c r="SAD2" s="74"/>
      <c r="SAE2" s="74"/>
      <c r="SAF2" s="74"/>
      <c r="SAG2" s="74"/>
      <c r="SAH2" s="74"/>
      <c r="SAI2" s="74"/>
      <c r="SAJ2" s="74"/>
      <c r="SAK2" s="74"/>
      <c r="SAL2" s="74"/>
      <c r="SAM2" s="74"/>
      <c r="SAN2" s="74"/>
      <c r="SAO2" s="74"/>
      <c r="SAP2" s="74"/>
      <c r="SAQ2" s="74"/>
      <c r="SAR2" s="74"/>
      <c r="SAS2" s="74"/>
      <c r="SAT2" s="74"/>
      <c r="SAU2" s="74"/>
      <c r="SAV2" s="74"/>
      <c r="SAW2" s="74"/>
      <c r="SAX2" s="74"/>
      <c r="SAY2" s="74"/>
      <c r="SAZ2" s="74"/>
      <c r="SBA2" s="74"/>
      <c r="SBB2" s="74"/>
      <c r="SBC2" s="74"/>
      <c r="SBD2" s="74"/>
      <c r="SBE2" s="74"/>
      <c r="SBF2" s="74"/>
      <c r="SBG2" s="74"/>
      <c r="SBH2" s="74"/>
      <c r="SBI2" s="74"/>
      <c r="SBJ2" s="74"/>
      <c r="SBK2" s="74"/>
      <c r="SBL2" s="74"/>
      <c r="SBM2" s="74"/>
      <c r="SBN2" s="74"/>
      <c r="SBO2" s="74"/>
      <c r="SBP2" s="74"/>
      <c r="SBQ2" s="74"/>
      <c r="SBR2" s="74"/>
      <c r="SBS2" s="74"/>
      <c r="SBT2" s="74"/>
      <c r="SBU2" s="74"/>
      <c r="SBV2" s="74"/>
      <c r="SBW2" s="74"/>
      <c r="SBX2" s="74"/>
      <c r="SBY2" s="74"/>
      <c r="SBZ2" s="74"/>
      <c r="SCA2" s="74"/>
      <c r="SCB2" s="74"/>
      <c r="SCC2" s="74"/>
      <c r="SCD2" s="74"/>
      <c r="SCE2" s="74"/>
      <c r="SCF2" s="74"/>
      <c r="SCG2" s="74"/>
      <c r="SCH2" s="74"/>
      <c r="SCI2" s="74"/>
      <c r="SCJ2" s="74"/>
      <c r="SCK2" s="74"/>
      <c r="SCL2" s="74"/>
      <c r="SCM2" s="74"/>
      <c r="SCN2" s="74"/>
      <c r="SCO2" s="74"/>
      <c r="SCP2" s="74"/>
      <c r="SCQ2" s="74"/>
      <c r="SCR2" s="74"/>
      <c r="SCS2" s="74"/>
      <c r="SCT2" s="74"/>
      <c r="SCU2" s="74"/>
      <c r="SCV2" s="74"/>
      <c r="SCW2" s="74"/>
      <c r="SCX2" s="74"/>
      <c r="SCY2" s="74"/>
      <c r="SCZ2" s="74"/>
      <c r="SDA2" s="74"/>
      <c r="SDB2" s="74"/>
      <c r="SDC2" s="74"/>
      <c r="SDD2" s="74"/>
      <c r="SDE2" s="74"/>
      <c r="SDF2" s="74"/>
      <c r="SDG2" s="74"/>
      <c r="SDH2" s="74"/>
      <c r="SDI2" s="74"/>
      <c r="SDJ2" s="74"/>
      <c r="SDK2" s="74"/>
      <c r="SDL2" s="74"/>
      <c r="SDM2" s="74"/>
      <c r="SDN2" s="74"/>
      <c r="SDO2" s="74"/>
      <c r="SDP2" s="74"/>
      <c r="SDQ2" s="74"/>
      <c r="SDR2" s="74"/>
      <c r="SDS2" s="74"/>
      <c r="SDT2" s="74"/>
      <c r="SDU2" s="74"/>
      <c r="SDV2" s="74"/>
      <c r="SDW2" s="74"/>
      <c r="SDX2" s="74"/>
      <c r="SDY2" s="74"/>
      <c r="SDZ2" s="74"/>
      <c r="SEA2" s="74"/>
      <c r="SEB2" s="74"/>
      <c r="SEC2" s="74"/>
      <c r="SED2" s="74"/>
      <c r="SEE2" s="74"/>
      <c r="SEF2" s="74"/>
      <c r="SEG2" s="74"/>
      <c r="SEH2" s="74"/>
      <c r="SEI2" s="74"/>
      <c r="SEJ2" s="74"/>
      <c r="SEK2" s="74"/>
      <c r="SEL2" s="74"/>
      <c r="SEM2" s="74"/>
      <c r="SEN2" s="74"/>
      <c r="SEO2" s="74"/>
      <c r="SEP2" s="74"/>
      <c r="SEQ2" s="74"/>
      <c r="SER2" s="74"/>
      <c r="SES2" s="74"/>
      <c r="SET2" s="74"/>
      <c r="SEU2" s="74"/>
      <c r="SEV2" s="74"/>
      <c r="SEW2" s="74"/>
      <c r="SEX2" s="74"/>
      <c r="SEY2" s="74"/>
      <c r="SEZ2" s="74"/>
      <c r="SFA2" s="74"/>
      <c r="SFB2" s="74"/>
      <c r="SFC2" s="74"/>
      <c r="SFD2" s="74"/>
      <c r="SFE2" s="74"/>
      <c r="SFF2" s="74"/>
      <c r="SFG2" s="74"/>
      <c r="SFH2" s="74"/>
      <c r="SFI2" s="74"/>
      <c r="SFJ2" s="74"/>
      <c r="SFK2" s="74"/>
      <c r="SFL2" s="74"/>
      <c r="SFM2" s="74"/>
      <c r="SFN2" s="74"/>
      <c r="SFO2" s="74"/>
      <c r="SFP2" s="74"/>
      <c r="SFQ2" s="74"/>
      <c r="SFR2" s="74"/>
      <c r="SFS2" s="74"/>
      <c r="SFT2" s="74"/>
      <c r="SFU2" s="74"/>
      <c r="SFV2" s="74"/>
      <c r="SFW2" s="74"/>
      <c r="SFX2" s="74"/>
      <c r="SFY2" s="74"/>
      <c r="SFZ2" s="74"/>
      <c r="SGA2" s="74"/>
      <c r="SGB2" s="74"/>
      <c r="SGC2" s="74"/>
      <c r="SGD2" s="74"/>
      <c r="SGE2" s="74"/>
      <c r="SGF2" s="74"/>
      <c r="SGG2" s="74"/>
      <c r="SGH2" s="74"/>
      <c r="SGI2" s="74"/>
      <c r="SGJ2" s="74"/>
      <c r="SGK2" s="74"/>
      <c r="SGL2" s="74"/>
      <c r="SGM2" s="74"/>
      <c r="SGN2" s="74"/>
      <c r="SGO2" s="74"/>
      <c r="SGP2" s="74"/>
      <c r="SGQ2" s="74"/>
      <c r="SGR2" s="74"/>
      <c r="SGS2" s="74"/>
      <c r="SGT2" s="74"/>
      <c r="SGU2" s="74"/>
      <c r="SGV2" s="74"/>
      <c r="SGW2" s="74"/>
      <c r="SGX2" s="74"/>
      <c r="SGY2" s="74"/>
      <c r="SGZ2" s="74"/>
      <c r="SHA2" s="74"/>
      <c r="SHB2" s="74"/>
      <c r="SHC2" s="74"/>
      <c r="SHD2" s="74"/>
      <c r="SHE2" s="74"/>
      <c r="SHF2" s="74"/>
      <c r="SHG2" s="74"/>
      <c r="SHH2" s="74"/>
      <c r="SHI2" s="74"/>
      <c r="SHJ2" s="74"/>
      <c r="SHK2" s="74"/>
      <c r="SHL2" s="74"/>
      <c r="SHM2" s="74"/>
      <c r="SHN2" s="74"/>
      <c r="SHO2" s="74"/>
      <c r="SHP2" s="74"/>
      <c r="SHQ2" s="74"/>
      <c r="SHR2" s="74"/>
      <c r="SHS2" s="74"/>
      <c r="SHT2" s="74"/>
      <c r="SHU2" s="74"/>
      <c r="SHV2" s="74"/>
      <c r="SHW2" s="74"/>
      <c r="SHX2" s="74"/>
      <c r="SHY2" s="74"/>
      <c r="SHZ2" s="74"/>
      <c r="SIA2" s="74"/>
      <c r="SIB2" s="74"/>
      <c r="SIC2" s="74"/>
      <c r="SID2" s="74"/>
      <c r="SIE2" s="74"/>
      <c r="SIF2" s="74"/>
      <c r="SIG2" s="74"/>
      <c r="SIH2" s="74"/>
      <c r="SII2" s="74"/>
      <c r="SIJ2" s="74"/>
      <c r="SIK2" s="74"/>
      <c r="SIL2" s="74"/>
      <c r="SIM2" s="74"/>
      <c r="SIN2" s="74"/>
      <c r="SIO2" s="74"/>
      <c r="SIP2" s="74"/>
      <c r="SIQ2" s="74"/>
      <c r="SIR2" s="74"/>
      <c r="SIS2" s="74"/>
      <c r="SIT2" s="74"/>
      <c r="SIU2" s="74"/>
      <c r="SIV2" s="74"/>
      <c r="SIW2" s="74"/>
      <c r="SIX2" s="74"/>
      <c r="SIY2" s="74"/>
      <c r="SIZ2" s="74"/>
      <c r="SJA2" s="74"/>
      <c r="SJB2" s="74"/>
      <c r="SJC2" s="74"/>
      <c r="SJD2" s="74"/>
      <c r="SJE2" s="74"/>
      <c r="SJF2" s="74"/>
      <c r="SJG2" s="74"/>
      <c r="SJH2" s="74"/>
      <c r="SJI2" s="74"/>
      <c r="SJJ2" s="74"/>
      <c r="SJK2" s="74"/>
      <c r="SJL2" s="74"/>
      <c r="SJM2" s="74"/>
      <c r="SJN2" s="74"/>
      <c r="SJO2" s="74"/>
      <c r="SJP2" s="74"/>
      <c r="SJQ2" s="74"/>
      <c r="SJR2" s="74"/>
      <c r="SJS2" s="74"/>
      <c r="SJT2" s="74"/>
      <c r="SJU2" s="74"/>
      <c r="SJV2" s="74"/>
      <c r="SJW2" s="74"/>
      <c r="SJX2" s="74"/>
      <c r="SJY2" s="74"/>
      <c r="SJZ2" s="74"/>
      <c r="SKA2" s="74"/>
      <c r="SKB2" s="74"/>
      <c r="SKC2" s="74"/>
      <c r="SKD2" s="74"/>
      <c r="SKE2" s="74"/>
      <c r="SKF2" s="74"/>
      <c r="SKG2" s="74"/>
      <c r="SKH2" s="74"/>
      <c r="SKI2" s="74"/>
      <c r="SKJ2" s="74"/>
      <c r="SKK2" s="74"/>
      <c r="SKL2" s="74"/>
      <c r="SKM2" s="74"/>
      <c r="SKN2" s="74"/>
      <c r="SKO2" s="74"/>
      <c r="SKP2" s="74"/>
      <c r="SKQ2" s="74"/>
      <c r="SKR2" s="74"/>
      <c r="SKS2" s="74"/>
      <c r="SKT2" s="74"/>
      <c r="SKU2" s="74"/>
      <c r="SKV2" s="74"/>
      <c r="SKW2" s="74"/>
      <c r="SKX2" s="74"/>
      <c r="SKY2" s="74"/>
      <c r="SKZ2" s="74"/>
      <c r="SLA2" s="74"/>
      <c r="SLB2" s="74"/>
      <c r="SLC2" s="74"/>
      <c r="SLD2" s="74"/>
      <c r="SLE2" s="74"/>
      <c r="SLF2" s="74"/>
      <c r="SLG2" s="74"/>
      <c r="SLH2" s="74"/>
      <c r="SLI2" s="74"/>
      <c r="SLJ2" s="74"/>
      <c r="SLK2" s="74"/>
      <c r="SLL2" s="74"/>
      <c r="SLM2" s="74"/>
      <c r="SLN2" s="74"/>
      <c r="SLO2" s="74"/>
      <c r="SLP2" s="74"/>
      <c r="SLQ2" s="74"/>
      <c r="SLR2" s="74"/>
      <c r="SLS2" s="74"/>
      <c r="SLT2" s="74"/>
      <c r="SLU2" s="74"/>
      <c r="SLV2" s="74"/>
      <c r="SLW2" s="74"/>
      <c r="SLX2" s="74"/>
      <c r="SLY2" s="74"/>
      <c r="SLZ2" s="74"/>
      <c r="SMA2" s="74"/>
      <c r="SMB2" s="74"/>
      <c r="SMC2" s="74"/>
      <c r="SMD2" s="74"/>
      <c r="SME2" s="74"/>
      <c r="SMF2" s="74"/>
      <c r="SMG2" s="74"/>
      <c r="SMH2" s="74"/>
      <c r="SMI2" s="74"/>
      <c r="SMJ2" s="74"/>
      <c r="SMK2" s="74"/>
      <c r="SML2" s="74"/>
      <c r="SMM2" s="74"/>
      <c r="SMN2" s="74"/>
      <c r="SMO2" s="74"/>
      <c r="SMP2" s="74"/>
      <c r="SMQ2" s="74"/>
      <c r="SMR2" s="74"/>
      <c r="SMS2" s="74"/>
      <c r="SMT2" s="74"/>
      <c r="SMU2" s="74"/>
      <c r="SMV2" s="74"/>
      <c r="SMW2" s="74"/>
      <c r="SMX2" s="74"/>
      <c r="SMY2" s="74"/>
      <c r="SMZ2" s="74"/>
      <c r="SNA2" s="74"/>
      <c r="SNB2" s="74"/>
      <c r="SNC2" s="74"/>
      <c r="SND2" s="74"/>
      <c r="SNE2" s="74"/>
      <c r="SNF2" s="74"/>
      <c r="SNG2" s="74"/>
      <c r="SNH2" s="74"/>
      <c r="SNI2" s="74"/>
      <c r="SNJ2" s="74"/>
      <c r="SNK2" s="74"/>
      <c r="SNL2" s="74"/>
      <c r="SNM2" s="74"/>
      <c r="SNN2" s="74"/>
      <c r="SNO2" s="74"/>
      <c r="SNP2" s="74"/>
      <c r="SNQ2" s="74"/>
      <c r="SNR2" s="74"/>
      <c r="SNS2" s="74"/>
      <c r="SNT2" s="74"/>
      <c r="SNU2" s="74"/>
      <c r="SNV2" s="74"/>
      <c r="SNW2" s="74"/>
      <c r="SNX2" s="74"/>
      <c r="SNY2" s="74"/>
      <c r="SNZ2" s="74"/>
      <c r="SOA2" s="74"/>
      <c r="SOB2" s="74"/>
      <c r="SOC2" s="74"/>
      <c r="SOD2" s="74"/>
      <c r="SOE2" s="74"/>
      <c r="SOF2" s="74"/>
      <c r="SOG2" s="74"/>
      <c r="SOH2" s="74"/>
      <c r="SOI2" s="74"/>
      <c r="SOJ2" s="74"/>
      <c r="SOK2" s="74"/>
      <c r="SOL2" s="74"/>
      <c r="SOM2" s="74"/>
      <c r="SON2" s="74"/>
      <c r="SOO2" s="74"/>
      <c r="SOP2" s="74"/>
      <c r="SOQ2" s="74"/>
      <c r="SOR2" s="74"/>
      <c r="SOS2" s="74"/>
      <c r="SOT2" s="74"/>
      <c r="SOU2" s="74"/>
      <c r="SOV2" s="74"/>
      <c r="SOW2" s="74"/>
      <c r="SOX2" s="74"/>
      <c r="SOY2" s="74"/>
      <c r="SOZ2" s="74"/>
      <c r="SPA2" s="74"/>
      <c r="SPB2" s="74"/>
      <c r="SPC2" s="74"/>
      <c r="SPD2" s="74"/>
      <c r="SPE2" s="74"/>
      <c r="SPF2" s="74"/>
      <c r="SPG2" s="74"/>
      <c r="SPH2" s="74"/>
      <c r="SPI2" s="74"/>
      <c r="SPJ2" s="74"/>
      <c r="SPK2" s="74"/>
      <c r="SPL2" s="74"/>
      <c r="SPM2" s="74"/>
      <c r="SPN2" s="74"/>
      <c r="SPO2" s="74"/>
      <c r="SPP2" s="74"/>
      <c r="SPQ2" s="74"/>
      <c r="SPR2" s="74"/>
      <c r="SPS2" s="74"/>
      <c r="SPT2" s="74"/>
      <c r="SPU2" s="74"/>
      <c r="SPV2" s="74"/>
      <c r="SPW2" s="74"/>
      <c r="SPX2" s="74"/>
      <c r="SPY2" s="74"/>
      <c r="SPZ2" s="74"/>
      <c r="SQA2" s="74"/>
      <c r="SQB2" s="74"/>
      <c r="SQC2" s="74"/>
      <c r="SQD2" s="74"/>
      <c r="SQE2" s="74"/>
      <c r="SQF2" s="74"/>
      <c r="SQG2" s="74"/>
      <c r="SQH2" s="74"/>
      <c r="SQI2" s="74"/>
      <c r="SQJ2" s="74"/>
      <c r="SQK2" s="74"/>
      <c r="SQL2" s="74"/>
      <c r="SQM2" s="74"/>
      <c r="SQN2" s="74"/>
      <c r="SQO2" s="74"/>
      <c r="SQP2" s="74"/>
      <c r="SQQ2" s="74"/>
      <c r="SQR2" s="74"/>
      <c r="SQS2" s="74"/>
      <c r="SQT2" s="74"/>
      <c r="SQU2" s="74"/>
      <c r="SQV2" s="74"/>
      <c r="SQW2" s="74"/>
      <c r="SQX2" s="74"/>
      <c r="SQY2" s="74"/>
      <c r="SQZ2" s="74"/>
      <c r="SRA2" s="74"/>
      <c r="SRB2" s="74"/>
      <c r="SRC2" s="74"/>
      <c r="SRD2" s="74"/>
      <c r="SRE2" s="74"/>
      <c r="SRF2" s="74"/>
      <c r="SRG2" s="74"/>
      <c r="SRH2" s="74"/>
      <c r="SRI2" s="74"/>
      <c r="SRJ2" s="74"/>
      <c r="SRK2" s="74"/>
      <c r="SRL2" s="74"/>
      <c r="SRM2" s="74"/>
      <c r="SRN2" s="74"/>
      <c r="SRO2" s="74"/>
      <c r="SRP2" s="74"/>
      <c r="SRQ2" s="74"/>
      <c r="SRR2" s="74"/>
      <c r="SRS2" s="74"/>
      <c r="SRT2" s="74"/>
      <c r="SRU2" s="74"/>
      <c r="SRV2" s="74"/>
      <c r="SRW2" s="74"/>
      <c r="SRX2" s="74"/>
      <c r="SRY2" s="74"/>
      <c r="SRZ2" s="74"/>
      <c r="SSA2" s="74"/>
      <c r="SSB2" s="74"/>
      <c r="SSC2" s="74"/>
      <c r="SSD2" s="74"/>
      <c r="SSE2" s="74"/>
      <c r="SSF2" s="74"/>
      <c r="SSG2" s="74"/>
      <c r="SSH2" s="74"/>
      <c r="SSI2" s="74"/>
      <c r="SSJ2" s="74"/>
      <c r="SSK2" s="74"/>
      <c r="SSL2" s="74"/>
      <c r="SSM2" s="74"/>
      <c r="SSN2" s="74"/>
      <c r="SSO2" s="74"/>
      <c r="SSP2" s="74"/>
      <c r="SSQ2" s="74"/>
      <c r="SSR2" s="74"/>
      <c r="SSS2" s="74"/>
      <c r="SST2" s="74"/>
      <c r="SSU2" s="74"/>
      <c r="SSV2" s="74"/>
      <c r="SSW2" s="74"/>
      <c r="SSX2" s="74"/>
      <c r="SSY2" s="74"/>
      <c r="SSZ2" s="74"/>
      <c r="STA2" s="74"/>
      <c r="STB2" s="74"/>
      <c r="STC2" s="74"/>
      <c r="STD2" s="74"/>
      <c r="STE2" s="74"/>
      <c r="STF2" s="74"/>
      <c r="STG2" s="74"/>
      <c r="STH2" s="74"/>
      <c r="STI2" s="74"/>
      <c r="STJ2" s="74"/>
      <c r="STK2" s="74"/>
      <c r="STL2" s="74"/>
      <c r="STM2" s="74"/>
      <c r="STN2" s="74"/>
      <c r="STO2" s="74"/>
      <c r="STP2" s="74"/>
      <c r="STQ2" s="74"/>
      <c r="STR2" s="74"/>
      <c r="STS2" s="74"/>
      <c r="STT2" s="74"/>
      <c r="STU2" s="74"/>
      <c r="STV2" s="74"/>
      <c r="STW2" s="74"/>
      <c r="STX2" s="74"/>
      <c r="STY2" s="74"/>
      <c r="STZ2" s="74"/>
      <c r="SUA2" s="74"/>
      <c r="SUB2" s="74"/>
      <c r="SUC2" s="74"/>
      <c r="SUD2" s="74"/>
      <c r="SUE2" s="74"/>
      <c r="SUF2" s="74"/>
      <c r="SUG2" s="74"/>
      <c r="SUH2" s="74"/>
      <c r="SUI2" s="74"/>
      <c r="SUJ2" s="74"/>
      <c r="SUK2" s="74"/>
      <c r="SUL2" s="74"/>
      <c r="SUM2" s="74"/>
      <c r="SUN2" s="74"/>
      <c r="SUO2" s="74"/>
      <c r="SUP2" s="74"/>
      <c r="SUQ2" s="74"/>
      <c r="SUR2" s="74"/>
      <c r="SUS2" s="74"/>
      <c r="SUT2" s="74"/>
      <c r="SUU2" s="74"/>
      <c r="SUV2" s="74"/>
      <c r="SUW2" s="74"/>
      <c r="SUX2" s="74"/>
      <c r="SUY2" s="74"/>
      <c r="SUZ2" s="74"/>
      <c r="SVA2" s="74"/>
      <c r="SVB2" s="74"/>
      <c r="SVC2" s="74"/>
      <c r="SVD2" s="74"/>
      <c r="SVE2" s="74"/>
      <c r="SVF2" s="74"/>
      <c r="SVG2" s="74"/>
      <c r="SVH2" s="74"/>
      <c r="SVI2" s="74"/>
      <c r="SVJ2" s="74"/>
      <c r="SVK2" s="74"/>
      <c r="SVL2" s="74"/>
      <c r="SVM2" s="74"/>
      <c r="SVN2" s="74"/>
      <c r="SVO2" s="74"/>
      <c r="SVP2" s="74"/>
      <c r="SVQ2" s="74"/>
      <c r="SVR2" s="74"/>
      <c r="SVS2" s="74"/>
      <c r="SVT2" s="74"/>
      <c r="SVU2" s="74"/>
      <c r="SVV2" s="74"/>
      <c r="SVW2" s="74"/>
      <c r="SVX2" s="74"/>
      <c r="SVY2" s="74"/>
      <c r="SVZ2" s="74"/>
      <c r="SWA2" s="74"/>
      <c r="SWB2" s="74"/>
      <c r="SWC2" s="74"/>
      <c r="SWD2" s="74"/>
      <c r="SWE2" s="74"/>
      <c r="SWF2" s="74"/>
      <c r="SWG2" s="74"/>
      <c r="SWH2" s="74"/>
      <c r="SWI2" s="74"/>
      <c r="SWJ2" s="74"/>
      <c r="SWK2" s="74"/>
      <c r="SWL2" s="74"/>
      <c r="SWM2" s="74"/>
      <c r="SWN2" s="74"/>
      <c r="SWO2" s="74"/>
      <c r="SWP2" s="74"/>
      <c r="SWQ2" s="74"/>
      <c r="SWR2" s="74"/>
      <c r="SWS2" s="74"/>
      <c r="SWT2" s="74"/>
      <c r="SWU2" s="74"/>
      <c r="SWV2" s="74"/>
      <c r="SWW2" s="74"/>
      <c r="SWX2" s="74"/>
      <c r="SWY2" s="74"/>
      <c r="SWZ2" s="74"/>
      <c r="SXA2" s="74"/>
      <c r="SXB2" s="74"/>
      <c r="SXC2" s="74"/>
      <c r="SXD2" s="74"/>
      <c r="SXE2" s="74"/>
      <c r="SXF2" s="74"/>
      <c r="SXG2" s="74"/>
      <c r="SXH2" s="74"/>
      <c r="SXI2" s="74"/>
      <c r="SXJ2" s="74"/>
      <c r="SXK2" s="74"/>
      <c r="SXL2" s="74"/>
      <c r="SXM2" s="74"/>
      <c r="SXN2" s="74"/>
      <c r="SXO2" s="74"/>
      <c r="SXP2" s="74"/>
      <c r="SXQ2" s="74"/>
      <c r="SXR2" s="74"/>
      <c r="SXS2" s="74"/>
      <c r="SXT2" s="74"/>
      <c r="SXU2" s="74"/>
      <c r="SXV2" s="74"/>
      <c r="SXW2" s="74"/>
      <c r="SXX2" s="74"/>
      <c r="SXY2" s="74"/>
      <c r="SXZ2" s="74"/>
      <c r="SYA2" s="74"/>
      <c r="SYB2" s="74"/>
      <c r="SYC2" s="74"/>
      <c r="SYD2" s="74"/>
      <c r="SYE2" s="74"/>
      <c r="SYF2" s="74"/>
      <c r="SYG2" s="74"/>
      <c r="SYH2" s="74"/>
      <c r="SYI2" s="74"/>
      <c r="SYJ2" s="74"/>
      <c r="SYK2" s="74"/>
      <c r="SYL2" s="74"/>
      <c r="SYM2" s="74"/>
      <c r="SYN2" s="74"/>
      <c r="SYO2" s="74"/>
      <c r="SYP2" s="74"/>
      <c r="SYQ2" s="74"/>
      <c r="SYR2" s="74"/>
      <c r="SYS2" s="74"/>
      <c r="SYT2" s="74"/>
      <c r="SYU2" s="74"/>
      <c r="SYV2" s="74"/>
      <c r="SYW2" s="74"/>
      <c r="SYX2" s="74"/>
      <c r="SYY2" s="74"/>
      <c r="SYZ2" s="74"/>
      <c r="SZA2" s="74"/>
      <c r="SZB2" s="74"/>
      <c r="SZC2" s="74"/>
      <c r="SZD2" s="74"/>
      <c r="SZE2" s="74"/>
      <c r="SZF2" s="74"/>
      <c r="SZG2" s="74"/>
      <c r="SZH2" s="74"/>
      <c r="SZI2" s="74"/>
      <c r="SZJ2" s="74"/>
      <c r="SZK2" s="74"/>
      <c r="SZL2" s="74"/>
      <c r="SZM2" s="74"/>
      <c r="SZN2" s="74"/>
      <c r="SZO2" s="74"/>
      <c r="SZP2" s="74"/>
      <c r="SZQ2" s="74"/>
      <c r="SZR2" s="74"/>
      <c r="SZS2" s="74"/>
      <c r="SZT2" s="74"/>
      <c r="SZU2" s="74"/>
      <c r="SZV2" s="74"/>
      <c r="SZW2" s="74"/>
      <c r="SZX2" s="74"/>
      <c r="SZY2" s="74"/>
      <c r="SZZ2" s="74"/>
      <c r="TAA2" s="74"/>
      <c r="TAB2" s="74"/>
      <c r="TAC2" s="74"/>
      <c r="TAD2" s="74"/>
      <c r="TAE2" s="74"/>
      <c r="TAF2" s="74"/>
      <c r="TAG2" s="74"/>
      <c r="TAH2" s="74"/>
      <c r="TAI2" s="74"/>
      <c r="TAJ2" s="74"/>
      <c r="TAK2" s="74"/>
      <c r="TAL2" s="74"/>
      <c r="TAM2" s="74"/>
      <c r="TAN2" s="74"/>
      <c r="TAO2" s="74"/>
      <c r="TAP2" s="74"/>
      <c r="TAQ2" s="74"/>
      <c r="TAR2" s="74"/>
      <c r="TAS2" s="74"/>
      <c r="TAT2" s="74"/>
      <c r="TAU2" s="74"/>
      <c r="TAV2" s="74"/>
      <c r="TAW2" s="74"/>
      <c r="TAX2" s="74"/>
      <c r="TAY2" s="74"/>
      <c r="TAZ2" s="74"/>
      <c r="TBA2" s="74"/>
      <c r="TBB2" s="74"/>
      <c r="TBC2" s="74"/>
      <c r="TBD2" s="74"/>
      <c r="TBE2" s="74"/>
      <c r="TBF2" s="74"/>
      <c r="TBG2" s="74"/>
      <c r="TBH2" s="74"/>
      <c r="TBI2" s="74"/>
      <c r="TBJ2" s="74"/>
      <c r="TBK2" s="74"/>
      <c r="TBL2" s="74"/>
      <c r="TBM2" s="74"/>
      <c r="TBN2" s="74"/>
      <c r="TBO2" s="74"/>
      <c r="TBP2" s="74"/>
      <c r="TBQ2" s="74"/>
      <c r="TBR2" s="74"/>
      <c r="TBS2" s="74"/>
      <c r="TBT2" s="74"/>
      <c r="TBU2" s="74"/>
      <c r="TBV2" s="74"/>
      <c r="TBW2" s="74"/>
      <c r="TBX2" s="74"/>
      <c r="TBY2" s="74"/>
      <c r="TBZ2" s="74"/>
      <c r="TCA2" s="74"/>
      <c r="TCB2" s="74"/>
      <c r="TCC2" s="74"/>
      <c r="TCD2" s="74"/>
      <c r="TCE2" s="74"/>
      <c r="TCF2" s="74"/>
      <c r="TCG2" s="74"/>
      <c r="TCH2" s="74"/>
      <c r="TCI2" s="74"/>
      <c r="TCJ2" s="74"/>
      <c r="TCK2" s="74"/>
      <c r="TCL2" s="74"/>
      <c r="TCM2" s="74"/>
      <c r="TCN2" s="74"/>
      <c r="TCO2" s="74"/>
      <c r="TCP2" s="74"/>
      <c r="TCQ2" s="74"/>
      <c r="TCR2" s="74"/>
      <c r="TCS2" s="74"/>
      <c r="TCT2" s="74"/>
      <c r="TCU2" s="74"/>
      <c r="TCV2" s="74"/>
      <c r="TCW2" s="74"/>
      <c r="TCX2" s="74"/>
      <c r="TCY2" s="74"/>
      <c r="TCZ2" s="74"/>
      <c r="TDA2" s="74"/>
      <c r="TDB2" s="74"/>
      <c r="TDC2" s="74"/>
      <c r="TDD2" s="74"/>
      <c r="TDE2" s="74"/>
      <c r="TDF2" s="74"/>
      <c r="TDG2" s="74"/>
      <c r="TDH2" s="74"/>
      <c r="TDI2" s="74"/>
      <c r="TDJ2" s="74"/>
      <c r="TDK2" s="74"/>
      <c r="TDL2" s="74"/>
      <c r="TDM2" s="74"/>
      <c r="TDN2" s="74"/>
      <c r="TDO2" s="74"/>
      <c r="TDP2" s="74"/>
      <c r="TDQ2" s="74"/>
      <c r="TDR2" s="74"/>
      <c r="TDS2" s="74"/>
      <c r="TDT2" s="74"/>
      <c r="TDU2" s="74"/>
      <c r="TDV2" s="74"/>
      <c r="TDW2" s="74"/>
      <c r="TDX2" s="74"/>
      <c r="TDY2" s="74"/>
      <c r="TDZ2" s="74"/>
      <c r="TEA2" s="74"/>
      <c r="TEB2" s="74"/>
      <c r="TEC2" s="74"/>
      <c r="TED2" s="74"/>
      <c r="TEE2" s="74"/>
      <c r="TEF2" s="74"/>
      <c r="TEG2" s="74"/>
      <c r="TEH2" s="74"/>
      <c r="TEI2" s="74"/>
      <c r="TEJ2" s="74"/>
      <c r="TEK2" s="74"/>
      <c r="TEL2" s="74"/>
      <c r="TEM2" s="74"/>
      <c r="TEN2" s="74"/>
      <c r="TEO2" s="74"/>
      <c r="TEP2" s="74"/>
      <c r="TEQ2" s="74"/>
      <c r="TER2" s="74"/>
      <c r="TES2" s="74"/>
      <c r="TET2" s="74"/>
      <c r="TEU2" s="74"/>
      <c r="TEV2" s="74"/>
      <c r="TEW2" s="74"/>
      <c r="TEX2" s="74"/>
      <c r="TEY2" s="74"/>
      <c r="TEZ2" s="74"/>
      <c r="TFA2" s="74"/>
      <c r="TFB2" s="74"/>
      <c r="TFC2" s="74"/>
      <c r="TFD2" s="74"/>
      <c r="TFE2" s="74"/>
      <c r="TFF2" s="74"/>
      <c r="TFG2" s="74"/>
      <c r="TFH2" s="74"/>
      <c r="TFI2" s="74"/>
      <c r="TFJ2" s="74"/>
      <c r="TFK2" s="74"/>
      <c r="TFL2" s="74"/>
      <c r="TFM2" s="74"/>
      <c r="TFN2" s="74"/>
      <c r="TFO2" s="74"/>
      <c r="TFP2" s="74"/>
      <c r="TFQ2" s="74"/>
      <c r="TFR2" s="74"/>
      <c r="TFS2" s="74"/>
      <c r="TFT2" s="74"/>
      <c r="TFU2" s="74"/>
      <c r="TFV2" s="74"/>
      <c r="TFW2" s="74"/>
      <c r="TFX2" s="74"/>
      <c r="TFY2" s="74"/>
      <c r="TFZ2" s="74"/>
      <c r="TGA2" s="74"/>
      <c r="TGB2" s="74"/>
      <c r="TGC2" s="74"/>
      <c r="TGD2" s="74"/>
      <c r="TGE2" s="74"/>
      <c r="TGF2" s="74"/>
      <c r="TGG2" s="74"/>
      <c r="TGH2" s="74"/>
      <c r="TGI2" s="74"/>
      <c r="TGJ2" s="74"/>
      <c r="TGK2" s="74"/>
      <c r="TGL2" s="74"/>
      <c r="TGM2" s="74"/>
      <c r="TGN2" s="74"/>
      <c r="TGO2" s="74"/>
      <c r="TGP2" s="74"/>
      <c r="TGQ2" s="74"/>
      <c r="TGR2" s="74"/>
      <c r="TGS2" s="74"/>
      <c r="TGT2" s="74"/>
      <c r="TGU2" s="74"/>
      <c r="TGV2" s="74"/>
      <c r="TGW2" s="74"/>
      <c r="TGX2" s="74"/>
      <c r="TGY2" s="74"/>
      <c r="TGZ2" s="74"/>
      <c r="THA2" s="74"/>
      <c r="THB2" s="74"/>
      <c r="THC2" s="74"/>
      <c r="THD2" s="74"/>
      <c r="THE2" s="74"/>
      <c r="THF2" s="74"/>
      <c r="THG2" s="74"/>
      <c r="THH2" s="74"/>
      <c r="THI2" s="74"/>
      <c r="THJ2" s="74"/>
      <c r="THK2" s="74"/>
      <c r="THL2" s="74"/>
      <c r="THM2" s="74"/>
      <c r="THN2" s="74"/>
      <c r="THO2" s="74"/>
      <c r="THP2" s="74"/>
      <c r="THQ2" s="74"/>
      <c r="THR2" s="74"/>
      <c r="THS2" s="74"/>
      <c r="THT2" s="74"/>
      <c r="THU2" s="74"/>
      <c r="THV2" s="74"/>
      <c r="THW2" s="74"/>
      <c r="THX2" s="74"/>
      <c r="THY2" s="74"/>
      <c r="THZ2" s="74"/>
      <c r="TIA2" s="74"/>
      <c r="TIB2" s="74"/>
      <c r="TIC2" s="74"/>
      <c r="TID2" s="74"/>
      <c r="TIE2" s="74"/>
      <c r="TIF2" s="74"/>
      <c r="TIG2" s="74"/>
      <c r="TIH2" s="74"/>
      <c r="TII2" s="74"/>
      <c r="TIJ2" s="74"/>
      <c r="TIK2" s="74"/>
      <c r="TIL2" s="74"/>
      <c r="TIM2" s="74"/>
      <c r="TIN2" s="74"/>
      <c r="TIO2" s="74"/>
      <c r="TIP2" s="74"/>
      <c r="TIQ2" s="74"/>
      <c r="TIR2" s="74"/>
      <c r="TIS2" s="74"/>
      <c r="TIT2" s="74"/>
      <c r="TIU2" s="74"/>
      <c r="TIV2" s="74"/>
      <c r="TIW2" s="74"/>
      <c r="TIX2" s="74"/>
      <c r="TIY2" s="74"/>
      <c r="TIZ2" s="74"/>
      <c r="TJA2" s="74"/>
      <c r="TJB2" s="74"/>
      <c r="TJC2" s="74"/>
      <c r="TJD2" s="74"/>
      <c r="TJE2" s="74"/>
      <c r="TJF2" s="74"/>
      <c r="TJG2" s="74"/>
      <c r="TJH2" s="74"/>
      <c r="TJI2" s="74"/>
      <c r="TJJ2" s="74"/>
      <c r="TJK2" s="74"/>
      <c r="TJL2" s="74"/>
      <c r="TJM2" s="74"/>
      <c r="TJN2" s="74"/>
      <c r="TJO2" s="74"/>
      <c r="TJP2" s="74"/>
      <c r="TJQ2" s="74"/>
      <c r="TJR2" s="74"/>
      <c r="TJS2" s="74"/>
      <c r="TJT2" s="74"/>
      <c r="TJU2" s="74"/>
      <c r="TJV2" s="74"/>
      <c r="TJW2" s="74"/>
      <c r="TJX2" s="74"/>
      <c r="TJY2" s="74"/>
      <c r="TJZ2" s="74"/>
      <c r="TKA2" s="74"/>
      <c r="TKB2" s="74"/>
      <c r="TKC2" s="74"/>
      <c r="TKD2" s="74"/>
      <c r="TKE2" s="74"/>
      <c r="TKF2" s="74"/>
      <c r="TKG2" s="74"/>
      <c r="TKH2" s="74"/>
      <c r="TKI2" s="74"/>
      <c r="TKJ2" s="74"/>
      <c r="TKK2" s="74"/>
      <c r="TKL2" s="74"/>
      <c r="TKM2" s="74"/>
      <c r="TKN2" s="74"/>
      <c r="TKO2" s="74"/>
      <c r="TKP2" s="74"/>
      <c r="TKQ2" s="74"/>
      <c r="TKR2" s="74"/>
      <c r="TKS2" s="74"/>
      <c r="TKT2" s="74"/>
      <c r="TKU2" s="74"/>
      <c r="TKV2" s="74"/>
      <c r="TKW2" s="74"/>
      <c r="TKX2" s="74"/>
      <c r="TKY2" s="74"/>
      <c r="TKZ2" s="74"/>
      <c r="TLA2" s="74"/>
      <c r="TLB2" s="74"/>
      <c r="TLC2" s="74"/>
      <c r="TLD2" s="74"/>
      <c r="TLE2" s="74"/>
      <c r="TLF2" s="74"/>
      <c r="TLG2" s="74"/>
      <c r="TLH2" s="74"/>
      <c r="TLI2" s="74"/>
      <c r="TLJ2" s="74"/>
      <c r="TLK2" s="74"/>
      <c r="TLL2" s="74"/>
      <c r="TLM2" s="74"/>
      <c r="TLN2" s="74"/>
      <c r="TLO2" s="74"/>
      <c r="TLP2" s="74"/>
      <c r="TLQ2" s="74"/>
      <c r="TLR2" s="74"/>
      <c r="TLS2" s="74"/>
      <c r="TLT2" s="74"/>
      <c r="TLU2" s="74"/>
      <c r="TLV2" s="74"/>
      <c r="TLW2" s="74"/>
      <c r="TLX2" s="74"/>
      <c r="TLY2" s="74"/>
      <c r="TLZ2" s="74"/>
      <c r="TMA2" s="74"/>
      <c r="TMB2" s="74"/>
      <c r="TMC2" s="74"/>
      <c r="TMD2" s="74"/>
      <c r="TME2" s="74"/>
      <c r="TMF2" s="74"/>
      <c r="TMG2" s="74"/>
      <c r="TMH2" s="74"/>
      <c r="TMI2" s="74"/>
      <c r="TMJ2" s="74"/>
      <c r="TMK2" s="74"/>
      <c r="TML2" s="74"/>
      <c r="TMM2" s="74"/>
      <c r="TMN2" s="74"/>
      <c r="TMO2" s="74"/>
      <c r="TMP2" s="74"/>
      <c r="TMQ2" s="74"/>
      <c r="TMR2" s="74"/>
      <c r="TMS2" s="74"/>
      <c r="TMT2" s="74"/>
      <c r="TMU2" s="74"/>
      <c r="TMV2" s="74"/>
      <c r="TMW2" s="74"/>
      <c r="TMX2" s="74"/>
      <c r="TMY2" s="74"/>
      <c r="TMZ2" s="74"/>
      <c r="TNA2" s="74"/>
      <c r="TNB2" s="74"/>
      <c r="TNC2" s="74"/>
      <c r="TND2" s="74"/>
      <c r="TNE2" s="74"/>
      <c r="TNF2" s="74"/>
      <c r="TNG2" s="74"/>
      <c r="TNH2" s="74"/>
      <c r="TNI2" s="74"/>
      <c r="TNJ2" s="74"/>
      <c r="TNK2" s="74"/>
      <c r="TNL2" s="74"/>
      <c r="TNM2" s="74"/>
      <c r="TNN2" s="74"/>
      <c r="TNO2" s="74"/>
      <c r="TNP2" s="74"/>
      <c r="TNQ2" s="74"/>
      <c r="TNR2" s="74"/>
      <c r="TNS2" s="74"/>
      <c r="TNT2" s="74"/>
      <c r="TNU2" s="74"/>
      <c r="TNV2" s="74"/>
      <c r="TNW2" s="74"/>
      <c r="TNX2" s="74"/>
      <c r="TNY2" s="74"/>
      <c r="TNZ2" s="74"/>
      <c r="TOA2" s="74"/>
      <c r="TOB2" s="74"/>
      <c r="TOC2" s="74"/>
      <c r="TOD2" s="74"/>
      <c r="TOE2" s="74"/>
      <c r="TOF2" s="74"/>
      <c r="TOG2" s="74"/>
      <c r="TOH2" s="74"/>
      <c r="TOI2" s="74"/>
      <c r="TOJ2" s="74"/>
      <c r="TOK2" s="74"/>
      <c r="TOL2" s="74"/>
      <c r="TOM2" s="74"/>
      <c r="TON2" s="74"/>
      <c r="TOO2" s="74"/>
      <c r="TOP2" s="74"/>
      <c r="TOQ2" s="74"/>
      <c r="TOR2" s="74"/>
      <c r="TOS2" s="74"/>
      <c r="TOT2" s="74"/>
      <c r="TOU2" s="74"/>
      <c r="TOV2" s="74"/>
      <c r="TOW2" s="74"/>
      <c r="TOX2" s="74"/>
      <c r="TOY2" s="74"/>
      <c r="TOZ2" s="74"/>
      <c r="TPA2" s="74"/>
      <c r="TPB2" s="74"/>
      <c r="TPC2" s="74"/>
      <c r="TPD2" s="74"/>
      <c r="TPE2" s="74"/>
      <c r="TPF2" s="74"/>
      <c r="TPG2" s="74"/>
      <c r="TPH2" s="74"/>
      <c r="TPI2" s="74"/>
      <c r="TPJ2" s="74"/>
      <c r="TPK2" s="74"/>
      <c r="TPL2" s="74"/>
      <c r="TPM2" s="74"/>
      <c r="TPN2" s="74"/>
      <c r="TPO2" s="74"/>
      <c r="TPP2" s="74"/>
      <c r="TPQ2" s="74"/>
      <c r="TPR2" s="74"/>
      <c r="TPS2" s="74"/>
      <c r="TPT2" s="74"/>
      <c r="TPU2" s="74"/>
      <c r="TPV2" s="74"/>
      <c r="TPW2" s="74"/>
      <c r="TPX2" s="74"/>
      <c r="TPY2" s="74"/>
      <c r="TPZ2" s="74"/>
      <c r="TQA2" s="74"/>
      <c r="TQB2" s="74"/>
      <c r="TQC2" s="74"/>
      <c r="TQD2" s="74"/>
      <c r="TQE2" s="74"/>
      <c r="TQF2" s="74"/>
      <c r="TQG2" s="74"/>
      <c r="TQH2" s="74"/>
      <c r="TQI2" s="74"/>
      <c r="TQJ2" s="74"/>
      <c r="TQK2" s="74"/>
      <c r="TQL2" s="74"/>
      <c r="TQM2" s="74"/>
      <c r="TQN2" s="74"/>
      <c r="TQO2" s="74"/>
      <c r="TQP2" s="74"/>
      <c r="TQQ2" s="74"/>
      <c r="TQR2" s="74"/>
      <c r="TQS2" s="74"/>
      <c r="TQT2" s="74"/>
      <c r="TQU2" s="74"/>
      <c r="TQV2" s="74"/>
      <c r="TQW2" s="74"/>
      <c r="TQX2" s="74"/>
      <c r="TQY2" s="74"/>
      <c r="TQZ2" s="74"/>
      <c r="TRA2" s="74"/>
      <c r="TRB2" s="74"/>
      <c r="TRC2" s="74"/>
      <c r="TRD2" s="74"/>
      <c r="TRE2" s="74"/>
      <c r="TRF2" s="74"/>
      <c r="TRG2" s="74"/>
      <c r="TRH2" s="74"/>
      <c r="TRI2" s="74"/>
      <c r="TRJ2" s="74"/>
      <c r="TRK2" s="74"/>
      <c r="TRL2" s="74"/>
      <c r="TRM2" s="74"/>
      <c r="TRN2" s="74"/>
      <c r="TRO2" s="74"/>
      <c r="TRP2" s="74"/>
      <c r="TRQ2" s="74"/>
      <c r="TRR2" s="74"/>
      <c r="TRS2" s="74"/>
      <c r="TRT2" s="74"/>
      <c r="TRU2" s="74"/>
      <c r="TRV2" s="74"/>
      <c r="TRW2" s="74"/>
      <c r="TRX2" s="74"/>
      <c r="TRY2" s="74"/>
      <c r="TRZ2" s="74"/>
      <c r="TSA2" s="74"/>
      <c r="TSB2" s="74"/>
      <c r="TSC2" s="74"/>
      <c r="TSD2" s="74"/>
      <c r="TSE2" s="74"/>
      <c r="TSF2" s="74"/>
      <c r="TSG2" s="74"/>
      <c r="TSH2" s="74"/>
      <c r="TSI2" s="74"/>
      <c r="TSJ2" s="74"/>
      <c r="TSK2" s="74"/>
      <c r="TSL2" s="74"/>
      <c r="TSM2" s="74"/>
      <c r="TSN2" s="74"/>
      <c r="TSO2" s="74"/>
      <c r="TSP2" s="74"/>
      <c r="TSQ2" s="74"/>
      <c r="TSR2" s="74"/>
      <c r="TSS2" s="74"/>
      <c r="TST2" s="74"/>
      <c r="TSU2" s="74"/>
      <c r="TSV2" s="74"/>
      <c r="TSW2" s="74"/>
      <c r="TSX2" s="74"/>
      <c r="TSY2" s="74"/>
      <c r="TSZ2" s="74"/>
      <c r="TTA2" s="74"/>
      <c r="TTB2" s="74"/>
      <c r="TTC2" s="74"/>
      <c r="TTD2" s="74"/>
      <c r="TTE2" s="74"/>
      <c r="TTF2" s="74"/>
      <c r="TTG2" s="74"/>
      <c r="TTH2" s="74"/>
      <c r="TTI2" s="74"/>
      <c r="TTJ2" s="74"/>
      <c r="TTK2" s="74"/>
      <c r="TTL2" s="74"/>
      <c r="TTM2" s="74"/>
      <c r="TTN2" s="74"/>
      <c r="TTO2" s="74"/>
      <c r="TTP2" s="74"/>
      <c r="TTQ2" s="74"/>
      <c r="TTR2" s="74"/>
      <c r="TTS2" s="74"/>
      <c r="TTT2" s="74"/>
      <c r="TTU2" s="74"/>
      <c r="TTV2" s="74"/>
      <c r="TTW2" s="74"/>
      <c r="TTX2" s="74"/>
      <c r="TTY2" s="74"/>
      <c r="TTZ2" s="74"/>
      <c r="TUA2" s="74"/>
      <c r="TUB2" s="74"/>
      <c r="TUC2" s="74"/>
      <c r="TUD2" s="74"/>
      <c r="TUE2" s="74"/>
      <c r="TUF2" s="74"/>
      <c r="TUG2" s="74"/>
      <c r="TUH2" s="74"/>
      <c r="TUI2" s="74"/>
      <c r="TUJ2" s="74"/>
      <c r="TUK2" s="74"/>
      <c r="TUL2" s="74"/>
      <c r="TUM2" s="74"/>
      <c r="TUN2" s="74"/>
      <c r="TUO2" s="74"/>
      <c r="TUP2" s="74"/>
      <c r="TUQ2" s="74"/>
      <c r="TUR2" s="74"/>
      <c r="TUS2" s="74"/>
      <c r="TUT2" s="74"/>
      <c r="TUU2" s="74"/>
      <c r="TUV2" s="74"/>
      <c r="TUW2" s="74"/>
      <c r="TUX2" s="74"/>
      <c r="TUY2" s="74"/>
      <c r="TUZ2" s="74"/>
      <c r="TVA2" s="74"/>
      <c r="TVB2" s="74"/>
      <c r="TVC2" s="74"/>
      <c r="TVD2" s="74"/>
      <c r="TVE2" s="74"/>
      <c r="TVF2" s="74"/>
      <c r="TVG2" s="74"/>
      <c r="TVH2" s="74"/>
      <c r="TVI2" s="74"/>
      <c r="TVJ2" s="74"/>
      <c r="TVK2" s="74"/>
      <c r="TVL2" s="74"/>
      <c r="TVM2" s="74"/>
      <c r="TVN2" s="74"/>
      <c r="TVO2" s="74"/>
      <c r="TVP2" s="74"/>
      <c r="TVQ2" s="74"/>
      <c r="TVR2" s="74"/>
      <c r="TVS2" s="74"/>
      <c r="TVT2" s="74"/>
      <c r="TVU2" s="74"/>
      <c r="TVV2" s="74"/>
      <c r="TVW2" s="74"/>
      <c r="TVX2" s="74"/>
      <c r="TVY2" s="74"/>
      <c r="TVZ2" s="74"/>
      <c r="TWA2" s="74"/>
      <c r="TWB2" s="74"/>
      <c r="TWC2" s="74"/>
      <c r="TWD2" s="74"/>
      <c r="TWE2" s="74"/>
      <c r="TWF2" s="74"/>
      <c r="TWG2" s="74"/>
      <c r="TWH2" s="74"/>
      <c r="TWI2" s="74"/>
      <c r="TWJ2" s="74"/>
      <c r="TWK2" s="74"/>
      <c r="TWL2" s="74"/>
      <c r="TWM2" s="74"/>
      <c r="TWN2" s="74"/>
      <c r="TWO2" s="74"/>
      <c r="TWP2" s="74"/>
      <c r="TWQ2" s="74"/>
      <c r="TWR2" s="74"/>
      <c r="TWS2" s="74"/>
      <c r="TWT2" s="74"/>
      <c r="TWU2" s="74"/>
      <c r="TWV2" s="74"/>
      <c r="TWW2" s="74"/>
      <c r="TWX2" s="74"/>
      <c r="TWY2" s="74"/>
      <c r="TWZ2" s="74"/>
      <c r="TXA2" s="74"/>
      <c r="TXB2" s="74"/>
      <c r="TXC2" s="74"/>
      <c r="TXD2" s="74"/>
      <c r="TXE2" s="74"/>
      <c r="TXF2" s="74"/>
      <c r="TXG2" s="74"/>
      <c r="TXH2" s="74"/>
      <c r="TXI2" s="74"/>
      <c r="TXJ2" s="74"/>
      <c r="TXK2" s="74"/>
      <c r="TXL2" s="74"/>
      <c r="TXM2" s="74"/>
      <c r="TXN2" s="74"/>
      <c r="TXO2" s="74"/>
      <c r="TXP2" s="74"/>
      <c r="TXQ2" s="74"/>
      <c r="TXR2" s="74"/>
      <c r="TXS2" s="74"/>
      <c r="TXT2" s="74"/>
      <c r="TXU2" s="74"/>
      <c r="TXV2" s="74"/>
      <c r="TXW2" s="74"/>
      <c r="TXX2" s="74"/>
      <c r="TXY2" s="74"/>
      <c r="TXZ2" s="74"/>
      <c r="TYA2" s="74"/>
      <c r="TYB2" s="74"/>
      <c r="TYC2" s="74"/>
      <c r="TYD2" s="74"/>
      <c r="TYE2" s="74"/>
      <c r="TYF2" s="74"/>
      <c r="TYG2" s="74"/>
      <c r="TYH2" s="74"/>
      <c r="TYI2" s="74"/>
      <c r="TYJ2" s="74"/>
      <c r="TYK2" s="74"/>
      <c r="TYL2" s="74"/>
      <c r="TYM2" s="74"/>
      <c r="TYN2" s="74"/>
      <c r="TYO2" s="74"/>
      <c r="TYP2" s="74"/>
      <c r="TYQ2" s="74"/>
      <c r="TYR2" s="74"/>
      <c r="TYS2" s="74"/>
      <c r="TYT2" s="74"/>
      <c r="TYU2" s="74"/>
      <c r="TYV2" s="74"/>
      <c r="TYW2" s="74"/>
      <c r="TYX2" s="74"/>
      <c r="TYY2" s="74"/>
      <c r="TYZ2" s="74"/>
      <c r="TZA2" s="74"/>
      <c r="TZB2" s="74"/>
      <c r="TZC2" s="74"/>
      <c r="TZD2" s="74"/>
      <c r="TZE2" s="74"/>
      <c r="TZF2" s="74"/>
      <c r="TZG2" s="74"/>
      <c r="TZH2" s="74"/>
      <c r="TZI2" s="74"/>
      <c r="TZJ2" s="74"/>
      <c r="TZK2" s="74"/>
      <c r="TZL2" s="74"/>
      <c r="TZM2" s="74"/>
      <c r="TZN2" s="74"/>
      <c r="TZO2" s="74"/>
      <c r="TZP2" s="74"/>
      <c r="TZQ2" s="74"/>
      <c r="TZR2" s="74"/>
      <c r="TZS2" s="74"/>
      <c r="TZT2" s="74"/>
      <c r="TZU2" s="74"/>
      <c r="TZV2" s="74"/>
      <c r="TZW2" s="74"/>
      <c r="TZX2" s="74"/>
      <c r="TZY2" s="74"/>
      <c r="TZZ2" s="74"/>
      <c r="UAA2" s="74"/>
      <c r="UAB2" s="74"/>
      <c r="UAC2" s="74"/>
      <c r="UAD2" s="74"/>
      <c r="UAE2" s="74"/>
      <c r="UAF2" s="74"/>
      <c r="UAG2" s="74"/>
      <c r="UAH2" s="74"/>
      <c r="UAI2" s="74"/>
      <c r="UAJ2" s="74"/>
      <c r="UAK2" s="74"/>
      <c r="UAL2" s="74"/>
      <c r="UAM2" s="74"/>
      <c r="UAN2" s="74"/>
      <c r="UAO2" s="74"/>
      <c r="UAP2" s="74"/>
      <c r="UAQ2" s="74"/>
      <c r="UAR2" s="74"/>
      <c r="UAS2" s="74"/>
      <c r="UAT2" s="74"/>
      <c r="UAU2" s="74"/>
      <c r="UAV2" s="74"/>
      <c r="UAW2" s="74"/>
      <c r="UAX2" s="74"/>
      <c r="UAY2" s="74"/>
      <c r="UAZ2" s="74"/>
      <c r="UBA2" s="74"/>
      <c r="UBB2" s="74"/>
      <c r="UBC2" s="74"/>
      <c r="UBD2" s="74"/>
      <c r="UBE2" s="74"/>
      <c r="UBF2" s="74"/>
      <c r="UBG2" s="74"/>
      <c r="UBH2" s="74"/>
      <c r="UBI2" s="74"/>
      <c r="UBJ2" s="74"/>
      <c r="UBK2" s="74"/>
      <c r="UBL2" s="74"/>
      <c r="UBM2" s="74"/>
      <c r="UBN2" s="74"/>
      <c r="UBO2" s="74"/>
      <c r="UBP2" s="74"/>
      <c r="UBQ2" s="74"/>
      <c r="UBR2" s="74"/>
      <c r="UBS2" s="74"/>
      <c r="UBT2" s="74"/>
      <c r="UBU2" s="74"/>
      <c r="UBV2" s="74"/>
      <c r="UBW2" s="74"/>
      <c r="UBX2" s="74"/>
      <c r="UBY2" s="74"/>
      <c r="UBZ2" s="74"/>
      <c r="UCA2" s="74"/>
      <c r="UCB2" s="74"/>
      <c r="UCC2" s="74"/>
      <c r="UCD2" s="74"/>
      <c r="UCE2" s="74"/>
      <c r="UCF2" s="74"/>
      <c r="UCG2" s="74"/>
      <c r="UCH2" s="74"/>
      <c r="UCI2" s="74"/>
      <c r="UCJ2" s="74"/>
      <c r="UCK2" s="74"/>
      <c r="UCL2" s="74"/>
      <c r="UCM2" s="74"/>
      <c r="UCN2" s="74"/>
      <c r="UCO2" s="74"/>
      <c r="UCP2" s="74"/>
      <c r="UCQ2" s="74"/>
      <c r="UCR2" s="74"/>
      <c r="UCS2" s="74"/>
      <c r="UCT2" s="74"/>
      <c r="UCU2" s="74"/>
      <c r="UCV2" s="74"/>
      <c r="UCW2" s="74"/>
      <c r="UCX2" s="74"/>
      <c r="UCY2" s="74"/>
      <c r="UCZ2" s="74"/>
      <c r="UDA2" s="74"/>
      <c r="UDB2" s="74"/>
      <c r="UDC2" s="74"/>
      <c r="UDD2" s="74"/>
      <c r="UDE2" s="74"/>
      <c r="UDF2" s="74"/>
      <c r="UDG2" s="74"/>
      <c r="UDH2" s="74"/>
      <c r="UDI2" s="74"/>
      <c r="UDJ2" s="74"/>
      <c r="UDK2" s="74"/>
      <c r="UDL2" s="74"/>
      <c r="UDM2" s="74"/>
      <c r="UDN2" s="74"/>
      <c r="UDO2" s="74"/>
      <c r="UDP2" s="74"/>
      <c r="UDQ2" s="74"/>
      <c r="UDR2" s="74"/>
      <c r="UDS2" s="74"/>
      <c r="UDT2" s="74"/>
      <c r="UDU2" s="74"/>
      <c r="UDV2" s="74"/>
      <c r="UDW2" s="74"/>
      <c r="UDX2" s="74"/>
      <c r="UDY2" s="74"/>
      <c r="UDZ2" s="74"/>
      <c r="UEA2" s="74"/>
      <c r="UEB2" s="74"/>
      <c r="UEC2" s="74"/>
      <c r="UED2" s="74"/>
      <c r="UEE2" s="74"/>
      <c r="UEF2" s="74"/>
      <c r="UEG2" s="74"/>
      <c r="UEH2" s="74"/>
      <c r="UEI2" s="74"/>
      <c r="UEJ2" s="74"/>
      <c r="UEK2" s="74"/>
      <c r="UEL2" s="74"/>
      <c r="UEM2" s="74"/>
      <c r="UEN2" s="74"/>
      <c r="UEO2" s="74"/>
      <c r="UEP2" s="74"/>
      <c r="UEQ2" s="74"/>
      <c r="UER2" s="74"/>
      <c r="UES2" s="74"/>
      <c r="UET2" s="74"/>
      <c r="UEU2" s="74"/>
      <c r="UEV2" s="74"/>
      <c r="UEW2" s="74"/>
      <c r="UEX2" s="74"/>
      <c r="UEY2" s="74"/>
      <c r="UEZ2" s="74"/>
      <c r="UFA2" s="74"/>
      <c r="UFB2" s="74"/>
      <c r="UFC2" s="74"/>
      <c r="UFD2" s="74"/>
      <c r="UFE2" s="74"/>
      <c r="UFF2" s="74"/>
      <c r="UFG2" s="74"/>
      <c r="UFH2" s="74"/>
      <c r="UFI2" s="74"/>
      <c r="UFJ2" s="74"/>
      <c r="UFK2" s="74"/>
      <c r="UFL2" s="74"/>
      <c r="UFM2" s="74"/>
      <c r="UFN2" s="74"/>
      <c r="UFO2" s="74"/>
      <c r="UFP2" s="74"/>
      <c r="UFQ2" s="74"/>
      <c r="UFR2" s="74"/>
      <c r="UFS2" s="74"/>
      <c r="UFT2" s="74"/>
      <c r="UFU2" s="74"/>
      <c r="UFV2" s="74"/>
      <c r="UFW2" s="74"/>
      <c r="UFX2" s="74"/>
      <c r="UFY2" s="74"/>
      <c r="UFZ2" s="74"/>
      <c r="UGA2" s="74"/>
      <c r="UGB2" s="74"/>
      <c r="UGC2" s="74"/>
      <c r="UGD2" s="74"/>
      <c r="UGE2" s="74"/>
      <c r="UGF2" s="74"/>
      <c r="UGG2" s="74"/>
      <c r="UGH2" s="74"/>
      <c r="UGI2" s="74"/>
      <c r="UGJ2" s="74"/>
      <c r="UGK2" s="74"/>
      <c r="UGL2" s="74"/>
      <c r="UGM2" s="74"/>
      <c r="UGN2" s="74"/>
      <c r="UGO2" s="74"/>
      <c r="UGP2" s="74"/>
      <c r="UGQ2" s="74"/>
      <c r="UGR2" s="74"/>
      <c r="UGS2" s="74"/>
      <c r="UGT2" s="74"/>
      <c r="UGU2" s="74"/>
      <c r="UGV2" s="74"/>
      <c r="UGW2" s="74"/>
      <c r="UGX2" s="74"/>
      <c r="UGY2" s="74"/>
      <c r="UGZ2" s="74"/>
      <c r="UHA2" s="74"/>
      <c r="UHB2" s="74"/>
      <c r="UHC2" s="74"/>
      <c r="UHD2" s="74"/>
      <c r="UHE2" s="74"/>
      <c r="UHF2" s="74"/>
      <c r="UHG2" s="74"/>
      <c r="UHH2" s="74"/>
      <c r="UHI2" s="74"/>
      <c r="UHJ2" s="74"/>
      <c r="UHK2" s="74"/>
      <c r="UHL2" s="74"/>
      <c r="UHM2" s="74"/>
      <c r="UHN2" s="74"/>
      <c r="UHO2" s="74"/>
      <c r="UHP2" s="74"/>
      <c r="UHQ2" s="74"/>
      <c r="UHR2" s="74"/>
      <c r="UHS2" s="74"/>
      <c r="UHT2" s="74"/>
      <c r="UHU2" s="74"/>
      <c r="UHV2" s="74"/>
      <c r="UHW2" s="74"/>
      <c r="UHX2" s="74"/>
      <c r="UHY2" s="74"/>
      <c r="UHZ2" s="74"/>
      <c r="UIA2" s="74"/>
      <c r="UIB2" s="74"/>
      <c r="UIC2" s="74"/>
      <c r="UID2" s="74"/>
      <c r="UIE2" s="74"/>
      <c r="UIF2" s="74"/>
      <c r="UIG2" s="74"/>
      <c r="UIH2" s="74"/>
      <c r="UII2" s="74"/>
      <c r="UIJ2" s="74"/>
      <c r="UIK2" s="74"/>
      <c r="UIL2" s="74"/>
      <c r="UIM2" s="74"/>
      <c r="UIN2" s="74"/>
      <c r="UIO2" s="74"/>
      <c r="UIP2" s="74"/>
      <c r="UIQ2" s="74"/>
      <c r="UIR2" s="74"/>
      <c r="UIS2" s="74"/>
      <c r="UIT2" s="74"/>
      <c r="UIU2" s="74"/>
      <c r="UIV2" s="74"/>
      <c r="UIW2" s="74"/>
      <c r="UIX2" s="74"/>
      <c r="UIY2" s="74"/>
      <c r="UIZ2" s="74"/>
      <c r="UJA2" s="74"/>
      <c r="UJB2" s="74"/>
      <c r="UJC2" s="74"/>
      <c r="UJD2" s="74"/>
      <c r="UJE2" s="74"/>
      <c r="UJF2" s="74"/>
      <c r="UJG2" s="74"/>
      <c r="UJH2" s="74"/>
      <c r="UJI2" s="74"/>
      <c r="UJJ2" s="74"/>
      <c r="UJK2" s="74"/>
      <c r="UJL2" s="74"/>
      <c r="UJM2" s="74"/>
      <c r="UJN2" s="74"/>
      <c r="UJO2" s="74"/>
      <c r="UJP2" s="74"/>
      <c r="UJQ2" s="74"/>
      <c r="UJR2" s="74"/>
      <c r="UJS2" s="74"/>
      <c r="UJT2" s="74"/>
      <c r="UJU2" s="74"/>
      <c r="UJV2" s="74"/>
      <c r="UJW2" s="74"/>
      <c r="UJX2" s="74"/>
      <c r="UJY2" s="74"/>
      <c r="UJZ2" s="74"/>
      <c r="UKA2" s="74"/>
      <c r="UKB2" s="74"/>
      <c r="UKC2" s="74"/>
      <c r="UKD2" s="74"/>
      <c r="UKE2" s="74"/>
      <c r="UKF2" s="74"/>
      <c r="UKG2" s="74"/>
      <c r="UKH2" s="74"/>
      <c r="UKI2" s="74"/>
      <c r="UKJ2" s="74"/>
      <c r="UKK2" s="74"/>
      <c r="UKL2" s="74"/>
      <c r="UKM2" s="74"/>
      <c r="UKN2" s="74"/>
      <c r="UKO2" s="74"/>
      <c r="UKP2" s="74"/>
      <c r="UKQ2" s="74"/>
      <c r="UKR2" s="74"/>
      <c r="UKS2" s="74"/>
      <c r="UKT2" s="74"/>
      <c r="UKU2" s="74"/>
      <c r="UKV2" s="74"/>
      <c r="UKW2" s="74"/>
      <c r="UKX2" s="74"/>
      <c r="UKY2" s="74"/>
      <c r="UKZ2" s="74"/>
      <c r="ULA2" s="74"/>
      <c r="ULB2" s="74"/>
      <c r="ULC2" s="74"/>
      <c r="ULD2" s="74"/>
      <c r="ULE2" s="74"/>
      <c r="ULF2" s="74"/>
      <c r="ULG2" s="74"/>
      <c r="ULH2" s="74"/>
      <c r="ULI2" s="74"/>
      <c r="ULJ2" s="74"/>
      <c r="ULK2" s="74"/>
      <c r="ULL2" s="74"/>
      <c r="ULM2" s="74"/>
      <c r="ULN2" s="74"/>
      <c r="ULO2" s="74"/>
      <c r="ULP2" s="74"/>
      <c r="ULQ2" s="74"/>
      <c r="ULR2" s="74"/>
      <c r="ULS2" s="74"/>
      <c r="ULT2" s="74"/>
      <c r="ULU2" s="74"/>
      <c r="ULV2" s="74"/>
      <c r="ULW2" s="74"/>
      <c r="ULX2" s="74"/>
      <c r="ULY2" s="74"/>
      <c r="ULZ2" s="74"/>
      <c r="UMA2" s="74"/>
      <c r="UMB2" s="74"/>
      <c r="UMC2" s="74"/>
      <c r="UMD2" s="74"/>
      <c r="UME2" s="74"/>
      <c r="UMF2" s="74"/>
      <c r="UMG2" s="74"/>
      <c r="UMH2" s="74"/>
      <c r="UMI2" s="74"/>
      <c r="UMJ2" s="74"/>
      <c r="UMK2" s="74"/>
      <c r="UML2" s="74"/>
      <c r="UMM2" s="74"/>
      <c r="UMN2" s="74"/>
      <c r="UMO2" s="74"/>
      <c r="UMP2" s="74"/>
      <c r="UMQ2" s="74"/>
      <c r="UMR2" s="74"/>
      <c r="UMS2" s="74"/>
      <c r="UMT2" s="74"/>
      <c r="UMU2" s="74"/>
      <c r="UMV2" s="74"/>
      <c r="UMW2" s="74"/>
      <c r="UMX2" s="74"/>
      <c r="UMY2" s="74"/>
      <c r="UMZ2" s="74"/>
      <c r="UNA2" s="74"/>
      <c r="UNB2" s="74"/>
      <c r="UNC2" s="74"/>
      <c r="UND2" s="74"/>
      <c r="UNE2" s="74"/>
      <c r="UNF2" s="74"/>
      <c r="UNG2" s="74"/>
      <c r="UNH2" s="74"/>
      <c r="UNI2" s="74"/>
      <c r="UNJ2" s="74"/>
      <c r="UNK2" s="74"/>
      <c r="UNL2" s="74"/>
      <c r="UNM2" s="74"/>
      <c r="UNN2" s="74"/>
      <c r="UNO2" s="74"/>
      <c r="UNP2" s="74"/>
      <c r="UNQ2" s="74"/>
      <c r="UNR2" s="74"/>
      <c r="UNS2" s="74"/>
      <c r="UNT2" s="74"/>
      <c r="UNU2" s="74"/>
      <c r="UNV2" s="74"/>
      <c r="UNW2" s="74"/>
      <c r="UNX2" s="74"/>
      <c r="UNY2" s="74"/>
      <c r="UNZ2" s="74"/>
      <c r="UOA2" s="74"/>
      <c r="UOB2" s="74"/>
      <c r="UOC2" s="74"/>
      <c r="UOD2" s="74"/>
      <c r="UOE2" s="74"/>
      <c r="UOF2" s="74"/>
      <c r="UOG2" s="74"/>
      <c r="UOH2" s="74"/>
      <c r="UOI2" s="74"/>
      <c r="UOJ2" s="74"/>
      <c r="UOK2" s="74"/>
      <c r="UOL2" s="74"/>
      <c r="UOM2" s="74"/>
      <c r="UON2" s="74"/>
      <c r="UOO2" s="74"/>
      <c r="UOP2" s="74"/>
      <c r="UOQ2" s="74"/>
      <c r="UOR2" s="74"/>
      <c r="UOS2" s="74"/>
      <c r="UOT2" s="74"/>
      <c r="UOU2" s="74"/>
      <c r="UOV2" s="74"/>
      <c r="UOW2" s="74"/>
      <c r="UOX2" s="74"/>
      <c r="UOY2" s="74"/>
      <c r="UOZ2" s="74"/>
      <c r="UPA2" s="74"/>
      <c r="UPB2" s="74"/>
      <c r="UPC2" s="74"/>
      <c r="UPD2" s="74"/>
      <c r="UPE2" s="74"/>
      <c r="UPF2" s="74"/>
      <c r="UPG2" s="74"/>
      <c r="UPH2" s="74"/>
      <c r="UPI2" s="74"/>
      <c r="UPJ2" s="74"/>
      <c r="UPK2" s="74"/>
      <c r="UPL2" s="74"/>
      <c r="UPM2" s="74"/>
      <c r="UPN2" s="74"/>
      <c r="UPO2" s="74"/>
      <c r="UPP2" s="74"/>
      <c r="UPQ2" s="74"/>
      <c r="UPR2" s="74"/>
      <c r="UPS2" s="74"/>
      <c r="UPT2" s="74"/>
      <c r="UPU2" s="74"/>
      <c r="UPV2" s="74"/>
      <c r="UPW2" s="74"/>
      <c r="UPX2" s="74"/>
      <c r="UPY2" s="74"/>
      <c r="UPZ2" s="74"/>
      <c r="UQA2" s="74"/>
      <c r="UQB2" s="74"/>
      <c r="UQC2" s="74"/>
      <c r="UQD2" s="74"/>
      <c r="UQE2" s="74"/>
      <c r="UQF2" s="74"/>
      <c r="UQG2" s="74"/>
      <c r="UQH2" s="74"/>
      <c r="UQI2" s="74"/>
      <c r="UQJ2" s="74"/>
      <c r="UQK2" s="74"/>
      <c r="UQL2" s="74"/>
      <c r="UQM2" s="74"/>
      <c r="UQN2" s="74"/>
      <c r="UQO2" s="74"/>
      <c r="UQP2" s="74"/>
      <c r="UQQ2" s="74"/>
      <c r="UQR2" s="74"/>
      <c r="UQS2" s="74"/>
      <c r="UQT2" s="74"/>
      <c r="UQU2" s="74"/>
      <c r="UQV2" s="74"/>
      <c r="UQW2" s="74"/>
      <c r="UQX2" s="74"/>
      <c r="UQY2" s="74"/>
      <c r="UQZ2" s="74"/>
      <c r="URA2" s="74"/>
      <c r="URB2" s="74"/>
      <c r="URC2" s="74"/>
      <c r="URD2" s="74"/>
      <c r="URE2" s="74"/>
      <c r="URF2" s="74"/>
      <c r="URG2" s="74"/>
      <c r="URH2" s="74"/>
      <c r="URI2" s="74"/>
      <c r="URJ2" s="74"/>
      <c r="URK2" s="74"/>
      <c r="URL2" s="74"/>
      <c r="URM2" s="74"/>
      <c r="URN2" s="74"/>
      <c r="URO2" s="74"/>
      <c r="URP2" s="74"/>
      <c r="URQ2" s="74"/>
      <c r="URR2" s="74"/>
      <c r="URS2" s="74"/>
      <c r="URT2" s="74"/>
      <c r="URU2" s="74"/>
      <c r="URV2" s="74"/>
      <c r="URW2" s="74"/>
      <c r="URX2" s="74"/>
      <c r="URY2" s="74"/>
      <c r="URZ2" s="74"/>
      <c r="USA2" s="74"/>
      <c r="USB2" s="74"/>
      <c r="USC2" s="74"/>
      <c r="USD2" s="74"/>
      <c r="USE2" s="74"/>
      <c r="USF2" s="74"/>
      <c r="USG2" s="74"/>
      <c r="USH2" s="74"/>
      <c r="USI2" s="74"/>
      <c r="USJ2" s="74"/>
      <c r="USK2" s="74"/>
      <c r="USL2" s="74"/>
      <c r="USM2" s="74"/>
      <c r="USN2" s="74"/>
      <c r="USO2" s="74"/>
      <c r="USP2" s="74"/>
      <c r="USQ2" s="74"/>
      <c r="USR2" s="74"/>
      <c r="USS2" s="74"/>
      <c r="UST2" s="74"/>
      <c r="USU2" s="74"/>
      <c r="USV2" s="74"/>
      <c r="USW2" s="74"/>
      <c r="USX2" s="74"/>
      <c r="USY2" s="74"/>
      <c r="USZ2" s="74"/>
      <c r="UTA2" s="74"/>
      <c r="UTB2" s="74"/>
      <c r="UTC2" s="74"/>
      <c r="UTD2" s="74"/>
      <c r="UTE2" s="74"/>
      <c r="UTF2" s="74"/>
      <c r="UTG2" s="74"/>
      <c r="UTH2" s="74"/>
      <c r="UTI2" s="74"/>
      <c r="UTJ2" s="74"/>
      <c r="UTK2" s="74"/>
      <c r="UTL2" s="74"/>
      <c r="UTM2" s="74"/>
      <c r="UTN2" s="74"/>
      <c r="UTO2" s="74"/>
      <c r="UTP2" s="74"/>
      <c r="UTQ2" s="74"/>
      <c r="UTR2" s="74"/>
      <c r="UTS2" s="74"/>
      <c r="UTT2" s="74"/>
      <c r="UTU2" s="74"/>
      <c r="UTV2" s="74"/>
      <c r="UTW2" s="74"/>
      <c r="UTX2" s="74"/>
      <c r="UTY2" s="74"/>
      <c r="UTZ2" s="74"/>
      <c r="UUA2" s="74"/>
      <c r="UUB2" s="74"/>
      <c r="UUC2" s="74"/>
      <c r="UUD2" s="74"/>
      <c r="UUE2" s="74"/>
      <c r="UUF2" s="74"/>
      <c r="UUG2" s="74"/>
      <c r="UUH2" s="74"/>
      <c r="UUI2" s="74"/>
      <c r="UUJ2" s="74"/>
      <c r="UUK2" s="74"/>
      <c r="UUL2" s="74"/>
      <c r="UUM2" s="74"/>
      <c r="UUN2" s="74"/>
      <c r="UUO2" s="74"/>
      <c r="UUP2" s="74"/>
      <c r="UUQ2" s="74"/>
      <c r="UUR2" s="74"/>
      <c r="UUS2" s="74"/>
      <c r="UUT2" s="74"/>
      <c r="UUU2" s="74"/>
      <c r="UUV2" s="74"/>
      <c r="UUW2" s="74"/>
      <c r="UUX2" s="74"/>
      <c r="UUY2" s="74"/>
      <c r="UUZ2" s="74"/>
      <c r="UVA2" s="74"/>
      <c r="UVB2" s="74"/>
      <c r="UVC2" s="74"/>
      <c r="UVD2" s="74"/>
      <c r="UVE2" s="74"/>
      <c r="UVF2" s="74"/>
      <c r="UVG2" s="74"/>
      <c r="UVH2" s="74"/>
      <c r="UVI2" s="74"/>
      <c r="UVJ2" s="74"/>
      <c r="UVK2" s="74"/>
      <c r="UVL2" s="74"/>
      <c r="UVM2" s="74"/>
      <c r="UVN2" s="74"/>
      <c r="UVO2" s="74"/>
      <c r="UVP2" s="74"/>
      <c r="UVQ2" s="74"/>
      <c r="UVR2" s="74"/>
      <c r="UVS2" s="74"/>
      <c r="UVT2" s="74"/>
      <c r="UVU2" s="74"/>
      <c r="UVV2" s="74"/>
      <c r="UVW2" s="74"/>
      <c r="UVX2" s="74"/>
      <c r="UVY2" s="74"/>
      <c r="UVZ2" s="74"/>
      <c r="UWA2" s="74"/>
      <c r="UWB2" s="74"/>
      <c r="UWC2" s="74"/>
      <c r="UWD2" s="74"/>
      <c r="UWE2" s="74"/>
      <c r="UWF2" s="74"/>
      <c r="UWG2" s="74"/>
      <c r="UWH2" s="74"/>
      <c r="UWI2" s="74"/>
      <c r="UWJ2" s="74"/>
      <c r="UWK2" s="74"/>
      <c r="UWL2" s="74"/>
      <c r="UWM2" s="74"/>
      <c r="UWN2" s="74"/>
      <c r="UWO2" s="74"/>
      <c r="UWP2" s="74"/>
      <c r="UWQ2" s="74"/>
      <c r="UWR2" s="74"/>
      <c r="UWS2" s="74"/>
      <c r="UWT2" s="74"/>
      <c r="UWU2" s="74"/>
      <c r="UWV2" s="74"/>
      <c r="UWW2" s="74"/>
      <c r="UWX2" s="74"/>
      <c r="UWY2" s="74"/>
      <c r="UWZ2" s="74"/>
      <c r="UXA2" s="74"/>
      <c r="UXB2" s="74"/>
      <c r="UXC2" s="74"/>
      <c r="UXD2" s="74"/>
      <c r="UXE2" s="74"/>
      <c r="UXF2" s="74"/>
      <c r="UXG2" s="74"/>
      <c r="UXH2" s="74"/>
      <c r="UXI2" s="74"/>
      <c r="UXJ2" s="74"/>
      <c r="UXK2" s="74"/>
      <c r="UXL2" s="74"/>
      <c r="UXM2" s="74"/>
      <c r="UXN2" s="74"/>
      <c r="UXO2" s="74"/>
      <c r="UXP2" s="74"/>
      <c r="UXQ2" s="74"/>
      <c r="UXR2" s="74"/>
      <c r="UXS2" s="74"/>
      <c r="UXT2" s="74"/>
      <c r="UXU2" s="74"/>
      <c r="UXV2" s="74"/>
      <c r="UXW2" s="74"/>
      <c r="UXX2" s="74"/>
      <c r="UXY2" s="74"/>
      <c r="UXZ2" s="74"/>
      <c r="UYA2" s="74"/>
      <c r="UYB2" s="74"/>
      <c r="UYC2" s="74"/>
      <c r="UYD2" s="74"/>
      <c r="UYE2" s="74"/>
      <c r="UYF2" s="74"/>
      <c r="UYG2" s="74"/>
      <c r="UYH2" s="74"/>
      <c r="UYI2" s="74"/>
      <c r="UYJ2" s="74"/>
      <c r="UYK2" s="74"/>
      <c r="UYL2" s="74"/>
      <c r="UYM2" s="74"/>
      <c r="UYN2" s="74"/>
      <c r="UYO2" s="74"/>
      <c r="UYP2" s="74"/>
      <c r="UYQ2" s="74"/>
      <c r="UYR2" s="74"/>
      <c r="UYS2" s="74"/>
      <c r="UYT2" s="74"/>
      <c r="UYU2" s="74"/>
      <c r="UYV2" s="74"/>
      <c r="UYW2" s="74"/>
      <c r="UYX2" s="74"/>
      <c r="UYY2" s="74"/>
      <c r="UYZ2" s="74"/>
      <c r="UZA2" s="74"/>
      <c r="UZB2" s="74"/>
      <c r="UZC2" s="74"/>
      <c r="UZD2" s="74"/>
      <c r="UZE2" s="74"/>
      <c r="UZF2" s="74"/>
      <c r="UZG2" s="74"/>
      <c r="UZH2" s="74"/>
      <c r="UZI2" s="74"/>
      <c r="UZJ2" s="74"/>
      <c r="UZK2" s="74"/>
      <c r="UZL2" s="74"/>
      <c r="UZM2" s="74"/>
      <c r="UZN2" s="74"/>
      <c r="UZO2" s="74"/>
      <c r="UZP2" s="74"/>
      <c r="UZQ2" s="74"/>
      <c r="UZR2" s="74"/>
      <c r="UZS2" s="74"/>
      <c r="UZT2" s="74"/>
      <c r="UZU2" s="74"/>
      <c r="UZV2" s="74"/>
      <c r="UZW2" s="74"/>
      <c r="UZX2" s="74"/>
      <c r="UZY2" s="74"/>
      <c r="UZZ2" s="74"/>
      <c r="VAA2" s="74"/>
      <c r="VAB2" s="74"/>
      <c r="VAC2" s="74"/>
      <c r="VAD2" s="74"/>
      <c r="VAE2" s="74"/>
      <c r="VAF2" s="74"/>
      <c r="VAG2" s="74"/>
      <c r="VAH2" s="74"/>
      <c r="VAI2" s="74"/>
      <c r="VAJ2" s="74"/>
      <c r="VAK2" s="74"/>
      <c r="VAL2" s="74"/>
      <c r="VAM2" s="74"/>
      <c r="VAN2" s="74"/>
      <c r="VAO2" s="74"/>
      <c r="VAP2" s="74"/>
      <c r="VAQ2" s="74"/>
      <c r="VAR2" s="74"/>
      <c r="VAS2" s="74"/>
      <c r="VAT2" s="74"/>
      <c r="VAU2" s="74"/>
      <c r="VAV2" s="74"/>
      <c r="VAW2" s="74"/>
      <c r="VAX2" s="74"/>
      <c r="VAY2" s="74"/>
      <c r="VAZ2" s="74"/>
      <c r="VBA2" s="74"/>
      <c r="VBB2" s="74"/>
      <c r="VBC2" s="74"/>
      <c r="VBD2" s="74"/>
      <c r="VBE2" s="74"/>
      <c r="VBF2" s="74"/>
      <c r="VBG2" s="74"/>
      <c r="VBH2" s="74"/>
      <c r="VBI2" s="74"/>
      <c r="VBJ2" s="74"/>
      <c r="VBK2" s="74"/>
      <c r="VBL2" s="74"/>
      <c r="VBM2" s="74"/>
      <c r="VBN2" s="74"/>
      <c r="VBO2" s="74"/>
      <c r="VBP2" s="74"/>
      <c r="VBQ2" s="74"/>
      <c r="VBR2" s="74"/>
      <c r="VBS2" s="74"/>
      <c r="VBT2" s="74"/>
      <c r="VBU2" s="74"/>
      <c r="VBV2" s="74"/>
      <c r="VBW2" s="74"/>
      <c r="VBX2" s="74"/>
      <c r="VBY2" s="74"/>
      <c r="VBZ2" s="74"/>
      <c r="VCA2" s="74"/>
      <c r="VCB2" s="74"/>
      <c r="VCC2" s="74"/>
      <c r="VCD2" s="74"/>
      <c r="VCE2" s="74"/>
      <c r="VCF2" s="74"/>
      <c r="VCG2" s="74"/>
      <c r="VCH2" s="74"/>
      <c r="VCI2" s="74"/>
      <c r="VCJ2" s="74"/>
      <c r="VCK2" s="74"/>
      <c r="VCL2" s="74"/>
      <c r="VCM2" s="74"/>
      <c r="VCN2" s="74"/>
      <c r="VCO2" s="74"/>
      <c r="VCP2" s="74"/>
      <c r="VCQ2" s="74"/>
      <c r="VCR2" s="74"/>
      <c r="VCS2" s="74"/>
      <c r="VCT2" s="74"/>
      <c r="VCU2" s="74"/>
      <c r="VCV2" s="74"/>
      <c r="VCW2" s="74"/>
      <c r="VCX2" s="74"/>
      <c r="VCY2" s="74"/>
      <c r="VCZ2" s="74"/>
      <c r="VDA2" s="74"/>
      <c r="VDB2" s="74"/>
      <c r="VDC2" s="74"/>
      <c r="VDD2" s="74"/>
      <c r="VDE2" s="74"/>
      <c r="VDF2" s="74"/>
      <c r="VDG2" s="74"/>
      <c r="VDH2" s="74"/>
      <c r="VDI2" s="74"/>
      <c r="VDJ2" s="74"/>
      <c r="VDK2" s="74"/>
      <c r="VDL2" s="74"/>
      <c r="VDM2" s="74"/>
      <c r="VDN2" s="74"/>
      <c r="VDO2" s="74"/>
      <c r="VDP2" s="74"/>
      <c r="VDQ2" s="74"/>
      <c r="VDR2" s="74"/>
      <c r="VDS2" s="74"/>
      <c r="VDT2" s="74"/>
      <c r="VDU2" s="74"/>
      <c r="VDV2" s="74"/>
      <c r="VDW2" s="74"/>
      <c r="VDX2" s="74"/>
      <c r="VDY2" s="74"/>
      <c r="VDZ2" s="74"/>
      <c r="VEA2" s="74"/>
      <c r="VEB2" s="74"/>
      <c r="VEC2" s="74"/>
      <c r="VED2" s="74"/>
      <c r="VEE2" s="74"/>
      <c r="VEF2" s="74"/>
      <c r="VEG2" s="74"/>
      <c r="VEH2" s="74"/>
      <c r="VEI2" s="74"/>
      <c r="VEJ2" s="74"/>
      <c r="VEK2" s="74"/>
      <c r="VEL2" s="74"/>
      <c r="VEM2" s="74"/>
      <c r="VEN2" s="74"/>
      <c r="VEO2" s="74"/>
      <c r="VEP2" s="74"/>
      <c r="VEQ2" s="74"/>
      <c r="VER2" s="74"/>
      <c r="VES2" s="74"/>
      <c r="VET2" s="74"/>
      <c r="VEU2" s="74"/>
      <c r="VEV2" s="74"/>
      <c r="VEW2" s="74"/>
      <c r="VEX2" s="74"/>
      <c r="VEY2" s="74"/>
      <c r="VEZ2" s="74"/>
      <c r="VFA2" s="74"/>
      <c r="VFB2" s="74"/>
      <c r="VFC2" s="74"/>
      <c r="VFD2" s="74"/>
      <c r="VFE2" s="74"/>
      <c r="VFF2" s="74"/>
      <c r="VFG2" s="74"/>
      <c r="VFH2" s="74"/>
      <c r="VFI2" s="74"/>
      <c r="VFJ2" s="74"/>
      <c r="VFK2" s="74"/>
      <c r="VFL2" s="74"/>
      <c r="VFM2" s="74"/>
      <c r="VFN2" s="74"/>
      <c r="VFO2" s="74"/>
      <c r="VFP2" s="74"/>
      <c r="VFQ2" s="74"/>
      <c r="VFR2" s="74"/>
      <c r="VFS2" s="74"/>
      <c r="VFT2" s="74"/>
      <c r="VFU2" s="74"/>
      <c r="VFV2" s="74"/>
      <c r="VFW2" s="74"/>
      <c r="VFX2" s="74"/>
      <c r="VFY2" s="74"/>
      <c r="VFZ2" s="74"/>
      <c r="VGA2" s="74"/>
      <c r="VGB2" s="74"/>
      <c r="VGC2" s="74"/>
      <c r="VGD2" s="74"/>
      <c r="VGE2" s="74"/>
      <c r="VGF2" s="74"/>
      <c r="VGG2" s="74"/>
      <c r="VGH2" s="74"/>
      <c r="VGI2" s="74"/>
      <c r="VGJ2" s="74"/>
      <c r="VGK2" s="74"/>
      <c r="VGL2" s="74"/>
      <c r="VGM2" s="74"/>
      <c r="VGN2" s="74"/>
      <c r="VGO2" s="74"/>
      <c r="VGP2" s="74"/>
      <c r="VGQ2" s="74"/>
      <c r="VGR2" s="74"/>
      <c r="VGS2" s="74"/>
      <c r="VGT2" s="74"/>
      <c r="VGU2" s="74"/>
      <c r="VGV2" s="74"/>
      <c r="VGW2" s="74"/>
      <c r="VGX2" s="74"/>
      <c r="VGY2" s="74"/>
      <c r="VGZ2" s="74"/>
      <c r="VHA2" s="74"/>
      <c r="VHB2" s="74"/>
      <c r="VHC2" s="74"/>
      <c r="VHD2" s="74"/>
      <c r="VHE2" s="74"/>
      <c r="VHF2" s="74"/>
      <c r="VHG2" s="74"/>
      <c r="VHH2" s="74"/>
      <c r="VHI2" s="74"/>
      <c r="VHJ2" s="74"/>
      <c r="VHK2" s="74"/>
      <c r="VHL2" s="74"/>
      <c r="VHM2" s="74"/>
      <c r="VHN2" s="74"/>
      <c r="VHO2" s="74"/>
      <c r="VHP2" s="74"/>
      <c r="VHQ2" s="74"/>
      <c r="VHR2" s="74"/>
      <c r="VHS2" s="74"/>
      <c r="VHT2" s="74"/>
      <c r="VHU2" s="74"/>
      <c r="VHV2" s="74"/>
      <c r="VHW2" s="74"/>
      <c r="VHX2" s="74"/>
      <c r="VHY2" s="74"/>
      <c r="VHZ2" s="74"/>
      <c r="VIA2" s="74"/>
      <c r="VIB2" s="74"/>
      <c r="VIC2" s="74"/>
      <c r="VID2" s="74"/>
      <c r="VIE2" s="74"/>
      <c r="VIF2" s="74"/>
      <c r="VIG2" s="74"/>
      <c r="VIH2" s="74"/>
      <c r="VII2" s="74"/>
      <c r="VIJ2" s="74"/>
      <c r="VIK2" s="74"/>
      <c r="VIL2" s="74"/>
      <c r="VIM2" s="74"/>
      <c r="VIN2" s="74"/>
      <c r="VIO2" s="74"/>
      <c r="VIP2" s="74"/>
      <c r="VIQ2" s="74"/>
      <c r="VIR2" s="74"/>
      <c r="VIS2" s="74"/>
      <c r="VIT2" s="74"/>
      <c r="VIU2" s="74"/>
      <c r="VIV2" s="74"/>
      <c r="VIW2" s="74"/>
      <c r="VIX2" s="74"/>
      <c r="VIY2" s="74"/>
      <c r="VIZ2" s="74"/>
      <c r="VJA2" s="74"/>
      <c r="VJB2" s="74"/>
      <c r="VJC2" s="74"/>
      <c r="VJD2" s="74"/>
      <c r="VJE2" s="74"/>
      <c r="VJF2" s="74"/>
      <c r="VJG2" s="74"/>
      <c r="VJH2" s="74"/>
      <c r="VJI2" s="74"/>
      <c r="VJJ2" s="74"/>
      <c r="VJK2" s="74"/>
      <c r="VJL2" s="74"/>
      <c r="VJM2" s="74"/>
      <c r="VJN2" s="74"/>
      <c r="VJO2" s="74"/>
      <c r="VJP2" s="74"/>
      <c r="VJQ2" s="74"/>
      <c r="VJR2" s="74"/>
      <c r="VJS2" s="74"/>
      <c r="VJT2" s="74"/>
      <c r="VJU2" s="74"/>
      <c r="VJV2" s="74"/>
      <c r="VJW2" s="74"/>
      <c r="VJX2" s="74"/>
      <c r="VJY2" s="74"/>
      <c r="VJZ2" s="74"/>
      <c r="VKA2" s="74"/>
      <c r="VKB2" s="74"/>
      <c r="VKC2" s="74"/>
      <c r="VKD2" s="74"/>
      <c r="VKE2" s="74"/>
      <c r="VKF2" s="74"/>
      <c r="VKG2" s="74"/>
      <c r="VKH2" s="74"/>
      <c r="VKI2" s="74"/>
      <c r="VKJ2" s="74"/>
      <c r="VKK2" s="74"/>
      <c r="VKL2" s="74"/>
      <c r="VKM2" s="74"/>
      <c r="VKN2" s="74"/>
      <c r="VKO2" s="74"/>
      <c r="VKP2" s="74"/>
      <c r="VKQ2" s="74"/>
      <c r="VKR2" s="74"/>
      <c r="VKS2" s="74"/>
      <c r="VKT2" s="74"/>
      <c r="VKU2" s="74"/>
      <c r="VKV2" s="74"/>
      <c r="VKW2" s="74"/>
      <c r="VKX2" s="74"/>
      <c r="VKY2" s="74"/>
      <c r="VKZ2" s="74"/>
      <c r="VLA2" s="74"/>
      <c r="VLB2" s="74"/>
      <c r="VLC2" s="74"/>
      <c r="VLD2" s="74"/>
      <c r="VLE2" s="74"/>
      <c r="VLF2" s="74"/>
      <c r="VLG2" s="74"/>
      <c r="VLH2" s="74"/>
      <c r="VLI2" s="74"/>
      <c r="VLJ2" s="74"/>
      <c r="VLK2" s="74"/>
      <c r="VLL2" s="74"/>
      <c r="VLM2" s="74"/>
      <c r="VLN2" s="74"/>
      <c r="VLO2" s="74"/>
      <c r="VLP2" s="74"/>
      <c r="VLQ2" s="74"/>
      <c r="VLR2" s="74"/>
      <c r="VLS2" s="74"/>
      <c r="VLT2" s="74"/>
      <c r="VLU2" s="74"/>
      <c r="VLV2" s="74"/>
      <c r="VLW2" s="74"/>
      <c r="VLX2" s="74"/>
      <c r="VLY2" s="74"/>
      <c r="VLZ2" s="74"/>
      <c r="VMA2" s="74"/>
      <c r="VMB2" s="74"/>
      <c r="VMC2" s="74"/>
      <c r="VMD2" s="74"/>
      <c r="VME2" s="74"/>
      <c r="VMF2" s="74"/>
      <c r="VMG2" s="74"/>
      <c r="VMH2" s="74"/>
      <c r="VMI2" s="74"/>
      <c r="VMJ2" s="74"/>
      <c r="VMK2" s="74"/>
      <c r="VML2" s="74"/>
      <c r="VMM2" s="74"/>
      <c r="VMN2" s="74"/>
      <c r="VMO2" s="74"/>
      <c r="VMP2" s="74"/>
      <c r="VMQ2" s="74"/>
      <c r="VMR2" s="74"/>
      <c r="VMS2" s="74"/>
      <c r="VMT2" s="74"/>
      <c r="VMU2" s="74"/>
      <c r="VMV2" s="74"/>
      <c r="VMW2" s="74"/>
      <c r="VMX2" s="74"/>
      <c r="VMY2" s="74"/>
      <c r="VMZ2" s="74"/>
      <c r="VNA2" s="74"/>
      <c r="VNB2" s="74"/>
      <c r="VNC2" s="74"/>
      <c r="VND2" s="74"/>
      <c r="VNE2" s="74"/>
      <c r="VNF2" s="74"/>
      <c r="VNG2" s="74"/>
      <c r="VNH2" s="74"/>
      <c r="VNI2" s="74"/>
      <c r="VNJ2" s="74"/>
      <c r="VNK2" s="74"/>
      <c r="VNL2" s="74"/>
      <c r="VNM2" s="74"/>
      <c r="VNN2" s="74"/>
      <c r="VNO2" s="74"/>
      <c r="VNP2" s="74"/>
      <c r="VNQ2" s="74"/>
      <c r="VNR2" s="74"/>
      <c r="VNS2" s="74"/>
      <c r="VNT2" s="74"/>
      <c r="VNU2" s="74"/>
      <c r="VNV2" s="74"/>
      <c r="VNW2" s="74"/>
      <c r="VNX2" s="74"/>
      <c r="VNY2" s="74"/>
      <c r="VNZ2" s="74"/>
      <c r="VOA2" s="74"/>
      <c r="VOB2" s="74"/>
      <c r="VOC2" s="74"/>
      <c r="VOD2" s="74"/>
      <c r="VOE2" s="74"/>
      <c r="VOF2" s="74"/>
      <c r="VOG2" s="74"/>
      <c r="VOH2" s="74"/>
      <c r="VOI2" s="74"/>
      <c r="VOJ2" s="74"/>
      <c r="VOK2" s="74"/>
      <c r="VOL2" s="74"/>
      <c r="VOM2" s="74"/>
      <c r="VON2" s="74"/>
      <c r="VOO2" s="74"/>
      <c r="VOP2" s="74"/>
      <c r="VOQ2" s="74"/>
      <c r="VOR2" s="74"/>
      <c r="VOS2" s="74"/>
      <c r="VOT2" s="74"/>
      <c r="VOU2" s="74"/>
      <c r="VOV2" s="74"/>
      <c r="VOW2" s="74"/>
      <c r="VOX2" s="74"/>
      <c r="VOY2" s="74"/>
      <c r="VOZ2" s="74"/>
      <c r="VPA2" s="74"/>
      <c r="VPB2" s="74"/>
      <c r="VPC2" s="74"/>
      <c r="VPD2" s="74"/>
      <c r="VPE2" s="74"/>
      <c r="VPF2" s="74"/>
      <c r="VPG2" s="74"/>
      <c r="VPH2" s="74"/>
      <c r="VPI2" s="74"/>
      <c r="VPJ2" s="74"/>
      <c r="VPK2" s="74"/>
      <c r="VPL2" s="74"/>
      <c r="VPM2" s="74"/>
      <c r="VPN2" s="74"/>
      <c r="VPO2" s="74"/>
      <c r="VPP2" s="74"/>
      <c r="VPQ2" s="74"/>
      <c r="VPR2" s="74"/>
      <c r="VPS2" s="74"/>
      <c r="VPT2" s="74"/>
      <c r="VPU2" s="74"/>
      <c r="VPV2" s="74"/>
      <c r="VPW2" s="74"/>
      <c r="VPX2" s="74"/>
      <c r="VPY2" s="74"/>
      <c r="VPZ2" s="74"/>
      <c r="VQA2" s="74"/>
      <c r="VQB2" s="74"/>
      <c r="VQC2" s="74"/>
      <c r="VQD2" s="74"/>
      <c r="VQE2" s="74"/>
      <c r="VQF2" s="74"/>
      <c r="VQG2" s="74"/>
      <c r="VQH2" s="74"/>
      <c r="VQI2" s="74"/>
      <c r="VQJ2" s="74"/>
      <c r="VQK2" s="74"/>
      <c r="VQL2" s="74"/>
      <c r="VQM2" s="74"/>
      <c r="VQN2" s="74"/>
      <c r="VQO2" s="74"/>
      <c r="VQP2" s="74"/>
      <c r="VQQ2" s="74"/>
      <c r="VQR2" s="74"/>
      <c r="VQS2" s="74"/>
      <c r="VQT2" s="74"/>
      <c r="VQU2" s="74"/>
      <c r="VQV2" s="74"/>
      <c r="VQW2" s="74"/>
      <c r="VQX2" s="74"/>
      <c r="VQY2" s="74"/>
      <c r="VQZ2" s="74"/>
      <c r="VRA2" s="74"/>
      <c r="VRB2" s="74"/>
      <c r="VRC2" s="74"/>
      <c r="VRD2" s="74"/>
      <c r="VRE2" s="74"/>
      <c r="VRF2" s="74"/>
      <c r="VRG2" s="74"/>
      <c r="VRH2" s="74"/>
      <c r="VRI2" s="74"/>
      <c r="VRJ2" s="74"/>
      <c r="VRK2" s="74"/>
      <c r="VRL2" s="74"/>
      <c r="VRM2" s="74"/>
      <c r="VRN2" s="74"/>
      <c r="VRO2" s="74"/>
      <c r="VRP2" s="74"/>
      <c r="VRQ2" s="74"/>
      <c r="VRR2" s="74"/>
      <c r="VRS2" s="74"/>
      <c r="VRT2" s="74"/>
      <c r="VRU2" s="74"/>
      <c r="VRV2" s="74"/>
      <c r="VRW2" s="74"/>
      <c r="VRX2" s="74"/>
      <c r="VRY2" s="74"/>
      <c r="VRZ2" s="74"/>
      <c r="VSA2" s="74"/>
      <c r="VSB2" s="74"/>
      <c r="VSC2" s="74"/>
      <c r="VSD2" s="74"/>
      <c r="VSE2" s="74"/>
      <c r="VSF2" s="74"/>
      <c r="VSG2" s="74"/>
      <c r="VSH2" s="74"/>
      <c r="VSI2" s="74"/>
      <c r="VSJ2" s="74"/>
      <c r="VSK2" s="74"/>
      <c r="VSL2" s="74"/>
      <c r="VSM2" s="74"/>
      <c r="VSN2" s="74"/>
      <c r="VSO2" s="74"/>
      <c r="VSP2" s="74"/>
      <c r="VSQ2" s="74"/>
      <c r="VSR2" s="74"/>
      <c r="VSS2" s="74"/>
      <c r="VST2" s="74"/>
      <c r="VSU2" s="74"/>
      <c r="VSV2" s="74"/>
      <c r="VSW2" s="74"/>
      <c r="VSX2" s="74"/>
      <c r="VSY2" s="74"/>
      <c r="VSZ2" s="74"/>
      <c r="VTA2" s="74"/>
      <c r="VTB2" s="74"/>
      <c r="VTC2" s="74"/>
      <c r="VTD2" s="74"/>
      <c r="VTE2" s="74"/>
      <c r="VTF2" s="74"/>
      <c r="VTG2" s="74"/>
      <c r="VTH2" s="74"/>
      <c r="VTI2" s="74"/>
      <c r="VTJ2" s="74"/>
      <c r="VTK2" s="74"/>
      <c r="VTL2" s="74"/>
      <c r="VTM2" s="74"/>
      <c r="VTN2" s="74"/>
      <c r="VTO2" s="74"/>
      <c r="VTP2" s="74"/>
      <c r="VTQ2" s="74"/>
      <c r="VTR2" s="74"/>
      <c r="VTS2" s="74"/>
      <c r="VTT2" s="74"/>
      <c r="VTU2" s="74"/>
      <c r="VTV2" s="74"/>
      <c r="VTW2" s="74"/>
      <c r="VTX2" s="74"/>
      <c r="VTY2" s="74"/>
      <c r="VTZ2" s="74"/>
      <c r="VUA2" s="74"/>
      <c r="VUB2" s="74"/>
      <c r="VUC2" s="74"/>
      <c r="VUD2" s="74"/>
      <c r="VUE2" s="74"/>
      <c r="VUF2" s="74"/>
      <c r="VUG2" s="74"/>
      <c r="VUH2" s="74"/>
      <c r="VUI2" s="74"/>
      <c r="VUJ2" s="74"/>
      <c r="VUK2" s="74"/>
      <c r="VUL2" s="74"/>
      <c r="VUM2" s="74"/>
      <c r="VUN2" s="74"/>
      <c r="VUO2" s="74"/>
      <c r="VUP2" s="74"/>
      <c r="VUQ2" s="74"/>
      <c r="VUR2" s="74"/>
      <c r="VUS2" s="74"/>
      <c r="VUT2" s="74"/>
      <c r="VUU2" s="74"/>
      <c r="VUV2" s="74"/>
      <c r="VUW2" s="74"/>
      <c r="VUX2" s="74"/>
      <c r="VUY2" s="74"/>
      <c r="VUZ2" s="74"/>
      <c r="VVA2" s="74"/>
      <c r="VVB2" s="74"/>
      <c r="VVC2" s="74"/>
      <c r="VVD2" s="74"/>
      <c r="VVE2" s="74"/>
      <c r="VVF2" s="74"/>
      <c r="VVG2" s="74"/>
      <c r="VVH2" s="74"/>
      <c r="VVI2" s="74"/>
      <c r="VVJ2" s="74"/>
      <c r="VVK2" s="74"/>
      <c r="VVL2" s="74"/>
      <c r="VVM2" s="74"/>
      <c r="VVN2" s="74"/>
      <c r="VVO2" s="74"/>
      <c r="VVP2" s="74"/>
      <c r="VVQ2" s="74"/>
      <c r="VVR2" s="74"/>
      <c r="VVS2" s="74"/>
      <c r="VVT2" s="74"/>
      <c r="VVU2" s="74"/>
      <c r="VVV2" s="74"/>
      <c r="VVW2" s="74"/>
      <c r="VVX2" s="74"/>
      <c r="VVY2" s="74"/>
      <c r="VVZ2" s="74"/>
      <c r="VWA2" s="74"/>
      <c r="VWB2" s="74"/>
      <c r="VWC2" s="74"/>
      <c r="VWD2" s="74"/>
      <c r="VWE2" s="74"/>
      <c r="VWF2" s="74"/>
      <c r="VWG2" s="74"/>
      <c r="VWH2" s="74"/>
      <c r="VWI2" s="74"/>
      <c r="VWJ2" s="74"/>
      <c r="VWK2" s="74"/>
      <c r="VWL2" s="74"/>
      <c r="VWM2" s="74"/>
      <c r="VWN2" s="74"/>
      <c r="VWO2" s="74"/>
      <c r="VWP2" s="74"/>
      <c r="VWQ2" s="74"/>
      <c r="VWR2" s="74"/>
      <c r="VWS2" s="74"/>
      <c r="VWT2" s="74"/>
      <c r="VWU2" s="74"/>
      <c r="VWV2" s="74"/>
      <c r="VWW2" s="74"/>
      <c r="VWX2" s="74"/>
      <c r="VWY2" s="74"/>
      <c r="VWZ2" s="74"/>
      <c r="VXA2" s="74"/>
      <c r="VXB2" s="74"/>
      <c r="VXC2" s="74"/>
      <c r="VXD2" s="74"/>
      <c r="VXE2" s="74"/>
      <c r="VXF2" s="74"/>
      <c r="VXG2" s="74"/>
      <c r="VXH2" s="74"/>
      <c r="VXI2" s="74"/>
      <c r="VXJ2" s="74"/>
      <c r="VXK2" s="74"/>
      <c r="VXL2" s="74"/>
      <c r="VXM2" s="74"/>
      <c r="VXN2" s="74"/>
      <c r="VXO2" s="74"/>
      <c r="VXP2" s="74"/>
      <c r="VXQ2" s="74"/>
      <c r="VXR2" s="74"/>
      <c r="VXS2" s="74"/>
      <c r="VXT2" s="74"/>
      <c r="VXU2" s="74"/>
      <c r="VXV2" s="74"/>
      <c r="VXW2" s="74"/>
      <c r="VXX2" s="74"/>
      <c r="VXY2" s="74"/>
      <c r="VXZ2" s="74"/>
      <c r="VYA2" s="74"/>
      <c r="VYB2" s="74"/>
      <c r="VYC2" s="74"/>
      <c r="VYD2" s="74"/>
      <c r="VYE2" s="74"/>
      <c r="VYF2" s="74"/>
      <c r="VYG2" s="74"/>
      <c r="VYH2" s="74"/>
      <c r="VYI2" s="74"/>
      <c r="VYJ2" s="74"/>
      <c r="VYK2" s="74"/>
      <c r="VYL2" s="74"/>
      <c r="VYM2" s="74"/>
      <c r="VYN2" s="74"/>
      <c r="VYO2" s="74"/>
      <c r="VYP2" s="74"/>
      <c r="VYQ2" s="74"/>
      <c r="VYR2" s="74"/>
      <c r="VYS2" s="74"/>
      <c r="VYT2" s="74"/>
      <c r="VYU2" s="74"/>
      <c r="VYV2" s="74"/>
      <c r="VYW2" s="74"/>
      <c r="VYX2" s="74"/>
      <c r="VYY2" s="74"/>
      <c r="VYZ2" s="74"/>
      <c r="VZA2" s="74"/>
      <c r="VZB2" s="74"/>
      <c r="VZC2" s="74"/>
      <c r="VZD2" s="74"/>
      <c r="VZE2" s="74"/>
      <c r="VZF2" s="74"/>
      <c r="VZG2" s="74"/>
      <c r="VZH2" s="74"/>
      <c r="VZI2" s="74"/>
      <c r="VZJ2" s="74"/>
      <c r="VZK2" s="74"/>
      <c r="VZL2" s="74"/>
      <c r="VZM2" s="74"/>
      <c r="VZN2" s="74"/>
      <c r="VZO2" s="74"/>
      <c r="VZP2" s="74"/>
      <c r="VZQ2" s="74"/>
      <c r="VZR2" s="74"/>
      <c r="VZS2" s="74"/>
      <c r="VZT2" s="74"/>
      <c r="VZU2" s="74"/>
      <c r="VZV2" s="74"/>
      <c r="VZW2" s="74"/>
      <c r="VZX2" s="74"/>
      <c r="VZY2" s="74"/>
      <c r="VZZ2" s="74"/>
      <c r="WAA2" s="74"/>
      <c r="WAB2" s="74"/>
      <c r="WAC2" s="74"/>
      <c r="WAD2" s="74"/>
      <c r="WAE2" s="74"/>
      <c r="WAF2" s="74"/>
      <c r="WAG2" s="74"/>
      <c r="WAH2" s="74"/>
      <c r="WAI2" s="74"/>
      <c r="WAJ2" s="74"/>
      <c r="WAK2" s="74"/>
      <c r="WAL2" s="74"/>
      <c r="WAM2" s="74"/>
      <c r="WAN2" s="74"/>
      <c r="WAO2" s="74"/>
      <c r="WAP2" s="74"/>
      <c r="WAQ2" s="74"/>
      <c r="WAR2" s="74"/>
      <c r="WAS2" s="74"/>
      <c r="WAT2" s="74"/>
      <c r="WAU2" s="74"/>
      <c r="WAV2" s="74"/>
      <c r="WAW2" s="74"/>
      <c r="WAX2" s="74"/>
      <c r="WAY2" s="74"/>
      <c r="WAZ2" s="74"/>
      <c r="WBA2" s="74"/>
      <c r="WBB2" s="74"/>
      <c r="WBC2" s="74"/>
      <c r="WBD2" s="74"/>
      <c r="WBE2" s="74"/>
      <c r="WBF2" s="74"/>
      <c r="WBG2" s="74"/>
      <c r="WBH2" s="74"/>
      <c r="WBI2" s="74"/>
      <c r="WBJ2" s="74"/>
      <c r="WBK2" s="74"/>
      <c r="WBL2" s="74"/>
      <c r="WBM2" s="74"/>
      <c r="WBN2" s="74"/>
      <c r="WBO2" s="74"/>
      <c r="WBP2" s="74"/>
      <c r="WBQ2" s="74"/>
      <c r="WBR2" s="74"/>
      <c r="WBS2" s="74"/>
      <c r="WBT2" s="74"/>
      <c r="WBU2" s="74"/>
      <c r="WBV2" s="74"/>
      <c r="WBW2" s="74"/>
      <c r="WBX2" s="74"/>
      <c r="WBY2" s="74"/>
      <c r="WBZ2" s="74"/>
      <c r="WCA2" s="74"/>
      <c r="WCB2" s="74"/>
      <c r="WCC2" s="74"/>
      <c r="WCD2" s="74"/>
      <c r="WCE2" s="74"/>
      <c r="WCF2" s="74"/>
      <c r="WCG2" s="74"/>
      <c r="WCH2" s="74"/>
      <c r="WCI2" s="74"/>
      <c r="WCJ2" s="74"/>
      <c r="WCK2" s="74"/>
      <c r="WCL2" s="74"/>
      <c r="WCM2" s="74"/>
      <c r="WCN2" s="74"/>
      <c r="WCO2" s="74"/>
      <c r="WCP2" s="74"/>
      <c r="WCQ2" s="74"/>
      <c r="WCR2" s="74"/>
      <c r="WCS2" s="74"/>
      <c r="WCT2" s="74"/>
      <c r="WCU2" s="74"/>
      <c r="WCV2" s="74"/>
      <c r="WCW2" s="74"/>
      <c r="WCX2" s="74"/>
      <c r="WCY2" s="74"/>
      <c r="WCZ2" s="74"/>
      <c r="WDA2" s="74"/>
      <c r="WDB2" s="74"/>
      <c r="WDC2" s="74"/>
      <c r="WDD2" s="74"/>
      <c r="WDE2" s="74"/>
      <c r="WDF2" s="74"/>
      <c r="WDG2" s="74"/>
      <c r="WDH2" s="74"/>
      <c r="WDI2" s="74"/>
      <c r="WDJ2" s="74"/>
      <c r="WDK2" s="74"/>
      <c r="WDL2" s="74"/>
      <c r="WDM2" s="74"/>
      <c r="WDN2" s="74"/>
      <c r="WDO2" s="74"/>
      <c r="WDP2" s="74"/>
      <c r="WDQ2" s="74"/>
      <c r="WDR2" s="74"/>
      <c r="WDS2" s="74"/>
      <c r="WDT2" s="74"/>
      <c r="WDU2" s="74"/>
      <c r="WDV2" s="74"/>
      <c r="WDW2" s="74"/>
      <c r="WDX2" s="74"/>
      <c r="WDY2" s="74"/>
      <c r="WDZ2" s="74"/>
      <c r="WEA2" s="74"/>
      <c r="WEB2" s="74"/>
      <c r="WEC2" s="74"/>
      <c r="WED2" s="74"/>
      <c r="WEE2" s="74"/>
      <c r="WEF2" s="74"/>
      <c r="WEG2" s="74"/>
      <c r="WEH2" s="74"/>
      <c r="WEI2" s="74"/>
      <c r="WEJ2" s="74"/>
      <c r="WEK2" s="74"/>
      <c r="WEL2" s="74"/>
      <c r="WEM2" s="74"/>
      <c r="WEN2" s="74"/>
      <c r="WEO2" s="74"/>
      <c r="WEP2" s="74"/>
      <c r="WEQ2" s="74"/>
      <c r="WER2" s="74"/>
      <c r="WES2" s="74"/>
      <c r="WET2" s="74"/>
      <c r="WEU2" s="74"/>
      <c r="WEV2" s="74"/>
      <c r="WEW2" s="74"/>
      <c r="WEX2" s="74"/>
      <c r="WEY2" s="74"/>
      <c r="WEZ2" s="74"/>
      <c r="WFA2" s="74"/>
      <c r="WFB2" s="74"/>
      <c r="WFC2" s="74"/>
      <c r="WFD2" s="74"/>
      <c r="WFE2" s="74"/>
      <c r="WFF2" s="74"/>
      <c r="WFG2" s="74"/>
      <c r="WFH2" s="74"/>
      <c r="WFI2" s="74"/>
      <c r="WFJ2" s="74"/>
      <c r="WFK2" s="74"/>
      <c r="WFL2" s="74"/>
      <c r="WFM2" s="74"/>
      <c r="WFN2" s="74"/>
      <c r="WFO2" s="74"/>
      <c r="WFP2" s="74"/>
      <c r="WFQ2" s="74"/>
      <c r="WFR2" s="74"/>
      <c r="WFS2" s="74"/>
      <c r="WFT2" s="74"/>
      <c r="WFU2" s="74"/>
      <c r="WFV2" s="74"/>
      <c r="WFW2" s="74"/>
      <c r="WFX2" s="74"/>
      <c r="WFY2" s="74"/>
      <c r="WFZ2" s="74"/>
      <c r="WGA2" s="74"/>
      <c r="WGB2" s="74"/>
      <c r="WGC2" s="74"/>
      <c r="WGD2" s="74"/>
      <c r="WGE2" s="74"/>
      <c r="WGF2" s="74"/>
      <c r="WGG2" s="74"/>
      <c r="WGH2" s="74"/>
      <c r="WGI2" s="74"/>
      <c r="WGJ2" s="74"/>
      <c r="WGK2" s="74"/>
      <c r="WGL2" s="74"/>
      <c r="WGM2" s="74"/>
      <c r="WGN2" s="74"/>
      <c r="WGO2" s="74"/>
      <c r="WGP2" s="74"/>
      <c r="WGQ2" s="74"/>
      <c r="WGR2" s="74"/>
      <c r="WGS2" s="74"/>
      <c r="WGT2" s="74"/>
      <c r="WGU2" s="74"/>
      <c r="WGV2" s="74"/>
      <c r="WGW2" s="74"/>
      <c r="WGX2" s="74"/>
      <c r="WGY2" s="74"/>
      <c r="WGZ2" s="74"/>
      <c r="WHA2" s="74"/>
      <c r="WHB2" s="74"/>
      <c r="WHC2" s="74"/>
      <c r="WHD2" s="74"/>
      <c r="WHE2" s="74"/>
      <c r="WHF2" s="74"/>
      <c r="WHG2" s="74"/>
      <c r="WHH2" s="74"/>
      <c r="WHI2" s="74"/>
      <c r="WHJ2" s="74"/>
      <c r="WHK2" s="74"/>
      <c r="WHL2" s="74"/>
      <c r="WHM2" s="74"/>
      <c r="WHN2" s="74"/>
      <c r="WHO2" s="74"/>
      <c r="WHP2" s="74"/>
      <c r="WHQ2" s="74"/>
      <c r="WHR2" s="74"/>
      <c r="WHS2" s="74"/>
      <c r="WHT2" s="74"/>
      <c r="WHU2" s="74"/>
      <c r="WHV2" s="74"/>
      <c r="WHW2" s="74"/>
      <c r="WHX2" s="74"/>
      <c r="WHY2" s="74"/>
      <c r="WHZ2" s="74"/>
      <c r="WIA2" s="74"/>
      <c r="WIB2" s="74"/>
      <c r="WIC2" s="74"/>
      <c r="WID2" s="74"/>
      <c r="WIE2" s="74"/>
      <c r="WIF2" s="74"/>
      <c r="WIG2" s="74"/>
      <c r="WIH2" s="74"/>
      <c r="WII2" s="74"/>
      <c r="WIJ2" s="74"/>
      <c r="WIK2" s="74"/>
      <c r="WIL2" s="74"/>
      <c r="WIM2" s="74"/>
      <c r="WIN2" s="74"/>
      <c r="WIO2" s="74"/>
      <c r="WIP2" s="74"/>
      <c r="WIQ2" s="74"/>
      <c r="WIR2" s="74"/>
      <c r="WIS2" s="74"/>
      <c r="WIT2" s="74"/>
      <c r="WIU2" s="74"/>
      <c r="WIV2" s="74"/>
      <c r="WIW2" s="74"/>
      <c r="WIX2" s="74"/>
      <c r="WIY2" s="74"/>
      <c r="WIZ2" s="74"/>
      <c r="WJA2" s="74"/>
      <c r="WJB2" s="74"/>
      <c r="WJC2" s="74"/>
      <c r="WJD2" s="74"/>
      <c r="WJE2" s="74"/>
      <c r="WJF2" s="74"/>
      <c r="WJG2" s="74"/>
      <c r="WJH2" s="74"/>
      <c r="WJI2" s="74"/>
      <c r="WJJ2" s="74"/>
      <c r="WJK2" s="74"/>
      <c r="WJL2" s="74"/>
      <c r="WJM2" s="74"/>
      <c r="WJN2" s="74"/>
      <c r="WJO2" s="74"/>
      <c r="WJP2" s="74"/>
      <c r="WJQ2" s="74"/>
      <c r="WJR2" s="74"/>
      <c r="WJS2" s="74"/>
      <c r="WJT2" s="74"/>
      <c r="WJU2" s="74"/>
      <c r="WJV2" s="74"/>
      <c r="WJW2" s="74"/>
      <c r="WJX2" s="74"/>
      <c r="WJY2" s="74"/>
      <c r="WJZ2" s="74"/>
      <c r="WKA2" s="74"/>
      <c r="WKB2" s="74"/>
      <c r="WKC2" s="74"/>
      <c r="WKD2" s="74"/>
      <c r="WKE2" s="74"/>
      <c r="WKF2" s="74"/>
      <c r="WKG2" s="74"/>
      <c r="WKH2" s="74"/>
      <c r="WKI2" s="74"/>
      <c r="WKJ2" s="74"/>
      <c r="WKK2" s="74"/>
      <c r="WKL2" s="74"/>
      <c r="WKM2" s="74"/>
      <c r="WKN2" s="74"/>
      <c r="WKO2" s="74"/>
      <c r="WKP2" s="74"/>
      <c r="WKQ2" s="74"/>
      <c r="WKR2" s="74"/>
      <c r="WKS2" s="74"/>
      <c r="WKT2" s="74"/>
      <c r="WKU2" s="74"/>
      <c r="WKV2" s="74"/>
      <c r="WKW2" s="74"/>
      <c r="WKX2" s="74"/>
      <c r="WKY2" s="74"/>
      <c r="WKZ2" s="74"/>
      <c r="WLA2" s="74"/>
      <c r="WLB2" s="74"/>
      <c r="WLC2" s="74"/>
      <c r="WLD2" s="74"/>
      <c r="WLE2" s="74"/>
      <c r="WLF2" s="74"/>
      <c r="WLG2" s="74"/>
      <c r="WLH2" s="74"/>
      <c r="WLI2" s="74"/>
      <c r="WLJ2" s="74"/>
      <c r="WLK2" s="74"/>
      <c r="WLL2" s="74"/>
      <c r="WLM2" s="74"/>
      <c r="WLN2" s="74"/>
      <c r="WLO2" s="74"/>
      <c r="WLP2" s="74"/>
      <c r="WLQ2" s="74"/>
      <c r="WLR2" s="74"/>
      <c r="WLS2" s="74"/>
      <c r="WLT2" s="74"/>
      <c r="WLU2" s="74"/>
      <c r="WLV2" s="74"/>
      <c r="WLW2" s="74"/>
      <c r="WLX2" s="74"/>
      <c r="WLY2" s="74"/>
      <c r="WLZ2" s="74"/>
      <c r="WMA2" s="74"/>
      <c r="WMB2" s="74"/>
      <c r="WMC2" s="74"/>
      <c r="WMD2" s="74"/>
      <c r="WME2" s="74"/>
      <c r="WMF2" s="74"/>
      <c r="WMG2" s="74"/>
      <c r="WMH2" s="74"/>
      <c r="WMI2" s="74"/>
      <c r="WMJ2" s="74"/>
      <c r="WMK2" s="74"/>
      <c r="WML2" s="74"/>
      <c r="WMM2" s="74"/>
      <c r="WMN2" s="74"/>
      <c r="WMO2" s="74"/>
      <c r="WMP2" s="74"/>
      <c r="WMQ2" s="74"/>
      <c r="WMR2" s="74"/>
      <c r="WMS2" s="74"/>
      <c r="WMT2" s="74"/>
      <c r="WMU2" s="74"/>
      <c r="WMV2" s="74"/>
      <c r="WMW2" s="74"/>
      <c r="WMX2" s="74"/>
      <c r="WMY2" s="74"/>
      <c r="WMZ2" s="74"/>
      <c r="WNA2" s="74"/>
      <c r="WNB2" s="74"/>
      <c r="WNC2" s="74"/>
      <c r="WND2" s="74"/>
      <c r="WNE2" s="74"/>
      <c r="WNF2" s="74"/>
      <c r="WNG2" s="74"/>
      <c r="WNH2" s="74"/>
      <c r="WNI2" s="74"/>
      <c r="WNJ2" s="74"/>
      <c r="WNK2" s="74"/>
      <c r="WNL2" s="74"/>
      <c r="WNM2" s="74"/>
      <c r="WNN2" s="74"/>
      <c r="WNO2" s="74"/>
      <c r="WNP2" s="74"/>
      <c r="WNQ2" s="74"/>
      <c r="WNR2" s="74"/>
      <c r="WNS2" s="74"/>
      <c r="WNT2" s="74"/>
      <c r="WNU2" s="74"/>
      <c r="WNV2" s="74"/>
      <c r="WNW2" s="74"/>
      <c r="WNX2" s="74"/>
      <c r="WNY2" s="74"/>
      <c r="WNZ2" s="74"/>
      <c r="WOA2" s="74"/>
      <c r="WOB2" s="74"/>
      <c r="WOC2" s="74"/>
      <c r="WOD2" s="74"/>
      <c r="WOE2" s="74"/>
      <c r="WOF2" s="74"/>
      <c r="WOG2" s="74"/>
      <c r="WOH2" s="74"/>
      <c r="WOI2" s="74"/>
      <c r="WOJ2" s="74"/>
      <c r="WOK2" s="74"/>
      <c r="WOL2" s="74"/>
      <c r="WOM2" s="74"/>
      <c r="WON2" s="74"/>
      <c r="WOO2" s="74"/>
      <c r="WOP2" s="74"/>
      <c r="WOQ2" s="74"/>
      <c r="WOR2" s="74"/>
      <c r="WOS2" s="74"/>
      <c r="WOT2" s="74"/>
      <c r="WOU2" s="74"/>
      <c r="WOV2" s="74"/>
      <c r="WOW2" s="74"/>
      <c r="WOX2" s="74"/>
      <c r="WOY2" s="74"/>
      <c r="WOZ2" s="74"/>
      <c r="WPA2" s="74"/>
      <c r="WPB2" s="74"/>
      <c r="WPC2" s="74"/>
      <c r="WPD2" s="74"/>
      <c r="WPE2" s="74"/>
      <c r="WPF2" s="74"/>
      <c r="WPG2" s="74"/>
      <c r="WPH2" s="74"/>
      <c r="WPI2" s="74"/>
      <c r="WPJ2" s="74"/>
      <c r="WPK2" s="74"/>
      <c r="WPL2" s="74"/>
      <c r="WPM2" s="74"/>
      <c r="WPN2" s="74"/>
      <c r="WPO2" s="74"/>
      <c r="WPP2" s="74"/>
      <c r="WPQ2" s="74"/>
      <c r="WPR2" s="74"/>
      <c r="WPS2" s="74"/>
      <c r="WPT2" s="74"/>
      <c r="WPU2" s="74"/>
      <c r="WPV2" s="74"/>
      <c r="WPW2" s="74"/>
      <c r="WPX2" s="74"/>
      <c r="WPY2" s="74"/>
      <c r="WPZ2" s="74"/>
      <c r="WQA2" s="74"/>
      <c r="WQB2" s="74"/>
      <c r="WQC2" s="74"/>
      <c r="WQD2" s="74"/>
      <c r="WQE2" s="74"/>
      <c r="WQF2" s="74"/>
      <c r="WQG2" s="74"/>
      <c r="WQH2" s="74"/>
      <c r="WQI2" s="74"/>
      <c r="WQJ2" s="74"/>
      <c r="WQK2" s="74"/>
      <c r="WQL2" s="74"/>
      <c r="WQM2" s="74"/>
      <c r="WQN2" s="74"/>
      <c r="WQO2" s="74"/>
      <c r="WQP2" s="74"/>
      <c r="WQQ2" s="74"/>
      <c r="WQR2" s="74"/>
      <c r="WQS2" s="74"/>
      <c r="WQT2" s="74"/>
      <c r="WQU2" s="74"/>
      <c r="WQV2" s="74"/>
      <c r="WQW2" s="74"/>
      <c r="WQX2" s="74"/>
      <c r="WQY2" s="74"/>
      <c r="WQZ2" s="74"/>
      <c r="WRA2" s="74"/>
      <c r="WRB2" s="74"/>
      <c r="WRC2" s="74"/>
      <c r="WRD2" s="74"/>
      <c r="WRE2" s="74"/>
      <c r="WRF2" s="74"/>
      <c r="WRG2" s="74"/>
      <c r="WRH2" s="74"/>
      <c r="WRI2" s="74"/>
      <c r="WRJ2" s="74"/>
      <c r="WRK2" s="74"/>
      <c r="WRL2" s="74"/>
      <c r="WRM2" s="74"/>
      <c r="WRN2" s="74"/>
      <c r="WRO2" s="74"/>
      <c r="WRP2" s="74"/>
      <c r="WRQ2" s="74"/>
      <c r="WRR2" s="74"/>
      <c r="WRS2" s="74"/>
      <c r="WRT2" s="74"/>
      <c r="WRU2" s="74"/>
      <c r="WRV2" s="74"/>
      <c r="WRW2" s="74"/>
      <c r="WRX2" s="74"/>
      <c r="WRY2" s="74"/>
      <c r="WRZ2" s="74"/>
      <c r="WSA2" s="74"/>
      <c r="WSB2" s="74"/>
      <c r="WSC2" s="74"/>
      <c r="WSD2" s="74"/>
      <c r="WSE2" s="74"/>
      <c r="WSF2" s="74"/>
      <c r="WSG2" s="74"/>
      <c r="WSH2" s="74"/>
      <c r="WSI2" s="74"/>
      <c r="WSJ2" s="74"/>
      <c r="WSK2" s="74"/>
      <c r="WSL2" s="74"/>
      <c r="WSM2" s="74"/>
      <c r="WSN2" s="74"/>
      <c r="WSO2" s="74"/>
      <c r="WSP2" s="74"/>
      <c r="WSQ2" s="74"/>
      <c r="WSR2" s="74"/>
      <c r="WSS2" s="74"/>
      <c r="WST2" s="74"/>
      <c r="WSU2" s="74"/>
      <c r="WSV2" s="74"/>
      <c r="WSW2" s="74"/>
      <c r="WSX2" s="74"/>
      <c r="WSY2" s="74"/>
      <c r="WSZ2" s="74"/>
      <c r="WTA2" s="74"/>
      <c r="WTB2" s="74"/>
      <c r="WTC2" s="74"/>
      <c r="WTD2" s="74"/>
      <c r="WTE2" s="74"/>
      <c r="WTF2" s="74"/>
      <c r="WTG2" s="74"/>
      <c r="WTH2" s="74"/>
      <c r="WTI2" s="74"/>
      <c r="WTJ2" s="74"/>
      <c r="WTK2" s="74"/>
      <c r="WTL2" s="74"/>
      <c r="WTM2" s="74"/>
      <c r="WTN2" s="74"/>
      <c r="WTO2" s="74"/>
      <c r="WTP2" s="74"/>
      <c r="WTQ2" s="74"/>
      <c r="WTR2" s="74"/>
      <c r="WTS2" s="74"/>
      <c r="WTT2" s="74"/>
      <c r="WTU2" s="74"/>
      <c r="WTV2" s="74"/>
      <c r="WTW2" s="74"/>
      <c r="WTX2" s="74"/>
      <c r="WTY2" s="74"/>
      <c r="WTZ2" s="74"/>
      <c r="WUA2" s="74"/>
      <c r="WUB2" s="74"/>
      <c r="WUC2" s="74"/>
      <c r="WUD2" s="74"/>
      <c r="WUE2" s="74"/>
      <c r="WUF2" s="74"/>
      <c r="WUG2" s="74"/>
      <c r="WUH2" s="74"/>
      <c r="WUI2" s="74"/>
      <c r="WUJ2" s="74"/>
      <c r="WUK2" s="74"/>
      <c r="WUL2" s="74"/>
      <c r="WUM2" s="74"/>
      <c r="WUN2" s="74"/>
      <c r="WUO2" s="74"/>
      <c r="WUP2" s="74"/>
      <c r="WUQ2" s="74"/>
      <c r="WUR2" s="74"/>
      <c r="WUS2" s="74"/>
      <c r="WUT2" s="74"/>
      <c r="WUU2" s="74"/>
      <c r="WUV2" s="74"/>
      <c r="WUW2" s="74"/>
      <c r="WUX2" s="74"/>
      <c r="WUY2" s="74"/>
      <c r="WUZ2" s="74"/>
      <c r="WVA2" s="74"/>
      <c r="WVB2" s="74"/>
      <c r="WVC2" s="74"/>
      <c r="WVD2" s="74"/>
      <c r="WVE2" s="74"/>
      <c r="WVF2" s="74"/>
      <c r="WVG2" s="74"/>
      <c r="WVH2" s="74"/>
      <c r="WVI2" s="74"/>
      <c r="WVJ2" s="74"/>
      <c r="WVK2" s="74"/>
      <c r="WVL2" s="74"/>
      <c r="WVM2" s="74"/>
      <c r="WVN2" s="74"/>
      <c r="WVO2" s="74"/>
      <c r="WVP2" s="74"/>
      <c r="WVQ2" s="74"/>
      <c r="WVR2" s="74"/>
      <c r="WVS2" s="74"/>
      <c r="WVT2" s="74"/>
      <c r="WVU2" s="74"/>
      <c r="WVV2" s="74"/>
      <c r="WVW2" s="74"/>
      <c r="WVX2" s="74"/>
      <c r="WVY2" s="74"/>
      <c r="WVZ2" s="74"/>
      <c r="WWA2" s="74"/>
      <c r="WWB2" s="74"/>
      <c r="WWC2" s="74"/>
      <c r="WWD2" s="74"/>
      <c r="WWE2" s="74"/>
      <c r="WWF2" s="74"/>
      <c r="WWG2" s="74"/>
      <c r="WWH2" s="74"/>
      <c r="WWI2" s="74"/>
      <c r="WWJ2" s="74"/>
      <c r="WWK2" s="74"/>
      <c r="WWL2" s="74"/>
      <c r="WWM2" s="74"/>
      <c r="WWN2" s="74"/>
      <c r="WWO2" s="74"/>
      <c r="WWP2" s="74"/>
      <c r="WWQ2" s="74"/>
      <c r="WWR2" s="74"/>
      <c r="WWS2" s="74"/>
      <c r="WWT2" s="74"/>
      <c r="WWU2" s="74"/>
      <c r="WWV2" s="74"/>
      <c r="WWW2" s="74"/>
      <c r="WWX2" s="74"/>
      <c r="WWY2" s="74"/>
      <c r="WWZ2" s="74"/>
      <c r="WXA2" s="74"/>
      <c r="WXB2" s="74"/>
      <c r="WXC2" s="74"/>
      <c r="WXD2" s="74"/>
      <c r="WXE2" s="74"/>
      <c r="WXF2" s="74"/>
      <c r="WXG2" s="74"/>
      <c r="WXH2" s="74"/>
      <c r="WXI2" s="74"/>
      <c r="WXJ2" s="74"/>
      <c r="WXK2" s="74"/>
      <c r="WXL2" s="74"/>
      <c r="WXM2" s="74"/>
      <c r="WXN2" s="74"/>
      <c r="WXO2" s="74"/>
      <c r="WXP2" s="74"/>
      <c r="WXQ2" s="74"/>
      <c r="WXR2" s="74"/>
      <c r="WXS2" s="74"/>
      <c r="WXT2" s="74"/>
      <c r="WXU2" s="74"/>
      <c r="WXV2" s="74"/>
      <c r="WXW2" s="74"/>
      <c r="WXX2" s="74"/>
      <c r="WXY2" s="74"/>
      <c r="WXZ2" s="74"/>
      <c r="WYA2" s="74"/>
      <c r="WYB2" s="74"/>
      <c r="WYC2" s="74"/>
      <c r="WYD2" s="74"/>
      <c r="WYE2" s="74"/>
      <c r="WYF2" s="74"/>
      <c r="WYG2" s="74"/>
      <c r="WYH2" s="74"/>
      <c r="WYI2" s="74"/>
      <c r="WYJ2" s="74"/>
      <c r="WYK2" s="74"/>
      <c r="WYL2" s="74"/>
      <c r="WYM2" s="74"/>
      <c r="WYN2" s="74"/>
      <c r="WYO2" s="74"/>
      <c r="WYP2" s="74"/>
      <c r="WYQ2" s="74"/>
      <c r="WYR2" s="74"/>
      <c r="WYS2" s="74"/>
      <c r="WYT2" s="74"/>
      <c r="WYU2" s="74"/>
      <c r="WYV2" s="74"/>
      <c r="WYW2" s="74"/>
      <c r="WYX2" s="74"/>
      <c r="WYY2" s="74"/>
      <c r="WYZ2" s="74"/>
      <c r="WZA2" s="74"/>
      <c r="WZB2" s="74"/>
      <c r="WZC2" s="74"/>
      <c r="WZD2" s="74"/>
      <c r="WZE2" s="74"/>
      <c r="WZF2" s="74"/>
      <c r="WZG2" s="74"/>
      <c r="WZH2" s="74"/>
      <c r="WZI2" s="74"/>
      <c r="WZJ2" s="74"/>
      <c r="WZK2" s="74"/>
      <c r="WZL2" s="74"/>
      <c r="WZM2" s="74"/>
      <c r="WZN2" s="74"/>
      <c r="WZO2" s="74"/>
      <c r="WZP2" s="74"/>
      <c r="WZQ2" s="74"/>
      <c r="WZR2" s="74"/>
      <c r="WZS2" s="74"/>
      <c r="WZT2" s="74"/>
      <c r="WZU2" s="74"/>
      <c r="WZV2" s="74"/>
      <c r="WZW2" s="74"/>
      <c r="WZX2" s="74"/>
      <c r="WZY2" s="74"/>
      <c r="WZZ2" s="74"/>
      <c r="XAA2" s="74"/>
      <c r="XAB2" s="74"/>
      <c r="XAC2" s="74"/>
      <c r="XAD2" s="74"/>
      <c r="XAE2" s="74"/>
      <c r="XAF2" s="74"/>
      <c r="XAG2" s="74"/>
      <c r="XAH2" s="74"/>
      <c r="XAI2" s="74"/>
      <c r="XAJ2" s="74"/>
      <c r="XAK2" s="74"/>
      <c r="XAL2" s="74"/>
      <c r="XAM2" s="74"/>
      <c r="XAN2" s="74"/>
      <c r="XAO2" s="74"/>
      <c r="XAP2" s="74"/>
      <c r="XAQ2" s="74"/>
      <c r="XAR2" s="74"/>
      <c r="XAS2" s="74"/>
      <c r="XAT2" s="74"/>
      <c r="XAU2" s="74"/>
      <c r="XAV2" s="74"/>
      <c r="XAW2" s="74"/>
      <c r="XAX2" s="74"/>
      <c r="XAY2" s="74"/>
      <c r="XAZ2" s="74"/>
      <c r="XBA2" s="74"/>
      <c r="XBB2" s="74"/>
      <c r="XBC2" s="74"/>
      <c r="XBD2" s="74"/>
      <c r="XBE2" s="74"/>
      <c r="XBF2" s="74"/>
      <c r="XBG2" s="74"/>
      <c r="XBH2" s="74"/>
      <c r="XBI2" s="74"/>
      <c r="XBJ2" s="74"/>
      <c r="XBK2" s="74"/>
      <c r="XBL2" s="74"/>
      <c r="XBM2" s="74"/>
      <c r="XBN2" s="74"/>
      <c r="XBO2" s="74"/>
      <c r="XBP2" s="74"/>
      <c r="XBQ2" s="74"/>
      <c r="XBR2" s="74"/>
      <c r="XBS2" s="74"/>
      <c r="XBT2" s="74"/>
      <c r="XBU2" s="74"/>
      <c r="XBV2" s="74"/>
      <c r="XBW2" s="74"/>
      <c r="XBX2" s="74"/>
      <c r="XBY2" s="74"/>
      <c r="XBZ2" s="74"/>
      <c r="XCA2" s="74"/>
      <c r="XCB2" s="74"/>
      <c r="XCC2" s="74"/>
      <c r="XCD2" s="74"/>
      <c r="XCE2" s="74"/>
      <c r="XCF2" s="74"/>
      <c r="XCG2" s="74"/>
      <c r="XCH2" s="74"/>
      <c r="XCI2" s="74"/>
      <c r="XCJ2" s="74"/>
      <c r="XCK2" s="74"/>
      <c r="XCL2" s="74"/>
      <c r="XCM2" s="74"/>
      <c r="XCN2" s="74"/>
      <c r="XCO2" s="74"/>
      <c r="XCP2" s="74"/>
      <c r="XCQ2" s="74"/>
      <c r="XCR2" s="74"/>
      <c r="XCS2" s="74"/>
      <c r="XCT2" s="74"/>
      <c r="XCU2" s="74"/>
      <c r="XCV2" s="74"/>
      <c r="XCW2" s="74"/>
      <c r="XCX2" s="74"/>
      <c r="XCY2" s="74"/>
      <c r="XCZ2" s="74"/>
      <c r="XDA2" s="74"/>
      <c r="XDB2" s="74"/>
      <c r="XDC2" s="74"/>
      <c r="XDD2" s="74"/>
      <c r="XDE2" s="74"/>
      <c r="XDF2" s="74"/>
      <c r="XDG2" s="74"/>
      <c r="XDH2" s="74"/>
      <c r="XDI2" s="74"/>
      <c r="XDJ2" s="74"/>
      <c r="XDK2" s="74"/>
      <c r="XDL2" s="74"/>
      <c r="XDM2" s="74"/>
      <c r="XDN2" s="74"/>
      <c r="XDO2" s="74"/>
      <c r="XDP2" s="74"/>
      <c r="XDQ2" s="74"/>
      <c r="XDR2" s="74"/>
      <c r="XDS2" s="74"/>
      <c r="XDT2" s="74"/>
      <c r="XDU2" s="74"/>
      <c r="XDV2" s="74"/>
      <c r="XDW2" s="74"/>
      <c r="XDX2" s="74"/>
      <c r="XDY2" s="74"/>
      <c r="XDZ2" s="74"/>
      <c r="XEA2" s="74"/>
      <c r="XEB2" s="74"/>
      <c r="XEC2" s="74"/>
      <c r="XED2" s="74"/>
      <c r="XEE2" s="74"/>
      <c r="XEF2" s="74"/>
      <c r="XEG2" s="74"/>
      <c r="XEH2" s="74"/>
      <c r="XEI2" s="74"/>
      <c r="XEJ2" s="74"/>
      <c r="XEK2" s="74"/>
      <c r="XEL2" s="74"/>
      <c r="XEM2" s="74"/>
      <c r="XEN2" s="74"/>
      <c r="XEO2" s="74"/>
      <c r="XEP2" s="74"/>
      <c r="XEQ2" s="74"/>
      <c r="XER2" s="74"/>
      <c r="XES2" s="74"/>
      <c r="XET2" s="74"/>
      <c r="XEU2" s="74"/>
      <c r="XEV2" s="74"/>
      <c r="XEW2" s="74"/>
      <c r="XEX2" s="74"/>
      <c r="XEY2" s="74"/>
      <c r="XEZ2" s="74"/>
      <c r="XFA2" s="74"/>
      <c r="XFB2" s="74"/>
      <c r="XFC2" s="74"/>
    </row>
    <row r="3" spans="1:16383" ht="20.100000000000001" customHeight="1" thickBot="1" x14ac:dyDescent="0.3">
      <c r="B3" s="24"/>
      <c r="C3" s="24"/>
    </row>
    <row r="4" spans="1:16383" ht="20.100000000000001" customHeight="1" thickBot="1" x14ac:dyDescent="0.25">
      <c r="B4" s="72" t="s">
        <v>95</v>
      </c>
      <c r="C4" s="84" t="s">
        <v>176</v>
      </c>
      <c r="D4" s="84" t="s">
        <v>177</v>
      </c>
      <c r="E4" s="84" t="s">
        <v>96</v>
      </c>
    </row>
    <row r="5" spans="1:16383" ht="20.100000000000001" customHeight="1" x14ac:dyDescent="0.2">
      <c r="A5" s="5"/>
      <c r="B5" s="28" t="s">
        <v>97</v>
      </c>
      <c r="C5" s="85">
        <f>SUMIF('Personnel Salary and Fringe'!I:I,C$4, 'Personnel Salary and Fringe'!J:J)</f>
        <v>0</v>
      </c>
      <c r="D5" s="85">
        <f>SUMIF('Personnel Salary and Fringe'!I:I,D$4, 'Personnel Salary and Fringe'!J:J)</f>
        <v>0</v>
      </c>
      <c r="E5" s="85">
        <f>SUM(D5,C5)</f>
        <v>0</v>
      </c>
      <c r="F5" s="68"/>
    </row>
    <row r="6" spans="1:16383" ht="20.100000000000001" customHeight="1" x14ac:dyDescent="0.2">
      <c r="B6" s="28" t="s">
        <v>98</v>
      </c>
      <c r="C6" s="85">
        <f>SUMIF('Personnel Salary and Fringe'!I:I,C$4, 'Personnel Salary and Fringe'!K:K)</f>
        <v>0</v>
      </c>
      <c r="D6" s="85">
        <f>SUMIF('Personnel Salary and Fringe'!I:I,D$4, 'Personnel Salary and Fringe'!K:K)</f>
        <v>0</v>
      </c>
      <c r="E6" s="85">
        <f>SUM(D6,C6)</f>
        <v>0</v>
      </c>
      <c r="F6" s="68"/>
    </row>
    <row r="7" spans="1:16383" ht="20.100000000000001" customHeight="1" x14ac:dyDescent="0.2">
      <c r="B7" s="28" t="s">
        <v>99</v>
      </c>
      <c r="C7" s="85">
        <f>SUMIF(Contracts!$K:$K, C$4, Contracts!$L:$L)</f>
        <v>0</v>
      </c>
      <c r="D7" s="85">
        <f>SUMIF(Contracts!$K:$K, D$4, Contracts!$L:$L)</f>
        <v>0</v>
      </c>
      <c r="E7" s="85">
        <f t="shared" ref="E7:E17" si="0">SUM(D7,C7)</f>
        <v>0</v>
      </c>
      <c r="F7" s="68"/>
    </row>
    <row r="8" spans="1:16383" ht="20.100000000000001" customHeight="1" x14ac:dyDescent="0.2">
      <c r="B8" s="28" t="s">
        <v>100</v>
      </c>
      <c r="C8" s="85">
        <f>SUMIF(Consultants!$K:$K, C$4, Consultants!$L:$L)</f>
        <v>0</v>
      </c>
      <c r="D8" s="85">
        <f>SUMIF(Consultants!$K:$K, D$4, Consultants!$L:$L)</f>
        <v>0</v>
      </c>
      <c r="E8" s="85">
        <f t="shared" si="0"/>
        <v>0</v>
      </c>
      <c r="F8" s="68"/>
    </row>
    <row r="9" spans="1:16383" ht="20.100000000000001" customHeight="1" x14ac:dyDescent="0.2">
      <c r="B9" s="28" t="s">
        <v>101</v>
      </c>
      <c r="C9" s="85">
        <f>Equipment!H45</f>
        <v>0</v>
      </c>
      <c r="D9" s="85">
        <f>Equipment!I45</f>
        <v>0</v>
      </c>
      <c r="E9" s="85">
        <f t="shared" si="0"/>
        <v>0</v>
      </c>
      <c r="F9" s="68"/>
    </row>
    <row r="10" spans="1:16383" ht="20.100000000000001" customHeight="1" x14ac:dyDescent="0.2">
      <c r="B10" s="28" t="s">
        <v>102</v>
      </c>
      <c r="C10" s="85">
        <f>Supplies!I44</f>
        <v>0</v>
      </c>
      <c r="D10" s="85">
        <f>Supplies!J44</f>
        <v>0</v>
      </c>
      <c r="E10" s="85">
        <f t="shared" si="0"/>
        <v>0</v>
      </c>
      <c r="F10" s="68"/>
    </row>
    <row r="11" spans="1:16383" ht="20.100000000000001" customHeight="1" x14ac:dyDescent="0.2">
      <c r="B11" s="28" t="s">
        <v>103</v>
      </c>
      <c r="C11" s="85">
        <f>Travel!J44</f>
        <v>0</v>
      </c>
      <c r="D11" s="85">
        <f>Travel!K44</f>
        <v>0</v>
      </c>
      <c r="E11" s="85">
        <f t="shared" si="0"/>
        <v>0</v>
      </c>
      <c r="F11" s="68"/>
    </row>
    <row r="12" spans="1:16383" ht="20.100000000000001" customHeight="1" thickBot="1" x14ac:dyDescent="0.25">
      <c r="B12" s="29" t="s">
        <v>104</v>
      </c>
      <c r="C12" s="86">
        <f>Other!H44</f>
        <v>0</v>
      </c>
      <c r="D12" s="86">
        <f>Other!I44</f>
        <v>0</v>
      </c>
      <c r="E12" s="85">
        <f t="shared" si="0"/>
        <v>0</v>
      </c>
      <c r="F12" s="68"/>
    </row>
    <row r="13" spans="1:16383" ht="20.100000000000001" customHeight="1" x14ac:dyDescent="0.2">
      <c r="B13" s="30" t="s">
        <v>105</v>
      </c>
      <c r="C13" s="87">
        <f>SUM(C5:C12)</f>
        <v>0</v>
      </c>
      <c r="D13" s="87">
        <f>SUM(D5:D12)</f>
        <v>0</v>
      </c>
      <c r="E13" s="85">
        <f t="shared" si="0"/>
        <v>0</v>
      </c>
    </row>
    <row r="14" spans="1:16383" ht="19.5" customHeight="1" thickBot="1" x14ac:dyDescent="0.25">
      <c r="B14" s="31" t="s">
        <v>106</v>
      </c>
      <c r="C14" s="90"/>
      <c r="D14" s="90"/>
      <c r="E14" s="85">
        <f t="shared" si="0"/>
        <v>0</v>
      </c>
    </row>
    <row r="15" spans="1:16383" ht="20.100000000000001" customHeight="1" thickBot="1" x14ac:dyDescent="0.25">
      <c r="B15" s="71" t="s">
        <v>107</v>
      </c>
      <c r="C15" s="88">
        <f>SUM(C13:C14)</f>
        <v>0</v>
      </c>
      <c r="D15" s="88">
        <f>SUM(D13:D14)</f>
        <v>0</v>
      </c>
      <c r="E15" s="85">
        <f t="shared" si="0"/>
        <v>0</v>
      </c>
    </row>
    <row r="16" spans="1:16383" ht="20.100000000000001" customHeight="1" thickBot="1" x14ac:dyDescent="0.25">
      <c r="B16" s="71" t="s">
        <v>108</v>
      </c>
      <c r="C16" s="89"/>
      <c r="D16" s="89"/>
      <c r="E16" s="85">
        <f t="shared" si="0"/>
        <v>0</v>
      </c>
    </row>
    <row r="17" spans="1:5" ht="20.100000000000001" customHeight="1" thickBot="1" x14ac:dyDescent="0.25">
      <c r="B17" s="71" t="s">
        <v>109</v>
      </c>
      <c r="C17" s="88">
        <f>C16-C15</f>
        <v>0</v>
      </c>
      <c r="D17" s="88">
        <f>D16-D15</f>
        <v>0</v>
      </c>
      <c r="E17" s="85">
        <f t="shared" si="0"/>
        <v>0</v>
      </c>
    </row>
    <row r="18" spans="1:5" x14ac:dyDescent="0.2">
      <c r="B18" s="27"/>
      <c r="C18" s="27"/>
    </row>
    <row r="19" spans="1:5" ht="13.5" thickBot="1" x14ac:dyDescent="0.25"/>
    <row r="20" spans="1:5" ht="14.25" customHeight="1" thickBot="1" x14ac:dyDescent="0.25">
      <c r="B20" s="220" t="s">
        <v>110</v>
      </c>
      <c r="C20" s="221"/>
      <c r="D20" s="221"/>
      <c r="E20" s="222"/>
    </row>
    <row r="21" spans="1:5" ht="39" thickBot="1" x14ac:dyDescent="0.25">
      <c r="A21" s="186" t="s">
        <v>111</v>
      </c>
      <c r="B21" s="223"/>
      <c r="C21" s="224"/>
      <c r="D21" s="224"/>
      <c r="E21" s="225"/>
    </row>
    <row r="22" spans="1:5" x14ac:dyDescent="0.2">
      <c r="B22" s="3" t="s">
        <v>112</v>
      </c>
    </row>
    <row r="23" spans="1:5" x14ac:dyDescent="0.2"/>
    <row r="24" spans="1:5" hidden="1" x14ac:dyDescent="0.2"/>
    <row r="25" spans="1:5" hidden="1" x14ac:dyDescent="0.2"/>
    <row r="26" spans="1:5" hidden="1" x14ac:dyDescent="0.2"/>
    <row r="27" spans="1:5" hidden="1" x14ac:dyDescent="0.2"/>
    <row r="28" spans="1:5" hidden="1" x14ac:dyDescent="0.2"/>
    <row r="29" spans="1:5" hidden="1" x14ac:dyDescent="0.2"/>
    <row r="30" spans="1:5" hidden="1" x14ac:dyDescent="0.2"/>
    <row r="31" spans="1:5" hidden="1" x14ac:dyDescent="0.2"/>
    <row r="32" spans="1:5" hidden="1" x14ac:dyDescent="0.2"/>
  </sheetData>
  <sheetProtection formatRows="0"/>
  <customSheetViews>
    <customSheetView guid="{7CD38D30-378B-4F82-84EA-B9D30A1B9308}" showGridLines="0" hiddenRows="1" hiddenColumns="1">
      <selection activeCell="I4" sqref="I4"/>
    </customSheetView>
  </customSheetViews>
  <mergeCells count="2">
    <mergeCell ref="B20:E20"/>
    <mergeCell ref="B21:E21"/>
  </mergeCells>
  <conditionalFormatting sqref="F7">
    <cfRule type="expression" dxfId="42" priority="5">
      <formula>AND($F$7&lt;0.33,$F$7&gt;0)</formula>
    </cfRule>
  </conditionalFormatting>
  <conditionalFormatting sqref="F11">
    <cfRule type="expression" dxfId="41" priority="4">
      <formula>$F$11&gt;0.1</formula>
    </cfRule>
  </conditionalFormatting>
  <conditionalFormatting sqref="C17:D17">
    <cfRule type="expression" dxfId="40" priority="3">
      <formula>$C$17&lt;0</formula>
    </cfRule>
  </conditionalFormatting>
  <printOptions horizontalCentered="1"/>
  <pageMargins left="0.25" right="0.25" top="0.75" bottom="0.75" header="0.3" footer="0.3"/>
  <pageSetup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  <pageSetUpPr fitToPage="1"/>
  </sheetPr>
  <dimension ref="A1:Q523"/>
  <sheetViews>
    <sheetView showGridLines="0" zoomScaleNormal="100" workbookViewId="0">
      <pane ySplit="2" topLeftCell="A3" activePane="bottomLeft" state="frozen"/>
      <selection activeCell="B21" sqref="B21:C23"/>
      <selection pane="bottomLeft" activeCell="A3" sqref="A3"/>
    </sheetView>
  </sheetViews>
  <sheetFormatPr defaultColWidth="0" defaultRowHeight="14.25" zeroHeight="1" x14ac:dyDescent="0.2"/>
  <cols>
    <col min="1" max="1" width="2.625" style="65" customWidth="1"/>
    <col min="2" max="2" width="25.375" style="56" customWidth="1"/>
    <col min="3" max="3" width="19.875" style="56" customWidth="1"/>
    <col min="4" max="6" width="13.75" style="56" customWidth="1"/>
    <col min="7" max="7" width="18.125" style="56" customWidth="1"/>
    <col min="8" max="8" width="4.125" style="44" customWidth="1"/>
    <col min="9" max="9" width="19.875" style="177" hidden="1" customWidth="1"/>
    <col min="10" max="11" width="11.375" style="177" hidden="1" customWidth="1"/>
    <col min="12" max="12" width="11.375" style="91" hidden="1" customWidth="1"/>
    <col min="13" max="16" width="9" style="42" hidden="1" customWidth="1"/>
    <col min="17" max="17" width="9" style="41" hidden="1" customWidth="1"/>
    <col min="18" max="16384" width="9" style="25" hidden="1"/>
  </cols>
  <sheetData>
    <row r="1" spans="1:16" ht="24" customHeight="1" x14ac:dyDescent="0.2">
      <c r="B1" s="49"/>
      <c r="C1" s="49"/>
      <c r="D1" s="49"/>
      <c r="E1" s="49"/>
      <c r="F1" s="49"/>
      <c r="G1" s="49"/>
      <c r="H1" s="67"/>
      <c r="M1" s="66"/>
      <c r="N1" s="66"/>
      <c r="O1" s="66"/>
      <c r="P1" s="66"/>
    </row>
    <row r="2" spans="1:16" ht="15.75" x14ac:dyDescent="0.25">
      <c r="A2" s="40"/>
      <c r="B2" s="4" t="s">
        <v>113</v>
      </c>
      <c r="C2" s="4"/>
      <c r="D2" s="82" t="s">
        <v>114</v>
      </c>
      <c r="E2" s="93">
        <f>SUM(J:J)</f>
        <v>0</v>
      </c>
      <c r="F2" s="82" t="s">
        <v>115</v>
      </c>
      <c r="G2" s="93">
        <f>SUM(K:K)</f>
        <v>0</v>
      </c>
      <c r="H2" s="49"/>
      <c r="I2" s="177" t="s">
        <v>116</v>
      </c>
      <c r="J2" s="177" t="s">
        <v>117</v>
      </c>
      <c r="K2" s="177" t="s">
        <v>118</v>
      </c>
      <c r="L2" s="91" t="s">
        <v>119</v>
      </c>
      <c r="M2" s="66"/>
      <c r="N2" s="66"/>
      <c r="O2" s="66"/>
      <c r="P2" s="66"/>
    </row>
    <row r="3" spans="1:16" ht="15" thickBot="1" x14ac:dyDescent="0.25">
      <c r="H3" s="67"/>
      <c r="M3" s="66"/>
      <c r="N3" s="66"/>
      <c r="O3" s="66"/>
      <c r="P3" s="66"/>
    </row>
    <row r="4" spans="1:16" ht="14.25" customHeight="1" x14ac:dyDescent="0.2">
      <c r="A4" s="59">
        <f>(ROW()-4)/Offset_Personnel+1</f>
        <v>1</v>
      </c>
      <c r="B4" s="241" t="s">
        <v>120</v>
      </c>
      <c r="C4" s="242"/>
      <c r="D4" s="242"/>
      <c r="E4" s="242"/>
      <c r="F4" s="242"/>
      <c r="G4" s="243"/>
      <c r="H4" s="67"/>
      <c r="M4" s="66"/>
      <c r="N4" s="66"/>
      <c r="O4" s="66"/>
      <c r="P4" s="66"/>
    </row>
    <row r="5" spans="1:16" ht="25.5" x14ac:dyDescent="0.2">
      <c r="B5" s="52"/>
      <c r="C5" s="53" t="s">
        <v>121</v>
      </c>
      <c r="D5" s="53" t="s">
        <v>122</v>
      </c>
      <c r="E5" s="53" t="s">
        <v>123</v>
      </c>
      <c r="F5" s="53" t="s">
        <v>124</v>
      </c>
      <c r="G5" s="54" t="s">
        <v>97</v>
      </c>
      <c r="H5" s="67"/>
      <c r="M5" s="66"/>
      <c r="N5" s="66"/>
      <c r="O5" s="66"/>
      <c r="P5" s="66"/>
    </row>
    <row r="6" spans="1:16" ht="15" thickBot="1" x14ac:dyDescent="0.25">
      <c r="B6" s="210"/>
      <c r="C6" s="21"/>
      <c r="D6" s="113"/>
      <c r="E6" s="112"/>
      <c r="F6" s="22"/>
      <c r="G6" s="70">
        <f>D6/12*E6*F6</f>
        <v>0</v>
      </c>
      <c r="H6" s="67"/>
      <c r="M6" s="66"/>
      <c r="N6" s="66"/>
      <c r="O6" s="66"/>
      <c r="P6" s="66"/>
    </row>
    <row r="7" spans="1:16" ht="25.5" x14ac:dyDescent="0.2">
      <c r="B7" s="244"/>
      <c r="C7" s="246" t="s">
        <v>118</v>
      </c>
      <c r="D7" s="57" t="s">
        <v>125</v>
      </c>
      <c r="E7" s="57" t="s">
        <v>126</v>
      </c>
      <c r="F7" s="57" t="s">
        <v>118</v>
      </c>
      <c r="G7" s="23" t="s">
        <v>127</v>
      </c>
      <c r="H7" s="67"/>
      <c r="M7" s="66"/>
      <c r="N7" s="66"/>
      <c r="O7" s="66"/>
      <c r="P7" s="66"/>
    </row>
    <row r="8" spans="1:16" ht="15" thickBot="1" x14ac:dyDescent="0.25">
      <c r="B8" s="245"/>
      <c r="C8" s="247"/>
      <c r="D8" s="55"/>
      <c r="E8" s="111"/>
      <c r="F8" s="110">
        <f>D8*G6+E8</f>
        <v>0</v>
      </c>
      <c r="G8" s="109">
        <f>SUM(G6,F8)</f>
        <v>0</v>
      </c>
      <c r="H8" s="67"/>
      <c r="M8" s="66"/>
      <c r="N8" s="66"/>
      <c r="O8" s="66"/>
      <c r="P8" s="66"/>
    </row>
    <row r="9" spans="1:16" ht="15" thickBot="1" x14ac:dyDescent="0.25">
      <c r="B9" s="248" t="s">
        <v>128</v>
      </c>
      <c r="C9" s="249"/>
      <c r="D9" s="249"/>
      <c r="E9" s="249"/>
      <c r="F9" s="249"/>
      <c r="G9" s="250"/>
      <c r="H9" s="67"/>
      <c r="M9" s="66"/>
      <c r="N9" s="66"/>
      <c r="O9" s="66"/>
      <c r="P9" s="66"/>
    </row>
    <row r="10" spans="1:16" x14ac:dyDescent="0.2">
      <c r="B10" s="226"/>
      <c r="C10" s="227"/>
      <c r="D10" s="227"/>
      <c r="E10" s="227"/>
      <c r="F10" s="227"/>
      <c r="G10" s="228"/>
      <c r="H10" s="67" t="s">
        <v>117</v>
      </c>
      <c r="M10" s="66"/>
      <c r="N10" s="66"/>
      <c r="O10" s="66"/>
      <c r="P10" s="66"/>
    </row>
    <row r="11" spans="1:16" ht="15" thickBot="1" x14ac:dyDescent="0.25">
      <c r="B11" s="229"/>
      <c r="C11" s="230"/>
      <c r="D11" s="230"/>
      <c r="E11" s="230"/>
      <c r="F11" s="230"/>
      <c r="G11" s="231"/>
      <c r="H11" s="67"/>
      <c r="M11" s="66"/>
      <c r="N11" s="66"/>
      <c r="O11" s="66"/>
      <c r="P11" s="66"/>
    </row>
    <row r="12" spans="1:16" ht="15" thickBot="1" x14ac:dyDescent="0.25">
      <c r="B12" s="232" t="s">
        <v>129</v>
      </c>
      <c r="C12" s="233"/>
      <c r="D12" s="233"/>
      <c r="E12" s="233"/>
      <c r="F12" s="233"/>
      <c r="G12" s="234"/>
      <c r="H12" s="67"/>
      <c r="M12" s="66"/>
      <c r="N12" s="66"/>
      <c r="O12" s="66"/>
      <c r="P12" s="66"/>
    </row>
    <row r="13" spans="1:16" ht="38.25" x14ac:dyDescent="0.2">
      <c r="B13" s="214" t="s">
        <v>130</v>
      </c>
      <c r="C13" s="215" t="s">
        <v>131</v>
      </c>
      <c r="D13" s="174" t="s">
        <v>132</v>
      </c>
      <c r="E13" s="174" t="s">
        <v>133</v>
      </c>
      <c r="F13" s="251" t="s">
        <v>134</v>
      </c>
      <c r="G13" s="252"/>
      <c r="H13" s="67"/>
      <c r="M13" s="66"/>
      <c r="N13" s="66"/>
      <c r="O13" s="66"/>
      <c r="P13" s="66"/>
    </row>
    <row r="14" spans="1:16" x14ac:dyDescent="0.2">
      <c r="B14" s="216" t="s">
        <v>176</v>
      </c>
      <c r="C14" s="193"/>
      <c r="D14" s="175">
        <f>$C14*$G6</f>
        <v>0</v>
      </c>
      <c r="E14" s="175">
        <f>$C14*$F8</f>
        <v>0</v>
      </c>
      <c r="F14" s="237">
        <f>SUM(E14,D14)</f>
        <v>0</v>
      </c>
      <c r="G14" s="238"/>
      <c r="H14" s="67" t="s">
        <v>118</v>
      </c>
      <c r="I14" s="177" t="str">
        <f>B14</f>
        <v>[Category A]</v>
      </c>
      <c r="J14" s="178">
        <f>$D14</f>
        <v>0</v>
      </c>
      <c r="K14" s="178">
        <f>$E14</f>
        <v>0</v>
      </c>
      <c r="L14" s="92">
        <f>$F14</f>
        <v>0</v>
      </c>
      <c r="M14" s="66"/>
      <c r="N14" s="66"/>
      <c r="O14" s="66"/>
      <c r="P14" s="66"/>
    </row>
    <row r="15" spans="1:16" ht="15" thickBot="1" x14ac:dyDescent="0.25">
      <c r="B15" s="217" t="s">
        <v>177</v>
      </c>
      <c r="C15" s="194"/>
      <c r="D15" s="176">
        <f>$C15*$G6</f>
        <v>0</v>
      </c>
      <c r="E15" s="176">
        <f>$C15*$F8</f>
        <v>0</v>
      </c>
      <c r="F15" s="239">
        <f>SUM(E15,D15)</f>
        <v>0</v>
      </c>
      <c r="G15" s="240"/>
      <c r="H15" s="67" t="s">
        <v>118</v>
      </c>
      <c r="I15" s="177" t="str">
        <f>B15</f>
        <v>[Category B]</v>
      </c>
      <c r="J15" s="178">
        <f>$D15</f>
        <v>0</v>
      </c>
      <c r="K15" s="178">
        <f>$E15</f>
        <v>0</v>
      </c>
      <c r="L15" s="92">
        <f>$F15</f>
        <v>0</v>
      </c>
      <c r="M15" s="66"/>
      <c r="N15" s="66"/>
      <c r="O15" s="66"/>
      <c r="P15" s="66"/>
    </row>
    <row r="16" spans="1:16" ht="15" thickBot="1" x14ac:dyDescent="0.25">
      <c r="H16" s="67"/>
      <c r="M16" s="66"/>
      <c r="N16" s="66"/>
      <c r="O16" s="66"/>
      <c r="P16" s="66"/>
    </row>
    <row r="17" spans="1:16" ht="14.25" customHeight="1" x14ac:dyDescent="0.2">
      <c r="A17" s="59">
        <f>(ROW()-4)/Offset_Personnel+1</f>
        <v>2</v>
      </c>
      <c r="B17" s="241" t="s">
        <v>120</v>
      </c>
      <c r="C17" s="242"/>
      <c r="D17" s="242"/>
      <c r="E17" s="242"/>
      <c r="F17" s="242"/>
      <c r="G17" s="243"/>
      <c r="H17" s="67"/>
      <c r="M17" s="66"/>
      <c r="N17" s="66"/>
      <c r="O17" s="66"/>
      <c r="P17" s="66"/>
    </row>
    <row r="18" spans="1:16" ht="25.5" x14ac:dyDescent="0.2">
      <c r="B18" s="52"/>
      <c r="C18" s="53" t="s">
        <v>121</v>
      </c>
      <c r="D18" s="53" t="s">
        <v>122</v>
      </c>
      <c r="E18" s="53" t="s">
        <v>123</v>
      </c>
      <c r="F18" s="53" t="s">
        <v>124</v>
      </c>
      <c r="G18" s="54" t="s">
        <v>97</v>
      </c>
      <c r="H18" s="67"/>
      <c r="M18" s="66"/>
      <c r="N18" s="66"/>
      <c r="O18" s="66"/>
      <c r="P18" s="66"/>
    </row>
    <row r="19" spans="1:16" ht="15" thickBot="1" x14ac:dyDescent="0.25">
      <c r="B19" s="210"/>
      <c r="C19" s="21"/>
      <c r="D19" s="113"/>
      <c r="E19" s="112"/>
      <c r="F19" s="22"/>
      <c r="G19" s="70">
        <f>D19/12*E19*F19</f>
        <v>0</v>
      </c>
      <c r="H19" s="67"/>
      <c r="M19" s="66"/>
      <c r="N19" s="66"/>
      <c r="O19" s="66"/>
      <c r="P19" s="66"/>
    </row>
    <row r="20" spans="1:16" ht="25.5" x14ac:dyDescent="0.2">
      <c r="B20" s="244"/>
      <c r="C20" s="246" t="s">
        <v>118</v>
      </c>
      <c r="D20" s="57" t="s">
        <v>125</v>
      </c>
      <c r="E20" s="57" t="s">
        <v>126</v>
      </c>
      <c r="F20" s="57" t="s">
        <v>118</v>
      </c>
      <c r="G20" s="23" t="s">
        <v>127</v>
      </c>
      <c r="H20" s="67"/>
      <c r="M20" s="66"/>
      <c r="N20" s="66"/>
      <c r="O20" s="66"/>
      <c r="P20" s="66"/>
    </row>
    <row r="21" spans="1:16" ht="15" thickBot="1" x14ac:dyDescent="0.25">
      <c r="B21" s="245"/>
      <c r="C21" s="247"/>
      <c r="D21" s="55"/>
      <c r="E21" s="111"/>
      <c r="F21" s="110">
        <f>D21*G19+E21</f>
        <v>0</v>
      </c>
      <c r="G21" s="109">
        <f>SUM(G19,F21)</f>
        <v>0</v>
      </c>
      <c r="H21" s="67"/>
      <c r="M21" s="66"/>
      <c r="N21" s="66"/>
      <c r="O21" s="66"/>
      <c r="P21" s="66"/>
    </row>
    <row r="22" spans="1:16" ht="15" thickBot="1" x14ac:dyDescent="0.25">
      <c r="B22" s="248" t="s">
        <v>128</v>
      </c>
      <c r="C22" s="249"/>
      <c r="D22" s="249"/>
      <c r="E22" s="249"/>
      <c r="F22" s="249"/>
      <c r="G22" s="250"/>
      <c r="H22" s="67"/>
      <c r="M22" s="66"/>
      <c r="N22" s="66"/>
      <c r="O22" s="66"/>
      <c r="P22" s="66"/>
    </row>
    <row r="23" spans="1:16" x14ac:dyDescent="0.2">
      <c r="B23" s="226"/>
      <c r="C23" s="227"/>
      <c r="D23" s="227"/>
      <c r="E23" s="227"/>
      <c r="F23" s="227"/>
      <c r="G23" s="228"/>
      <c r="H23" s="67" t="s">
        <v>117</v>
      </c>
      <c r="M23" s="66"/>
      <c r="N23" s="66"/>
      <c r="O23" s="66"/>
      <c r="P23" s="66"/>
    </row>
    <row r="24" spans="1:16" ht="15" thickBot="1" x14ac:dyDescent="0.25">
      <c r="B24" s="229"/>
      <c r="C24" s="230"/>
      <c r="D24" s="230"/>
      <c r="E24" s="230"/>
      <c r="F24" s="230"/>
      <c r="G24" s="231"/>
      <c r="H24" s="67"/>
      <c r="M24" s="66"/>
      <c r="N24" s="66"/>
      <c r="O24" s="66"/>
      <c r="P24" s="66"/>
    </row>
    <row r="25" spans="1:16" ht="15" thickBot="1" x14ac:dyDescent="0.25">
      <c r="B25" s="232" t="s">
        <v>129</v>
      </c>
      <c r="C25" s="233"/>
      <c r="D25" s="233"/>
      <c r="E25" s="233"/>
      <c r="F25" s="233"/>
      <c r="G25" s="234"/>
      <c r="H25" s="67"/>
      <c r="M25" s="66"/>
      <c r="N25" s="66"/>
      <c r="O25" s="66"/>
      <c r="P25" s="66"/>
    </row>
    <row r="26" spans="1:16" ht="38.25" x14ac:dyDescent="0.2">
      <c r="B26" s="188" t="s">
        <v>130</v>
      </c>
      <c r="C26" s="187" t="s">
        <v>131</v>
      </c>
      <c r="D26" s="199" t="s">
        <v>132</v>
      </c>
      <c r="E26" s="199" t="s">
        <v>133</v>
      </c>
      <c r="F26" s="235" t="s">
        <v>134</v>
      </c>
      <c r="G26" s="236"/>
      <c r="H26" s="67"/>
      <c r="M26" s="66"/>
      <c r="N26" s="66"/>
      <c r="O26" s="66"/>
      <c r="P26" s="66"/>
    </row>
    <row r="27" spans="1:16" x14ac:dyDescent="0.2">
      <c r="B27" s="216" t="s">
        <v>176</v>
      </c>
      <c r="C27" s="193"/>
      <c r="D27" s="175">
        <f>$C27*$G19</f>
        <v>0</v>
      </c>
      <c r="E27" s="175">
        <f>$C27*$F21</f>
        <v>0</v>
      </c>
      <c r="F27" s="237">
        <f>SUM(E27,D27)</f>
        <v>0</v>
      </c>
      <c r="G27" s="238"/>
      <c r="H27" s="67" t="s">
        <v>118</v>
      </c>
      <c r="I27" s="177" t="str">
        <f>B27</f>
        <v>[Category A]</v>
      </c>
      <c r="J27" s="178">
        <f>$D27</f>
        <v>0</v>
      </c>
      <c r="K27" s="178">
        <f>$E27</f>
        <v>0</v>
      </c>
      <c r="L27" s="92">
        <f>$F27</f>
        <v>0</v>
      </c>
      <c r="M27" s="66"/>
      <c r="N27" s="66"/>
      <c r="O27" s="66"/>
      <c r="P27" s="66"/>
    </row>
    <row r="28" spans="1:16" ht="15" thickBot="1" x14ac:dyDescent="0.25">
      <c r="B28" s="217" t="s">
        <v>177</v>
      </c>
      <c r="C28" s="194"/>
      <c r="D28" s="176">
        <f>$C28*$G19</f>
        <v>0</v>
      </c>
      <c r="E28" s="176">
        <f>$C28*$F21</f>
        <v>0</v>
      </c>
      <c r="F28" s="239">
        <f>SUM(E28,D28)</f>
        <v>0</v>
      </c>
      <c r="G28" s="240"/>
      <c r="H28" s="67" t="s">
        <v>118</v>
      </c>
      <c r="I28" s="177" t="str">
        <f>B28</f>
        <v>[Category B]</v>
      </c>
      <c r="J28" s="178">
        <f>$D28</f>
        <v>0</v>
      </c>
      <c r="K28" s="178">
        <f>$E28</f>
        <v>0</v>
      </c>
      <c r="L28" s="92">
        <f>$F28</f>
        <v>0</v>
      </c>
      <c r="M28" s="66"/>
      <c r="N28" s="66"/>
      <c r="O28" s="66"/>
      <c r="P28" s="66"/>
    </row>
    <row r="29" spans="1:16" ht="15" thickBot="1" x14ac:dyDescent="0.25">
      <c r="H29" s="67"/>
      <c r="M29" s="66"/>
      <c r="N29" s="66"/>
      <c r="O29" s="66"/>
      <c r="P29" s="66"/>
    </row>
    <row r="30" spans="1:16" ht="14.25" customHeight="1" x14ac:dyDescent="0.2">
      <c r="A30" s="59">
        <f>(ROW()-4)/Offset_Personnel+1</f>
        <v>3</v>
      </c>
      <c r="B30" s="241" t="s">
        <v>120</v>
      </c>
      <c r="C30" s="242"/>
      <c r="D30" s="242"/>
      <c r="E30" s="242"/>
      <c r="F30" s="242"/>
      <c r="G30" s="243"/>
      <c r="H30" s="67"/>
      <c r="M30" s="66"/>
      <c r="N30" s="66"/>
      <c r="O30" s="66"/>
      <c r="P30" s="66"/>
    </row>
    <row r="31" spans="1:16" ht="25.5" x14ac:dyDescent="0.2">
      <c r="B31" s="52"/>
      <c r="C31" s="53" t="s">
        <v>121</v>
      </c>
      <c r="D31" s="53" t="s">
        <v>122</v>
      </c>
      <c r="E31" s="53" t="s">
        <v>123</v>
      </c>
      <c r="F31" s="53" t="s">
        <v>124</v>
      </c>
      <c r="G31" s="54" t="s">
        <v>97</v>
      </c>
      <c r="H31" s="67"/>
      <c r="M31" s="66"/>
      <c r="N31" s="66"/>
      <c r="O31" s="66"/>
      <c r="P31" s="66"/>
    </row>
    <row r="32" spans="1:16" ht="15" thickBot="1" x14ac:dyDescent="0.25">
      <c r="B32" s="210"/>
      <c r="C32" s="21"/>
      <c r="D32" s="113"/>
      <c r="E32" s="112"/>
      <c r="F32" s="22"/>
      <c r="G32" s="70">
        <f>D32/12*E32*F32</f>
        <v>0</v>
      </c>
      <c r="H32" s="67"/>
      <c r="M32" s="66"/>
      <c r="N32" s="66"/>
      <c r="O32" s="66"/>
      <c r="P32" s="66"/>
    </row>
    <row r="33" spans="1:16" ht="25.5" x14ac:dyDescent="0.2">
      <c r="B33" s="244"/>
      <c r="C33" s="246" t="s">
        <v>118</v>
      </c>
      <c r="D33" s="57" t="s">
        <v>125</v>
      </c>
      <c r="E33" s="57" t="s">
        <v>126</v>
      </c>
      <c r="F33" s="57" t="s">
        <v>118</v>
      </c>
      <c r="G33" s="23" t="s">
        <v>127</v>
      </c>
      <c r="H33" s="67"/>
      <c r="M33" s="66"/>
      <c r="N33" s="66"/>
      <c r="O33" s="66"/>
      <c r="P33" s="66"/>
    </row>
    <row r="34" spans="1:16" ht="15" thickBot="1" x14ac:dyDescent="0.25">
      <c r="B34" s="245"/>
      <c r="C34" s="247"/>
      <c r="D34" s="55"/>
      <c r="E34" s="111"/>
      <c r="F34" s="110">
        <f>D34*G32+E34</f>
        <v>0</v>
      </c>
      <c r="G34" s="109">
        <f>SUM(G32,F34)</f>
        <v>0</v>
      </c>
      <c r="H34" s="67"/>
      <c r="M34" s="66"/>
      <c r="N34" s="66"/>
      <c r="O34" s="66"/>
      <c r="P34" s="66"/>
    </row>
    <row r="35" spans="1:16" ht="15" thickBot="1" x14ac:dyDescent="0.25">
      <c r="B35" s="248" t="s">
        <v>128</v>
      </c>
      <c r="C35" s="249"/>
      <c r="D35" s="249"/>
      <c r="E35" s="249"/>
      <c r="F35" s="249"/>
      <c r="G35" s="250"/>
      <c r="H35" s="67"/>
      <c r="M35" s="66"/>
      <c r="N35" s="66"/>
      <c r="O35" s="66"/>
      <c r="P35" s="66"/>
    </row>
    <row r="36" spans="1:16" x14ac:dyDescent="0.2">
      <c r="B36" s="226"/>
      <c r="C36" s="227"/>
      <c r="D36" s="227"/>
      <c r="E36" s="227"/>
      <c r="F36" s="227"/>
      <c r="G36" s="228"/>
      <c r="H36" s="67" t="s">
        <v>117</v>
      </c>
      <c r="M36" s="66"/>
      <c r="N36" s="66"/>
      <c r="O36" s="66"/>
      <c r="P36" s="66"/>
    </row>
    <row r="37" spans="1:16" ht="15" thickBot="1" x14ac:dyDescent="0.25">
      <c r="B37" s="229"/>
      <c r="C37" s="230"/>
      <c r="D37" s="230"/>
      <c r="E37" s="230"/>
      <c r="F37" s="230"/>
      <c r="G37" s="231"/>
      <c r="H37" s="67"/>
      <c r="M37" s="66"/>
      <c r="N37" s="66"/>
      <c r="O37" s="66"/>
      <c r="P37" s="66"/>
    </row>
    <row r="38" spans="1:16" ht="15" thickBot="1" x14ac:dyDescent="0.25">
      <c r="B38" s="232" t="s">
        <v>129</v>
      </c>
      <c r="C38" s="233"/>
      <c r="D38" s="233"/>
      <c r="E38" s="233"/>
      <c r="F38" s="233"/>
      <c r="G38" s="234"/>
      <c r="H38" s="67"/>
      <c r="M38" s="66"/>
      <c r="N38" s="66"/>
      <c r="O38" s="66"/>
      <c r="P38" s="66"/>
    </row>
    <row r="39" spans="1:16" ht="38.25" x14ac:dyDescent="0.2">
      <c r="B39" s="188" t="s">
        <v>130</v>
      </c>
      <c r="C39" s="187" t="s">
        <v>131</v>
      </c>
      <c r="D39" s="199" t="s">
        <v>132</v>
      </c>
      <c r="E39" s="199" t="s">
        <v>133</v>
      </c>
      <c r="F39" s="235" t="s">
        <v>134</v>
      </c>
      <c r="G39" s="236"/>
      <c r="H39" s="67"/>
      <c r="M39" s="66"/>
      <c r="N39" s="66"/>
      <c r="O39" s="66"/>
      <c r="P39" s="66"/>
    </row>
    <row r="40" spans="1:16" x14ac:dyDescent="0.2">
      <c r="B40" s="216" t="s">
        <v>176</v>
      </c>
      <c r="C40" s="193"/>
      <c r="D40" s="175">
        <f>$C40*$G32</f>
        <v>0</v>
      </c>
      <c r="E40" s="175">
        <f>$C40*$F34</f>
        <v>0</v>
      </c>
      <c r="F40" s="237">
        <f>SUM(E40,D40)</f>
        <v>0</v>
      </c>
      <c r="G40" s="238"/>
      <c r="H40" s="67" t="s">
        <v>118</v>
      </c>
      <c r="I40" s="177" t="str">
        <f>B40</f>
        <v>[Category A]</v>
      </c>
      <c r="J40" s="178">
        <f>$D40</f>
        <v>0</v>
      </c>
      <c r="K40" s="178">
        <f>$E40</f>
        <v>0</v>
      </c>
      <c r="L40" s="92">
        <f>$F40</f>
        <v>0</v>
      </c>
      <c r="M40" s="66"/>
      <c r="N40" s="66"/>
      <c r="O40" s="66"/>
      <c r="P40" s="66"/>
    </row>
    <row r="41" spans="1:16" ht="15" thickBot="1" x14ac:dyDescent="0.25">
      <c r="B41" s="217" t="s">
        <v>177</v>
      </c>
      <c r="C41" s="194"/>
      <c r="D41" s="176">
        <f>$C41*$G32</f>
        <v>0</v>
      </c>
      <c r="E41" s="176">
        <f>$C41*$F34</f>
        <v>0</v>
      </c>
      <c r="F41" s="239">
        <f>SUM(E41,D41)</f>
        <v>0</v>
      </c>
      <c r="G41" s="240"/>
      <c r="H41" s="67" t="s">
        <v>118</v>
      </c>
      <c r="I41" s="177" t="str">
        <f>B41</f>
        <v>[Category B]</v>
      </c>
      <c r="J41" s="178">
        <f>$D41</f>
        <v>0</v>
      </c>
      <c r="K41" s="178">
        <f>$E41</f>
        <v>0</v>
      </c>
      <c r="L41" s="92">
        <f>$F41</f>
        <v>0</v>
      </c>
      <c r="M41" s="66"/>
      <c r="N41" s="66"/>
      <c r="O41" s="66"/>
      <c r="P41" s="66"/>
    </row>
    <row r="42" spans="1:16" ht="15" thickBot="1" x14ac:dyDescent="0.25">
      <c r="H42" s="67"/>
      <c r="M42" s="66"/>
      <c r="N42" s="66"/>
      <c r="O42" s="66"/>
      <c r="P42" s="66"/>
    </row>
    <row r="43" spans="1:16" ht="14.25" customHeight="1" x14ac:dyDescent="0.2">
      <c r="A43" s="59">
        <f>(ROW()-4)/Offset_Personnel+1</f>
        <v>4</v>
      </c>
      <c r="B43" s="241" t="s">
        <v>120</v>
      </c>
      <c r="C43" s="242"/>
      <c r="D43" s="242"/>
      <c r="E43" s="242"/>
      <c r="F43" s="242"/>
      <c r="G43" s="243"/>
      <c r="H43" s="67"/>
      <c r="M43" s="66"/>
      <c r="N43" s="66"/>
      <c r="O43" s="66"/>
      <c r="P43" s="66"/>
    </row>
    <row r="44" spans="1:16" ht="25.5" x14ac:dyDescent="0.2">
      <c r="B44" s="52"/>
      <c r="C44" s="53" t="s">
        <v>121</v>
      </c>
      <c r="D44" s="53" t="s">
        <v>122</v>
      </c>
      <c r="E44" s="53" t="s">
        <v>123</v>
      </c>
      <c r="F44" s="53" t="s">
        <v>124</v>
      </c>
      <c r="G44" s="54" t="s">
        <v>97</v>
      </c>
      <c r="H44" s="67"/>
      <c r="M44" s="66"/>
      <c r="N44" s="66"/>
      <c r="O44" s="66"/>
      <c r="P44" s="66"/>
    </row>
    <row r="45" spans="1:16" ht="15" thickBot="1" x14ac:dyDescent="0.25">
      <c r="B45" s="210"/>
      <c r="C45" s="21"/>
      <c r="D45" s="113"/>
      <c r="E45" s="112"/>
      <c r="F45" s="22"/>
      <c r="G45" s="70">
        <f>D45/12*E45*F45</f>
        <v>0</v>
      </c>
      <c r="H45" s="67"/>
      <c r="M45" s="66"/>
      <c r="N45" s="66"/>
      <c r="O45" s="66"/>
      <c r="P45" s="66"/>
    </row>
    <row r="46" spans="1:16" ht="25.5" x14ac:dyDescent="0.2">
      <c r="B46" s="244"/>
      <c r="C46" s="246" t="s">
        <v>118</v>
      </c>
      <c r="D46" s="57" t="s">
        <v>125</v>
      </c>
      <c r="E46" s="57" t="s">
        <v>126</v>
      </c>
      <c r="F46" s="57" t="s">
        <v>118</v>
      </c>
      <c r="G46" s="23" t="s">
        <v>127</v>
      </c>
      <c r="H46" s="67"/>
      <c r="M46" s="66"/>
      <c r="N46" s="66"/>
      <c r="O46" s="66"/>
      <c r="P46" s="66"/>
    </row>
    <row r="47" spans="1:16" ht="15" thickBot="1" x14ac:dyDescent="0.25">
      <c r="B47" s="245"/>
      <c r="C47" s="247"/>
      <c r="D47" s="55"/>
      <c r="E47" s="111"/>
      <c r="F47" s="110">
        <f>D47*G45+E47</f>
        <v>0</v>
      </c>
      <c r="G47" s="109">
        <f>SUM(G45,F47)</f>
        <v>0</v>
      </c>
      <c r="H47" s="67"/>
      <c r="M47" s="66"/>
      <c r="N47" s="66"/>
      <c r="O47" s="66"/>
      <c r="P47" s="66"/>
    </row>
    <row r="48" spans="1:16" ht="15" thickBot="1" x14ac:dyDescent="0.25">
      <c r="B48" s="248" t="s">
        <v>128</v>
      </c>
      <c r="C48" s="249"/>
      <c r="D48" s="249"/>
      <c r="E48" s="249"/>
      <c r="F48" s="249"/>
      <c r="G48" s="250"/>
      <c r="H48" s="67"/>
      <c r="M48" s="66"/>
      <c r="N48" s="66"/>
      <c r="O48" s="66"/>
      <c r="P48" s="66"/>
    </row>
    <row r="49" spans="1:16" x14ac:dyDescent="0.2">
      <c r="B49" s="226"/>
      <c r="C49" s="227"/>
      <c r="D49" s="227"/>
      <c r="E49" s="227"/>
      <c r="F49" s="227"/>
      <c r="G49" s="228"/>
      <c r="H49" s="67" t="s">
        <v>117</v>
      </c>
      <c r="M49" s="66"/>
      <c r="N49" s="66"/>
      <c r="O49" s="66"/>
      <c r="P49" s="66"/>
    </row>
    <row r="50" spans="1:16" ht="15" thickBot="1" x14ac:dyDescent="0.25">
      <c r="B50" s="229"/>
      <c r="C50" s="230"/>
      <c r="D50" s="230"/>
      <c r="E50" s="230"/>
      <c r="F50" s="230"/>
      <c r="G50" s="231"/>
      <c r="H50" s="67"/>
      <c r="M50" s="66"/>
      <c r="N50" s="66"/>
      <c r="O50" s="66"/>
      <c r="P50" s="66"/>
    </row>
    <row r="51" spans="1:16" ht="15" thickBot="1" x14ac:dyDescent="0.25">
      <c r="B51" s="232" t="s">
        <v>129</v>
      </c>
      <c r="C51" s="233"/>
      <c r="D51" s="233"/>
      <c r="E51" s="233"/>
      <c r="F51" s="233"/>
      <c r="G51" s="234"/>
      <c r="H51" s="67"/>
      <c r="M51" s="66"/>
      <c r="N51" s="66"/>
      <c r="O51" s="66"/>
      <c r="P51" s="66"/>
    </row>
    <row r="52" spans="1:16" ht="38.25" x14ac:dyDescent="0.2">
      <c r="B52" s="188" t="s">
        <v>130</v>
      </c>
      <c r="C52" s="187" t="s">
        <v>131</v>
      </c>
      <c r="D52" s="199" t="s">
        <v>132</v>
      </c>
      <c r="E52" s="199" t="s">
        <v>133</v>
      </c>
      <c r="F52" s="235" t="s">
        <v>134</v>
      </c>
      <c r="G52" s="236"/>
      <c r="H52" s="67"/>
      <c r="M52" s="66"/>
      <c r="N52" s="66"/>
      <c r="O52" s="66"/>
      <c r="P52" s="66"/>
    </row>
    <row r="53" spans="1:16" x14ac:dyDescent="0.2">
      <c r="B53" s="216" t="s">
        <v>176</v>
      </c>
      <c r="C53" s="193"/>
      <c r="D53" s="175">
        <f>$C53*$G45</f>
        <v>0</v>
      </c>
      <c r="E53" s="175">
        <f>$C53*$F47</f>
        <v>0</v>
      </c>
      <c r="F53" s="237">
        <f>SUM(E53,D53)</f>
        <v>0</v>
      </c>
      <c r="G53" s="238"/>
      <c r="H53" s="67" t="s">
        <v>118</v>
      </c>
      <c r="I53" s="177" t="str">
        <f>B53</f>
        <v>[Category A]</v>
      </c>
      <c r="J53" s="178">
        <f>$D53</f>
        <v>0</v>
      </c>
      <c r="K53" s="178">
        <f>$E53</f>
        <v>0</v>
      </c>
      <c r="L53" s="92">
        <f>$F53</f>
        <v>0</v>
      </c>
      <c r="M53" s="66"/>
      <c r="N53" s="66"/>
      <c r="O53" s="66"/>
      <c r="P53" s="66"/>
    </row>
    <row r="54" spans="1:16" ht="15" thickBot="1" x14ac:dyDescent="0.25">
      <c r="B54" s="217" t="s">
        <v>177</v>
      </c>
      <c r="C54" s="194"/>
      <c r="D54" s="176">
        <f>$C54*$G45</f>
        <v>0</v>
      </c>
      <c r="E54" s="176">
        <f>$C54*$F47</f>
        <v>0</v>
      </c>
      <c r="F54" s="239">
        <f>SUM(E54,D54)</f>
        <v>0</v>
      </c>
      <c r="G54" s="240"/>
      <c r="H54" s="67" t="s">
        <v>118</v>
      </c>
      <c r="I54" s="177" t="str">
        <f>B54</f>
        <v>[Category B]</v>
      </c>
      <c r="J54" s="178">
        <f>$D54</f>
        <v>0</v>
      </c>
      <c r="K54" s="178">
        <f>$E54</f>
        <v>0</v>
      </c>
      <c r="L54" s="92">
        <f>$F54</f>
        <v>0</v>
      </c>
      <c r="M54" s="66"/>
      <c r="N54" s="66"/>
      <c r="O54" s="66"/>
      <c r="P54" s="66"/>
    </row>
    <row r="55" spans="1:16" ht="15" thickBot="1" x14ac:dyDescent="0.25">
      <c r="H55" s="67"/>
      <c r="M55" s="66"/>
      <c r="N55" s="66"/>
      <c r="O55" s="66"/>
      <c r="P55" s="66"/>
    </row>
    <row r="56" spans="1:16" ht="14.25" customHeight="1" x14ac:dyDescent="0.2">
      <c r="A56" s="59">
        <f>(ROW()-4)/Offset_Personnel+1</f>
        <v>5</v>
      </c>
      <c r="B56" s="241" t="s">
        <v>120</v>
      </c>
      <c r="C56" s="242"/>
      <c r="D56" s="242"/>
      <c r="E56" s="242"/>
      <c r="F56" s="242"/>
      <c r="G56" s="243"/>
      <c r="H56" s="67"/>
      <c r="M56" s="66"/>
      <c r="N56" s="66"/>
      <c r="O56" s="66"/>
      <c r="P56" s="66"/>
    </row>
    <row r="57" spans="1:16" ht="25.5" x14ac:dyDescent="0.2">
      <c r="B57" s="52"/>
      <c r="C57" s="53" t="s">
        <v>121</v>
      </c>
      <c r="D57" s="53" t="s">
        <v>122</v>
      </c>
      <c r="E57" s="53" t="s">
        <v>123</v>
      </c>
      <c r="F57" s="53" t="s">
        <v>124</v>
      </c>
      <c r="G57" s="54" t="s">
        <v>97</v>
      </c>
      <c r="H57" s="67"/>
      <c r="M57" s="66"/>
      <c r="N57" s="66"/>
      <c r="O57" s="66"/>
      <c r="P57" s="66"/>
    </row>
    <row r="58" spans="1:16" ht="15" thickBot="1" x14ac:dyDescent="0.25">
      <c r="B58" s="210"/>
      <c r="C58" s="21"/>
      <c r="D58" s="113"/>
      <c r="E58" s="112"/>
      <c r="F58" s="22"/>
      <c r="G58" s="70">
        <f>D58/12*E58*F58</f>
        <v>0</v>
      </c>
      <c r="H58" s="67"/>
      <c r="M58" s="66"/>
      <c r="N58" s="66"/>
      <c r="O58" s="66"/>
      <c r="P58" s="66"/>
    </row>
    <row r="59" spans="1:16" ht="25.5" x14ac:dyDescent="0.2">
      <c r="B59" s="244"/>
      <c r="C59" s="246" t="s">
        <v>118</v>
      </c>
      <c r="D59" s="57" t="s">
        <v>125</v>
      </c>
      <c r="E59" s="57" t="s">
        <v>126</v>
      </c>
      <c r="F59" s="57" t="s">
        <v>118</v>
      </c>
      <c r="G59" s="23" t="s">
        <v>127</v>
      </c>
      <c r="H59" s="67"/>
      <c r="M59" s="66"/>
      <c r="N59" s="66"/>
      <c r="O59" s="66"/>
      <c r="P59" s="66"/>
    </row>
    <row r="60" spans="1:16" ht="15" thickBot="1" x14ac:dyDescent="0.25">
      <c r="B60" s="245"/>
      <c r="C60" s="247"/>
      <c r="D60" s="55"/>
      <c r="E60" s="111"/>
      <c r="F60" s="110">
        <f>D60*G58+E60</f>
        <v>0</v>
      </c>
      <c r="G60" s="109">
        <f>SUM(G58,F60)</f>
        <v>0</v>
      </c>
      <c r="H60" s="67"/>
      <c r="M60" s="66"/>
      <c r="N60" s="66"/>
      <c r="O60" s="66"/>
      <c r="P60" s="66"/>
    </row>
    <row r="61" spans="1:16" ht="15" thickBot="1" x14ac:dyDescent="0.25">
      <c r="B61" s="248" t="s">
        <v>128</v>
      </c>
      <c r="C61" s="249"/>
      <c r="D61" s="249"/>
      <c r="E61" s="249"/>
      <c r="F61" s="249"/>
      <c r="G61" s="250"/>
      <c r="H61" s="67"/>
      <c r="M61" s="66"/>
      <c r="N61" s="66"/>
      <c r="O61" s="66"/>
      <c r="P61" s="66"/>
    </row>
    <row r="62" spans="1:16" x14ac:dyDescent="0.2">
      <c r="B62" s="226"/>
      <c r="C62" s="227"/>
      <c r="D62" s="227"/>
      <c r="E62" s="227"/>
      <c r="F62" s="227"/>
      <c r="G62" s="228"/>
      <c r="H62" s="67" t="s">
        <v>117</v>
      </c>
      <c r="M62" s="66"/>
      <c r="N62" s="66"/>
      <c r="O62" s="66"/>
      <c r="P62" s="66"/>
    </row>
    <row r="63" spans="1:16" ht="15" thickBot="1" x14ac:dyDescent="0.25">
      <c r="B63" s="229"/>
      <c r="C63" s="230"/>
      <c r="D63" s="230"/>
      <c r="E63" s="230"/>
      <c r="F63" s="230"/>
      <c r="G63" s="231"/>
      <c r="H63" s="67"/>
      <c r="M63" s="66"/>
      <c r="N63" s="66"/>
      <c r="O63" s="66"/>
      <c r="P63" s="66"/>
    </row>
    <row r="64" spans="1:16" ht="15" thickBot="1" x14ac:dyDescent="0.25">
      <c r="B64" s="232" t="s">
        <v>129</v>
      </c>
      <c r="C64" s="233"/>
      <c r="D64" s="233"/>
      <c r="E64" s="233"/>
      <c r="F64" s="233"/>
      <c r="G64" s="234"/>
      <c r="H64" s="67"/>
      <c r="M64" s="66"/>
      <c r="N64" s="66"/>
      <c r="O64" s="66"/>
      <c r="P64" s="66"/>
    </row>
    <row r="65" spans="1:16" ht="38.25" x14ac:dyDescent="0.2">
      <c r="B65" s="188" t="s">
        <v>130</v>
      </c>
      <c r="C65" s="187" t="s">
        <v>131</v>
      </c>
      <c r="D65" s="199" t="s">
        <v>132</v>
      </c>
      <c r="E65" s="199" t="s">
        <v>133</v>
      </c>
      <c r="F65" s="235" t="s">
        <v>134</v>
      </c>
      <c r="G65" s="236"/>
      <c r="H65" s="67"/>
      <c r="M65" s="66"/>
      <c r="N65" s="66"/>
      <c r="O65" s="66"/>
      <c r="P65" s="66"/>
    </row>
    <row r="66" spans="1:16" x14ac:dyDescent="0.2">
      <c r="B66" s="216" t="s">
        <v>176</v>
      </c>
      <c r="C66" s="193"/>
      <c r="D66" s="175">
        <f>$C66*$G58</f>
        <v>0</v>
      </c>
      <c r="E66" s="175">
        <f>$C66*$F60</f>
        <v>0</v>
      </c>
      <c r="F66" s="237">
        <f>SUM(E66,D66)</f>
        <v>0</v>
      </c>
      <c r="G66" s="238"/>
      <c r="H66" s="67" t="s">
        <v>118</v>
      </c>
      <c r="I66" s="177" t="str">
        <f>B66</f>
        <v>[Category A]</v>
      </c>
      <c r="J66" s="178">
        <f>$D66</f>
        <v>0</v>
      </c>
      <c r="K66" s="178">
        <f>$E66</f>
        <v>0</v>
      </c>
      <c r="L66" s="92">
        <f>$F66</f>
        <v>0</v>
      </c>
      <c r="M66" s="66"/>
      <c r="N66" s="66"/>
      <c r="O66" s="66"/>
      <c r="P66" s="66"/>
    </row>
    <row r="67" spans="1:16" ht="15" thickBot="1" x14ac:dyDescent="0.25">
      <c r="B67" s="217" t="s">
        <v>177</v>
      </c>
      <c r="C67" s="194"/>
      <c r="D67" s="176">
        <f>$C67*$G58</f>
        <v>0</v>
      </c>
      <c r="E67" s="176">
        <f>$C67*$F60</f>
        <v>0</v>
      </c>
      <c r="F67" s="239">
        <f>SUM(E67,D67)</f>
        <v>0</v>
      </c>
      <c r="G67" s="240"/>
      <c r="H67" s="67" t="s">
        <v>118</v>
      </c>
      <c r="I67" s="177" t="str">
        <f>B67</f>
        <v>[Category B]</v>
      </c>
      <c r="J67" s="178">
        <f>$D67</f>
        <v>0</v>
      </c>
      <c r="K67" s="178">
        <f>$E67</f>
        <v>0</v>
      </c>
      <c r="L67" s="92">
        <f>$F67</f>
        <v>0</v>
      </c>
      <c r="M67" s="66"/>
      <c r="N67" s="66"/>
      <c r="O67" s="66"/>
      <c r="P67" s="66"/>
    </row>
    <row r="68" spans="1:16" ht="15" thickBot="1" x14ac:dyDescent="0.25">
      <c r="H68" s="67"/>
      <c r="M68" s="66"/>
      <c r="N68" s="66"/>
      <c r="O68" s="66"/>
      <c r="P68" s="66"/>
    </row>
    <row r="69" spans="1:16" ht="14.25" customHeight="1" x14ac:dyDescent="0.2">
      <c r="A69" s="59">
        <f>(ROW()-4)/Offset_Personnel+1</f>
        <v>6</v>
      </c>
      <c r="B69" s="241" t="s">
        <v>120</v>
      </c>
      <c r="C69" s="242"/>
      <c r="D69" s="242"/>
      <c r="E69" s="242"/>
      <c r="F69" s="242"/>
      <c r="G69" s="243"/>
      <c r="H69" s="67"/>
      <c r="M69" s="66"/>
      <c r="N69" s="66"/>
      <c r="O69" s="66"/>
      <c r="P69" s="66"/>
    </row>
    <row r="70" spans="1:16" ht="25.5" x14ac:dyDescent="0.2">
      <c r="B70" s="52"/>
      <c r="C70" s="53" t="s">
        <v>121</v>
      </c>
      <c r="D70" s="53" t="s">
        <v>122</v>
      </c>
      <c r="E70" s="53" t="s">
        <v>123</v>
      </c>
      <c r="F70" s="53" t="s">
        <v>124</v>
      </c>
      <c r="G70" s="54" t="s">
        <v>97</v>
      </c>
      <c r="H70" s="67"/>
      <c r="M70" s="66"/>
      <c r="N70" s="66"/>
      <c r="O70" s="66"/>
      <c r="P70" s="66"/>
    </row>
    <row r="71" spans="1:16" ht="15" thickBot="1" x14ac:dyDescent="0.25">
      <c r="B71" s="210"/>
      <c r="C71" s="21"/>
      <c r="D71" s="113"/>
      <c r="E71" s="112"/>
      <c r="F71" s="22"/>
      <c r="G71" s="70">
        <f>D71/12*E71*F71</f>
        <v>0</v>
      </c>
      <c r="H71" s="67"/>
      <c r="M71" s="66"/>
      <c r="N71" s="66"/>
      <c r="O71" s="66"/>
      <c r="P71" s="66"/>
    </row>
    <row r="72" spans="1:16" ht="25.5" x14ac:dyDescent="0.2">
      <c r="B72" s="244"/>
      <c r="C72" s="246" t="s">
        <v>118</v>
      </c>
      <c r="D72" s="57" t="s">
        <v>125</v>
      </c>
      <c r="E72" s="57" t="s">
        <v>126</v>
      </c>
      <c r="F72" s="57" t="s">
        <v>118</v>
      </c>
      <c r="G72" s="23" t="s">
        <v>127</v>
      </c>
      <c r="H72" s="67"/>
      <c r="M72" s="66"/>
      <c r="N72" s="66"/>
      <c r="O72" s="66"/>
      <c r="P72" s="66"/>
    </row>
    <row r="73" spans="1:16" ht="15" thickBot="1" x14ac:dyDescent="0.25">
      <c r="B73" s="245"/>
      <c r="C73" s="247"/>
      <c r="D73" s="55"/>
      <c r="E73" s="111"/>
      <c r="F73" s="110">
        <f>D73*G71+E73</f>
        <v>0</v>
      </c>
      <c r="G73" s="109">
        <f>SUM(G71,F73)</f>
        <v>0</v>
      </c>
      <c r="H73" s="67"/>
      <c r="M73" s="66"/>
      <c r="N73" s="66"/>
      <c r="O73" s="66"/>
      <c r="P73" s="66"/>
    </row>
    <row r="74" spans="1:16" ht="15" thickBot="1" x14ac:dyDescent="0.25">
      <c r="B74" s="248" t="s">
        <v>128</v>
      </c>
      <c r="C74" s="249"/>
      <c r="D74" s="249"/>
      <c r="E74" s="249"/>
      <c r="F74" s="249"/>
      <c r="G74" s="250"/>
      <c r="H74" s="67"/>
      <c r="M74" s="66"/>
      <c r="N74" s="66"/>
      <c r="O74" s="66"/>
      <c r="P74" s="66"/>
    </row>
    <row r="75" spans="1:16" x14ac:dyDescent="0.2">
      <c r="B75" s="226"/>
      <c r="C75" s="227"/>
      <c r="D75" s="227"/>
      <c r="E75" s="227"/>
      <c r="F75" s="227"/>
      <c r="G75" s="228"/>
      <c r="H75" s="67" t="s">
        <v>117</v>
      </c>
      <c r="M75" s="66"/>
      <c r="N75" s="66"/>
      <c r="O75" s="66"/>
      <c r="P75" s="66"/>
    </row>
    <row r="76" spans="1:16" ht="15" thickBot="1" x14ac:dyDescent="0.25">
      <c r="B76" s="229"/>
      <c r="C76" s="230"/>
      <c r="D76" s="230"/>
      <c r="E76" s="230"/>
      <c r="F76" s="230"/>
      <c r="G76" s="231"/>
      <c r="H76" s="67"/>
      <c r="M76" s="66"/>
      <c r="N76" s="66"/>
      <c r="O76" s="66"/>
      <c r="P76" s="66"/>
    </row>
    <row r="77" spans="1:16" ht="15" thickBot="1" x14ac:dyDescent="0.25">
      <c r="B77" s="232" t="s">
        <v>129</v>
      </c>
      <c r="C77" s="233"/>
      <c r="D77" s="233"/>
      <c r="E77" s="233"/>
      <c r="F77" s="233"/>
      <c r="G77" s="234"/>
      <c r="H77" s="67"/>
      <c r="M77" s="66"/>
      <c r="N77" s="66"/>
      <c r="O77" s="66"/>
      <c r="P77" s="66"/>
    </row>
    <row r="78" spans="1:16" ht="38.25" x14ac:dyDescent="0.2">
      <c r="B78" s="188" t="s">
        <v>130</v>
      </c>
      <c r="C78" s="187" t="s">
        <v>131</v>
      </c>
      <c r="D78" s="199" t="s">
        <v>132</v>
      </c>
      <c r="E78" s="199" t="s">
        <v>133</v>
      </c>
      <c r="F78" s="235" t="s">
        <v>134</v>
      </c>
      <c r="G78" s="236"/>
      <c r="H78" s="67"/>
      <c r="M78" s="66"/>
      <c r="N78" s="66"/>
      <c r="O78" s="66"/>
      <c r="P78" s="66"/>
    </row>
    <row r="79" spans="1:16" x14ac:dyDescent="0.2">
      <c r="B79" s="216" t="s">
        <v>176</v>
      </c>
      <c r="C79" s="193"/>
      <c r="D79" s="175">
        <f>$C79*$G71</f>
        <v>0</v>
      </c>
      <c r="E79" s="175">
        <f>$C79*$F73</f>
        <v>0</v>
      </c>
      <c r="F79" s="237">
        <f>SUM(E79,D79)</f>
        <v>0</v>
      </c>
      <c r="G79" s="238"/>
      <c r="H79" s="67" t="s">
        <v>118</v>
      </c>
      <c r="I79" s="177" t="str">
        <f>B79</f>
        <v>[Category A]</v>
      </c>
      <c r="J79" s="178">
        <f>$D79</f>
        <v>0</v>
      </c>
      <c r="K79" s="178">
        <f>$E79</f>
        <v>0</v>
      </c>
      <c r="L79" s="92">
        <f>$F79</f>
        <v>0</v>
      </c>
      <c r="M79" s="66"/>
      <c r="N79" s="66"/>
      <c r="O79" s="66"/>
      <c r="P79" s="66"/>
    </row>
    <row r="80" spans="1:16" ht="15" thickBot="1" x14ac:dyDescent="0.25">
      <c r="B80" s="217" t="s">
        <v>177</v>
      </c>
      <c r="C80" s="194"/>
      <c r="D80" s="176">
        <f>$C80*$G71</f>
        <v>0</v>
      </c>
      <c r="E80" s="176">
        <f>$C80*$F73</f>
        <v>0</v>
      </c>
      <c r="F80" s="239">
        <f>SUM(E80,D80)</f>
        <v>0</v>
      </c>
      <c r="G80" s="240"/>
      <c r="H80" s="67" t="s">
        <v>118</v>
      </c>
      <c r="I80" s="177" t="str">
        <f>B80</f>
        <v>[Category B]</v>
      </c>
      <c r="J80" s="178">
        <f>$D80</f>
        <v>0</v>
      </c>
      <c r="K80" s="178">
        <f>$E80</f>
        <v>0</v>
      </c>
      <c r="L80" s="92">
        <f>$F80</f>
        <v>0</v>
      </c>
      <c r="M80" s="66"/>
      <c r="N80" s="66"/>
      <c r="O80" s="66"/>
      <c r="P80" s="66"/>
    </row>
    <row r="81" spans="1:16" ht="15" thickBot="1" x14ac:dyDescent="0.25">
      <c r="H81" s="67"/>
      <c r="M81" s="66"/>
      <c r="N81" s="66"/>
      <c r="O81" s="66"/>
      <c r="P81" s="66"/>
    </row>
    <row r="82" spans="1:16" ht="14.25" customHeight="1" x14ac:dyDescent="0.2">
      <c r="A82" s="59">
        <f>(ROW()-4)/Offset_Personnel+1</f>
        <v>7</v>
      </c>
      <c r="B82" s="241" t="s">
        <v>120</v>
      </c>
      <c r="C82" s="242"/>
      <c r="D82" s="242"/>
      <c r="E82" s="242"/>
      <c r="F82" s="242"/>
      <c r="G82" s="243"/>
      <c r="H82" s="67"/>
      <c r="M82" s="66"/>
      <c r="N82" s="66"/>
      <c r="O82" s="66"/>
      <c r="P82" s="66"/>
    </row>
    <row r="83" spans="1:16" ht="25.5" x14ac:dyDescent="0.2">
      <c r="B83" s="52"/>
      <c r="C83" s="53" t="s">
        <v>121</v>
      </c>
      <c r="D83" s="53" t="s">
        <v>122</v>
      </c>
      <c r="E83" s="53" t="s">
        <v>123</v>
      </c>
      <c r="F83" s="53" t="s">
        <v>124</v>
      </c>
      <c r="G83" s="54" t="s">
        <v>97</v>
      </c>
      <c r="H83" s="67"/>
      <c r="M83" s="66"/>
      <c r="N83" s="66"/>
      <c r="O83" s="66"/>
      <c r="P83" s="66"/>
    </row>
    <row r="84" spans="1:16" ht="15" thickBot="1" x14ac:dyDescent="0.25">
      <c r="B84" s="210"/>
      <c r="C84" s="21"/>
      <c r="D84" s="113"/>
      <c r="E84" s="112"/>
      <c r="F84" s="22"/>
      <c r="G84" s="70">
        <f>D84/12*E84*F84</f>
        <v>0</v>
      </c>
      <c r="H84" s="67"/>
      <c r="M84" s="66"/>
      <c r="N84" s="66"/>
      <c r="O84" s="66"/>
      <c r="P84" s="66"/>
    </row>
    <row r="85" spans="1:16" ht="25.5" x14ac:dyDescent="0.2">
      <c r="B85" s="244"/>
      <c r="C85" s="246" t="s">
        <v>118</v>
      </c>
      <c r="D85" s="57" t="s">
        <v>125</v>
      </c>
      <c r="E85" s="57" t="s">
        <v>126</v>
      </c>
      <c r="F85" s="57" t="s">
        <v>118</v>
      </c>
      <c r="G85" s="23" t="s">
        <v>127</v>
      </c>
      <c r="H85" s="67"/>
      <c r="M85" s="66"/>
      <c r="N85" s="66"/>
      <c r="O85" s="66"/>
      <c r="P85" s="66"/>
    </row>
    <row r="86" spans="1:16" ht="15" thickBot="1" x14ac:dyDescent="0.25">
      <c r="B86" s="245"/>
      <c r="C86" s="247"/>
      <c r="D86" s="55"/>
      <c r="E86" s="111"/>
      <c r="F86" s="110">
        <f>D86*G84+E86</f>
        <v>0</v>
      </c>
      <c r="G86" s="109">
        <f>SUM(G84,F86)</f>
        <v>0</v>
      </c>
      <c r="H86" s="67"/>
      <c r="M86" s="66"/>
      <c r="N86" s="66"/>
      <c r="O86" s="66"/>
      <c r="P86" s="66"/>
    </row>
    <row r="87" spans="1:16" ht="15" thickBot="1" x14ac:dyDescent="0.25">
      <c r="B87" s="248" t="s">
        <v>128</v>
      </c>
      <c r="C87" s="249"/>
      <c r="D87" s="249"/>
      <c r="E87" s="249"/>
      <c r="F87" s="249"/>
      <c r="G87" s="250"/>
      <c r="H87" s="67"/>
      <c r="M87" s="66"/>
      <c r="N87" s="66"/>
      <c r="O87" s="66"/>
      <c r="P87" s="66"/>
    </row>
    <row r="88" spans="1:16" x14ac:dyDescent="0.2">
      <c r="B88" s="226"/>
      <c r="C88" s="227"/>
      <c r="D88" s="227"/>
      <c r="E88" s="227"/>
      <c r="F88" s="227"/>
      <c r="G88" s="228"/>
      <c r="H88" s="67" t="s">
        <v>117</v>
      </c>
      <c r="M88" s="66"/>
      <c r="N88" s="66"/>
      <c r="O88" s="66"/>
      <c r="P88" s="66"/>
    </row>
    <row r="89" spans="1:16" ht="15" thickBot="1" x14ac:dyDescent="0.25">
      <c r="B89" s="229"/>
      <c r="C89" s="230"/>
      <c r="D89" s="230"/>
      <c r="E89" s="230"/>
      <c r="F89" s="230"/>
      <c r="G89" s="231"/>
      <c r="H89" s="67"/>
      <c r="M89" s="66"/>
      <c r="N89" s="66"/>
      <c r="O89" s="66"/>
      <c r="P89" s="66"/>
    </row>
    <row r="90" spans="1:16" ht="15" thickBot="1" x14ac:dyDescent="0.25">
      <c r="B90" s="232" t="s">
        <v>129</v>
      </c>
      <c r="C90" s="233"/>
      <c r="D90" s="233"/>
      <c r="E90" s="233"/>
      <c r="F90" s="233"/>
      <c r="G90" s="234"/>
      <c r="H90" s="67"/>
      <c r="M90" s="66"/>
      <c r="N90" s="66"/>
      <c r="O90" s="66"/>
      <c r="P90" s="66"/>
    </row>
    <row r="91" spans="1:16" ht="38.25" x14ac:dyDescent="0.2">
      <c r="B91" s="188" t="s">
        <v>130</v>
      </c>
      <c r="C91" s="187" t="s">
        <v>131</v>
      </c>
      <c r="D91" s="199" t="s">
        <v>132</v>
      </c>
      <c r="E91" s="199" t="s">
        <v>133</v>
      </c>
      <c r="F91" s="235" t="s">
        <v>134</v>
      </c>
      <c r="G91" s="236"/>
      <c r="H91" s="67"/>
      <c r="M91" s="66"/>
      <c r="N91" s="66"/>
      <c r="O91" s="66"/>
      <c r="P91" s="66"/>
    </row>
    <row r="92" spans="1:16" x14ac:dyDescent="0.2">
      <c r="B92" s="216" t="s">
        <v>176</v>
      </c>
      <c r="C92" s="193"/>
      <c r="D92" s="175">
        <f>$C92*$G84</f>
        <v>0</v>
      </c>
      <c r="E92" s="175">
        <f>$C92*$F86</f>
        <v>0</v>
      </c>
      <c r="F92" s="237">
        <f>SUM(E92,D92)</f>
        <v>0</v>
      </c>
      <c r="G92" s="238"/>
      <c r="H92" s="67" t="s">
        <v>118</v>
      </c>
      <c r="I92" s="177" t="str">
        <f>B92</f>
        <v>[Category A]</v>
      </c>
      <c r="J92" s="178">
        <f>$D92</f>
        <v>0</v>
      </c>
      <c r="K92" s="178">
        <f>$E92</f>
        <v>0</v>
      </c>
      <c r="L92" s="92">
        <f>$F92</f>
        <v>0</v>
      </c>
      <c r="M92" s="66"/>
      <c r="N92" s="66"/>
      <c r="O92" s="66"/>
      <c r="P92" s="66"/>
    </row>
    <row r="93" spans="1:16" ht="15" thickBot="1" x14ac:dyDescent="0.25">
      <c r="B93" s="217" t="s">
        <v>177</v>
      </c>
      <c r="C93" s="194"/>
      <c r="D93" s="176">
        <f>$C93*$G84</f>
        <v>0</v>
      </c>
      <c r="E93" s="176">
        <f>$C93*$F86</f>
        <v>0</v>
      </c>
      <c r="F93" s="239">
        <f>SUM(E93,D93)</f>
        <v>0</v>
      </c>
      <c r="G93" s="240"/>
      <c r="H93" s="67" t="s">
        <v>118</v>
      </c>
      <c r="I93" s="177" t="str">
        <f>B93</f>
        <v>[Category B]</v>
      </c>
      <c r="J93" s="178">
        <f>$D93</f>
        <v>0</v>
      </c>
      <c r="K93" s="178">
        <f>$E93</f>
        <v>0</v>
      </c>
      <c r="L93" s="92">
        <f>$F93</f>
        <v>0</v>
      </c>
      <c r="M93" s="66"/>
      <c r="N93" s="66"/>
      <c r="O93" s="66"/>
      <c r="P93" s="66"/>
    </row>
    <row r="94" spans="1:16" ht="15" thickBot="1" x14ac:dyDescent="0.25">
      <c r="H94" s="67"/>
      <c r="M94" s="66"/>
      <c r="N94" s="66"/>
      <c r="O94" s="66"/>
      <c r="P94" s="66"/>
    </row>
    <row r="95" spans="1:16" ht="14.25" customHeight="1" x14ac:dyDescent="0.2">
      <c r="A95" s="59">
        <f>(ROW()-4)/Offset_Personnel+1</f>
        <v>8</v>
      </c>
      <c r="B95" s="241" t="s">
        <v>120</v>
      </c>
      <c r="C95" s="242"/>
      <c r="D95" s="242"/>
      <c r="E95" s="242"/>
      <c r="F95" s="242"/>
      <c r="G95" s="243"/>
      <c r="H95" s="67"/>
      <c r="M95" s="66"/>
      <c r="N95" s="66"/>
      <c r="O95" s="66"/>
      <c r="P95" s="66"/>
    </row>
    <row r="96" spans="1:16" ht="25.5" x14ac:dyDescent="0.2">
      <c r="B96" s="52"/>
      <c r="C96" s="53" t="s">
        <v>121</v>
      </c>
      <c r="D96" s="53" t="s">
        <v>122</v>
      </c>
      <c r="E96" s="53" t="s">
        <v>123</v>
      </c>
      <c r="F96" s="53" t="s">
        <v>124</v>
      </c>
      <c r="G96" s="54" t="s">
        <v>97</v>
      </c>
      <c r="H96" s="67"/>
      <c r="M96" s="66"/>
      <c r="N96" s="66"/>
      <c r="O96" s="66"/>
      <c r="P96" s="66"/>
    </row>
    <row r="97" spans="1:16" ht="15" thickBot="1" x14ac:dyDescent="0.25">
      <c r="B97" s="210"/>
      <c r="C97" s="21"/>
      <c r="D97" s="113"/>
      <c r="E97" s="112"/>
      <c r="F97" s="22"/>
      <c r="G97" s="70">
        <f>D97/12*E97*F97</f>
        <v>0</v>
      </c>
      <c r="H97" s="67"/>
      <c r="M97" s="66"/>
      <c r="N97" s="66"/>
      <c r="O97" s="66"/>
      <c r="P97" s="66"/>
    </row>
    <row r="98" spans="1:16" ht="25.5" x14ac:dyDescent="0.2">
      <c r="B98" s="244"/>
      <c r="C98" s="246" t="s">
        <v>118</v>
      </c>
      <c r="D98" s="57" t="s">
        <v>125</v>
      </c>
      <c r="E98" s="57" t="s">
        <v>126</v>
      </c>
      <c r="F98" s="57" t="s">
        <v>118</v>
      </c>
      <c r="G98" s="23" t="s">
        <v>127</v>
      </c>
      <c r="H98" s="67"/>
      <c r="M98" s="66"/>
      <c r="N98" s="66"/>
      <c r="O98" s="66"/>
      <c r="P98" s="66"/>
    </row>
    <row r="99" spans="1:16" ht="15" thickBot="1" x14ac:dyDescent="0.25">
      <c r="B99" s="245"/>
      <c r="C99" s="247"/>
      <c r="D99" s="55"/>
      <c r="E99" s="111"/>
      <c r="F99" s="110">
        <f>D99*G97+E99</f>
        <v>0</v>
      </c>
      <c r="G99" s="109">
        <f>SUM(G97,F99)</f>
        <v>0</v>
      </c>
      <c r="H99" s="67"/>
      <c r="M99" s="66"/>
      <c r="N99" s="66"/>
      <c r="O99" s="66"/>
      <c r="P99" s="66"/>
    </row>
    <row r="100" spans="1:16" ht="15" thickBot="1" x14ac:dyDescent="0.25">
      <c r="B100" s="248" t="s">
        <v>128</v>
      </c>
      <c r="C100" s="249"/>
      <c r="D100" s="249"/>
      <c r="E100" s="249"/>
      <c r="F100" s="249"/>
      <c r="G100" s="250"/>
      <c r="H100" s="67"/>
      <c r="M100" s="66"/>
      <c r="N100" s="66"/>
      <c r="O100" s="66"/>
      <c r="P100" s="66"/>
    </row>
    <row r="101" spans="1:16" x14ac:dyDescent="0.2">
      <c r="B101" s="226"/>
      <c r="C101" s="227"/>
      <c r="D101" s="227"/>
      <c r="E101" s="227"/>
      <c r="F101" s="227"/>
      <c r="G101" s="228"/>
      <c r="H101" s="67" t="s">
        <v>117</v>
      </c>
      <c r="M101" s="66"/>
      <c r="N101" s="66"/>
      <c r="O101" s="66"/>
      <c r="P101" s="66"/>
    </row>
    <row r="102" spans="1:16" ht="15" thickBot="1" x14ac:dyDescent="0.25">
      <c r="B102" s="229"/>
      <c r="C102" s="230"/>
      <c r="D102" s="230"/>
      <c r="E102" s="230"/>
      <c r="F102" s="230"/>
      <c r="G102" s="231"/>
      <c r="H102" s="67"/>
      <c r="M102" s="66"/>
      <c r="N102" s="66"/>
      <c r="O102" s="66"/>
      <c r="P102" s="66"/>
    </row>
    <row r="103" spans="1:16" ht="15" thickBot="1" x14ac:dyDescent="0.25">
      <c r="B103" s="232" t="s">
        <v>129</v>
      </c>
      <c r="C103" s="233"/>
      <c r="D103" s="233"/>
      <c r="E103" s="233"/>
      <c r="F103" s="233"/>
      <c r="G103" s="234"/>
      <c r="H103" s="67"/>
      <c r="M103" s="66"/>
      <c r="N103" s="66"/>
      <c r="O103" s="66"/>
      <c r="P103" s="66"/>
    </row>
    <row r="104" spans="1:16" ht="38.25" x14ac:dyDescent="0.2">
      <c r="B104" s="188" t="s">
        <v>130</v>
      </c>
      <c r="C104" s="187" t="s">
        <v>131</v>
      </c>
      <c r="D104" s="199" t="s">
        <v>132</v>
      </c>
      <c r="E104" s="199" t="s">
        <v>133</v>
      </c>
      <c r="F104" s="235" t="s">
        <v>134</v>
      </c>
      <c r="G104" s="236"/>
      <c r="H104" s="67"/>
      <c r="M104" s="66"/>
      <c r="N104" s="66"/>
      <c r="O104" s="66"/>
      <c r="P104" s="66"/>
    </row>
    <row r="105" spans="1:16" x14ac:dyDescent="0.2">
      <c r="B105" s="216" t="s">
        <v>176</v>
      </c>
      <c r="C105" s="193"/>
      <c r="D105" s="175">
        <f>$C105*$G97</f>
        <v>0</v>
      </c>
      <c r="E105" s="175">
        <f>$C105*$F99</f>
        <v>0</v>
      </c>
      <c r="F105" s="237">
        <f>SUM(E105,D105)</f>
        <v>0</v>
      </c>
      <c r="G105" s="238"/>
      <c r="H105" s="67" t="s">
        <v>118</v>
      </c>
      <c r="I105" s="177" t="str">
        <f>B105</f>
        <v>[Category A]</v>
      </c>
      <c r="J105" s="178">
        <f>$D105</f>
        <v>0</v>
      </c>
      <c r="K105" s="178">
        <f>$E105</f>
        <v>0</v>
      </c>
      <c r="L105" s="92">
        <f>$F105</f>
        <v>0</v>
      </c>
      <c r="M105" s="66"/>
      <c r="N105" s="66"/>
      <c r="O105" s="66"/>
      <c r="P105" s="66"/>
    </row>
    <row r="106" spans="1:16" ht="15" thickBot="1" x14ac:dyDescent="0.25">
      <c r="B106" s="217" t="s">
        <v>177</v>
      </c>
      <c r="C106" s="194"/>
      <c r="D106" s="176">
        <f>$C106*$G97</f>
        <v>0</v>
      </c>
      <c r="E106" s="176">
        <f>$C106*$F99</f>
        <v>0</v>
      </c>
      <c r="F106" s="239">
        <f>SUM(E106,D106)</f>
        <v>0</v>
      </c>
      <c r="G106" s="240"/>
      <c r="H106" s="67" t="s">
        <v>118</v>
      </c>
      <c r="I106" s="177" t="str">
        <f>B106</f>
        <v>[Category B]</v>
      </c>
      <c r="J106" s="178">
        <f>$D106</f>
        <v>0</v>
      </c>
      <c r="K106" s="178">
        <f>$E106</f>
        <v>0</v>
      </c>
      <c r="L106" s="92">
        <f>$F106</f>
        <v>0</v>
      </c>
      <c r="M106" s="66"/>
      <c r="N106" s="66"/>
      <c r="O106" s="66"/>
      <c r="P106" s="66"/>
    </row>
    <row r="107" spans="1:16" ht="15" thickBot="1" x14ac:dyDescent="0.25">
      <c r="H107" s="67"/>
      <c r="M107" s="66"/>
      <c r="N107" s="66"/>
      <c r="O107" s="66"/>
      <c r="P107" s="66"/>
    </row>
    <row r="108" spans="1:16" ht="14.25" customHeight="1" x14ac:dyDescent="0.2">
      <c r="A108" s="59">
        <f>(ROW()-4)/Offset_Personnel+1</f>
        <v>9</v>
      </c>
      <c r="B108" s="241" t="s">
        <v>120</v>
      </c>
      <c r="C108" s="242"/>
      <c r="D108" s="242"/>
      <c r="E108" s="242"/>
      <c r="F108" s="242"/>
      <c r="G108" s="243"/>
      <c r="H108" s="67"/>
      <c r="M108" s="66"/>
      <c r="N108" s="66"/>
      <c r="O108" s="66"/>
      <c r="P108" s="66"/>
    </row>
    <row r="109" spans="1:16" ht="25.5" x14ac:dyDescent="0.2">
      <c r="B109" s="52"/>
      <c r="C109" s="53" t="s">
        <v>121</v>
      </c>
      <c r="D109" s="53" t="s">
        <v>122</v>
      </c>
      <c r="E109" s="53" t="s">
        <v>123</v>
      </c>
      <c r="F109" s="53" t="s">
        <v>124</v>
      </c>
      <c r="G109" s="54" t="s">
        <v>97</v>
      </c>
      <c r="H109" s="67"/>
      <c r="M109" s="66"/>
      <c r="N109" s="66"/>
      <c r="O109" s="66"/>
      <c r="P109" s="66"/>
    </row>
    <row r="110" spans="1:16" ht="15" thickBot="1" x14ac:dyDescent="0.25">
      <c r="B110" s="210"/>
      <c r="C110" s="21"/>
      <c r="D110" s="113"/>
      <c r="E110" s="112"/>
      <c r="F110" s="22"/>
      <c r="G110" s="70">
        <f>D110/12*E110*F110</f>
        <v>0</v>
      </c>
      <c r="H110" s="67"/>
      <c r="M110" s="66"/>
      <c r="N110" s="66"/>
      <c r="O110" s="66"/>
      <c r="P110" s="66"/>
    </row>
    <row r="111" spans="1:16" ht="25.5" x14ac:dyDescent="0.2">
      <c r="B111" s="244"/>
      <c r="C111" s="246" t="s">
        <v>118</v>
      </c>
      <c r="D111" s="57" t="s">
        <v>125</v>
      </c>
      <c r="E111" s="57" t="s">
        <v>126</v>
      </c>
      <c r="F111" s="57" t="s">
        <v>118</v>
      </c>
      <c r="G111" s="23" t="s">
        <v>127</v>
      </c>
      <c r="H111" s="67"/>
      <c r="M111" s="66"/>
      <c r="N111" s="66"/>
      <c r="O111" s="66"/>
      <c r="P111" s="66"/>
    </row>
    <row r="112" spans="1:16" ht="15" thickBot="1" x14ac:dyDescent="0.25">
      <c r="B112" s="245"/>
      <c r="C112" s="247"/>
      <c r="D112" s="55"/>
      <c r="E112" s="111"/>
      <c r="F112" s="110">
        <f>D112*G110+E112</f>
        <v>0</v>
      </c>
      <c r="G112" s="109">
        <f>SUM(G110,F112)</f>
        <v>0</v>
      </c>
      <c r="H112" s="67"/>
      <c r="M112" s="66"/>
      <c r="N112" s="66"/>
      <c r="O112" s="66"/>
      <c r="P112" s="66"/>
    </row>
    <row r="113" spans="1:16" ht="15" thickBot="1" x14ac:dyDescent="0.25">
      <c r="B113" s="248" t="s">
        <v>128</v>
      </c>
      <c r="C113" s="249"/>
      <c r="D113" s="249"/>
      <c r="E113" s="249"/>
      <c r="F113" s="249"/>
      <c r="G113" s="250"/>
      <c r="H113" s="67"/>
      <c r="M113" s="66"/>
      <c r="N113" s="66"/>
      <c r="O113" s="66"/>
      <c r="P113" s="66"/>
    </row>
    <row r="114" spans="1:16" x14ac:dyDescent="0.2">
      <c r="B114" s="226"/>
      <c r="C114" s="227"/>
      <c r="D114" s="227"/>
      <c r="E114" s="227"/>
      <c r="F114" s="227"/>
      <c r="G114" s="228"/>
      <c r="H114" s="67" t="s">
        <v>117</v>
      </c>
      <c r="M114" s="66"/>
      <c r="N114" s="66"/>
      <c r="O114" s="66"/>
      <c r="P114" s="66"/>
    </row>
    <row r="115" spans="1:16" ht="15" thickBot="1" x14ac:dyDescent="0.25">
      <c r="B115" s="229"/>
      <c r="C115" s="230"/>
      <c r="D115" s="230"/>
      <c r="E115" s="230"/>
      <c r="F115" s="230"/>
      <c r="G115" s="231"/>
      <c r="H115" s="67"/>
      <c r="M115" s="66"/>
      <c r="N115" s="66"/>
      <c r="O115" s="66"/>
      <c r="P115" s="66"/>
    </row>
    <row r="116" spans="1:16" ht="15" thickBot="1" x14ac:dyDescent="0.25">
      <c r="B116" s="232" t="s">
        <v>129</v>
      </c>
      <c r="C116" s="233"/>
      <c r="D116" s="233"/>
      <c r="E116" s="233"/>
      <c r="F116" s="233"/>
      <c r="G116" s="234"/>
      <c r="H116" s="67"/>
      <c r="M116" s="66"/>
      <c r="N116" s="66"/>
      <c r="O116" s="66"/>
      <c r="P116" s="66"/>
    </row>
    <row r="117" spans="1:16" ht="38.25" x14ac:dyDescent="0.2">
      <c r="B117" s="188" t="s">
        <v>130</v>
      </c>
      <c r="C117" s="187" t="s">
        <v>131</v>
      </c>
      <c r="D117" s="199" t="s">
        <v>132</v>
      </c>
      <c r="E117" s="199" t="s">
        <v>133</v>
      </c>
      <c r="F117" s="235" t="s">
        <v>134</v>
      </c>
      <c r="G117" s="236"/>
      <c r="H117" s="67"/>
      <c r="M117" s="66"/>
      <c r="N117" s="66"/>
      <c r="O117" s="66"/>
      <c r="P117" s="66"/>
    </row>
    <row r="118" spans="1:16" x14ac:dyDescent="0.2">
      <c r="B118" s="216" t="s">
        <v>176</v>
      </c>
      <c r="C118" s="193"/>
      <c r="D118" s="175">
        <f>$C118*$G110</f>
        <v>0</v>
      </c>
      <c r="E118" s="175">
        <f>$C118*$F112</f>
        <v>0</v>
      </c>
      <c r="F118" s="237">
        <f>SUM(E118,D118)</f>
        <v>0</v>
      </c>
      <c r="G118" s="238"/>
      <c r="H118" s="67" t="s">
        <v>118</v>
      </c>
      <c r="I118" s="177" t="str">
        <f>B118</f>
        <v>[Category A]</v>
      </c>
      <c r="J118" s="178">
        <f>$D118</f>
        <v>0</v>
      </c>
      <c r="K118" s="178">
        <f>$E118</f>
        <v>0</v>
      </c>
      <c r="L118" s="92">
        <f>$F118</f>
        <v>0</v>
      </c>
      <c r="M118" s="66"/>
      <c r="N118" s="66"/>
      <c r="O118" s="66"/>
      <c r="P118" s="66"/>
    </row>
    <row r="119" spans="1:16" ht="15" thickBot="1" x14ac:dyDescent="0.25">
      <c r="B119" s="217" t="s">
        <v>177</v>
      </c>
      <c r="C119" s="194"/>
      <c r="D119" s="176">
        <f>$C119*$G110</f>
        <v>0</v>
      </c>
      <c r="E119" s="176">
        <f>$C119*$F112</f>
        <v>0</v>
      </c>
      <c r="F119" s="239">
        <f>SUM(E119,D119)</f>
        <v>0</v>
      </c>
      <c r="G119" s="240"/>
      <c r="H119" s="67" t="s">
        <v>118</v>
      </c>
      <c r="I119" s="177" t="str">
        <f>B119</f>
        <v>[Category B]</v>
      </c>
      <c r="J119" s="178">
        <f>$D119</f>
        <v>0</v>
      </c>
      <c r="K119" s="178">
        <f>$E119</f>
        <v>0</v>
      </c>
      <c r="L119" s="92">
        <f>$F119</f>
        <v>0</v>
      </c>
      <c r="M119" s="66"/>
      <c r="N119" s="66"/>
      <c r="O119" s="66"/>
      <c r="P119" s="66"/>
    </row>
    <row r="120" spans="1:16" ht="15" thickBot="1" x14ac:dyDescent="0.25">
      <c r="H120" s="67"/>
      <c r="M120" s="66"/>
      <c r="N120" s="66"/>
      <c r="O120" s="66"/>
      <c r="P120" s="66"/>
    </row>
    <row r="121" spans="1:16" ht="14.25" customHeight="1" x14ac:dyDescent="0.2">
      <c r="A121" s="59">
        <f>(ROW()-4)/Offset_Personnel+1</f>
        <v>10</v>
      </c>
      <c r="B121" s="241" t="s">
        <v>120</v>
      </c>
      <c r="C121" s="242"/>
      <c r="D121" s="242"/>
      <c r="E121" s="242"/>
      <c r="F121" s="242"/>
      <c r="G121" s="243"/>
      <c r="H121" s="67"/>
      <c r="M121" s="66"/>
      <c r="N121" s="66"/>
      <c r="O121" s="66"/>
      <c r="P121" s="66"/>
    </row>
    <row r="122" spans="1:16" ht="25.5" x14ac:dyDescent="0.2">
      <c r="B122" s="52"/>
      <c r="C122" s="53" t="s">
        <v>121</v>
      </c>
      <c r="D122" s="53" t="s">
        <v>122</v>
      </c>
      <c r="E122" s="53" t="s">
        <v>123</v>
      </c>
      <c r="F122" s="53" t="s">
        <v>124</v>
      </c>
      <c r="G122" s="54" t="s">
        <v>97</v>
      </c>
      <c r="H122" s="67"/>
      <c r="M122" s="66"/>
      <c r="N122" s="66"/>
      <c r="O122" s="66"/>
      <c r="P122" s="66"/>
    </row>
    <row r="123" spans="1:16" ht="15" thickBot="1" x14ac:dyDescent="0.25">
      <c r="B123" s="210"/>
      <c r="C123" s="21"/>
      <c r="D123" s="113"/>
      <c r="E123" s="112"/>
      <c r="F123" s="22"/>
      <c r="G123" s="70">
        <f>D123/12*E123*F123</f>
        <v>0</v>
      </c>
      <c r="H123" s="67"/>
      <c r="M123" s="66"/>
      <c r="N123" s="66"/>
      <c r="O123" s="66"/>
      <c r="P123" s="66"/>
    </row>
    <row r="124" spans="1:16" ht="25.5" x14ac:dyDescent="0.2">
      <c r="B124" s="244"/>
      <c r="C124" s="246" t="s">
        <v>118</v>
      </c>
      <c r="D124" s="57" t="s">
        <v>125</v>
      </c>
      <c r="E124" s="57" t="s">
        <v>126</v>
      </c>
      <c r="F124" s="57" t="s">
        <v>118</v>
      </c>
      <c r="G124" s="23" t="s">
        <v>127</v>
      </c>
      <c r="H124" s="67"/>
      <c r="M124" s="66"/>
      <c r="N124" s="66"/>
      <c r="O124" s="66"/>
      <c r="P124" s="66"/>
    </row>
    <row r="125" spans="1:16" ht="15" thickBot="1" x14ac:dyDescent="0.25">
      <c r="B125" s="245"/>
      <c r="C125" s="247"/>
      <c r="D125" s="55"/>
      <c r="E125" s="111"/>
      <c r="F125" s="110">
        <f>D125*G123+E125</f>
        <v>0</v>
      </c>
      <c r="G125" s="109">
        <f>SUM(G123,F125)</f>
        <v>0</v>
      </c>
      <c r="H125" s="67"/>
      <c r="M125" s="66"/>
      <c r="N125" s="66"/>
      <c r="O125" s="66"/>
      <c r="P125" s="66"/>
    </row>
    <row r="126" spans="1:16" ht="15" thickBot="1" x14ac:dyDescent="0.25">
      <c r="B126" s="248" t="s">
        <v>128</v>
      </c>
      <c r="C126" s="249"/>
      <c r="D126" s="249"/>
      <c r="E126" s="249"/>
      <c r="F126" s="249"/>
      <c r="G126" s="250"/>
      <c r="H126" s="67"/>
      <c r="M126" s="66"/>
      <c r="N126" s="66"/>
      <c r="O126" s="66"/>
      <c r="P126" s="66"/>
    </row>
    <row r="127" spans="1:16" x14ac:dyDescent="0.2">
      <c r="B127" s="226"/>
      <c r="C127" s="227"/>
      <c r="D127" s="227"/>
      <c r="E127" s="227"/>
      <c r="F127" s="227"/>
      <c r="G127" s="228"/>
      <c r="H127" s="67" t="s">
        <v>117</v>
      </c>
      <c r="M127" s="66"/>
      <c r="N127" s="66"/>
      <c r="O127" s="66"/>
      <c r="P127" s="66"/>
    </row>
    <row r="128" spans="1:16" ht="15" thickBot="1" x14ac:dyDescent="0.25">
      <c r="B128" s="229"/>
      <c r="C128" s="230"/>
      <c r="D128" s="230"/>
      <c r="E128" s="230"/>
      <c r="F128" s="230"/>
      <c r="G128" s="231"/>
      <c r="H128" s="67"/>
      <c r="M128" s="66"/>
      <c r="N128" s="66"/>
      <c r="O128" s="66"/>
      <c r="P128" s="66"/>
    </row>
    <row r="129" spans="1:16" ht="15" thickBot="1" x14ac:dyDescent="0.25">
      <c r="B129" s="232" t="s">
        <v>129</v>
      </c>
      <c r="C129" s="233"/>
      <c r="D129" s="233"/>
      <c r="E129" s="233"/>
      <c r="F129" s="233"/>
      <c r="G129" s="234"/>
      <c r="H129" s="67"/>
      <c r="M129" s="66"/>
      <c r="N129" s="66"/>
      <c r="O129" s="66"/>
      <c r="P129" s="66"/>
    </row>
    <row r="130" spans="1:16" ht="38.25" x14ac:dyDescent="0.2">
      <c r="B130" s="188" t="s">
        <v>130</v>
      </c>
      <c r="C130" s="187" t="s">
        <v>131</v>
      </c>
      <c r="D130" s="199" t="s">
        <v>132</v>
      </c>
      <c r="E130" s="199" t="s">
        <v>133</v>
      </c>
      <c r="F130" s="235" t="s">
        <v>134</v>
      </c>
      <c r="G130" s="236"/>
      <c r="H130" s="67"/>
      <c r="M130" s="66"/>
      <c r="N130" s="66"/>
      <c r="O130" s="66"/>
      <c r="P130" s="66"/>
    </row>
    <row r="131" spans="1:16" x14ac:dyDescent="0.2">
      <c r="B131" s="216" t="s">
        <v>176</v>
      </c>
      <c r="C131" s="193"/>
      <c r="D131" s="175">
        <f>$C131*$G123</f>
        <v>0</v>
      </c>
      <c r="E131" s="175">
        <f>$C131*$F125</f>
        <v>0</v>
      </c>
      <c r="F131" s="237">
        <f>SUM(E131,D131)</f>
        <v>0</v>
      </c>
      <c r="G131" s="238"/>
      <c r="H131" s="67" t="s">
        <v>118</v>
      </c>
      <c r="I131" s="177" t="str">
        <f>B131</f>
        <v>[Category A]</v>
      </c>
      <c r="J131" s="178">
        <f>$D131</f>
        <v>0</v>
      </c>
      <c r="K131" s="178">
        <f>$E131</f>
        <v>0</v>
      </c>
      <c r="L131" s="92">
        <f>$F131</f>
        <v>0</v>
      </c>
      <c r="M131" s="66"/>
      <c r="N131" s="66"/>
      <c r="O131" s="66"/>
      <c r="P131" s="66"/>
    </row>
    <row r="132" spans="1:16" ht="15" thickBot="1" x14ac:dyDescent="0.25">
      <c r="B132" s="217" t="s">
        <v>177</v>
      </c>
      <c r="C132" s="194"/>
      <c r="D132" s="176">
        <f>$C132*$G123</f>
        <v>0</v>
      </c>
      <c r="E132" s="176">
        <f>$C132*$F125</f>
        <v>0</v>
      </c>
      <c r="F132" s="239">
        <f>SUM(E132,D132)</f>
        <v>0</v>
      </c>
      <c r="G132" s="240"/>
      <c r="H132" s="67" t="s">
        <v>118</v>
      </c>
      <c r="I132" s="177" t="str">
        <f>B132</f>
        <v>[Category B]</v>
      </c>
      <c r="J132" s="178">
        <f>$D132</f>
        <v>0</v>
      </c>
      <c r="K132" s="178">
        <f>$E132</f>
        <v>0</v>
      </c>
      <c r="L132" s="92">
        <f>$F132</f>
        <v>0</v>
      </c>
      <c r="M132" s="66"/>
      <c r="N132" s="66"/>
      <c r="O132" s="66"/>
      <c r="P132" s="66"/>
    </row>
    <row r="133" spans="1:16" ht="15" thickBot="1" x14ac:dyDescent="0.25">
      <c r="H133" s="67"/>
      <c r="M133" s="66"/>
      <c r="N133" s="66"/>
      <c r="O133" s="66"/>
      <c r="P133" s="66"/>
    </row>
    <row r="134" spans="1:16" ht="14.25" customHeight="1" x14ac:dyDescent="0.2">
      <c r="A134" s="59">
        <f>(ROW()-4)/Offset_Personnel+1</f>
        <v>11</v>
      </c>
      <c r="B134" s="241" t="s">
        <v>120</v>
      </c>
      <c r="C134" s="242"/>
      <c r="D134" s="242"/>
      <c r="E134" s="242"/>
      <c r="F134" s="242"/>
      <c r="G134" s="243"/>
      <c r="H134" s="67"/>
      <c r="M134" s="66"/>
      <c r="N134" s="66"/>
      <c r="O134" s="66"/>
      <c r="P134" s="66"/>
    </row>
    <row r="135" spans="1:16" ht="25.5" x14ac:dyDescent="0.2">
      <c r="B135" s="52"/>
      <c r="C135" s="53" t="s">
        <v>121</v>
      </c>
      <c r="D135" s="53" t="s">
        <v>122</v>
      </c>
      <c r="E135" s="53" t="s">
        <v>123</v>
      </c>
      <c r="F135" s="53" t="s">
        <v>124</v>
      </c>
      <c r="G135" s="54" t="s">
        <v>97</v>
      </c>
      <c r="H135" s="67"/>
      <c r="M135" s="66"/>
      <c r="N135" s="66"/>
      <c r="O135" s="66"/>
      <c r="P135" s="66"/>
    </row>
    <row r="136" spans="1:16" ht="15" thickBot="1" x14ac:dyDescent="0.25">
      <c r="B136" s="210"/>
      <c r="C136" s="21"/>
      <c r="D136" s="113"/>
      <c r="E136" s="112"/>
      <c r="F136" s="22"/>
      <c r="G136" s="70">
        <f>D136/12*E136*F136</f>
        <v>0</v>
      </c>
      <c r="H136" s="67"/>
      <c r="M136" s="66"/>
      <c r="N136" s="66"/>
      <c r="O136" s="66"/>
      <c r="P136" s="66"/>
    </row>
    <row r="137" spans="1:16" ht="25.5" x14ac:dyDescent="0.2">
      <c r="B137" s="244"/>
      <c r="C137" s="246" t="s">
        <v>118</v>
      </c>
      <c r="D137" s="57" t="s">
        <v>125</v>
      </c>
      <c r="E137" s="57" t="s">
        <v>126</v>
      </c>
      <c r="F137" s="57" t="s">
        <v>118</v>
      </c>
      <c r="G137" s="23" t="s">
        <v>127</v>
      </c>
      <c r="H137" s="67"/>
      <c r="M137" s="66"/>
      <c r="N137" s="66"/>
      <c r="O137" s="66"/>
      <c r="P137" s="66"/>
    </row>
    <row r="138" spans="1:16" ht="15" thickBot="1" x14ac:dyDescent="0.25">
      <c r="B138" s="245"/>
      <c r="C138" s="247"/>
      <c r="D138" s="55"/>
      <c r="E138" s="111"/>
      <c r="F138" s="110">
        <f>D138*G136+E138</f>
        <v>0</v>
      </c>
      <c r="G138" s="109">
        <f>SUM(G136,F138)</f>
        <v>0</v>
      </c>
      <c r="H138" s="67"/>
      <c r="M138" s="66"/>
      <c r="N138" s="66"/>
      <c r="O138" s="66"/>
      <c r="P138" s="66"/>
    </row>
    <row r="139" spans="1:16" ht="15" thickBot="1" x14ac:dyDescent="0.25">
      <c r="B139" s="248" t="s">
        <v>128</v>
      </c>
      <c r="C139" s="249"/>
      <c r="D139" s="249"/>
      <c r="E139" s="249"/>
      <c r="F139" s="249"/>
      <c r="G139" s="250"/>
      <c r="H139" s="67"/>
      <c r="M139" s="66"/>
      <c r="N139" s="66"/>
      <c r="O139" s="66"/>
      <c r="P139" s="66"/>
    </row>
    <row r="140" spans="1:16" x14ac:dyDescent="0.2">
      <c r="B140" s="226"/>
      <c r="C140" s="227"/>
      <c r="D140" s="227"/>
      <c r="E140" s="227"/>
      <c r="F140" s="227"/>
      <c r="G140" s="228"/>
      <c r="H140" s="67" t="s">
        <v>117</v>
      </c>
      <c r="M140" s="66"/>
      <c r="N140" s="66"/>
      <c r="O140" s="66"/>
      <c r="P140" s="66"/>
    </row>
    <row r="141" spans="1:16" ht="15" thickBot="1" x14ac:dyDescent="0.25">
      <c r="B141" s="229"/>
      <c r="C141" s="230"/>
      <c r="D141" s="230"/>
      <c r="E141" s="230"/>
      <c r="F141" s="230"/>
      <c r="G141" s="231"/>
      <c r="H141" s="67"/>
      <c r="M141" s="66"/>
      <c r="N141" s="66"/>
      <c r="O141" s="66"/>
      <c r="P141" s="66"/>
    </row>
    <row r="142" spans="1:16" ht="15" thickBot="1" x14ac:dyDescent="0.25">
      <c r="B142" s="232" t="s">
        <v>129</v>
      </c>
      <c r="C142" s="233"/>
      <c r="D142" s="233"/>
      <c r="E142" s="233"/>
      <c r="F142" s="233"/>
      <c r="G142" s="234"/>
      <c r="H142" s="67"/>
      <c r="M142" s="66"/>
      <c r="N142" s="66"/>
      <c r="O142" s="66"/>
      <c r="P142" s="66"/>
    </row>
    <row r="143" spans="1:16" ht="38.25" x14ac:dyDescent="0.2">
      <c r="B143" s="188" t="s">
        <v>130</v>
      </c>
      <c r="C143" s="187" t="s">
        <v>131</v>
      </c>
      <c r="D143" s="199" t="s">
        <v>132</v>
      </c>
      <c r="E143" s="199" t="s">
        <v>133</v>
      </c>
      <c r="F143" s="235" t="s">
        <v>134</v>
      </c>
      <c r="G143" s="236"/>
      <c r="H143" s="67"/>
      <c r="M143" s="66"/>
      <c r="N143" s="66"/>
      <c r="O143" s="66"/>
      <c r="P143" s="66"/>
    </row>
    <row r="144" spans="1:16" x14ac:dyDescent="0.2">
      <c r="B144" s="216" t="s">
        <v>176</v>
      </c>
      <c r="C144" s="193"/>
      <c r="D144" s="175">
        <f>$C144*$G136</f>
        <v>0</v>
      </c>
      <c r="E144" s="175">
        <f>$C144*$F138</f>
        <v>0</v>
      </c>
      <c r="F144" s="237">
        <f>SUM(E144,D144)</f>
        <v>0</v>
      </c>
      <c r="G144" s="238"/>
      <c r="H144" s="67" t="s">
        <v>118</v>
      </c>
      <c r="I144" s="177" t="str">
        <f>B144</f>
        <v>[Category A]</v>
      </c>
      <c r="J144" s="178">
        <f>$D144</f>
        <v>0</v>
      </c>
      <c r="K144" s="178">
        <f>$E144</f>
        <v>0</v>
      </c>
      <c r="L144" s="92">
        <f>$F144</f>
        <v>0</v>
      </c>
      <c r="M144" s="66"/>
      <c r="N144" s="66"/>
      <c r="O144" s="66"/>
      <c r="P144" s="66"/>
    </row>
    <row r="145" spans="1:16" ht="15" thickBot="1" x14ac:dyDescent="0.25">
      <c r="B145" s="217" t="s">
        <v>177</v>
      </c>
      <c r="C145" s="194"/>
      <c r="D145" s="176">
        <f>$C145*$G136</f>
        <v>0</v>
      </c>
      <c r="E145" s="176">
        <f>$C145*$F138</f>
        <v>0</v>
      </c>
      <c r="F145" s="239">
        <f>SUM(E145,D145)</f>
        <v>0</v>
      </c>
      <c r="G145" s="240"/>
      <c r="H145" s="67" t="s">
        <v>118</v>
      </c>
      <c r="I145" s="177" t="str">
        <f>B145</f>
        <v>[Category B]</v>
      </c>
      <c r="J145" s="178">
        <f>$D145</f>
        <v>0</v>
      </c>
      <c r="K145" s="178">
        <f>$E145</f>
        <v>0</v>
      </c>
      <c r="L145" s="92">
        <f>$F145</f>
        <v>0</v>
      </c>
      <c r="M145" s="66"/>
      <c r="N145" s="66"/>
      <c r="O145" s="66"/>
      <c r="P145" s="66"/>
    </row>
    <row r="146" spans="1:16" ht="15" thickBot="1" x14ac:dyDescent="0.25">
      <c r="H146" s="67"/>
      <c r="M146" s="66"/>
      <c r="N146" s="66"/>
      <c r="O146" s="66"/>
      <c r="P146" s="66"/>
    </row>
    <row r="147" spans="1:16" ht="14.25" customHeight="1" x14ac:dyDescent="0.2">
      <c r="A147" s="59">
        <f>(ROW()-4)/Offset_Personnel+1</f>
        <v>12</v>
      </c>
      <c r="B147" s="241" t="s">
        <v>120</v>
      </c>
      <c r="C147" s="242"/>
      <c r="D147" s="242"/>
      <c r="E147" s="242"/>
      <c r="F147" s="242"/>
      <c r="G147" s="243"/>
      <c r="H147" s="67"/>
      <c r="M147" s="66"/>
      <c r="N147" s="66"/>
      <c r="O147" s="66"/>
      <c r="P147" s="66"/>
    </row>
    <row r="148" spans="1:16" ht="25.5" x14ac:dyDescent="0.2">
      <c r="B148" s="52"/>
      <c r="C148" s="53" t="s">
        <v>121</v>
      </c>
      <c r="D148" s="53" t="s">
        <v>122</v>
      </c>
      <c r="E148" s="53" t="s">
        <v>123</v>
      </c>
      <c r="F148" s="53" t="s">
        <v>124</v>
      </c>
      <c r="G148" s="54" t="s">
        <v>97</v>
      </c>
      <c r="H148" s="67"/>
      <c r="M148" s="66"/>
      <c r="N148" s="66"/>
      <c r="O148" s="66"/>
      <c r="P148" s="66"/>
    </row>
    <row r="149" spans="1:16" ht="15" thickBot="1" x14ac:dyDescent="0.25">
      <c r="B149" s="210"/>
      <c r="C149" s="21"/>
      <c r="D149" s="113"/>
      <c r="E149" s="112"/>
      <c r="F149" s="22"/>
      <c r="G149" s="70">
        <f>D149/12*E149*F149</f>
        <v>0</v>
      </c>
      <c r="H149" s="67"/>
      <c r="M149" s="66"/>
      <c r="N149" s="66"/>
      <c r="O149" s="66"/>
      <c r="P149" s="66"/>
    </row>
    <row r="150" spans="1:16" ht="25.5" x14ac:dyDescent="0.2">
      <c r="B150" s="244"/>
      <c r="C150" s="246" t="s">
        <v>118</v>
      </c>
      <c r="D150" s="57" t="s">
        <v>125</v>
      </c>
      <c r="E150" s="57" t="s">
        <v>126</v>
      </c>
      <c r="F150" s="57" t="s">
        <v>118</v>
      </c>
      <c r="G150" s="23" t="s">
        <v>127</v>
      </c>
      <c r="H150" s="67"/>
      <c r="M150" s="66"/>
      <c r="N150" s="66"/>
      <c r="O150" s="66"/>
      <c r="P150" s="66"/>
    </row>
    <row r="151" spans="1:16" ht="15" thickBot="1" x14ac:dyDescent="0.25">
      <c r="B151" s="245"/>
      <c r="C151" s="247"/>
      <c r="D151" s="55"/>
      <c r="E151" s="111"/>
      <c r="F151" s="110">
        <f>D151*G149+E151</f>
        <v>0</v>
      </c>
      <c r="G151" s="109">
        <f>SUM(G149,F151)</f>
        <v>0</v>
      </c>
      <c r="H151" s="67"/>
      <c r="M151" s="66"/>
      <c r="N151" s="66"/>
      <c r="O151" s="66"/>
      <c r="P151" s="66"/>
    </row>
    <row r="152" spans="1:16" ht="15" thickBot="1" x14ac:dyDescent="0.25">
      <c r="B152" s="248" t="s">
        <v>128</v>
      </c>
      <c r="C152" s="249"/>
      <c r="D152" s="249"/>
      <c r="E152" s="249"/>
      <c r="F152" s="249"/>
      <c r="G152" s="250"/>
      <c r="H152" s="67"/>
      <c r="M152" s="66"/>
      <c r="N152" s="66"/>
      <c r="O152" s="66"/>
      <c r="P152" s="66"/>
    </row>
    <row r="153" spans="1:16" x14ac:dyDescent="0.2">
      <c r="B153" s="226"/>
      <c r="C153" s="227"/>
      <c r="D153" s="227"/>
      <c r="E153" s="227"/>
      <c r="F153" s="227"/>
      <c r="G153" s="228"/>
      <c r="H153" s="67" t="s">
        <v>117</v>
      </c>
      <c r="M153" s="66"/>
      <c r="N153" s="66"/>
      <c r="O153" s="66"/>
      <c r="P153" s="66"/>
    </row>
    <row r="154" spans="1:16" ht="15" thickBot="1" x14ac:dyDescent="0.25">
      <c r="B154" s="229"/>
      <c r="C154" s="230"/>
      <c r="D154" s="230"/>
      <c r="E154" s="230"/>
      <c r="F154" s="230"/>
      <c r="G154" s="231"/>
      <c r="H154" s="67"/>
      <c r="M154" s="66"/>
      <c r="N154" s="66"/>
      <c r="O154" s="66"/>
      <c r="P154" s="66"/>
    </row>
    <row r="155" spans="1:16" ht="15" thickBot="1" x14ac:dyDescent="0.25">
      <c r="B155" s="232" t="s">
        <v>129</v>
      </c>
      <c r="C155" s="233"/>
      <c r="D155" s="233"/>
      <c r="E155" s="233"/>
      <c r="F155" s="233"/>
      <c r="G155" s="234"/>
      <c r="H155" s="67"/>
      <c r="M155" s="66"/>
      <c r="N155" s="66"/>
      <c r="O155" s="66"/>
      <c r="P155" s="66"/>
    </row>
    <row r="156" spans="1:16" ht="38.25" x14ac:dyDescent="0.2">
      <c r="B156" s="188" t="s">
        <v>130</v>
      </c>
      <c r="C156" s="187" t="s">
        <v>131</v>
      </c>
      <c r="D156" s="199" t="s">
        <v>132</v>
      </c>
      <c r="E156" s="199" t="s">
        <v>133</v>
      </c>
      <c r="F156" s="235" t="s">
        <v>134</v>
      </c>
      <c r="G156" s="236"/>
      <c r="H156" s="67"/>
      <c r="M156" s="66"/>
      <c r="N156" s="66"/>
      <c r="O156" s="66"/>
      <c r="P156" s="66"/>
    </row>
    <row r="157" spans="1:16" x14ac:dyDescent="0.2">
      <c r="B157" s="216" t="s">
        <v>176</v>
      </c>
      <c r="C157" s="193"/>
      <c r="D157" s="175">
        <f>$C157*$G149</f>
        <v>0</v>
      </c>
      <c r="E157" s="175">
        <f>$C157*$F151</f>
        <v>0</v>
      </c>
      <c r="F157" s="237">
        <f>SUM(E157,D157)</f>
        <v>0</v>
      </c>
      <c r="G157" s="238"/>
      <c r="H157" s="67" t="s">
        <v>118</v>
      </c>
      <c r="I157" s="177" t="str">
        <f>B157</f>
        <v>[Category A]</v>
      </c>
      <c r="J157" s="178">
        <f>$D157</f>
        <v>0</v>
      </c>
      <c r="K157" s="178">
        <f>$E157</f>
        <v>0</v>
      </c>
      <c r="L157" s="92">
        <f>$F157</f>
        <v>0</v>
      </c>
      <c r="M157" s="66"/>
      <c r="N157" s="66"/>
      <c r="O157" s="66"/>
      <c r="P157" s="66"/>
    </row>
    <row r="158" spans="1:16" ht="15" thickBot="1" x14ac:dyDescent="0.25">
      <c r="B158" s="217" t="s">
        <v>177</v>
      </c>
      <c r="C158" s="194"/>
      <c r="D158" s="176">
        <f>$C158*$G149</f>
        <v>0</v>
      </c>
      <c r="E158" s="176">
        <f>$C158*$F151</f>
        <v>0</v>
      </c>
      <c r="F158" s="239">
        <f>SUM(E158,D158)</f>
        <v>0</v>
      </c>
      <c r="G158" s="240"/>
      <c r="H158" s="67" t="s">
        <v>118</v>
      </c>
      <c r="I158" s="177" t="str">
        <f>B158</f>
        <v>[Category B]</v>
      </c>
      <c r="J158" s="178">
        <f>$D158</f>
        <v>0</v>
      </c>
      <c r="K158" s="178">
        <f>$E158</f>
        <v>0</v>
      </c>
      <c r="L158" s="92">
        <f>$F158</f>
        <v>0</v>
      </c>
      <c r="M158" s="66"/>
      <c r="N158" s="66"/>
      <c r="O158" s="66"/>
      <c r="P158" s="66"/>
    </row>
    <row r="159" spans="1:16" ht="15" thickBot="1" x14ac:dyDescent="0.25">
      <c r="H159" s="67"/>
      <c r="M159" s="66"/>
      <c r="N159" s="66"/>
      <c r="O159" s="66"/>
      <c r="P159" s="66"/>
    </row>
    <row r="160" spans="1:16" ht="14.25" customHeight="1" x14ac:dyDescent="0.2">
      <c r="A160" s="59">
        <f>(ROW()-4)/Offset_Personnel+1</f>
        <v>13</v>
      </c>
      <c r="B160" s="241" t="s">
        <v>120</v>
      </c>
      <c r="C160" s="242"/>
      <c r="D160" s="242"/>
      <c r="E160" s="242"/>
      <c r="F160" s="242"/>
      <c r="G160" s="243"/>
      <c r="H160" s="67"/>
      <c r="M160" s="66"/>
      <c r="N160" s="66"/>
      <c r="O160" s="66"/>
      <c r="P160" s="66"/>
    </row>
    <row r="161" spans="1:16" ht="25.5" x14ac:dyDescent="0.2">
      <c r="B161" s="52"/>
      <c r="C161" s="53" t="s">
        <v>121</v>
      </c>
      <c r="D161" s="53" t="s">
        <v>122</v>
      </c>
      <c r="E161" s="53" t="s">
        <v>123</v>
      </c>
      <c r="F161" s="53" t="s">
        <v>124</v>
      </c>
      <c r="G161" s="54" t="s">
        <v>97</v>
      </c>
      <c r="H161" s="67"/>
      <c r="M161" s="66"/>
      <c r="N161" s="66"/>
      <c r="O161" s="66"/>
      <c r="P161" s="66"/>
    </row>
    <row r="162" spans="1:16" ht="15" thickBot="1" x14ac:dyDescent="0.25">
      <c r="B162" s="210"/>
      <c r="C162" s="21"/>
      <c r="D162" s="113"/>
      <c r="E162" s="112"/>
      <c r="F162" s="22"/>
      <c r="G162" s="70">
        <f>D162/12*E162*F162</f>
        <v>0</v>
      </c>
      <c r="H162" s="67"/>
      <c r="M162" s="66"/>
      <c r="N162" s="66"/>
      <c r="O162" s="66"/>
      <c r="P162" s="66"/>
    </row>
    <row r="163" spans="1:16" ht="25.5" x14ac:dyDescent="0.2">
      <c r="B163" s="244"/>
      <c r="C163" s="246" t="s">
        <v>118</v>
      </c>
      <c r="D163" s="57" t="s">
        <v>125</v>
      </c>
      <c r="E163" s="57" t="s">
        <v>126</v>
      </c>
      <c r="F163" s="57" t="s">
        <v>118</v>
      </c>
      <c r="G163" s="23" t="s">
        <v>127</v>
      </c>
      <c r="H163" s="67"/>
      <c r="M163" s="66"/>
      <c r="N163" s="66"/>
      <c r="O163" s="66"/>
      <c r="P163" s="66"/>
    </row>
    <row r="164" spans="1:16" ht="15" thickBot="1" x14ac:dyDescent="0.25">
      <c r="B164" s="245"/>
      <c r="C164" s="247"/>
      <c r="D164" s="55"/>
      <c r="E164" s="111"/>
      <c r="F164" s="110">
        <f>D164*G162+E164</f>
        <v>0</v>
      </c>
      <c r="G164" s="109">
        <f>SUM(G162,F164)</f>
        <v>0</v>
      </c>
      <c r="H164" s="67"/>
      <c r="M164" s="66"/>
      <c r="N164" s="66"/>
      <c r="O164" s="66"/>
      <c r="P164" s="66"/>
    </row>
    <row r="165" spans="1:16" ht="15" thickBot="1" x14ac:dyDescent="0.25">
      <c r="B165" s="248" t="s">
        <v>128</v>
      </c>
      <c r="C165" s="249"/>
      <c r="D165" s="249"/>
      <c r="E165" s="249"/>
      <c r="F165" s="249"/>
      <c r="G165" s="250"/>
      <c r="H165" s="67"/>
      <c r="M165" s="66"/>
      <c r="N165" s="66"/>
      <c r="O165" s="66"/>
      <c r="P165" s="66"/>
    </row>
    <row r="166" spans="1:16" x14ac:dyDescent="0.2">
      <c r="B166" s="226"/>
      <c r="C166" s="227"/>
      <c r="D166" s="227"/>
      <c r="E166" s="227"/>
      <c r="F166" s="227"/>
      <c r="G166" s="228"/>
      <c r="H166" s="67" t="s">
        <v>117</v>
      </c>
      <c r="M166" s="66"/>
      <c r="N166" s="66"/>
      <c r="O166" s="66"/>
      <c r="P166" s="66"/>
    </row>
    <row r="167" spans="1:16" ht="15" thickBot="1" x14ac:dyDescent="0.25">
      <c r="B167" s="229"/>
      <c r="C167" s="230"/>
      <c r="D167" s="230"/>
      <c r="E167" s="230"/>
      <c r="F167" s="230"/>
      <c r="G167" s="231"/>
      <c r="H167" s="67"/>
      <c r="M167" s="66"/>
      <c r="N167" s="66"/>
      <c r="O167" s="66"/>
      <c r="P167" s="66"/>
    </row>
    <row r="168" spans="1:16" ht="15" thickBot="1" x14ac:dyDescent="0.25">
      <c r="B168" s="232" t="s">
        <v>129</v>
      </c>
      <c r="C168" s="233"/>
      <c r="D168" s="233"/>
      <c r="E168" s="233"/>
      <c r="F168" s="233"/>
      <c r="G168" s="234"/>
      <c r="H168" s="67"/>
      <c r="M168" s="66"/>
      <c r="N168" s="66"/>
      <c r="O168" s="66"/>
      <c r="P168" s="66"/>
    </row>
    <row r="169" spans="1:16" ht="38.25" x14ac:dyDescent="0.2">
      <c r="B169" s="188" t="s">
        <v>130</v>
      </c>
      <c r="C169" s="187" t="s">
        <v>131</v>
      </c>
      <c r="D169" s="199" t="s">
        <v>132</v>
      </c>
      <c r="E169" s="199" t="s">
        <v>133</v>
      </c>
      <c r="F169" s="235" t="s">
        <v>134</v>
      </c>
      <c r="G169" s="236"/>
      <c r="H169" s="67"/>
      <c r="M169" s="66"/>
      <c r="N169" s="66"/>
      <c r="O169" s="66"/>
      <c r="P169" s="66"/>
    </row>
    <row r="170" spans="1:16" x14ac:dyDescent="0.2">
      <c r="B170" s="216" t="s">
        <v>176</v>
      </c>
      <c r="C170" s="193"/>
      <c r="D170" s="175">
        <f>$C170*$G162</f>
        <v>0</v>
      </c>
      <c r="E170" s="175">
        <f>$C170*$F164</f>
        <v>0</v>
      </c>
      <c r="F170" s="237">
        <f>SUM(E170,D170)</f>
        <v>0</v>
      </c>
      <c r="G170" s="238"/>
      <c r="H170" s="67" t="s">
        <v>118</v>
      </c>
      <c r="I170" s="177" t="str">
        <f>B170</f>
        <v>[Category A]</v>
      </c>
      <c r="J170" s="178">
        <f>$D170</f>
        <v>0</v>
      </c>
      <c r="K170" s="178">
        <f>$E170</f>
        <v>0</v>
      </c>
      <c r="L170" s="92">
        <f>$F170</f>
        <v>0</v>
      </c>
      <c r="M170" s="66"/>
      <c r="N170" s="66"/>
      <c r="O170" s="66"/>
      <c r="P170" s="66"/>
    </row>
    <row r="171" spans="1:16" ht="15" thickBot="1" x14ac:dyDescent="0.25">
      <c r="B171" s="217" t="s">
        <v>177</v>
      </c>
      <c r="C171" s="194"/>
      <c r="D171" s="176">
        <f>$C171*$G162</f>
        <v>0</v>
      </c>
      <c r="E171" s="176">
        <f>$C171*$F164</f>
        <v>0</v>
      </c>
      <c r="F171" s="239">
        <f>SUM(E171,D171)</f>
        <v>0</v>
      </c>
      <c r="G171" s="240"/>
      <c r="H171" s="67" t="s">
        <v>118</v>
      </c>
      <c r="I171" s="177" t="str">
        <f>B171</f>
        <v>[Category B]</v>
      </c>
      <c r="J171" s="178">
        <f>$D171</f>
        <v>0</v>
      </c>
      <c r="K171" s="178">
        <f>$E171</f>
        <v>0</v>
      </c>
      <c r="L171" s="92">
        <f>$F171</f>
        <v>0</v>
      </c>
      <c r="M171" s="66"/>
      <c r="N171" s="66"/>
      <c r="O171" s="66"/>
      <c r="P171" s="66"/>
    </row>
    <row r="172" spans="1:16" ht="15" thickBot="1" x14ac:dyDescent="0.25">
      <c r="H172" s="67"/>
      <c r="M172" s="66"/>
      <c r="N172" s="66"/>
      <c r="O172" s="66"/>
      <c r="P172" s="66"/>
    </row>
    <row r="173" spans="1:16" ht="14.25" customHeight="1" x14ac:dyDescent="0.2">
      <c r="A173" s="59">
        <f>(ROW()-4)/Offset_Personnel+1</f>
        <v>14</v>
      </c>
      <c r="B173" s="241" t="s">
        <v>120</v>
      </c>
      <c r="C173" s="242"/>
      <c r="D173" s="242"/>
      <c r="E173" s="242"/>
      <c r="F173" s="242"/>
      <c r="G173" s="243"/>
      <c r="H173" s="67"/>
      <c r="M173" s="66"/>
      <c r="N173" s="66"/>
      <c r="O173" s="66"/>
      <c r="P173" s="66"/>
    </row>
    <row r="174" spans="1:16" ht="25.5" x14ac:dyDescent="0.2">
      <c r="B174" s="52"/>
      <c r="C174" s="53" t="s">
        <v>121</v>
      </c>
      <c r="D174" s="53" t="s">
        <v>122</v>
      </c>
      <c r="E174" s="53" t="s">
        <v>123</v>
      </c>
      <c r="F174" s="53" t="s">
        <v>124</v>
      </c>
      <c r="G174" s="54" t="s">
        <v>97</v>
      </c>
      <c r="H174" s="67"/>
      <c r="M174" s="66"/>
      <c r="N174" s="66"/>
      <c r="O174" s="66"/>
      <c r="P174" s="66"/>
    </row>
    <row r="175" spans="1:16" ht="15" thickBot="1" x14ac:dyDescent="0.25">
      <c r="B175" s="210"/>
      <c r="C175" s="21"/>
      <c r="D175" s="113"/>
      <c r="E175" s="112"/>
      <c r="F175" s="22"/>
      <c r="G175" s="70">
        <f>D175/12*E175*F175</f>
        <v>0</v>
      </c>
      <c r="H175" s="67"/>
      <c r="M175" s="66"/>
      <c r="N175" s="66"/>
      <c r="O175" s="66"/>
      <c r="P175" s="66"/>
    </row>
    <row r="176" spans="1:16" ht="25.5" x14ac:dyDescent="0.2">
      <c r="B176" s="244"/>
      <c r="C176" s="246" t="s">
        <v>118</v>
      </c>
      <c r="D176" s="57" t="s">
        <v>125</v>
      </c>
      <c r="E176" s="57" t="s">
        <v>126</v>
      </c>
      <c r="F176" s="57" t="s">
        <v>118</v>
      </c>
      <c r="G176" s="23" t="s">
        <v>127</v>
      </c>
      <c r="H176" s="67"/>
      <c r="M176" s="66"/>
      <c r="N176" s="66"/>
      <c r="O176" s="66"/>
      <c r="P176" s="66"/>
    </row>
    <row r="177" spans="1:16" ht="15" thickBot="1" x14ac:dyDescent="0.25">
      <c r="B177" s="245"/>
      <c r="C177" s="247"/>
      <c r="D177" s="55"/>
      <c r="E177" s="111"/>
      <c r="F177" s="110">
        <f>D177*G175+E177</f>
        <v>0</v>
      </c>
      <c r="G177" s="109">
        <f>SUM(G175,F177)</f>
        <v>0</v>
      </c>
      <c r="H177" s="67"/>
      <c r="M177" s="66"/>
      <c r="N177" s="66"/>
      <c r="O177" s="66"/>
      <c r="P177" s="66"/>
    </row>
    <row r="178" spans="1:16" ht="15" thickBot="1" x14ac:dyDescent="0.25">
      <c r="B178" s="248" t="s">
        <v>128</v>
      </c>
      <c r="C178" s="249"/>
      <c r="D178" s="249"/>
      <c r="E178" s="249"/>
      <c r="F178" s="249"/>
      <c r="G178" s="250"/>
      <c r="H178" s="67"/>
      <c r="M178" s="66"/>
      <c r="N178" s="66"/>
      <c r="O178" s="66"/>
      <c r="P178" s="66"/>
    </row>
    <row r="179" spans="1:16" x14ac:dyDescent="0.2">
      <c r="B179" s="226"/>
      <c r="C179" s="227"/>
      <c r="D179" s="227"/>
      <c r="E179" s="227"/>
      <c r="F179" s="227"/>
      <c r="G179" s="228"/>
      <c r="H179" s="67" t="s">
        <v>117</v>
      </c>
      <c r="M179" s="66"/>
      <c r="N179" s="66"/>
      <c r="O179" s="66"/>
      <c r="P179" s="66"/>
    </row>
    <row r="180" spans="1:16" ht="15" thickBot="1" x14ac:dyDescent="0.25">
      <c r="B180" s="229"/>
      <c r="C180" s="230"/>
      <c r="D180" s="230"/>
      <c r="E180" s="230"/>
      <c r="F180" s="230"/>
      <c r="G180" s="231"/>
      <c r="H180" s="67"/>
      <c r="M180" s="66"/>
      <c r="N180" s="66"/>
      <c r="O180" s="66"/>
      <c r="P180" s="66"/>
    </row>
    <row r="181" spans="1:16" ht="15" thickBot="1" x14ac:dyDescent="0.25">
      <c r="B181" s="232" t="s">
        <v>129</v>
      </c>
      <c r="C181" s="233"/>
      <c r="D181" s="233"/>
      <c r="E181" s="233"/>
      <c r="F181" s="233"/>
      <c r="G181" s="234"/>
      <c r="H181" s="67"/>
      <c r="M181" s="66"/>
      <c r="N181" s="66"/>
      <c r="O181" s="66"/>
      <c r="P181" s="66"/>
    </row>
    <row r="182" spans="1:16" ht="38.25" x14ac:dyDescent="0.2">
      <c r="B182" s="188" t="s">
        <v>130</v>
      </c>
      <c r="C182" s="187" t="s">
        <v>131</v>
      </c>
      <c r="D182" s="199" t="s">
        <v>132</v>
      </c>
      <c r="E182" s="199" t="s">
        <v>133</v>
      </c>
      <c r="F182" s="235" t="s">
        <v>134</v>
      </c>
      <c r="G182" s="236"/>
      <c r="H182" s="67"/>
      <c r="M182" s="66"/>
      <c r="N182" s="66"/>
      <c r="O182" s="66"/>
      <c r="P182" s="66"/>
    </row>
    <row r="183" spans="1:16" x14ac:dyDescent="0.2">
      <c r="B183" s="216" t="s">
        <v>176</v>
      </c>
      <c r="C183" s="193"/>
      <c r="D183" s="175">
        <f>$C183*$G175</f>
        <v>0</v>
      </c>
      <c r="E183" s="175">
        <f>$C183*$F177</f>
        <v>0</v>
      </c>
      <c r="F183" s="237">
        <f>SUM(E183,D183)</f>
        <v>0</v>
      </c>
      <c r="G183" s="238"/>
      <c r="H183" s="67" t="s">
        <v>118</v>
      </c>
      <c r="I183" s="177" t="str">
        <f>B183</f>
        <v>[Category A]</v>
      </c>
      <c r="J183" s="178">
        <f>$D183</f>
        <v>0</v>
      </c>
      <c r="K183" s="178">
        <f>$E183</f>
        <v>0</v>
      </c>
      <c r="L183" s="92">
        <f>$F183</f>
        <v>0</v>
      </c>
      <c r="M183" s="66"/>
      <c r="N183" s="66"/>
      <c r="O183" s="66"/>
      <c r="P183" s="66"/>
    </row>
    <row r="184" spans="1:16" ht="15" thickBot="1" x14ac:dyDescent="0.25">
      <c r="B184" s="217" t="s">
        <v>177</v>
      </c>
      <c r="C184" s="194"/>
      <c r="D184" s="176">
        <f>$C184*$G175</f>
        <v>0</v>
      </c>
      <c r="E184" s="176">
        <f>$C184*$F177</f>
        <v>0</v>
      </c>
      <c r="F184" s="239">
        <f>SUM(E184,D184)</f>
        <v>0</v>
      </c>
      <c r="G184" s="240"/>
      <c r="H184" s="67" t="s">
        <v>118</v>
      </c>
      <c r="I184" s="177" t="str">
        <f>B184</f>
        <v>[Category B]</v>
      </c>
      <c r="J184" s="178">
        <f>$D184</f>
        <v>0</v>
      </c>
      <c r="K184" s="178">
        <f>$E184</f>
        <v>0</v>
      </c>
      <c r="L184" s="92">
        <f>$F184</f>
        <v>0</v>
      </c>
      <c r="M184" s="66"/>
      <c r="N184" s="66"/>
      <c r="O184" s="66"/>
      <c r="P184" s="66"/>
    </row>
    <row r="185" spans="1:16" ht="15" thickBot="1" x14ac:dyDescent="0.25">
      <c r="H185" s="67"/>
      <c r="M185" s="66"/>
      <c r="N185" s="66"/>
      <c r="O185" s="66"/>
      <c r="P185" s="66"/>
    </row>
    <row r="186" spans="1:16" ht="14.25" customHeight="1" x14ac:dyDescent="0.2">
      <c r="A186" s="59">
        <f>(ROW()-4)/Offset_Personnel+1</f>
        <v>15</v>
      </c>
      <c r="B186" s="241" t="s">
        <v>120</v>
      </c>
      <c r="C186" s="242"/>
      <c r="D186" s="242"/>
      <c r="E186" s="242"/>
      <c r="F186" s="242"/>
      <c r="G186" s="243"/>
      <c r="H186" s="67"/>
      <c r="M186" s="66"/>
      <c r="N186" s="66"/>
      <c r="O186" s="66"/>
      <c r="P186" s="66"/>
    </row>
    <row r="187" spans="1:16" ht="25.5" x14ac:dyDescent="0.2">
      <c r="B187" s="52"/>
      <c r="C187" s="53" t="s">
        <v>121</v>
      </c>
      <c r="D187" s="53" t="s">
        <v>122</v>
      </c>
      <c r="E187" s="53" t="s">
        <v>123</v>
      </c>
      <c r="F187" s="53" t="s">
        <v>124</v>
      </c>
      <c r="G187" s="54" t="s">
        <v>97</v>
      </c>
      <c r="H187" s="67"/>
      <c r="M187" s="66"/>
      <c r="N187" s="66"/>
      <c r="O187" s="66"/>
      <c r="P187" s="66"/>
    </row>
    <row r="188" spans="1:16" ht="15" thickBot="1" x14ac:dyDescent="0.25">
      <c r="B188" s="210"/>
      <c r="C188" s="21"/>
      <c r="D188" s="113"/>
      <c r="E188" s="112"/>
      <c r="F188" s="22"/>
      <c r="G188" s="70">
        <f>D188/12*E188*F188</f>
        <v>0</v>
      </c>
      <c r="H188" s="67"/>
      <c r="M188" s="66"/>
      <c r="N188" s="66"/>
      <c r="O188" s="66"/>
      <c r="P188" s="66"/>
    </row>
    <row r="189" spans="1:16" ht="25.5" x14ac:dyDescent="0.2">
      <c r="B189" s="244"/>
      <c r="C189" s="246" t="s">
        <v>118</v>
      </c>
      <c r="D189" s="57" t="s">
        <v>125</v>
      </c>
      <c r="E189" s="57" t="s">
        <v>126</v>
      </c>
      <c r="F189" s="57" t="s">
        <v>118</v>
      </c>
      <c r="G189" s="23" t="s">
        <v>127</v>
      </c>
      <c r="H189" s="67"/>
      <c r="M189" s="66"/>
      <c r="N189" s="66"/>
      <c r="O189" s="66"/>
      <c r="P189" s="66"/>
    </row>
    <row r="190" spans="1:16" ht="15" thickBot="1" x14ac:dyDescent="0.25">
      <c r="B190" s="245"/>
      <c r="C190" s="247"/>
      <c r="D190" s="55"/>
      <c r="E190" s="111"/>
      <c r="F190" s="110">
        <f>D190*G188+E190</f>
        <v>0</v>
      </c>
      <c r="G190" s="109">
        <f>SUM(G188,F190)</f>
        <v>0</v>
      </c>
      <c r="H190" s="67"/>
      <c r="M190" s="66"/>
      <c r="N190" s="66"/>
      <c r="O190" s="66"/>
      <c r="P190" s="66"/>
    </row>
    <row r="191" spans="1:16" ht="15" thickBot="1" x14ac:dyDescent="0.25">
      <c r="B191" s="248" t="s">
        <v>128</v>
      </c>
      <c r="C191" s="249"/>
      <c r="D191" s="249"/>
      <c r="E191" s="249"/>
      <c r="F191" s="249"/>
      <c r="G191" s="250"/>
      <c r="H191" s="67"/>
      <c r="M191" s="66"/>
      <c r="N191" s="66"/>
      <c r="O191" s="66"/>
      <c r="P191" s="66"/>
    </row>
    <row r="192" spans="1:16" x14ac:dyDescent="0.2">
      <c r="B192" s="226"/>
      <c r="C192" s="227"/>
      <c r="D192" s="227"/>
      <c r="E192" s="227"/>
      <c r="F192" s="227"/>
      <c r="G192" s="228"/>
      <c r="H192" s="67" t="s">
        <v>117</v>
      </c>
      <c r="M192" s="66"/>
      <c r="N192" s="66"/>
      <c r="O192" s="66"/>
      <c r="P192" s="66"/>
    </row>
    <row r="193" spans="1:16" ht="15" thickBot="1" x14ac:dyDescent="0.25">
      <c r="B193" s="229"/>
      <c r="C193" s="230"/>
      <c r="D193" s="230"/>
      <c r="E193" s="230"/>
      <c r="F193" s="230"/>
      <c r="G193" s="231"/>
      <c r="H193" s="67"/>
      <c r="M193" s="66"/>
      <c r="N193" s="66"/>
      <c r="O193" s="66"/>
      <c r="P193" s="66"/>
    </row>
    <row r="194" spans="1:16" ht="15" thickBot="1" x14ac:dyDescent="0.25">
      <c r="B194" s="232" t="s">
        <v>129</v>
      </c>
      <c r="C194" s="233"/>
      <c r="D194" s="233"/>
      <c r="E194" s="233"/>
      <c r="F194" s="233"/>
      <c r="G194" s="234"/>
      <c r="H194" s="67"/>
      <c r="M194" s="66"/>
      <c r="N194" s="66"/>
      <c r="O194" s="66"/>
      <c r="P194" s="66"/>
    </row>
    <row r="195" spans="1:16" ht="38.25" x14ac:dyDescent="0.2">
      <c r="B195" s="188" t="s">
        <v>130</v>
      </c>
      <c r="C195" s="187" t="s">
        <v>131</v>
      </c>
      <c r="D195" s="199" t="s">
        <v>132</v>
      </c>
      <c r="E195" s="199" t="s">
        <v>133</v>
      </c>
      <c r="F195" s="235" t="s">
        <v>134</v>
      </c>
      <c r="G195" s="236"/>
      <c r="H195" s="67"/>
      <c r="M195" s="66"/>
      <c r="N195" s="66"/>
      <c r="O195" s="66"/>
      <c r="P195" s="66"/>
    </row>
    <row r="196" spans="1:16" x14ac:dyDescent="0.2">
      <c r="B196" s="216" t="s">
        <v>176</v>
      </c>
      <c r="C196" s="193"/>
      <c r="D196" s="175">
        <f>$C196*$G188</f>
        <v>0</v>
      </c>
      <c r="E196" s="175">
        <f>$C196*$F190</f>
        <v>0</v>
      </c>
      <c r="F196" s="237">
        <f>SUM(E196,D196)</f>
        <v>0</v>
      </c>
      <c r="G196" s="238"/>
      <c r="H196" s="67" t="s">
        <v>118</v>
      </c>
      <c r="I196" s="177" t="str">
        <f>B196</f>
        <v>[Category A]</v>
      </c>
      <c r="J196" s="178">
        <f>$D196</f>
        <v>0</v>
      </c>
      <c r="K196" s="178">
        <f>$E196</f>
        <v>0</v>
      </c>
      <c r="L196" s="92">
        <f>$F196</f>
        <v>0</v>
      </c>
      <c r="M196" s="66"/>
      <c r="N196" s="66"/>
      <c r="O196" s="66"/>
      <c r="P196" s="66"/>
    </row>
    <row r="197" spans="1:16" ht="15" thickBot="1" x14ac:dyDescent="0.25">
      <c r="B197" s="217" t="s">
        <v>177</v>
      </c>
      <c r="C197" s="194"/>
      <c r="D197" s="176">
        <f>$C197*$G188</f>
        <v>0</v>
      </c>
      <c r="E197" s="176">
        <f>$C197*$F190</f>
        <v>0</v>
      </c>
      <c r="F197" s="239">
        <f>SUM(E197,D197)</f>
        <v>0</v>
      </c>
      <c r="G197" s="240"/>
      <c r="H197" s="67" t="s">
        <v>118</v>
      </c>
      <c r="I197" s="177" t="str">
        <f>B197</f>
        <v>[Category B]</v>
      </c>
      <c r="J197" s="178">
        <f>$D197</f>
        <v>0</v>
      </c>
      <c r="K197" s="178">
        <f>$E197</f>
        <v>0</v>
      </c>
      <c r="L197" s="92">
        <f>$F197</f>
        <v>0</v>
      </c>
      <c r="M197" s="66"/>
      <c r="N197" s="66"/>
      <c r="O197" s="66"/>
      <c r="P197" s="66"/>
    </row>
    <row r="198" spans="1:16" ht="15" thickBot="1" x14ac:dyDescent="0.25">
      <c r="H198" s="67"/>
      <c r="M198" s="66"/>
      <c r="N198" s="66"/>
      <c r="O198" s="66"/>
      <c r="P198" s="66"/>
    </row>
    <row r="199" spans="1:16" ht="14.25" customHeight="1" x14ac:dyDescent="0.2">
      <c r="A199" s="59">
        <f>(ROW()-4)/Offset_Personnel+1</f>
        <v>16</v>
      </c>
      <c r="B199" s="241" t="s">
        <v>120</v>
      </c>
      <c r="C199" s="242"/>
      <c r="D199" s="242"/>
      <c r="E199" s="242"/>
      <c r="F199" s="242"/>
      <c r="G199" s="243"/>
      <c r="H199" s="67"/>
      <c r="M199" s="66"/>
      <c r="N199" s="66"/>
      <c r="O199" s="66"/>
      <c r="P199" s="66"/>
    </row>
    <row r="200" spans="1:16" ht="25.5" x14ac:dyDescent="0.2">
      <c r="B200" s="52"/>
      <c r="C200" s="53" t="s">
        <v>121</v>
      </c>
      <c r="D200" s="53" t="s">
        <v>122</v>
      </c>
      <c r="E200" s="53" t="s">
        <v>123</v>
      </c>
      <c r="F200" s="53" t="s">
        <v>124</v>
      </c>
      <c r="G200" s="54" t="s">
        <v>97</v>
      </c>
      <c r="H200" s="67"/>
      <c r="M200" s="66"/>
      <c r="N200" s="66"/>
      <c r="O200" s="66"/>
      <c r="P200" s="66"/>
    </row>
    <row r="201" spans="1:16" ht="15" thickBot="1" x14ac:dyDescent="0.25">
      <c r="B201" s="210"/>
      <c r="C201" s="21"/>
      <c r="D201" s="113"/>
      <c r="E201" s="112"/>
      <c r="F201" s="22"/>
      <c r="G201" s="70">
        <f>D201/12*E201*F201</f>
        <v>0</v>
      </c>
      <c r="H201" s="67"/>
      <c r="M201" s="66"/>
      <c r="N201" s="66"/>
      <c r="O201" s="66"/>
      <c r="P201" s="66"/>
    </row>
    <row r="202" spans="1:16" ht="25.5" x14ac:dyDescent="0.2">
      <c r="B202" s="244"/>
      <c r="C202" s="246" t="s">
        <v>118</v>
      </c>
      <c r="D202" s="57" t="s">
        <v>125</v>
      </c>
      <c r="E202" s="57" t="s">
        <v>126</v>
      </c>
      <c r="F202" s="57" t="s">
        <v>118</v>
      </c>
      <c r="G202" s="23" t="s">
        <v>127</v>
      </c>
      <c r="H202" s="67"/>
      <c r="M202" s="66"/>
      <c r="N202" s="66"/>
      <c r="O202" s="66"/>
      <c r="P202" s="66"/>
    </row>
    <row r="203" spans="1:16" ht="15" thickBot="1" x14ac:dyDescent="0.25">
      <c r="B203" s="245"/>
      <c r="C203" s="247"/>
      <c r="D203" s="55"/>
      <c r="E203" s="111"/>
      <c r="F203" s="110">
        <f>D203*G201+E203</f>
        <v>0</v>
      </c>
      <c r="G203" s="109">
        <f>SUM(G201,F203)</f>
        <v>0</v>
      </c>
      <c r="H203" s="67"/>
      <c r="M203" s="66"/>
      <c r="N203" s="66"/>
      <c r="O203" s="66"/>
      <c r="P203" s="66"/>
    </row>
    <row r="204" spans="1:16" ht="15" thickBot="1" x14ac:dyDescent="0.25">
      <c r="B204" s="248" t="s">
        <v>128</v>
      </c>
      <c r="C204" s="249"/>
      <c r="D204" s="249"/>
      <c r="E204" s="249"/>
      <c r="F204" s="249"/>
      <c r="G204" s="250"/>
      <c r="H204" s="67"/>
      <c r="M204" s="66"/>
      <c r="N204" s="66"/>
      <c r="O204" s="66"/>
      <c r="P204" s="66"/>
    </row>
    <row r="205" spans="1:16" x14ac:dyDescent="0.2">
      <c r="B205" s="226"/>
      <c r="C205" s="227"/>
      <c r="D205" s="227"/>
      <c r="E205" s="227"/>
      <c r="F205" s="227"/>
      <c r="G205" s="228"/>
      <c r="H205" s="67" t="s">
        <v>117</v>
      </c>
      <c r="M205" s="66"/>
      <c r="N205" s="66"/>
      <c r="O205" s="66"/>
      <c r="P205" s="66"/>
    </row>
    <row r="206" spans="1:16" ht="15" thickBot="1" x14ac:dyDescent="0.25">
      <c r="B206" s="229"/>
      <c r="C206" s="230"/>
      <c r="D206" s="230"/>
      <c r="E206" s="230"/>
      <c r="F206" s="230"/>
      <c r="G206" s="231"/>
      <c r="H206" s="67"/>
      <c r="M206" s="66"/>
      <c r="N206" s="66"/>
      <c r="O206" s="66"/>
      <c r="P206" s="66"/>
    </row>
    <row r="207" spans="1:16" ht="15" thickBot="1" x14ac:dyDescent="0.25">
      <c r="B207" s="232" t="s">
        <v>129</v>
      </c>
      <c r="C207" s="233"/>
      <c r="D207" s="233"/>
      <c r="E207" s="233"/>
      <c r="F207" s="233"/>
      <c r="G207" s="234"/>
      <c r="H207" s="67"/>
      <c r="M207" s="66"/>
      <c r="N207" s="66"/>
      <c r="O207" s="66"/>
      <c r="P207" s="66"/>
    </row>
    <row r="208" spans="1:16" ht="38.25" x14ac:dyDescent="0.2">
      <c r="B208" s="188" t="s">
        <v>130</v>
      </c>
      <c r="C208" s="187" t="s">
        <v>131</v>
      </c>
      <c r="D208" s="199" t="s">
        <v>132</v>
      </c>
      <c r="E208" s="199" t="s">
        <v>133</v>
      </c>
      <c r="F208" s="235" t="s">
        <v>134</v>
      </c>
      <c r="G208" s="236"/>
      <c r="H208" s="67"/>
      <c r="M208" s="66"/>
      <c r="N208" s="66"/>
      <c r="O208" s="66"/>
      <c r="P208" s="66"/>
    </row>
    <row r="209" spans="1:16" x14ac:dyDescent="0.2">
      <c r="B209" s="216" t="s">
        <v>176</v>
      </c>
      <c r="C209" s="193"/>
      <c r="D209" s="175">
        <f>$C209*$G201</f>
        <v>0</v>
      </c>
      <c r="E209" s="175">
        <f>$C209*$F203</f>
        <v>0</v>
      </c>
      <c r="F209" s="237">
        <f>SUM(E209,D209)</f>
        <v>0</v>
      </c>
      <c r="G209" s="238"/>
      <c r="H209" s="67" t="s">
        <v>118</v>
      </c>
      <c r="I209" s="177" t="str">
        <f>B209</f>
        <v>[Category A]</v>
      </c>
      <c r="J209" s="178">
        <f>$D209</f>
        <v>0</v>
      </c>
      <c r="K209" s="178">
        <f>$E209</f>
        <v>0</v>
      </c>
      <c r="L209" s="92">
        <f>$F209</f>
        <v>0</v>
      </c>
      <c r="M209" s="66"/>
      <c r="N209" s="66"/>
      <c r="O209" s="66"/>
      <c r="P209" s="66"/>
    </row>
    <row r="210" spans="1:16" ht="15" thickBot="1" x14ac:dyDescent="0.25">
      <c r="B210" s="217" t="s">
        <v>177</v>
      </c>
      <c r="C210" s="194"/>
      <c r="D210" s="176">
        <f>$C210*$G201</f>
        <v>0</v>
      </c>
      <c r="E210" s="176">
        <f>$C210*$F203</f>
        <v>0</v>
      </c>
      <c r="F210" s="239">
        <f>SUM(E210,D210)</f>
        <v>0</v>
      </c>
      <c r="G210" s="240"/>
      <c r="H210" s="67" t="s">
        <v>118</v>
      </c>
      <c r="I210" s="177" t="str">
        <f>B210</f>
        <v>[Category B]</v>
      </c>
      <c r="J210" s="178">
        <f>$D210</f>
        <v>0</v>
      </c>
      <c r="K210" s="178">
        <f>$E210</f>
        <v>0</v>
      </c>
      <c r="L210" s="92">
        <f>$F210</f>
        <v>0</v>
      </c>
      <c r="M210" s="66"/>
      <c r="N210" s="66"/>
      <c r="O210" s="66"/>
      <c r="P210" s="66"/>
    </row>
    <row r="211" spans="1:16" ht="15" thickBot="1" x14ac:dyDescent="0.25">
      <c r="H211" s="67"/>
      <c r="M211" s="66"/>
      <c r="N211" s="66"/>
      <c r="O211" s="66"/>
      <c r="P211" s="66"/>
    </row>
    <row r="212" spans="1:16" ht="14.25" customHeight="1" x14ac:dyDescent="0.2">
      <c r="A212" s="59">
        <f>(ROW()-4)/Offset_Personnel+1</f>
        <v>17</v>
      </c>
      <c r="B212" s="241" t="s">
        <v>120</v>
      </c>
      <c r="C212" s="242"/>
      <c r="D212" s="242"/>
      <c r="E212" s="242"/>
      <c r="F212" s="242"/>
      <c r="G212" s="243"/>
      <c r="H212" s="67"/>
      <c r="M212" s="66"/>
      <c r="N212" s="66"/>
      <c r="O212" s="66"/>
      <c r="P212" s="66"/>
    </row>
    <row r="213" spans="1:16" ht="25.5" x14ac:dyDescent="0.2">
      <c r="B213" s="52"/>
      <c r="C213" s="53" t="s">
        <v>121</v>
      </c>
      <c r="D213" s="53" t="s">
        <v>122</v>
      </c>
      <c r="E213" s="53" t="s">
        <v>123</v>
      </c>
      <c r="F213" s="53" t="s">
        <v>124</v>
      </c>
      <c r="G213" s="54" t="s">
        <v>97</v>
      </c>
      <c r="H213" s="67"/>
      <c r="M213" s="66"/>
      <c r="N213" s="66"/>
      <c r="O213" s="66"/>
      <c r="P213" s="66"/>
    </row>
    <row r="214" spans="1:16" ht="15" thickBot="1" x14ac:dyDescent="0.25">
      <c r="B214" s="210"/>
      <c r="C214" s="21"/>
      <c r="D214" s="113"/>
      <c r="E214" s="112"/>
      <c r="F214" s="22"/>
      <c r="G214" s="70">
        <f>D214/12*E214*F214</f>
        <v>0</v>
      </c>
      <c r="H214" s="67"/>
      <c r="M214" s="66"/>
      <c r="N214" s="66"/>
      <c r="O214" s="66"/>
      <c r="P214" s="66"/>
    </row>
    <row r="215" spans="1:16" ht="25.5" x14ac:dyDescent="0.2">
      <c r="B215" s="244"/>
      <c r="C215" s="246" t="s">
        <v>118</v>
      </c>
      <c r="D215" s="57" t="s">
        <v>125</v>
      </c>
      <c r="E215" s="57" t="s">
        <v>126</v>
      </c>
      <c r="F215" s="57" t="s">
        <v>118</v>
      </c>
      <c r="G215" s="23" t="s">
        <v>127</v>
      </c>
      <c r="H215" s="67"/>
      <c r="M215" s="66"/>
      <c r="N215" s="66"/>
      <c r="O215" s="66"/>
      <c r="P215" s="66"/>
    </row>
    <row r="216" spans="1:16" ht="15" thickBot="1" x14ac:dyDescent="0.25">
      <c r="B216" s="245"/>
      <c r="C216" s="247"/>
      <c r="D216" s="55"/>
      <c r="E216" s="111"/>
      <c r="F216" s="110">
        <f>D216*G214+E216</f>
        <v>0</v>
      </c>
      <c r="G216" s="109">
        <f>SUM(G214,F216)</f>
        <v>0</v>
      </c>
      <c r="H216" s="67"/>
      <c r="M216" s="66"/>
      <c r="N216" s="66"/>
      <c r="O216" s="66"/>
      <c r="P216" s="66"/>
    </row>
    <row r="217" spans="1:16" ht="15" thickBot="1" x14ac:dyDescent="0.25">
      <c r="B217" s="248" t="s">
        <v>128</v>
      </c>
      <c r="C217" s="249"/>
      <c r="D217" s="249"/>
      <c r="E217" s="249"/>
      <c r="F217" s="249"/>
      <c r="G217" s="250"/>
      <c r="H217" s="67"/>
      <c r="M217" s="66"/>
      <c r="N217" s="66"/>
      <c r="O217" s="66"/>
      <c r="P217" s="66"/>
    </row>
    <row r="218" spans="1:16" x14ac:dyDescent="0.2">
      <c r="B218" s="226"/>
      <c r="C218" s="227"/>
      <c r="D218" s="227"/>
      <c r="E218" s="227"/>
      <c r="F218" s="227"/>
      <c r="G218" s="228"/>
      <c r="H218" s="67" t="s">
        <v>117</v>
      </c>
      <c r="M218" s="66"/>
      <c r="N218" s="66"/>
      <c r="O218" s="66"/>
      <c r="P218" s="66"/>
    </row>
    <row r="219" spans="1:16" ht="15" thickBot="1" x14ac:dyDescent="0.25">
      <c r="B219" s="229"/>
      <c r="C219" s="230"/>
      <c r="D219" s="230"/>
      <c r="E219" s="230"/>
      <c r="F219" s="230"/>
      <c r="G219" s="231"/>
      <c r="H219" s="67"/>
      <c r="M219" s="66"/>
      <c r="N219" s="66"/>
      <c r="O219" s="66"/>
      <c r="P219" s="66"/>
    </row>
    <row r="220" spans="1:16" ht="15" thickBot="1" x14ac:dyDescent="0.25">
      <c r="B220" s="232" t="s">
        <v>129</v>
      </c>
      <c r="C220" s="233"/>
      <c r="D220" s="233"/>
      <c r="E220" s="233"/>
      <c r="F220" s="233"/>
      <c r="G220" s="234"/>
      <c r="H220" s="67"/>
      <c r="M220" s="66"/>
      <c r="N220" s="66"/>
      <c r="O220" s="66"/>
      <c r="P220" s="66"/>
    </row>
    <row r="221" spans="1:16" ht="38.25" x14ac:dyDescent="0.2">
      <c r="B221" s="188" t="s">
        <v>130</v>
      </c>
      <c r="C221" s="187" t="s">
        <v>131</v>
      </c>
      <c r="D221" s="199" t="s">
        <v>132</v>
      </c>
      <c r="E221" s="199" t="s">
        <v>133</v>
      </c>
      <c r="F221" s="235" t="s">
        <v>134</v>
      </c>
      <c r="G221" s="236"/>
      <c r="H221" s="67"/>
      <c r="M221" s="66"/>
      <c r="N221" s="66"/>
      <c r="O221" s="66"/>
      <c r="P221" s="66"/>
    </row>
    <row r="222" spans="1:16" x14ac:dyDescent="0.2">
      <c r="B222" s="216" t="s">
        <v>176</v>
      </c>
      <c r="C222" s="193"/>
      <c r="D222" s="175">
        <f>$C222*$G214</f>
        <v>0</v>
      </c>
      <c r="E222" s="175">
        <f>$C222*$F216</f>
        <v>0</v>
      </c>
      <c r="F222" s="237">
        <f>SUM(E222,D222)</f>
        <v>0</v>
      </c>
      <c r="G222" s="238"/>
      <c r="H222" s="67" t="s">
        <v>118</v>
      </c>
      <c r="I222" s="177" t="str">
        <f>B222</f>
        <v>[Category A]</v>
      </c>
      <c r="J222" s="178">
        <f>$D222</f>
        <v>0</v>
      </c>
      <c r="K222" s="178">
        <f>$E222</f>
        <v>0</v>
      </c>
      <c r="L222" s="92">
        <f>$F222</f>
        <v>0</v>
      </c>
      <c r="M222" s="66"/>
      <c r="N222" s="66"/>
      <c r="O222" s="66"/>
      <c r="P222" s="66"/>
    </row>
    <row r="223" spans="1:16" ht="15" thickBot="1" x14ac:dyDescent="0.25">
      <c r="B223" s="217" t="s">
        <v>177</v>
      </c>
      <c r="C223" s="194"/>
      <c r="D223" s="176">
        <f>$C223*$G214</f>
        <v>0</v>
      </c>
      <c r="E223" s="176">
        <f>$C223*$F216</f>
        <v>0</v>
      </c>
      <c r="F223" s="239">
        <f>SUM(E223,D223)</f>
        <v>0</v>
      </c>
      <c r="G223" s="240"/>
      <c r="H223" s="67" t="s">
        <v>118</v>
      </c>
      <c r="I223" s="177" t="str">
        <f>B223</f>
        <v>[Category B]</v>
      </c>
      <c r="J223" s="178">
        <f>$D223</f>
        <v>0</v>
      </c>
      <c r="K223" s="178">
        <f>$E223</f>
        <v>0</v>
      </c>
      <c r="L223" s="92">
        <f>$F223</f>
        <v>0</v>
      </c>
      <c r="M223" s="66"/>
      <c r="N223" s="66"/>
      <c r="O223" s="66"/>
      <c r="P223" s="66"/>
    </row>
    <row r="224" spans="1:16" ht="15" thickBot="1" x14ac:dyDescent="0.25">
      <c r="H224" s="67"/>
      <c r="M224" s="66"/>
      <c r="N224" s="66"/>
      <c r="O224" s="66"/>
      <c r="P224" s="66"/>
    </row>
    <row r="225" spans="1:16" ht="14.25" customHeight="1" x14ac:dyDescent="0.2">
      <c r="A225" s="59">
        <f>(ROW()-4)/Offset_Personnel+1</f>
        <v>18</v>
      </c>
      <c r="B225" s="241" t="s">
        <v>120</v>
      </c>
      <c r="C225" s="242"/>
      <c r="D225" s="242"/>
      <c r="E225" s="242"/>
      <c r="F225" s="242"/>
      <c r="G225" s="243"/>
      <c r="H225" s="67"/>
      <c r="M225" s="66"/>
      <c r="N225" s="66"/>
      <c r="O225" s="66"/>
      <c r="P225" s="66"/>
    </row>
    <row r="226" spans="1:16" ht="25.5" x14ac:dyDescent="0.2">
      <c r="B226" s="52"/>
      <c r="C226" s="53" t="s">
        <v>121</v>
      </c>
      <c r="D226" s="53" t="s">
        <v>122</v>
      </c>
      <c r="E226" s="53" t="s">
        <v>123</v>
      </c>
      <c r="F226" s="53" t="s">
        <v>124</v>
      </c>
      <c r="G226" s="54" t="s">
        <v>97</v>
      </c>
      <c r="H226" s="67"/>
      <c r="M226" s="66"/>
      <c r="N226" s="66"/>
      <c r="O226" s="66"/>
      <c r="P226" s="66"/>
    </row>
    <row r="227" spans="1:16" ht="15" thickBot="1" x14ac:dyDescent="0.25">
      <c r="B227" s="210"/>
      <c r="C227" s="21"/>
      <c r="D227" s="113"/>
      <c r="E227" s="112"/>
      <c r="F227" s="22"/>
      <c r="G227" s="70">
        <f>D227/12*E227*F227</f>
        <v>0</v>
      </c>
      <c r="H227" s="67"/>
      <c r="M227" s="66"/>
      <c r="N227" s="66"/>
      <c r="O227" s="66"/>
      <c r="P227" s="66"/>
    </row>
    <row r="228" spans="1:16" ht="25.5" x14ac:dyDescent="0.2">
      <c r="B228" s="244"/>
      <c r="C228" s="246" t="s">
        <v>118</v>
      </c>
      <c r="D228" s="57" t="s">
        <v>125</v>
      </c>
      <c r="E228" s="57" t="s">
        <v>126</v>
      </c>
      <c r="F228" s="57" t="s">
        <v>118</v>
      </c>
      <c r="G228" s="23" t="s">
        <v>127</v>
      </c>
      <c r="H228" s="67"/>
      <c r="M228" s="66"/>
      <c r="N228" s="66"/>
      <c r="O228" s="66"/>
      <c r="P228" s="66"/>
    </row>
    <row r="229" spans="1:16" ht="15" thickBot="1" x14ac:dyDescent="0.25">
      <c r="B229" s="245"/>
      <c r="C229" s="247"/>
      <c r="D229" s="55"/>
      <c r="E229" s="111"/>
      <c r="F229" s="110">
        <f>D229*G227+E229</f>
        <v>0</v>
      </c>
      <c r="G229" s="109">
        <f>SUM(G227,F229)</f>
        <v>0</v>
      </c>
      <c r="H229" s="67"/>
      <c r="M229" s="66"/>
      <c r="N229" s="66"/>
      <c r="O229" s="66"/>
      <c r="P229" s="66"/>
    </row>
    <row r="230" spans="1:16" ht="15" thickBot="1" x14ac:dyDescent="0.25">
      <c r="B230" s="248" t="s">
        <v>128</v>
      </c>
      <c r="C230" s="249"/>
      <c r="D230" s="249"/>
      <c r="E230" s="249"/>
      <c r="F230" s="249"/>
      <c r="G230" s="250"/>
      <c r="H230" s="67"/>
      <c r="M230" s="66"/>
      <c r="N230" s="66"/>
      <c r="O230" s="66"/>
      <c r="P230" s="66"/>
    </row>
    <row r="231" spans="1:16" x14ac:dyDescent="0.2">
      <c r="B231" s="226"/>
      <c r="C231" s="227"/>
      <c r="D231" s="227"/>
      <c r="E231" s="227"/>
      <c r="F231" s="227"/>
      <c r="G231" s="228"/>
      <c r="H231" s="67" t="s">
        <v>117</v>
      </c>
      <c r="M231" s="66"/>
      <c r="N231" s="66"/>
      <c r="O231" s="66"/>
      <c r="P231" s="66"/>
    </row>
    <row r="232" spans="1:16" ht="15" thickBot="1" x14ac:dyDescent="0.25">
      <c r="B232" s="229"/>
      <c r="C232" s="230"/>
      <c r="D232" s="230"/>
      <c r="E232" s="230"/>
      <c r="F232" s="230"/>
      <c r="G232" s="231"/>
      <c r="H232" s="67"/>
      <c r="M232" s="66"/>
      <c r="N232" s="66"/>
      <c r="O232" s="66"/>
      <c r="P232" s="66"/>
    </row>
    <row r="233" spans="1:16" ht="15" thickBot="1" x14ac:dyDescent="0.25">
      <c r="B233" s="232" t="s">
        <v>129</v>
      </c>
      <c r="C233" s="233"/>
      <c r="D233" s="233"/>
      <c r="E233" s="233"/>
      <c r="F233" s="233"/>
      <c r="G233" s="234"/>
      <c r="H233" s="67"/>
      <c r="M233" s="66"/>
      <c r="N233" s="66"/>
      <c r="O233" s="66"/>
      <c r="P233" s="66"/>
    </row>
    <row r="234" spans="1:16" ht="38.25" x14ac:dyDescent="0.2">
      <c r="B234" s="188" t="s">
        <v>130</v>
      </c>
      <c r="C234" s="187" t="s">
        <v>131</v>
      </c>
      <c r="D234" s="199" t="s">
        <v>132</v>
      </c>
      <c r="E234" s="199" t="s">
        <v>133</v>
      </c>
      <c r="F234" s="235" t="s">
        <v>134</v>
      </c>
      <c r="G234" s="236"/>
      <c r="H234" s="67"/>
      <c r="M234" s="66"/>
      <c r="N234" s="66"/>
      <c r="O234" s="66"/>
      <c r="P234" s="66"/>
    </row>
    <row r="235" spans="1:16" x14ac:dyDescent="0.2">
      <c r="B235" s="216" t="s">
        <v>176</v>
      </c>
      <c r="C235" s="193"/>
      <c r="D235" s="175">
        <f>$C235*$G227</f>
        <v>0</v>
      </c>
      <c r="E235" s="175">
        <f>$C235*$F229</f>
        <v>0</v>
      </c>
      <c r="F235" s="237">
        <f>SUM(E235,D235)</f>
        <v>0</v>
      </c>
      <c r="G235" s="238"/>
      <c r="H235" s="67" t="s">
        <v>118</v>
      </c>
      <c r="I235" s="177" t="str">
        <f>B235</f>
        <v>[Category A]</v>
      </c>
      <c r="J235" s="178">
        <f>$D235</f>
        <v>0</v>
      </c>
      <c r="K235" s="178">
        <f>$E235</f>
        <v>0</v>
      </c>
      <c r="L235" s="92">
        <f>$F235</f>
        <v>0</v>
      </c>
      <c r="M235" s="66"/>
      <c r="N235" s="66"/>
      <c r="O235" s="66"/>
      <c r="P235" s="66"/>
    </row>
    <row r="236" spans="1:16" ht="15" thickBot="1" x14ac:dyDescent="0.25">
      <c r="B236" s="217" t="s">
        <v>177</v>
      </c>
      <c r="C236" s="194"/>
      <c r="D236" s="176">
        <f>$C236*$G227</f>
        <v>0</v>
      </c>
      <c r="E236" s="176">
        <f>$C236*$F229</f>
        <v>0</v>
      </c>
      <c r="F236" s="239">
        <f>SUM(E236,D236)</f>
        <v>0</v>
      </c>
      <c r="G236" s="240"/>
      <c r="H236" s="67" t="s">
        <v>118</v>
      </c>
      <c r="I236" s="177" t="str">
        <f>B236</f>
        <v>[Category B]</v>
      </c>
      <c r="J236" s="178">
        <f>$D236</f>
        <v>0</v>
      </c>
      <c r="K236" s="178">
        <f>$E236</f>
        <v>0</v>
      </c>
      <c r="L236" s="92">
        <f>$F236</f>
        <v>0</v>
      </c>
      <c r="M236" s="66"/>
      <c r="N236" s="66"/>
      <c r="O236" s="66"/>
      <c r="P236" s="66"/>
    </row>
    <row r="237" spans="1:16" ht="15" thickBot="1" x14ac:dyDescent="0.25">
      <c r="H237" s="67"/>
      <c r="M237" s="66"/>
      <c r="N237" s="66"/>
      <c r="O237" s="66"/>
      <c r="P237" s="66"/>
    </row>
    <row r="238" spans="1:16" ht="14.25" customHeight="1" x14ac:dyDescent="0.2">
      <c r="A238" s="59">
        <f>(ROW()-4)/Offset_Personnel+1</f>
        <v>19</v>
      </c>
      <c r="B238" s="241" t="s">
        <v>120</v>
      </c>
      <c r="C238" s="242"/>
      <c r="D238" s="242"/>
      <c r="E238" s="242"/>
      <c r="F238" s="242"/>
      <c r="G238" s="243"/>
      <c r="H238" s="67"/>
      <c r="M238" s="66"/>
      <c r="N238" s="66"/>
      <c r="O238" s="66"/>
      <c r="P238" s="66"/>
    </row>
    <row r="239" spans="1:16" ht="25.5" x14ac:dyDescent="0.2">
      <c r="B239" s="52"/>
      <c r="C239" s="53" t="s">
        <v>121</v>
      </c>
      <c r="D239" s="53" t="s">
        <v>122</v>
      </c>
      <c r="E239" s="53" t="s">
        <v>123</v>
      </c>
      <c r="F239" s="53" t="s">
        <v>124</v>
      </c>
      <c r="G239" s="54" t="s">
        <v>97</v>
      </c>
      <c r="H239" s="67"/>
      <c r="M239" s="66"/>
      <c r="N239" s="66"/>
      <c r="O239" s="66"/>
      <c r="P239" s="66"/>
    </row>
    <row r="240" spans="1:16" ht="15" thickBot="1" x14ac:dyDescent="0.25">
      <c r="B240" s="210"/>
      <c r="C240" s="21"/>
      <c r="D240" s="113"/>
      <c r="E240" s="112"/>
      <c r="F240" s="22"/>
      <c r="G240" s="70">
        <f>D240/12*E240*F240</f>
        <v>0</v>
      </c>
      <c r="H240" s="67"/>
      <c r="M240" s="66"/>
      <c r="N240" s="66"/>
      <c r="O240" s="66"/>
      <c r="P240" s="66"/>
    </row>
    <row r="241" spans="1:16" ht="25.5" x14ac:dyDescent="0.2">
      <c r="B241" s="244"/>
      <c r="C241" s="246" t="s">
        <v>118</v>
      </c>
      <c r="D241" s="57" t="s">
        <v>125</v>
      </c>
      <c r="E241" s="57" t="s">
        <v>126</v>
      </c>
      <c r="F241" s="57" t="s">
        <v>118</v>
      </c>
      <c r="G241" s="23" t="s">
        <v>127</v>
      </c>
      <c r="H241" s="67"/>
      <c r="M241" s="66"/>
      <c r="N241" s="66"/>
      <c r="O241" s="66"/>
      <c r="P241" s="66"/>
    </row>
    <row r="242" spans="1:16" ht="15" thickBot="1" x14ac:dyDescent="0.25">
      <c r="B242" s="245"/>
      <c r="C242" s="247"/>
      <c r="D242" s="55"/>
      <c r="E242" s="111"/>
      <c r="F242" s="110">
        <f>D242*G240+E242</f>
        <v>0</v>
      </c>
      <c r="G242" s="109">
        <f>SUM(G240,F242)</f>
        <v>0</v>
      </c>
      <c r="H242" s="67"/>
      <c r="M242" s="66"/>
      <c r="N242" s="66"/>
      <c r="O242" s="66"/>
      <c r="P242" s="66"/>
    </row>
    <row r="243" spans="1:16" ht="15" thickBot="1" x14ac:dyDescent="0.25">
      <c r="B243" s="248" t="s">
        <v>128</v>
      </c>
      <c r="C243" s="249"/>
      <c r="D243" s="249"/>
      <c r="E243" s="249"/>
      <c r="F243" s="249"/>
      <c r="G243" s="250"/>
      <c r="H243" s="67"/>
      <c r="M243" s="66"/>
      <c r="N243" s="66"/>
      <c r="O243" s="66"/>
      <c r="P243" s="66"/>
    </row>
    <row r="244" spans="1:16" x14ac:dyDescent="0.2">
      <c r="B244" s="226"/>
      <c r="C244" s="227"/>
      <c r="D244" s="227"/>
      <c r="E244" s="227"/>
      <c r="F244" s="227"/>
      <c r="G244" s="228"/>
      <c r="H244" s="67" t="s">
        <v>117</v>
      </c>
      <c r="M244" s="66"/>
      <c r="N244" s="66"/>
      <c r="O244" s="66"/>
      <c r="P244" s="66"/>
    </row>
    <row r="245" spans="1:16" ht="15" thickBot="1" x14ac:dyDescent="0.25">
      <c r="B245" s="229"/>
      <c r="C245" s="230"/>
      <c r="D245" s="230"/>
      <c r="E245" s="230"/>
      <c r="F245" s="230"/>
      <c r="G245" s="231"/>
      <c r="H245" s="67"/>
      <c r="M245" s="66"/>
      <c r="N245" s="66"/>
      <c r="O245" s="66"/>
      <c r="P245" s="66"/>
    </row>
    <row r="246" spans="1:16" ht="15" thickBot="1" x14ac:dyDescent="0.25">
      <c r="B246" s="232" t="s">
        <v>129</v>
      </c>
      <c r="C246" s="233"/>
      <c r="D246" s="233"/>
      <c r="E246" s="233"/>
      <c r="F246" s="233"/>
      <c r="G246" s="234"/>
      <c r="H246" s="67"/>
      <c r="M246" s="66"/>
      <c r="N246" s="66"/>
      <c r="O246" s="66"/>
      <c r="P246" s="66"/>
    </row>
    <row r="247" spans="1:16" ht="38.25" x14ac:dyDescent="0.2">
      <c r="B247" s="188" t="s">
        <v>130</v>
      </c>
      <c r="C247" s="187" t="s">
        <v>131</v>
      </c>
      <c r="D247" s="199" t="s">
        <v>132</v>
      </c>
      <c r="E247" s="199" t="s">
        <v>133</v>
      </c>
      <c r="F247" s="235" t="s">
        <v>134</v>
      </c>
      <c r="G247" s="236"/>
      <c r="H247" s="67"/>
      <c r="M247" s="66"/>
      <c r="N247" s="66"/>
      <c r="O247" s="66"/>
      <c r="P247" s="66"/>
    </row>
    <row r="248" spans="1:16" x14ac:dyDescent="0.2">
      <c r="B248" s="216" t="s">
        <v>176</v>
      </c>
      <c r="C248" s="193"/>
      <c r="D248" s="175">
        <f>$C248*$G240</f>
        <v>0</v>
      </c>
      <c r="E248" s="175">
        <f>$C248*$F242</f>
        <v>0</v>
      </c>
      <c r="F248" s="237">
        <f>SUM(E248,D248)</f>
        <v>0</v>
      </c>
      <c r="G248" s="238"/>
      <c r="H248" s="67" t="s">
        <v>118</v>
      </c>
      <c r="I248" s="177" t="str">
        <f>B248</f>
        <v>[Category A]</v>
      </c>
      <c r="J248" s="178">
        <f>$D248</f>
        <v>0</v>
      </c>
      <c r="K248" s="178">
        <f>$E248</f>
        <v>0</v>
      </c>
      <c r="L248" s="92">
        <f>$F248</f>
        <v>0</v>
      </c>
      <c r="M248" s="66"/>
      <c r="N248" s="66"/>
      <c r="O248" s="66"/>
      <c r="P248" s="66"/>
    </row>
    <row r="249" spans="1:16" ht="15" thickBot="1" x14ac:dyDescent="0.25">
      <c r="B249" s="217" t="s">
        <v>177</v>
      </c>
      <c r="C249" s="194"/>
      <c r="D249" s="176">
        <f>$C249*$G240</f>
        <v>0</v>
      </c>
      <c r="E249" s="176">
        <f>$C249*$F242</f>
        <v>0</v>
      </c>
      <c r="F249" s="239">
        <f>SUM(E249,D249)</f>
        <v>0</v>
      </c>
      <c r="G249" s="240"/>
      <c r="H249" s="67" t="s">
        <v>118</v>
      </c>
      <c r="I249" s="177" t="str">
        <f>B249</f>
        <v>[Category B]</v>
      </c>
      <c r="J249" s="178">
        <f>$D249</f>
        <v>0</v>
      </c>
      <c r="K249" s="178">
        <f>$E249</f>
        <v>0</v>
      </c>
      <c r="L249" s="92">
        <f>$F249</f>
        <v>0</v>
      </c>
      <c r="M249" s="66"/>
      <c r="N249" s="66"/>
      <c r="O249" s="66"/>
      <c r="P249" s="66"/>
    </row>
    <row r="250" spans="1:16" ht="15" thickBot="1" x14ac:dyDescent="0.25">
      <c r="H250" s="67"/>
      <c r="M250" s="66"/>
      <c r="N250" s="66"/>
      <c r="O250" s="66"/>
      <c r="P250" s="66"/>
    </row>
    <row r="251" spans="1:16" ht="14.25" customHeight="1" x14ac:dyDescent="0.2">
      <c r="A251" s="59">
        <f>(ROW()-4)/Offset_Personnel+1</f>
        <v>20</v>
      </c>
      <c r="B251" s="241" t="s">
        <v>120</v>
      </c>
      <c r="C251" s="242"/>
      <c r="D251" s="242"/>
      <c r="E251" s="242"/>
      <c r="F251" s="242"/>
      <c r="G251" s="243"/>
      <c r="H251" s="67"/>
      <c r="M251" s="66"/>
      <c r="N251" s="66"/>
      <c r="O251" s="66"/>
      <c r="P251" s="66"/>
    </row>
    <row r="252" spans="1:16" ht="25.5" x14ac:dyDescent="0.2">
      <c r="B252" s="52"/>
      <c r="C252" s="53" t="s">
        <v>121</v>
      </c>
      <c r="D252" s="53" t="s">
        <v>122</v>
      </c>
      <c r="E252" s="53" t="s">
        <v>123</v>
      </c>
      <c r="F252" s="53" t="s">
        <v>124</v>
      </c>
      <c r="G252" s="54" t="s">
        <v>97</v>
      </c>
      <c r="H252" s="67"/>
      <c r="M252" s="66"/>
      <c r="N252" s="66"/>
      <c r="O252" s="66"/>
      <c r="P252" s="66"/>
    </row>
    <row r="253" spans="1:16" ht="15" thickBot="1" x14ac:dyDescent="0.25">
      <c r="B253" s="210"/>
      <c r="C253" s="21"/>
      <c r="D253" s="113"/>
      <c r="E253" s="112"/>
      <c r="F253" s="22"/>
      <c r="G253" s="70">
        <f>D253/12*E253*F253</f>
        <v>0</v>
      </c>
      <c r="H253" s="67"/>
      <c r="M253" s="66"/>
      <c r="N253" s="66"/>
      <c r="O253" s="66"/>
      <c r="P253" s="66"/>
    </row>
    <row r="254" spans="1:16" ht="25.5" x14ac:dyDescent="0.2">
      <c r="B254" s="244"/>
      <c r="C254" s="246" t="s">
        <v>118</v>
      </c>
      <c r="D254" s="57" t="s">
        <v>125</v>
      </c>
      <c r="E254" s="57" t="s">
        <v>126</v>
      </c>
      <c r="F254" s="57" t="s">
        <v>118</v>
      </c>
      <c r="G254" s="23" t="s">
        <v>127</v>
      </c>
      <c r="H254" s="67"/>
      <c r="M254" s="66"/>
      <c r="N254" s="66"/>
      <c r="O254" s="66"/>
      <c r="P254" s="66"/>
    </row>
    <row r="255" spans="1:16" ht="15" thickBot="1" x14ac:dyDescent="0.25">
      <c r="B255" s="245"/>
      <c r="C255" s="247"/>
      <c r="D255" s="55"/>
      <c r="E255" s="111"/>
      <c r="F255" s="110">
        <f>D255*G253+E255</f>
        <v>0</v>
      </c>
      <c r="G255" s="109">
        <f>SUM(G253,F255)</f>
        <v>0</v>
      </c>
      <c r="H255" s="67"/>
      <c r="M255" s="66"/>
      <c r="N255" s="66"/>
      <c r="O255" s="66"/>
      <c r="P255" s="66"/>
    </row>
    <row r="256" spans="1:16" ht="15" thickBot="1" x14ac:dyDescent="0.25">
      <c r="B256" s="248" t="s">
        <v>128</v>
      </c>
      <c r="C256" s="249"/>
      <c r="D256" s="249"/>
      <c r="E256" s="249"/>
      <c r="F256" s="249"/>
      <c r="G256" s="250"/>
      <c r="H256" s="67"/>
      <c r="M256" s="66"/>
      <c r="N256" s="66"/>
      <c r="O256" s="66"/>
      <c r="P256" s="66"/>
    </row>
    <row r="257" spans="1:16" x14ac:dyDescent="0.2">
      <c r="B257" s="226"/>
      <c r="C257" s="227"/>
      <c r="D257" s="227"/>
      <c r="E257" s="227"/>
      <c r="F257" s="227"/>
      <c r="G257" s="228"/>
      <c r="H257" s="67" t="s">
        <v>117</v>
      </c>
      <c r="M257" s="66"/>
      <c r="N257" s="66"/>
      <c r="O257" s="66"/>
      <c r="P257" s="66"/>
    </row>
    <row r="258" spans="1:16" ht="15" thickBot="1" x14ac:dyDescent="0.25">
      <c r="B258" s="229"/>
      <c r="C258" s="230"/>
      <c r="D258" s="230"/>
      <c r="E258" s="230"/>
      <c r="F258" s="230"/>
      <c r="G258" s="231"/>
      <c r="H258" s="67"/>
      <c r="M258" s="66"/>
      <c r="N258" s="66"/>
      <c r="O258" s="66"/>
      <c r="P258" s="66"/>
    </row>
    <row r="259" spans="1:16" ht="15" thickBot="1" x14ac:dyDescent="0.25">
      <c r="B259" s="232" t="s">
        <v>129</v>
      </c>
      <c r="C259" s="233"/>
      <c r="D259" s="233"/>
      <c r="E259" s="233"/>
      <c r="F259" s="233"/>
      <c r="G259" s="234"/>
      <c r="H259" s="67"/>
      <c r="M259" s="66"/>
      <c r="N259" s="66"/>
      <c r="O259" s="66"/>
      <c r="P259" s="66"/>
    </row>
    <row r="260" spans="1:16" ht="38.25" x14ac:dyDescent="0.2">
      <c r="B260" s="188" t="s">
        <v>130</v>
      </c>
      <c r="C260" s="187" t="s">
        <v>131</v>
      </c>
      <c r="D260" s="199" t="s">
        <v>132</v>
      </c>
      <c r="E260" s="199" t="s">
        <v>133</v>
      </c>
      <c r="F260" s="235" t="s">
        <v>134</v>
      </c>
      <c r="G260" s="236"/>
      <c r="H260" s="67"/>
      <c r="M260" s="66"/>
      <c r="N260" s="66"/>
      <c r="O260" s="66"/>
      <c r="P260" s="66"/>
    </row>
    <row r="261" spans="1:16" x14ac:dyDescent="0.2">
      <c r="B261" s="216" t="s">
        <v>176</v>
      </c>
      <c r="C261" s="193"/>
      <c r="D261" s="175">
        <f>$C261*$G253</f>
        <v>0</v>
      </c>
      <c r="E261" s="175">
        <f>$C261*$F255</f>
        <v>0</v>
      </c>
      <c r="F261" s="237">
        <f>SUM(E261,D261)</f>
        <v>0</v>
      </c>
      <c r="G261" s="238"/>
      <c r="H261" s="67" t="s">
        <v>118</v>
      </c>
      <c r="I261" s="177" t="str">
        <f>B261</f>
        <v>[Category A]</v>
      </c>
      <c r="J261" s="178">
        <f>$D261</f>
        <v>0</v>
      </c>
      <c r="K261" s="178">
        <f>$E261</f>
        <v>0</v>
      </c>
      <c r="L261" s="92">
        <f>$F261</f>
        <v>0</v>
      </c>
      <c r="M261" s="66"/>
      <c r="N261" s="66"/>
      <c r="O261" s="66"/>
      <c r="P261" s="66"/>
    </row>
    <row r="262" spans="1:16" ht="15" thickBot="1" x14ac:dyDescent="0.25">
      <c r="B262" s="217" t="s">
        <v>177</v>
      </c>
      <c r="C262" s="194"/>
      <c r="D262" s="176">
        <f>$C262*$G253</f>
        <v>0</v>
      </c>
      <c r="E262" s="176">
        <f>$C262*$F255</f>
        <v>0</v>
      </c>
      <c r="F262" s="239">
        <f>SUM(E262,D262)</f>
        <v>0</v>
      </c>
      <c r="G262" s="240"/>
      <c r="H262" s="67" t="s">
        <v>118</v>
      </c>
      <c r="I262" s="177" t="str">
        <f>B262</f>
        <v>[Category B]</v>
      </c>
      <c r="J262" s="178">
        <f>$D262</f>
        <v>0</v>
      </c>
      <c r="K262" s="178">
        <f>$E262</f>
        <v>0</v>
      </c>
      <c r="L262" s="92">
        <f>$F262</f>
        <v>0</v>
      </c>
      <c r="M262" s="66"/>
      <c r="N262" s="66"/>
      <c r="O262" s="66"/>
      <c r="P262" s="66"/>
    </row>
    <row r="263" spans="1:16" ht="15" thickBot="1" x14ac:dyDescent="0.25">
      <c r="H263" s="67"/>
      <c r="M263" s="66"/>
      <c r="N263" s="66"/>
      <c r="O263" s="66"/>
      <c r="P263" s="66"/>
    </row>
    <row r="264" spans="1:16" ht="14.25" customHeight="1" x14ac:dyDescent="0.2">
      <c r="A264" s="59">
        <f>(ROW()-4)/Offset_Personnel+1</f>
        <v>21</v>
      </c>
      <c r="B264" s="241" t="s">
        <v>120</v>
      </c>
      <c r="C264" s="242"/>
      <c r="D264" s="242"/>
      <c r="E264" s="242"/>
      <c r="F264" s="242"/>
      <c r="G264" s="243"/>
      <c r="H264" s="67"/>
      <c r="M264" s="66"/>
      <c r="N264" s="66"/>
      <c r="O264" s="66"/>
      <c r="P264" s="66"/>
    </row>
    <row r="265" spans="1:16" ht="25.5" x14ac:dyDescent="0.2">
      <c r="B265" s="52"/>
      <c r="C265" s="53" t="s">
        <v>121</v>
      </c>
      <c r="D265" s="53" t="s">
        <v>122</v>
      </c>
      <c r="E265" s="53" t="s">
        <v>123</v>
      </c>
      <c r="F265" s="53" t="s">
        <v>124</v>
      </c>
      <c r="G265" s="54" t="s">
        <v>97</v>
      </c>
      <c r="H265" s="67"/>
      <c r="M265" s="66"/>
      <c r="N265" s="66"/>
      <c r="O265" s="66"/>
      <c r="P265" s="66"/>
    </row>
    <row r="266" spans="1:16" ht="15" thickBot="1" x14ac:dyDescent="0.25">
      <c r="B266" s="210"/>
      <c r="C266" s="21"/>
      <c r="D266" s="113"/>
      <c r="E266" s="112"/>
      <c r="F266" s="22"/>
      <c r="G266" s="70">
        <f>D266/12*E266*F266</f>
        <v>0</v>
      </c>
      <c r="H266" s="67"/>
      <c r="M266" s="66"/>
      <c r="N266" s="66"/>
      <c r="O266" s="66"/>
      <c r="P266" s="66"/>
    </row>
    <row r="267" spans="1:16" ht="25.5" x14ac:dyDescent="0.2">
      <c r="B267" s="244"/>
      <c r="C267" s="246" t="s">
        <v>118</v>
      </c>
      <c r="D267" s="57" t="s">
        <v>125</v>
      </c>
      <c r="E267" s="57" t="s">
        <v>126</v>
      </c>
      <c r="F267" s="57" t="s">
        <v>118</v>
      </c>
      <c r="G267" s="23" t="s">
        <v>127</v>
      </c>
      <c r="H267" s="67"/>
      <c r="M267" s="66"/>
      <c r="N267" s="66"/>
      <c r="O267" s="66"/>
      <c r="P267" s="66"/>
    </row>
    <row r="268" spans="1:16" ht="15" thickBot="1" x14ac:dyDescent="0.25">
      <c r="B268" s="245"/>
      <c r="C268" s="247"/>
      <c r="D268" s="55"/>
      <c r="E268" s="111"/>
      <c r="F268" s="110">
        <f>D268*G266+E268</f>
        <v>0</v>
      </c>
      <c r="G268" s="109">
        <f>SUM(G266,F268)</f>
        <v>0</v>
      </c>
      <c r="H268" s="67"/>
      <c r="M268" s="66"/>
      <c r="N268" s="66"/>
      <c r="O268" s="66"/>
      <c r="P268" s="66"/>
    </row>
    <row r="269" spans="1:16" ht="15" thickBot="1" x14ac:dyDescent="0.25">
      <c r="B269" s="248" t="s">
        <v>128</v>
      </c>
      <c r="C269" s="249"/>
      <c r="D269" s="249"/>
      <c r="E269" s="249"/>
      <c r="F269" s="249"/>
      <c r="G269" s="250"/>
      <c r="H269" s="67"/>
      <c r="M269" s="66"/>
      <c r="N269" s="66"/>
      <c r="O269" s="66"/>
      <c r="P269" s="66"/>
    </row>
    <row r="270" spans="1:16" x14ac:dyDescent="0.2">
      <c r="B270" s="226"/>
      <c r="C270" s="227"/>
      <c r="D270" s="227"/>
      <c r="E270" s="227"/>
      <c r="F270" s="227"/>
      <c r="G270" s="228"/>
      <c r="H270" s="67" t="s">
        <v>117</v>
      </c>
      <c r="M270" s="66"/>
      <c r="N270" s="66"/>
      <c r="O270" s="66"/>
      <c r="P270" s="66"/>
    </row>
    <row r="271" spans="1:16" ht="15" thickBot="1" x14ac:dyDescent="0.25">
      <c r="B271" s="229"/>
      <c r="C271" s="230"/>
      <c r="D271" s="230"/>
      <c r="E271" s="230"/>
      <c r="F271" s="230"/>
      <c r="G271" s="231"/>
      <c r="H271" s="67"/>
      <c r="M271" s="66"/>
      <c r="N271" s="66"/>
      <c r="O271" s="66"/>
      <c r="P271" s="66"/>
    </row>
    <row r="272" spans="1:16" ht="15" thickBot="1" x14ac:dyDescent="0.25">
      <c r="B272" s="232" t="s">
        <v>129</v>
      </c>
      <c r="C272" s="233"/>
      <c r="D272" s="233"/>
      <c r="E272" s="233"/>
      <c r="F272" s="233"/>
      <c r="G272" s="234"/>
      <c r="H272" s="67"/>
      <c r="M272" s="66"/>
      <c r="N272" s="66"/>
      <c r="O272" s="66"/>
      <c r="P272" s="66"/>
    </row>
    <row r="273" spans="1:16" ht="38.25" x14ac:dyDescent="0.2">
      <c r="B273" s="188" t="s">
        <v>130</v>
      </c>
      <c r="C273" s="187" t="s">
        <v>131</v>
      </c>
      <c r="D273" s="199" t="s">
        <v>132</v>
      </c>
      <c r="E273" s="199" t="s">
        <v>133</v>
      </c>
      <c r="F273" s="235" t="s">
        <v>134</v>
      </c>
      <c r="G273" s="236"/>
      <c r="H273" s="67"/>
      <c r="M273" s="66"/>
      <c r="N273" s="66"/>
      <c r="O273" s="66"/>
      <c r="P273" s="66"/>
    </row>
    <row r="274" spans="1:16" x14ac:dyDescent="0.2">
      <c r="B274" s="216" t="s">
        <v>176</v>
      </c>
      <c r="C274" s="193"/>
      <c r="D274" s="175">
        <f>$C274*$G266</f>
        <v>0</v>
      </c>
      <c r="E274" s="175">
        <f>$C274*$F268</f>
        <v>0</v>
      </c>
      <c r="F274" s="237">
        <f>SUM(E274,D274)</f>
        <v>0</v>
      </c>
      <c r="G274" s="238"/>
      <c r="H274" s="67" t="s">
        <v>118</v>
      </c>
      <c r="I274" s="177" t="str">
        <f>B274</f>
        <v>[Category A]</v>
      </c>
      <c r="J274" s="178">
        <f>$D274</f>
        <v>0</v>
      </c>
      <c r="K274" s="178">
        <f>$E274</f>
        <v>0</v>
      </c>
      <c r="L274" s="92">
        <f>$F274</f>
        <v>0</v>
      </c>
      <c r="M274" s="66"/>
      <c r="N274" s="66"/>
      <c r="O274" s="66"/>
      <c r="P274" s="66"/>
    </row>
    <row r="275" spans="1:16" ht="15" thickBot="1" x14ac:dyDescent="0.25">
      <c r="B275" s="217" t="s">
        <v>177</v>
      </c>
      <c r="C275" s="194"/>
      <c r="D275" s="176">
        <f>$C275*$G266</f>
        <v>0</v>
      </c>
      <c r="E275" s="176">
        <f>$C275*$F268</f>
        <v>0</v>
      </c>
      <c r="F275" s="239">
        <f>SUM(E275,D275)</f>
        <v>0</v>
      </c>
      <c r="G275" s="240"/>
      <c r="H275" s="67" t="s">
        <v>118</v>
      </c>
      <c r="I275" s="177" t="str">
        <f>B275</f>
        <v>[Category B]</v>
      </c>
      <c r="J275" s="178">
        <f>$D275</f>
        <v>0</v>
      </c>
      <c r="K275" s="178">
        <f>$E275</f>
        <v>0</v>
      </c>
      <c r="L275" s="92">
        <f>$F275</f>
        <v>0</v>
      </c>
      <c r="M275" s="66"/>
      <c r="N275" s="66"/>
      <c r="O275" s="66"/>
      <c r="P275" s="66"/>
    </row>
    <row r="276" spans="1:16" ht="15" thickBot="1" x14ac:dyDescent="0.25">
      <c r="H276" s="67"/>
      <c r="M276" s="66"/>
      <c r="N276" s="66"/>
      <c r="O276" s="66"/>
      <c r="P276" s="66"/>
    </row>
    <row r="277" spans="1:16" ht="14.25" customHeight="1" x14ac:dyDescent="0.2">
      <c r="A277" s="59">
        <f>(ROW()-4)/Offset_Personnel+1</f>
        <v>22</v>
      </c>
      <c r="B277" s="241" t="s">
        <v>120</v>
      </c>
      <c r="C277" s="242"/>
      <c r="D277" s="242"/>
      <c r="E277" s="242"/>
      <c r="F277" s="242"/>
      <c r="G277" s="243"/>
      <c r="H277" s="67"/>
      <c r="M277" s="66"/>
      <c r="N277" s="66"/>
      <c r="O277" s="66"/>
      <c r="P277" s="66"/>
    </row>
    <row r="278" spans="1:16" ht="25.5" x14ac:dyDescent="0.2">
      <c r="B278" s="52"/>
      <c r="C278" s="53" t="s">
        <v>121</v>
      </c>
      <c r="D278" s="53" t="s">
        <v>122</v>
      </c>
      <c r="E278" s="53" t="s">
        <v>123</v>
      </c>
      <c r="F278" s="53" t="s">
        <v>124</v>
      </c>
      <c r="G278" s="54" t="s">
        <v>97</v>
      </c>
      <c r="H278" s="67"/>
      <c r="M278" s="66"/>
      <c r="N278" s="66"/>
      <c r="O278" s="66"/>
      <c r="P278" s="66"/>
    </row>
    <row r="279" spans="1:16" ht="15" thickBot="1" x14ac:dyDescent="0.25">
      <c r="B279" s="210"/>
      <c r="C279" s="21"/>
      <c r="D279" s="113"/>
      <c r="E279" s="112"/>
      <c r="F279" s="22"/>
      <c r="G279" s="70">
        <f>D279/12*E279*F279</f>
        <v>0</v>
      </c>
      <c r="H279" s="67"/>
      <c r="M279" s="66"/>
      <c r="N279" s="66"/>
      <c r="O279" s="66"/>
      <c r="P279" s="66"/>
    </row>
    <row r="280" spans="1:16" ht="25.5" x14ac:dyDescent="0.2">
      <c r="B280" s="244"/>
      <c r="C280" s="246" t="s">
        <v>118</v>
      </c>
      <c r="D280" s="57" t="s">
        <v>125</v>
      </c>
      <c r="E280" s="57" t="s">
        <v>126</v>
      </c>
      <c r="F280" s="57" t="s">
        <v>118</v>
      </c>
      <c r="G280" s="23" t="s">
        <v>127</v>
      </c>
      <c r="H280" s="67"/>
      <c r="M280" s="66"/>
      <c r="N280" s="66"/>
      <c r="O280" s="66"/>
      <c r="P280" s="66"/>
    </row>
    <row r="281" spans="1:16" ht="15" thickBot="1" x14ac:dyDescent="0.25">
      <c r="B281" s="245"/>
      <c r="C281" s="247"/>
      <c r="D281" s="55"/>
      <c r="E281" s="111"/>
      <c r="F281" s="110">
        <f>D281*G279+E281</f>
        <v>0</v>
      </c>
      <c r="G281" s="109">
        <f>SUM(G279,F281)</f>
        <v>0</v>
      </c>
      <c r="H281" s="67"/>
      <c r="M281" s="66"/>
      <c r="N281" s="66"/>
      <c r="O281" s="66"/>
      <c r="P281" s="66"/>
    </row>
    <row r="282" spans="1:16" ht="15" thickBot="1" x14ac:dyDescent="0.25">
      <c r="B282" s="248" t="s">
        <v>128</v>
      </c>
      <c r="C282" s="249"/>
      <c r="D282" s="249"/>
      <c r="E282" s="249"/>
      <c r="F282" s="249"/>
      <c r="G282" s="250"/>
      <c r="H282" s="67"/>
      <c r="M282" s="66"/>
      <c r="N282" s="66"/>
      <c r="O282" s="66"/>
      <c r="P282" s="66"/>
    </row>
    <row r="283" spans="1:16" x14ac:dyDescent="0.2">
      <c r="B283" s="226"/>
      <c r="C283" s="227"/>
      <c r="D283" s="227"/>
      <c r="E283" s="227"/>
      <c r="F283" s="227"/>
      <c r="G283" s="228"/>
      <c r="H283" s="67" t="s">
        <v>117</v>
      </c>
      <c r="M283" s="66"/>
      <c r="N283" s="66"/>
      <c r="O283" s="66"/>
      <c r="P283" s="66"/>
    </row>
    <row r="284" spans="1:16" ht="15" thickBot="1" x14ac:dyDescent="0.25">
      <c r="B284" s="229"/>
      <c r="C284" s="230"/>
      <c r="D284" s="230"/>
      <c r="E284" s="230"/>
      <c r="F284" s="230"/>
      <c r="G284" s="231"/>
      <c r="H284" s="67"/>
      <c r="M284" s="66"/>
      <c r="N284" s="66"/>
      <c r="O284" s="66"/>
      <c r="P284" s="66"/>
    </row>
    <row r="285" spans="1:16" ht="15" thickBot="1" x14ac:dyDescent="0.25">
      <c r="B285" s="232" t="s">
        <v>129</v>
      </c>
      <c r="C285" s="233"/>
      <c r="D285" s="233"/>
      <c r="E285" s="233"/>
      <c r="F285" s="233"/>
      <c r="G285" s="234"/>
      <c r="H285" s="67"/>
      <c r="M285" s="66"/>
      <c r="N285" s="66"/>
      <c r="O285" s="66"/>
      <c r="P285" s="66"/>
    </row>
    <row r="286" spans="1:16" ht="38.25" x14ac:dyDescent="0.2">
      <c r="B286" s="188" t="s">
        <v>130</v>
      </c>
      <c r="C286" s="187" t="s">
        <v>131</v>
      </c>
      <c r="D286" s="199" t="s">
        <v>132</v>
      </c>
      <c r="E286" s="199" t="s">
        <v>133</v>
      </c>
      <c r="F286" s="235" t="s">
        <v>134</v>
      </c>
      <c r="G286" s="236"/>
      <c r="H286" s="67"/>
      <c r="M286" s="66"/>
      <c r="N286" s="66"/>
      <c r="O286" s="66"/>
      <c r="P286" s="66"/>
    </row>
    <row r="287" spans="1:16" x14ac:dyDescent="0.2">
      <c r="B287" s="216" t="s">
        <v>176</v>
      </c>
      <c r="C287" s="193"/>
      <c r="D287" s="175">
        <f>$C287*$G279</f>
        <v>0</v>
      </c>
      <c r="E287" s="175">
        <f>$C287*$F281</f>
        <v>0</v>
      </c>
      <c r="F287" s="237">
        <f>SUM(E287,D287)</f>
        <v>0</v>
      </c>
      <c r="G287" s="238"/>
      <c r="H287" s="67" t="s">
        <v>118</v>
      </c>
      <c r="I287" s="177" t="str">
        <f>B287</f>
        <v>[Category A]</v>
      </c>
      <c r="J287" s="178">
        <f>$D287</f>
        <v>0</v>
      </c>
      <c r="K287" s="178">
        <f>$E287</f>
        <v>0</v>
      </c>
      <c r="L287" s="92">
        <f>$F287</f>
        <v>0</v>
      </c>
      <c r="M287" s="66"/>
      <c r="N287" s="66"/>
      <c r="O287" s="66"/>
      <c r="P287" s="66"/>
    </row>
    <row r="288" spans="1:16" ht="15" thickBot="1" x14ac:dyDescent="0.25">
      <c r="B288" s="217" t="s">
        <v>177</v>
      </c>
      <c r="C288" s="194"/>
      <c r="D288" s="176">
        <f>$C288*$G279</f>
        <v>0</v>
      </c>
      <c r="E288" s="176">
        <f>$C288*$F281</f>
        <v>0</v>
      </c>
      <c r="F288" s="239">
        <f>SUM(E288,D288)</f>
        <v>0</v>
      </c>
      <c r="G288" s="240"/>
      <c r="H288" s="67" t="s">
        <v>118</v>
      </c>
      <c r="I288" s="177" t="str">
        <f>B288</f>
        <v>[Category B]</v>
      </c>
      <c r="J288" s="178">
        <f>$D288</f>
        <v>0</v>
      </c>
      <c r="K288" s="178">
        <f>$E288</f>
        <v>0</v>
      </c>
      <c r="L288" s="92">
        <f>$F288</f>
        <v>0</v>
      </c>
      <c r="M288" s="66"/>
      <c r="N288" s="66"/>
      <c r="O288" s="66"/>
      <c r="P288" s="66"/>
    </row>
    <row r="289" spans="1:16" ht="15" thickBot="1" x14ac:dyDescent="0.25">
      <c r="H289" s="67"/>
      <c r="M289" s="66"/>
      <c r="N289" s="66"/>
      <c r="O289" s="66"/>
      <c r="P289" s="66"/>
    </row>
    <row r="290" spans="1:16" ht="14.25" customHeight="1" x14ac:dyDescent="0.2">
      <c r="A290" s="59">
        <f>(ROW()-4)/Offset_Personnel+1</f>
        <v>23</v>
      </c>
      <c r="B290" s="241" t="s">
        <v>120</v>
      </c>
      <c r="C290" s="242"/>
      <c r="D290" s="242"/>
      <c r="E290" s="242"/>
      <c r="F290" s="242"/>
      <c r="G290" s="243"/>
      <c r="H290" s="67"/>
      <c r="M290" s="66"/>
      <c r="N290" s="66"/>
      <c r="O290" s="66"/>
      <c r="P290" s="66"/>
    </row>
    <row r="291" spans="1:16" ht="25.5" x14ac:dyDescent="0.2">
      <c r="B291" s="52"/>
      <c r="C291" s="53" t="s">
        <v>121</v>
      </c>
      <c r="D291" s="53" t="s">
        <v>122</v>
      </c>
      <c r="E291" s="53" t="s">
        <v>123</v>
      </c>
      <c r="F291" s="53" t="s">
        <v>124</v>
      </c>
      <c r="G291" s="54" t="s">
        <v>97</v>
      </c>
      <c r="H291" s="67"/>
      <c r="M291" s="66"/>
      <c r="N291" s="66"/>
      <c r="O291" s="66"/>
      <c r="P291" s="66"/>
    </row>
    <row r="292" spans="1:16" ht="15" thickBot="1" x14ac:dyDescent="0.25">
      <c r="B292" s="210"/>
      <c r="C292" s="21"/>
      <c r="D292" s="113"/>
      <c r="E292" s="112"/>
      <c r="F292" s="22"/>
      <c r="G292" s="70">
        <f>D292/12*E292*F292</f>
        <v>0</v>
      </c>
      <c r="H292" s="67"/>
      <c r="M292" s="66"/>
      <c r="N292" s="66"/>
      <c r="O292" s="66"/>
      <c r="P292" s="66"/>
    </row>
    <row r="293" spans="1:16" ht="25.5" x14ac:dyDescent="0.2">
      <c r="B293" s="244"/>
      <c r="C293" s="246" t="s">
        <v>118</v>
      </c>
      <c r="D293" s="57" t="s">
        <v>125</v>
      </c>
      <c r="E293" s="57" t="s">
        <v>126</v>
      </c>
      <c r="F293" s="57" t="s">
        <v>118</v>
      </c>
      <c r="G293" s="23" t="s">
        <v>127</v>
      </c>
      <c r="H293" s="67"/>
      <c r="M293" s="66"/>
      <c r="N293" s="66"/>
      <c r="O293" s="66"/>
      <c r="P293" s="66"/>
    </row>
    <row r="294" spans="1:16" ht="15" thickBot="1" x14ac:dyDescent="0.25">
      <c r="B294" s="245"/>
      <c r="C294" s="247"/>
      <c r="D294" s="55"/>
      <c r="E294" s="111"/>
      <c r="F294" s="110">
        <f>D294*G292+E294</f>
        <v>0</v>
      </c>
      <c r="G294" s="109">
        <f>SUM(G292,F294)</f>
        <v>0</v>
      </c>
      <c r="H294" s="67"/>
      <c r="M294" s="66"/>
      <c r="N294" s="66"/>
      <c r="O294" s="66"/>
      <c r="P294" s="66"/>
    </row>
    <row r="295" spans="1:16" ht="15" thickBot="1" x14ac:dyDescent="0.25">
      <c r="B295" s="248" t="s">
        <v>128</v>
      </c>
      <c r="C295" s="249"/>
      <c r="D295" s="249"/>
      <c r="E295" s="249"/>
      <c r="F295" s="249"/>
      <c r="G295" s="250"/>
      <c r="H295" s="67"/>
      <c r="M295" s="66"/>
      <c r="N295" s="66"/>
      <c r="O295" s="66"/>
      <c r="P295" s="66"/>
    </row>
    <row r="296" spans="1:16" x14ac:dyDescent="0.2">
      <c r="B296" s="226"/>
      <c r="C296" s="227"/>
      <c r="D296" s="227"/>
      <c r="E296" s="227"/>
      <c r="F296" s="227"/>
      <c r="G296" s="228"/>
      <c r="H296" s="67" t="s">
        <v>117</v>
      </c>
      <c r="M296" s="66"/>
      <c r="N296" s="66"/>
      <c r="O296" s="66"/>
      <c r="P296" s="66"/>
    </row>
    <row r="297" spans="1:16" ht="15" thickBot="1" x14ac:dyDescent="0.25">
      <c r="B297" s="229"/>
      <c r="C297" s="230"/>
      <c r="D297" s="230"/>
      <c r="E297" s="230"/>
      <c r="F297" s="230"/>
      <c r="G297" s="231"/>
      <c r="H297" s="67"/>
      <c r="M297" s="66"/>
      <c r="N297" s="66"/>
      <c r="O297" s="66"/>
      <c r="P297" s="66"/>
    </row>
    <row r="298" spans="1:16" ht="15" thickBot="1" x14ac:dyDescent="0.25">
      <c r="B298" s="232" t="s">
        <v>129</v>
      </c>
      <c r="C298" s="233"/>
      <c r="D298" s="233"/>
      <c r="E298" s="233"/>
      <c r="F298" s="233"/>
      <c r="G298" s="234"/>
      <c r="H298" s="67"/>
      <c r="M298" s="66"/>
      <c r="N298" s="66"/>
      <c r="O298" s="66"/>
      <c r="P298" s="66"/>
    </row>
    <row r="299" spans="1:16" ht="38.25" x14ac:dyDescent="0.2">
      <c r="B299" s="188" t="s">
        <v>130</v>
      </c>
      <c r="C299" s="187" t="s">
        <v>131</v>
      </c>
      <c r="D299" s="199" t="s">
        <v>132</v>
      </c>
      <c r="E299" s="199" t="s">
        <v>133</v>
      </c>
      <c r="F299" s="235" t="s">
        <v>134</v>
      </c>
      <c r="G299" s="236"/>
      <c r="H299" s="67"/>
      <c r="M299" s="66"/>
      <c r="N299" s="66"/>
      <c r="O299" s="66"/>
      <c r="P299" s="66"/>
    </row>
    <row r="300" spans="1:16" x14ac:dyDescent="0.2">
      <c r="B300" s="216" t="s">
        <v>176</v>
      </c>
      <c r="C300" s="193"/>
      <c r="D300" s="175">
        <f>$C300*$G292</f>
        <v>0</v>
      </c>
      <c r="E300" s="175">
        <f>$C300*$F294</f>
        <v>0</v>
      </c>
      <c r="F300" s="237">
        <f>SUM(E300,D300)</f>
        <v>0</v>
      </c>
      <c r="G300" s="238"/>
      <c r="H300" s="67" t="s">
        <v>118</v>
      </c>
      <c r="I300" s="177" t="str">
        <f>B300</f>
        <v>[Category A]</v>
      </c>
      <c r="J300" s="178">
        <f>$D300</f>
        <v>0</v>
      </c>
      <c r="K300" s="178">
        <f>$E300</f>
        <v>0</v>
      </c>
      <c r="L300" s="92">
        <f>$F300</f>
        <v>0</v>
      </c>
      <c r="M300" s="66"/>
      <c r="N300" s="66"/>
      <c r="O300" s="66"/>
      <c r="P300" s="66"/>
    </row>
    <row r="301" spans="1:16" ht="15" thickBot="1" x14ac:dyDescent="0.25">
      <c r="B301" s="217" t="s">
        <v>177</v>
      </c>
      <c r="C301" s="194"/>
      <c r="D301" s="176">
        <f>$C301*$G292</f>
        <v>0</v>
      </c>
      <c r="E301" s="176">
        <f>$C301*$F294</f>
        <v>0</v>
      </c>
      <c r="F301" s="239">
        <f>SUM(E301,D301)</f>
        <v>0</v>
      </c>
      <c r="G301" s="240"/>
      <c r="H301" s="67" t="s">
        <v>118</v>
      </c>
      <c r="I301" s="177" t="str">
        <f>B301</f>
        <v>[Category B]</v>
      </c>
      <c r="J301" s="178">
        <f>$D301</f>
        <v>0</v>
      </c>
      <c r="K301" s="178">
        <f>$E301</f>
        <v>0</v>
      </c>
      <c r="L301" s="92">
        <f>$F301</f>
        <v>0</v>
      </c>
      <c r="M301" s="66"/>
      <c r="N301" s="66"/>
      <c r="O301" s="66"/>
      <c r="P301" s="66"/>
    </row>
    <row r="302" spans="1:16" ht="15" thickBot="1" x14ac:dyDescent="0.25">
      <c r="H302" s="67"/>
      <c r="M302" s="66"/>
      <c r="N302" s="66"/>
      <c r="O302" s="66"/>
      <c r="P302" s="66"/>
    </row>
    <row r="303" spans="1:16" ht="14.25" customHeight="1" x14ac:dyDescent="0.2">
      <c r="A303" s="59">
        <f>(ROW()-4)/Offset_Personnel+1</f>
        <v>24</v>
      </c>
      <c r="B303" s="241" t="s">
        <v>120</v>
      </c>
      <c r="C303" s="242"/>
      <c r="D303" s="242"/>
      <c r="E303" s="242"/>
      <c r="F303" s="242"/>
      <c r="G303" s="243"/>
      <c r="H303" s="67"/>
      <c r="M303" s="66"/>
      <c r="N303" s="66"/>
      <c r="O303" s="66"/>
      <c r="P303" s="66"/>
    </row>
    <row r="304" spans="1:16" ht="25.5" x14ac:dyDescent="0.2">
      <c r="B304" s="52"/>
      <c r="C304" s="53" t="s">
        <v>121</v>
      </c>
      <c r="D304" s="53" t="s">
        <v>122</v>
      </c>
      <c r="E304" s="53" t="s">
        <v>123</v>
      </c>
      <c r="F304" s="53" t="s">
        <v>124</v>
      </c>
      <c r="G304" s="54" t="s">
        <v>97</v>
      </c>
      <c r="H304" s="67"/>
      <c r="M304" s="66"/>
      <c r="N304" s="66"/>
      <c r="O304" s="66"/>
      <c r="P304" s="66"/>
    </row>
    <row r="305" spans="1:16" ht="15" thickBot="1" x14ac:dyDescent="0.25">
      <c r="B305" s="210"/>
      <c r="C305" s="21"/>
      <c r="D305" s="113"/>
      <c r="E305" s="112"/>
      <c r="F305" s="22"/>
      <c r="G305" s="70">
        <f>D305/12*E305*F305</f>
        <v>0</v>
      </c>
      <c r="H305" s="67"/>
      <c r="M305" s="66"/>
      <c r="N305" s="66"/>
      <c r="O305" s="66"/>
      <c r="P305" s="66"/>
    </row>
    <row r="306" spans="1:16" ht="25.5" x14ac:dyDescent="0.2">
      <c r="B306" s="244"/>
      <c r="C306" s="246" t="s">
        <v>118</v>
      </c>
      <c r="D306" s="57" t="s">
        <v>125</v>
      </c>
      <c r="E306" s="57" t="s">
        <v>126</v>
      </c>
      <c r="F306" s="57" t="s">
        <v>118</v>
      </c>
      <c r="G306" s="23" t="s">
        <v>127</v>
      </c>
      <c r="H306" s="67"/>
      <c r="M306" s="66"/>
      <c r="N306" s="66"/>
      <c r="O306" s="66"/>
      <c r="P306" s="66"/>
    </row>
    <row r="307" spans="1:16" ht="15" thickBot="1" x14ac:dyDescent="0.25">
      <c r="B307" s="245"/>
      <c r="C307" s="247"/>
      <c r="D307" s="55"/>
      <c r="E307" s="111"/>
      <c r="F307" s="110">
        <f>D307*G305+E307</f>
        <v>0</v>
      </c>
      <c r="G307" s="109">
        <f>SUM(G305,F307)</f>
        <v>0</v>
      </c>
      <c r="H307" s="67"/>
      <c r="M307" s="66"/>
      <c r="N307" s="66"/>
      <c r="O307" s="66"/>
      <c r="P307" s="66"/>
    </row>
    <row r="308" spans="1:16" ht="15" thickBot="1" x14ac:dyDescent="0.25">
      <c r="B308" s="248" t="s">
        <v>128</v>
      </c>
      <c r="C308" s="249"/>
      <c r="D308" s="249"/>
      <c r="E308" s="249"/>
      <c r="F308" s="249"/>
      <c r="G308" s="250"/>
      <c r="H308" s="67"/>
      <c r="M308" s="66"/>
      <c r="N308" s="66"/>
      <c r="O308" s="66"/>
      <c r="P308" s="66"/>
    </row>
    <row r="309" spans="1:16" x14ac:dyDescent="0.2">
      <c r="B309" s="226"/>
      <c r="C309" s="227"/>
      <c r="D309" s="227"/>
      <c r="E309" s="227"/>
      <c r="F309" s="227"/>
      <c r="G309" s="228"/>
      <c r="H309" s="67" t="s">
        <v>117</v>
      </c>
      <c r="M309" s="66"/>
      <c r="N309" s="66"/>
      <c r="O309" s="66"/>
      <c r="P309" s="66"/>
    </row>
    <row r="310" spans="1:16" ht="15" thickBot="1" x14ac:dyDescent="0.25">
      <c r="B310" s="229"/>
      <c r="C310" s="230"/>
      <c r="D310" s="230"/>
      <c r="E310" s="230"/>
      <c r="F310" s="230"/>
      <c r="G310" s="231"/>
      <c r="H310" s="67"/>
      <c r="M310" s="66"/>
      <c r="N310" s="66"/>
      <c r="O310" s="66"/>
      <c r="P310" s="66"/>
    </row>
    <row r="311" spans="1:16" ht="15" thickBot="1" x14ac:dyDescent="0.25">
      <c r="B311" s="232" t="s">
        <v>129</v>
      </c>
      <c r="C311" s="233"/>
      <c r="D311" s="233"/>
      <c r="E311" s="233"/>
      <c r="F311" s="233"/>
      <c r="G311" s="234"/>
      <c r="H311" s="67"/>
      <c r="M311" s="66"/>
      <c r="N311" s="66"/>
      <c r="O311" s="66"/>
      <c r="P311" s="66"/>
    </row>
    <row r="312" spans="1:16" ht="38.25" x14ac:dyDescent="0.2">
      <c r="B312" s="188" t="s">
        <v>130</v>
      </c>
      <c r="C312" s="187" t="s">
        <v>131</v>
      </c>
      <c r="D312" s="199" t="s">
        <v>132</v>
      </c>
      <c r="E312" s="199" t="s">
        <v>133</v>
      </c>
      <c r="F312" s="235" t="s">
        <v>134</v>
      </c>
      <c r="G312" s="236"/>
      <c r="H312" s="67"/>
      <c r="M312" s="66"/>
      <c r="N312" s="66"/>
      <c r="O312" s="66"/>
      <c r="P312" s="66"/>
    </row>
    <row r="313" spans="1:16" x14ac:dyDescent="0.2">
      <c r="B313" s="216" t="s">
        <v>176</v>
      </c>
      <c r="C313" s="193"/>
      <c r="D313" s="175">
        <f>$C313*$G305</f>
        <v>0</v>
      </c>
      <c r="E313" s="175">
        <f>$C313*$F307</f>
        <v>0</v>
      </c>
      <c r="F313" s="237">
        <f>SUM(E313,D313)</f>
        <v>0</v>
      </c>
      <c r="G313" s="238"/>
      <c r="H313" s="67" t="s">
        <v>118</v>
      </c>
      <c r="I313" s="177" t="str">
        <f>B313</f>
        <v>[Category A]</v>
      </c>
      <c r="J313" s="178">
        <f>$D313</f>
        <v>0</v>
      </c>
      <c r="K313" s="178">
        <f>$E313</f>
        <v>0</v>
      </c>
      <c r="L313" s="92">
        <f>$F313</f>
        <v>0</v>
      </c>
      <c r="M313" s="66"/>
      <c r="N313" s="66"/>
      <c r="O313" s="66"/>
      <c r="P313" s="66"/>
    </row>
    <row r="314" spans="1:16" ht="15" thickBot="1" x14ac:dyDescent="0.25">
      <c r="B314" s="217" t="s">
        <v>177</v>
      </c>
      <c r="C314" s="194"/>
      <c r="D314" s="176">
        <f>$C314*$G305</f>
        <v>0</v>
      </c>
      <c r="E314" s="176">
        <f>$C314*$F307</f>
        <v>0</v>
      </c>
      <c r="F314" s="239">
        <f>SUM(E314,D314)</f>
        <v>0</v>
      </c>
      <c r="G314" s="240"/>
      <c r="H314" s="67" t="s">
        <v>118</v>
      </c>
      <c r="I314" s="177" t="str">
        <f>B314</f>
        <v>[Category B]</v>
      </c>
      <c r="J314" s="178">
        <f>$D314</f>
        <v>0</v>
      </c>
      <c r="K314" s="178">
        <f>$E314</f>
        <v>0</v>
      </c>
      <c r="L314" s="92">
        <f>$F314</f>
        <v>0</v>
      </c>
      <c r="M314" s="66"/>
      <c r="N314" s="66"/>
      <c r="O314" s="66"/>
      <c r="P314" s="66"/>
    </row>
    <row r="315" spans="1:16" ht="15" thickBot="1" x14ac:dyDescent="0.25">
      <c r="H315" s="67"/>
      <c r="M315" s="66"/>
      <c r="N315" s="66"/>
      <c r="O315" s="66"/>
      <c r="P315" s="66"/>
    </row>
    <row r="316" spans="1:16" ht="14.25" customHeight="1" x14ac:dyDescent="0.2">
      <c r="A316" s="59">
        <f>(ROW()-4)/Offset_Personnel+1</f>
        <v>25</v>
      </c>
      <c r="B316" s="241" t="s">
        <v>120</v>
      </c>
      <c r="C316" s="242"/>
      <c r="D316" s="242"/>
      <c r="E316" s="242"/>
      <c r="F316" s="242"/>
      <c r="G316" s="243"/>
      <c r="H316" s="67"/>
      <c r="M316" s="66"/>
      <c r="N316" s="66"/>
      <c r="O316" s="66"/>
      <c r="P316" s="66"/>
    </row>
    <row r="317" spans="1:16" ht="25.5" x14ac:dyDescent="0.2">
      <c r="B317" s="52"/>
      <c r="C317" s="53" t="s">
        <v>121</v>
      </c>
      <c r="D317" s="53" t="s">
        <v>122</v>
      </c>
      <c r="E317" s="53" t="s">
        <v>123</v>
      </c>
      <c r="F317" s="53" t="s">
        <v>124</v>
      </c>
      <c r="G317" s="54" t="s">
        <v>97</v>
      </c>
      <c r="H317" s="67"/>
      <c r="M317" s="66"/>
      <c r="N317" s="66"/>
      <c r="O317" s="66"/>
      <c r="P317" s="66"/>
    </row>
    <row r="318" spans="1:16" ht="15" thickBot="1" x14ac:dyDescent="0.25">
      <c r="B318" s="210"/>
      <c r="C318" s="21"/>
      <c r="D318" s="113"/>
      <c r="E318" s="112"/>
      <c r="F318" s="22"/>
      <c r="G318" s="70">
        <f>D318/12*E318*F318</f>
        <v>0</v>
      </c>
      <c r="H318" s="67"/>
      <c r="M318" s="66"/>
      <c r="N318" s="66"/>
      <c r="O318" s="66"/>
      <c r="P318" s="66"/>
    </row>
    <row r="319" spans="1:16" ht="25.5" x14ac:dyDescent="0.2">
      <c r="B319" s="244"/>
      <c r="C319" s="246" t="s">
        <v>118</v>
      </c>
      <c r="D319" s="57" t="s">
        <v>125</v>
      </c>
      <c r="E319" s="57" t="s">
        <v>126</v>
      </c>
      <c r="F319" s="57" t="s">
        <v>118</v>
      </c>
      <c r="G319" s="23" t="s">
        <v>127</v>
      </c>
      <c r="H319" s="67"/>
      <c r="M319" s="66"/>
      <c r="N319" s="66"/>
      <c r="O319" s="66"/>
      <c r="P319" s="66"/>
    </row>
    <row r="320" spans="1:16" ht="15" thickBot="1" x14ac:dyDescent="0.25">
      <c r="B320" s="245"/>
      <c r="C320" s="247"/>
      <c r="D320" s="55"/>
      <c r="E320" s="111"/>
      <c r="F320" s="110">
        <f>D320*G318+E320</f>
        <v>0</v>
      </c>
      <c r="G320" s="109">
        <f>SUM(G318,F320)</f>
        <v>0</v>
      </c>
      <c r="H320" s="67"/>
      <c r="M320" s="66"/>
      <c r="N320" s="66"/>
      <c r="O320" s="66"/>
      <c r="P320" s="66"/>
    </row>
    <row r="321" spans="1:16" ht="15" thickBot="1" x14ac:dyDescent="0.25">
      <c r="B321" s="248" t="s">
        <v>128</v>
      </c>
      <c r="C321" s="249"/>
      <c r="D321" s="249"/>
      <c r="E321" s="249"/>
      <c r="F321" s="249"/>
      <c r="G321" s="250"/>
      <c r="H321" s="67"/>
      <c r="M321" s="66"/>
      <c r="N321" s="66"/>
      <c r="O321" s="66"/>
      <c r="P321" s="66"/>
    </row>
    <row r="322" spans="1:16" x14ac:dyDescent="0.2">
      <c r="B322" s="226"/>
      <c r="C322" s="227"/>
      <c r="D322" s="227"/>
      <c r="E322" s="227"/>
      <c r="F322" s="227"/>
      <c r="G322" s="228"/>
      <c r="H322" s="67" t="s">
        <v>117</v>
      </c>
      <c r="M322" s="66"/>
      <c r="N322" s="66"/>
      <c r="O322" s="66"/>
      <c r="P322" s="66"/>
    </row>
    <row r="323" spans="1:16" ht="15" thickBot="1" x14ac:dyDescent="0.25">
      <c r="B323" s="229"/>
      <c r="C323" s="230"/>
      <c r="D323" s="230"/>
      <c r="E323" s="230"/>
      <c r="F323" s="230"/>
      <c r="G323" s="231"/>
      <c r="H323" s="67"/>
      <c r="M323" s="66"/>
      <c r="N323" s="66"/>
      <c r="O323" s="66"/>
      <c r="P323" s="66"/>
    </row>
    <row r="324" spans="1:16" ht="15" thickBot="1" x14ac:dyDescent="0.25">
      <c r="B324" s="232" t="s">
        <v>129</v>
      </c>
      <c r="C324" s="233"/>
      <c r="D324" s="233"/>
      <c r="E324" s="233"/>
      <c r="F324" s="233"/>
      <c r="G324" s="234"/>
      <c r="H324" s="67"/>
      <c r="M324" s="66"/>
      <c r="N324" s="66"/>
      <c r="O324" s="66"/>
      <c r="P324" s="66"/>
    </row>
    <row r="325" spans="1:16" ht="38.25" x14ac:dyDescent="0.2">
      <c r="B325" s="188" t="s">
        <v>130</v>
      </c>
      <c r="C325" s="187" t="s">
        <v>131</v>
      </c>
      <c r="D325" s="199" t="s">
        <v>132</v>
      </c>
      <c r="E325" s="199" t="s">
        <v>133</v>
      </c>
      <c r="F325" s="235" t="s">
        <v>134</v>
      </c>
      <c r="G325" s="236"/>
      <c r="H325" s="67"/>
      <c r="M325" s="66"/>
      <c r="N325" s="66"/>
      <c r="O325" s="66"/>
      <c r="P325" s="66"/>
    </row>
    <row r="326" spans="1:16" x14ac:dyDescent="0.2">
      <c r="B326" s="216" t="s">
        <v>176</v>
      </c>
      <c r="C326" s="193"/>
      <c r="D326" s="175">
        <f>$C326*$G318</f>
        <v>0</v>
      </c>
      <c r="E326" s="175">
        <f>$C326*$F320</f>
        <v>0</v>
      </c>
      <c r="F326" s="237">
        <f>SUM(E326,D326)</f>
        <v>0</v>
      </c>
      <c r="G326" s="238"/>
      <c r="H326" s="67" t="s">
        <v>118</v>
      </c>
      <c r="I326" s="177" t="str">
        <f>B326</f>
        <v>[Category A]</v>
      </c>
      <c r="J326" s="178">
        <f>$D326</f>
        <v>0</v>
      </c>
      <c r="K326" s="178">
        <f>$E326</f>
        <v>0</v>
      </c>
      <c r="L326" s="92">
        <f>$F326</f>
        <v>0</v>
      </c>
      <c r="M326" s="66"/>
      <c r="N326" s="66"/>
      <c r="O326" s="66"/>
      <c r="P326" s="66"/>
    </row>
    <row r="327" spans="1:16" ht="15" thickBot="1" x14ac:dyDescent="0.25">
      <c r="B327" s="217" t="s">
        <v>177</v>
      </c>
      <c r="C327" s="194"/>
      <c r="D327" s="176">
        <f>$C327*$G318</f>
        <v>0</v>
      </c>
      <c r="E327" s="176">
        <f>$C327*$F320</f>
        <v>0</v>
      </c>
      <c r="F327" s="239">
        <f>SUM(E327,D327)</f>
        <v>0</v>
      </c>
      <c r="G327" s="240"/>
      <c r="H327" s="67" t="s">
        <v>118</v>
      </c>
      <c r="I327" s="177" t="str">
        <f>B327</f>
        <v>[Category B]</v>
      </c>
      <c r="J327" s="178">
        <f>$D327</f>
        <v>0</v>
      </c>
      <c r="K327" s="178">
        <f>$E327</f>
        <v>0</v>
      </c>
      <c r="L327" s="92">
        <f>$F327</f>
        <v>0</v>
      </c>
      <c r="M327" s="66"/>
      <c r="N327" s="66"/>
      <c r="O327" s="66"/>
      <c r="P327" s="66"/>
    </row>
    <row r="328" spans="1:16" ht="15" thickBot="1" x14ac:dyDescent="0.25">
      <c r="H328" s="67"/>
      <c r="M328" s="66"/>
      <c r="N328" s="66"/>
      <c r="O328" s="66"/>
      <c r="P328" s="66"/>
    </row>
    <row r="329" spans="1:16" ht="14.25" customHeight="1" x14ac:dyDescent="0.2">
      <c r="A329" s="59">
        <f>(ROW()-4)/Offset_Personnel+1</f>
        <v>26</v>
      </c>
      <c r="B329" s="241" t="s">
        <v>120</v>
      </c>
      <c r="C329" s="242"/>
      <c r="D329" s="242"/>
      <c r="E329" s="242"/>
      <c r="F329" s="242"/>
      <c r="G329" s="243"/>
      <c r="H329" s="67"/>
      <c r="M329" s="66"/>
      <c r="N329" s="66"/>
      <c r="O329" s="66"/>
      <c r="P329" s="66"/>
    </row>
    <row r="330" spans="1:16" ht="25.5" x14ac:dyDescent="0.2">
      <c r="B330" s="52"/>
      <c r="C330" s="53" t="s">
        <v>121</v>
      </c>
      <c r="D330" s="53" t="s">
        <v>122</v>
      </c>
      <c r="E330" s="53" t="s">
        <v>123</v>
      </c>
      <c r="F330" s="53" t="s">
        <v>124</v>
      </c>
      <c r="G330" s="54" t="s">
        <v>97</v>
      </c>
      <c r="H330" s="67"/>
      <c r="M330" s="66"/>
      <c r="N330" s="66"/>
      <c r="O330" s="66"/>
      <c r="P330" s="66"/>
    </row>
    <row r="331" spans="1:16" ht="15" thickBot="1" x14ac:dyDescent="0.25">
      <c r="B331" s="210"/>
      <c r="C331" s="21"/>
      <c r="D331" s="113"/>
      <c r="E331" s="112"/>
      <c r="F331" s="22"/>
      <c r="G331" s="70">
        <f>D331/12*E331*F331</f>
        <v>0</v>
      </c>
      <c r="H331" s="67"/>
      <c r="M331" s="66"/>
      <c r="N331" s="66"/>
      <c r="O331" s="66"/>
      <c r="P331" s="66"/>
    </row>
    <row r="332" spans="1:16" ht="25.5" x14ac:dyDescent="0.2">
      <c r="B332" s="244"/>
      <c r="C332" s="246" t="s">
        <v>118</v>
      </c>
      <c r="D332" s="57" t="s">
        <v>125</v>
      </c>
      <c r="E332" s="57" t="s">
        <v>126</v>
      </c>
      <c r="F332" s="57" t="s">
        <v>118</v>
      </c>
      <c r="G332" s="23" t="s">
        <v>127</v>
      </c>
      <c r="H332" s="67"/>
      <c r="M332" s="66"/>
      <c r="N332" s="66"/>
      <c r="O332" s="66"/>
      <c r="P332" s="66"/>
    </row>
    <row r="333" spans="1:16" ht="15" thickBot="1" x14ac:dyDescent="0.25">
      <c r="B333" s="245"/>
      <c r="C333" s="247"/>
      <c r="D333" s="55"/>
      <c r="E333" s="111"/>
      <c r="F333" s="110">
        <f>D333*G331+E333</f>
        <v>0</v>
      </c>
      <c r="G333" s="109">
        <f>SUM(G331,F333)</f>
        <v>0</v>
      </c>
      <c r="H333" s="67"/>
      <c r="M333" s="66"/>
      <c r="N333" s="66"/>
      <c r="O333" s="66"/>
      <c r="P333" s="66"/>
    </row>
    <row r="334" spans="1:16" ht="15" thickBot="1" x14ac:dyDescent="0.25">
      <c r="B334" s="248" t="s">
        <v>128</v>
      </c>
      <c r="C334" s="249"/>
      <c r="D334" s="249"/>
      <c r="E334" s="249"/>
      <c r="F334" s="249"/>
      <c r="G334" s="250"/>
      <c r="H334" s="67"/>
      <c r="M334" s="66"/>
      <c r="N334" s="66"/>
      <c r="O334" s="66"/>
      <c r="P334" s="66"/>
    </row>
    <row r="335" spans="1:16" x14ac:dyDescent="0.2">
      <c r="B335" s="226"/>
      <c r="C335" s="227"/>
      <c r="D335" s="227"/>
      <c r="E335" s="227"/>
      <c r="F335" s="227"/>
      <c r="G335" s="228"/>
      <c r="H335" s="67" t="s">
        <v>117</v>
      </c>
      <c r="M335" s="66"/>
      <c r="N335" s="66"/>
      <c r="O335" s="66"/>
      <c r="P335" s="66"/>
    </row>
    <row r="336" spans="1:16" ht="15" thickBot="1" x14ac:dyDescent="0.25">
      <c r="B336" s="229"/>
      <c r="C336" s="230"/>
      <c r="D336" s="230"/>
      <c r="E336" s="230"/>
      <c r="F336" s="230"/>
      <c r="G336" s="231"/>
      <c r="H336" s="67"/>
      <c r="M336" s="66"/>
      <c r="N336" s="66"/>
      <c r="O336" s="66"/>
      <c r="P336" s="66"/>
    </row>
    <row r="337" spans="1:16" ht="15" thickBot="1" x14ac:dyDescent="0.25">
      <c r="B337" s="232" t="s">
        <v>129</v>
      </c>
      <c r="C337" s="233"/>
      <c r="D337" s="233"/>
      <c r="E337" s="233"/>
      <c r="F337" s="233"/>
      <c r="G337" s="234"/>
      <c r="H337" s="67"/>
      <c r="M337" s="66"/>
      <c r="N337" s="66"/>
      <c r="O337" s="66"/>
      <c r="P337" s="66"/>
    </row>
    <row r="338" spans="1:16" ht="38.25" x14ac:dyDescent="0.2">
      <c r="B338" s="188" t="s">
        <v>130</v>
      </c>
      <c r="C338" s="187" t="s">
        <v>131</v>
      </c>
      <c r="D338" s="199" t="s">
        <v>132</v>
      </c>
      <c r="E338" s="199" t="s">
        <v>133</v>
      </c>
      <c r="F338" s="235" t="s">
        <v>134</v>
      </c>
      <c r="G338" s="236"/>
      <c r="H338" s="67"/>
      <c r="M338" s="66"/>
      <c r="N338" s="66"/>
      <c r="O338" s="66"/>
      <c r="P338" s="66"/>
    </row>
    <row r="339" spans="1:16" x14ac:dyDescent="0.2">
      <c r="B339" s="216" t="s">
        <v>176</v>
      </c>
      <c r="C339" s="193"/>
      <c r="D339" s="175">
        <f>$C339*$G331</f>
        <v>0</v>
      </c>
      <c r="E339" s="175">
        <f>$C339*$F333</f>
        <v>0</v>
      </c>
      <c r="F339" s="237">
        <f>SUM(E339,D339)</f>
        <v>0</v>
      </c>
      <c r="G339" s="238"/>
      <c r="H339" s="67" t="s">
        <v>118</v>
      </c>
      <c r="I339" s="177" t="str">
        <f>B339</f>
        <v>[Category A]</v>
      </c>
      <c r="J339" s="178">
        <f>$D339</f>
        <v>0</v>
      </c>
      <c r="K339" s="178">
        <f>$E339</f>
        <v>0</v>
      </c>
      <c r="L339" s="92">
        <f>$F339</f>
        <v>0</v>
      </c>
      <c r="M339" s="66"/>
      <c r="N339" s="66"/>
      <c r="O339" s="66"/>
      <c r="P339" s="66"/>
    </row>
    <row r="340" spans="1:16" ht="15" thickBot="1" x14ac:dyDescent="0.25">
      <c r="B340" s="217" t="s">
        <v>177</v>
      </c>
      <c r="C340" s="194"/>
      <c r="D340" s="176">
        <f>$C340*$G331</f>
        <v>0</v>
      </c>
      <c r="E340" s="176">
        <f>$C340*$F333</f>
        <v>0</v>
      </c>
      <c r="F340" s="239">
        <f>SUM(E340,D340)</f>
        <v>0</v>
      </c>
      <c r="G340" s="240"/>
      <c r="H340" s="67" t="s">
        <v>118</v>
      </c>
      <c r="I340" s="177" t="str">
        <f>B340</f>
        <v>[Category B]</v>
      </c>
      <c r="J340" s="178">
        <f>$D340</f>
        <v>0</v>
      </c>
      <c r="K340" s="178">
        <f>$E340</f>
        <v>0</v>
      </c>
      <c r="L340" s="92">
        <f>$F340</f>
        <v>0</v>
      </c>
      <c r="M340" s="66"/>
      <c r="N340" s="66"/>
      <c r="O340" s="66"/>
      <c r="P340" s="66"/>
    </row>
    <row r="341" spans="1:16" ht="15" thickBot="1" x14ac:dyDescent="0.25">
      <c r="H341" s="67"/>
      <c r="M341" s="66"/>
      <c r="N341" s="66"/>
      <c r="O341" s="66"/>
      <c r="P341" s="66"/>
    </row>
    <row r="342" spans="1:16" ht="14.25" customHeight="1" x14ac:dyDescent="0.2">
      <c r="A342" s="59">
        <f>(ROW()-4)/Offset_Personnel+1</f>
        <v>27</v>
      </c>
      <c r="B342" s="241" t="s">
        <v>120</v>
      </c>
      <c r="C342" s="242"/>
      <c r="D342" s="242"/>
      <c r="E342" s="242"/>
      <c r="F342" s="242"/>
      <c r="G342" s="243"/>
      <c r="H342" s="67"/>
      <c r="M342" s="66"/>
      <c r="N342" s="66"/>
      <c r="O342" s="66"/>
      <c r="P342" s="66"/>
    </row>
    <row r="343" spans="1:16" ht="25.5" x14ac:dyDescent="0.2">
      <c r="B343" s="52"/>
      <c r="C343" s="53" t="s">
        <v>121</v>
      </c>
      <c r="D343" s="53" t="s">
        <v>122</v>
      </c>
      <c r="E343" s="53" t="s">
        <v>123</v>
      </c>
      <c r="F343" s="53" t="s">
        <v>124</v>
      </c>
      <c r="G343" s="54" t="s">
        <v>97</v>
      </c>
      <c r="H343" s="67"/>
      <c r="M343" s="66"/>
      <c r="N343" s="66"/>
      <c r="O343" s="66"/>
      <c r="P343" s="66"/>
    </row>
    <row r="344" spans="1:16" ht="15" thickBot="1" x14ac:dyDescent="0.25">
      <c r="B344" s="210"/>
      <c r="C344" s="21"/>
      <c r="D344" s="113"/>
      <c r="E344" s="112"/>
      <c r="F344" s="22"/>
      <c r="G344" s="70">
        <f>D344/12*E344*F344</f>
        <v>0</v>
      </c>
      <c r="H344" s="67"/>
      <c r="M344" s="66"/>
      <c r="N344" s="66"/>
      <c r="O344" s="66"/>
      <c r="P344" s="66"/>
    </row>
    <row r="345" spans="1:16" ht="25.5" x14ac:dyDescent="0.2">
      <c r="B345" s="244"/>
      <c r="C345" s="246" t="s">
        <v>118</v>
      </c>
      <c r="D345" s="57" t="s">
        <v>125</v>
      </c>
      <c r="E345" s="57" t="s">
        <v>126</v>
      </c>
      <c r="F345" s="57" t="s">
        <v>118</v>
      </c>
      <c r="G345" s="23" t="s">
        <v>127</v>
      </c>
      <c r="H345" s="67"/>
      <c r="M345" s="66"/>
      <c r="N345" s="66"/>
      <c r="O345" s="66"/>
      <c r="P345" s="66"/>
    </row>
    <row r="346" spans="1:16" ht="15" thickBot="1" x14ac:dyDescent="0.25">
      <c r="B346" s="245"/>
      <c r="C346" s="247"/>
      <c r="D346" s="55"/>
      <c r="E346" s="111"/>
      <c r="F346" s="110">
        <f>D346*G344+E346</f>
        <v>0</v>
      </c>
      <c r="G346" s="109">
        <f>SUM(G344,F346)</f>
        <v>0</v>
      </c>
      <c r="H346" s="67"/>
      <c r="M346" s="66"/>
      <c r="N346" s="66"/>
      <c r="O346" s="66"/>
      <c r="P346" s="66"/>
    </row>
    <row r="347" spans="1:16" ht="15" thickBot="1" x14ac:dyDescent="0.25">
      <c r="B347" s="248" t="s">
        <v>128</v>
      </c>
      <c r="C347" s="249"/>
      <c r="D347" s="249"/>
      <c r="E347" s="249"/>
      <c r="F347" s="249"/>
      <c r="G347" s="250"/>
      <c r="H347" s="67"/>
      <c r="M347" s="66"/>
      <c r="N347" s="66"/>
      <c r="O347" s="66"/>
      <c r="P347" s="66"/>
    </row>
    <row r="348" spans="1:16" x14ac:dyDescent="0.2">
      <c r="B348" s="226"/>
      <c r="C348" s="227"/>
      <c r="D348" s="227"/>
      <c r="E348" s="227"/>
      <c r="F348" s="227"/>
      <c r="G348" s="228"/>
      <c r="H348" s="67" t="s">
        <v>117</v>
      </c>
      <c r="M348" s="66"/>
      <c r="N348" s="66"/>
      <c r="O348" s="66"/>
      <c r="P348" s="66"/>
    </row>
    <row r="349" spans="1:16" ht="15" thickBot="1" x14ac:dyDescent="0.25">
      <c r="B349" s="229"/>
      <c r="C349" s="230"/>
      <c r="D349" s="230"/>
      <c r="E349" s="230"/>
      <c r="F349" s="230"/>
      <c r="G349" s="231"/>
      <c r="H349" s="67"/>
      <c r="M349" s="66"/>
      <c r="N349" s="66"/>
      <c r="O349" s="66"/>
      <c r="P349" s="66"/>
    </row>
    <row r="350" spans="1:16" ht="15" thickBot="1" x14ac:dyDescent="0.25">
      <c r="B350" s="232" t="s">
        <v>129</v>
      </c>
      <c r="C350" s="233"/>
      <c r="D350" s="233"/>
      <c r="E350" s="233"/>
      <c r="F350" s="233"/>
      <c r="G350" s="234"/>
      <c r="H350" s="67"/>
      <c r="M350" s="66"/>
      <c r="N350" s="66"/>
      <c r="O350" s="66"/>
      <c r="P350" s="66"/>
    </row>
    <row r="351" spans="1:16" ht="38.25" x14ac:dyDescent="0.2">
      <c r="B351" s="188" t="s">
        <v>130</v>
      </c>
      <c r="C351" s="187" t="s">
        <v>131</v>
      </c>
      <c r="D351" s="199" t="s">
        <v>132</v>
      </c>
      <c r="E351" s="199" t="s">
        <v>133</v>
      </c>
      <c r="F351" s="235" t="s">
        <v>134</v>
      </c>
      <c r="G351" s="236"/>
      <c r="H351" s="67"/>
      <c r="M351" s="66"/>
      <c r="N351" s="66"/>
      <c r="O351" s="66"/>
      <c r="P351" s="66"/>
    </row>
    <row r="352" spans="1:16" x14ac:dyDescent="0.2">
      <c r="B352" s="216" t="s">
        <v>176</v>
      </c>
      <c r="C352" s="193"/>
      <c r="D352" s="175">
        <f>$C352*$G344</f>
        <v>0</v>
      </c>
      <c r="E352" s="175">
        <f>$C352*$F346</f>
        <v>0</v>
      </c>
      <c r="F352" s="237">
        <f>SUM(E352,D352)</f>
        <v>0</v>
      </c>
      <c r="G352" s="238"/>
      <c r="H352" s="67" t="s">
        <v>118</v>
      </c>
      <c r="I352" s="177" t="str">
        <f>B352</f>
        <v>[Category A]</v>
      </c>
      <c r="J352" s="178">
        <f>$D352</f>
        <v>0</v>
      </c>
      <c r="K352" s="178">
        <f>$E352</f>
        <v>0</v>
      </c>
      <c r="L352" s="92">
        <f>$F352</f>
        <v>0</v>
      </c>
      <c r="M352" s="66"/>
      <c r="N352" s="66"/>
      <c r="O352" s="66"/>
      <c r="P352" s="66"/>
    </row>
    <row r="353" spans="1:16" ht="15" thickBot="1" x14ac:dyDescent="0.25">
      <c r="B353" s="217" t="s">
        <v>177</v>
      </c>
      <c r="C353" s="194"/>
      <c r="D353" s="176">
        <f>$C353*$G344</f>
        <v>0</v>
      </c>
      <c r="E353" s="176">
        <f>$C353*$F346</f>
        <v>0</v>
      </c>
      <c r="F353" s="239">
        <f>SUM(E353,D353)</f>
        <v>0</v>
      </c>
      <c r="G353" s="240"/>
      <c r="H353" s="67" t="s">
        <v>118</v>
      </c>
      <c r="I353" s="177" t="str">
        <f>B353</f>
        <v>[Category B]</v>
      </c>
      <c r="J353" s="178">
        <f>$D353</f>
        <v>0</v>
      </c>
      <c r="K353" s="178">
        <f>$E353</f>
        <v>0</v>
      </c>
      <c r="L353" s="92">
        <f>$F353</f>
        <v>0</v>
      </c>
      <c r="M353" s="66"/>
      <c r="N353" s="66"/>
      <c r="O353" s="66"/>
      <c r="P353" s="66"/>
    </row>
    <row r="354" spans="1:16" ht="15" thickBot="1" x14ac:dyDescent="0.25">
      <c r="H354" s="67"/>
      <c r="M354" s="66"/>
      <c r="N354" s="66"/>
      <c r="O354" s="66"/>
      <c r="P354" s="66"/>
    </row>
    <row r="355" spans="1:16" ht="14.25" customHeight="1" x14ac:dyDescent="0.2">
      <c r="A355" s="59">
        <f>(ROW()-4)/Offset_Personnel+1</f>
        <v>28</v>
      </c>
      <c r="B355" s="241" t="s">
        <v>120</v>
      </c>
      <c r="C355" s="242"/>
      <c r="D355" s="242"/>
      <c r="E355" s="242"/>
      <c r="F355" s="242"/>
      <c r="G355" s="243"/>
      <c r="H355" s="67"/>
      <c r="M355" s="66"/>
      <c r="N355" s="66"/>
      <c r="O355" s="66"/>
      <c r="P355" s="66"/>
    </row>
    <row r="356" spans="1:16" ht="25.5" x14ac:dyDescent="0.2">
      <c r="B356" s="52"/>
      <c r="C356" s="53" t="s">
        <v>121</v>
      </c>
      <c r="D356" s="53" t="s">
        <v>122</v>
      </c>
      <c r="E356" s="53" t="s">
        <v>123</v>
      </c>
      <c r="F356" s="53" t="s">
        <v>124</v>
      </c>
      <c r="G356" s="54" t="s">
        <v>97</v>
      </c>
      <c r="H356" s="67"/>
      <c r="M356" s="66"/>
      <c r="N356" s="66"/>
      <c r="O356" s="66"/>
      <c r="P356" s="66"/>
    </row>
    <row r="357" spans="1:16" ht="15" thickBot="1" x14ac:dyDescent="0.25">
      <c r="B357" s="210"/>
      <c r="C357" s="21"/>
      <c r="D357" s="113"/>
      <c r="E357" s="112"/>
      <c r="F357" s="22"/>
      <c r="G357" s="70">
        <f>D357/12*E357*F357</f>
        <v>0</v>
      </c>
      <c r="H357" s="67"/>
      <c r="M357" s="66"/>
      <c r="N357" s="66"/>
      <c r="O357" s="66"/>
      <c r="P357" s="66"/>
    </row>
    <row r="358" spans="1:16" ht="25.5" x14ac:dyDescent="0.2">
      <c r="B358" s="244"/>
      <c r="C358" s="246" t="s">
        <v>118</v>
      </c>
      <c r="D358" s="57" t="s">
        <v>125</v>
      </c>
      <c r="E358" s="57" t="s">
        <v>126</v>
      </c>
      <c r="F358" s="57" t="s">
        <v>118</v>
      </c>
      <c r="G358" s="23" t="s">
        <v>127</v>
      </c>
      <c r="H358" s="67"/>
      <c r="M358" s="66"/>
      <c r="N358" s="66"/>
      <c r="O358" s="66"/>
      <c r="P358" s="66"/>
    </row>
    <row r="359" spans="1:16" ht="15" thickBot="1" x14ac:dyDescent="0.25">
      <c r="B359" s="245"/>
      <c r="C359" s="247"/>
      <c r="D359" s="55"/>
      <c r="E359" s="111"/>
      <c r="F359" s="110">
        <f>D359*G357+E359</f>
        <v>0</v>
      </c>
      <c r="G359" s="109">
        <f>SUM(G357,F359)</f>
        <v>0</v>
      </c>
      <c r="H359" s="67"/>
      <c r="M359" s="66"/>
      <c r="N359" s="66"/>
      <c r="O359" s="66"/>
      <c r="P359" s="66"/>
    </row>
    <row r="360" spans="1:16" ht="15" thickBot="1" x14ac:dyDescent="0.25">
      <c r="B360" s="248" t="s">
        <v>128</v>
      </c>
      <c r="C360" s="249"/>
      <c r="D360" s="249"/>
      <c r="E360" s="249"/>
      <c r="F360" s="249"/>
      <c r="G360" s="250"/>
      <c r="H360" s="67"/>
      <c r="M360" s="66"/>
      <c r="N360" s="66"/>
      <c r="O360" s="66"/>
      <c r="P360" s="66"/>
    </row>
    <row r="361" spans="1:16" x14ac:dyDescent="0.2">
      <c r="B361" s="226"/>
      <c r="C361" s="227"/>
      <c r="D361" s="227"/>
      <c r="E361" s="227"/>
      <c r="F361" s="227"/>
      <c r="G361" s="228"/>
      <c r="H361" s="67" t="s">
        <v>117</v>
      </c>
      <c r="M361" s="66"/>
      <c r="N361" s="66"/>
      <c r="O361" s="66"/>
      <c r="P361" s="66"/>
    </row>
    <row r="362" spans="1:16" ht="15" thickBot="1" x14ac:dyDescent="0.25">
      <c r="B362" s="229"/>
      <c r="C362" s="230"/>
      <c r="D362" s="230"/>
      <c r="E362" s="230"/>
      <c r="F362" s="230"/>
      <c r="G362" s="231"/>
      <c r="H362" s="67"/>
      <c r="M362" s="66"/>
      <c r="N362" s="66"/>
      <c r="O362" s="66"/>
      <c r="P362" s="66"/>
    </row>
    <row r="363" spans="1:16" ht="15" thickBot="1" x14ac:dyDescent="0.25">
      <c r="B363" s="232" t="s">
        <v>129</v>
      </c>
      <c r="C363" s="233"/>
      <c r="D363" s="233"/>
      <c r="E363" s="233"/>
      <c r="F363" s="233"/>
      <c r="G363" s="234"/>
      <c r="H363" s="67"/>
      <c r="M363" s="66"/>
      <c r="N363" s="66"/>
      <c r="O363" s="66"/>
      <c r="P363" s="66"/>
    </row>
    <row r="364" spans="1:16" ht="38.25" x14ac:dyDescent="0.2">
      <c r="B364" s="188" t="s">
        <v>130</v>
      </c>
      <c r="C364" s="187" t="s">
        <v>131</v>
      </c>
      <c r="D364" s="199" t="s">
        <v>132</v>
      </c>
      <c r="E364" s="199" t="s">
        <v>133</v>
      </c>
      <c r="F364" s="235" t="s">
        <v>134</v>
      </c>
      <c r="G364" s="236"/>
      <c r="H364" s="67"/>
      <c r="M364" s="66"/>
      <c r="N364" s="66"/>
      <c r="O364" s="66"/>
      <c r="P364" s="66"/>
    </row>
    <row r="365" spans="1:16" x14ac:dyDescent="0.2">
      <c r="B365" s="216" t="s">
        <v>176</v>
      </c>
      <c r="C365" s="193"/>
      <c r="D365" s="175">
        <f>$C365*$G357</f>
        <v>0</v>
      </c>
      <c r="E365" s="175">
        <f>$C365*$F359</f>
        <v>0</v>
      </c>
      <c r="F365" s="237">
        <f>SUM(E365,D365)</f>
        <v>0</v>
      </c>
      <c r="G365" s="238"/>
      <c r="H365" s="67" t="s">
        <v>118</v>
      </c>
      <c r="I365" s="177" t="str">
        <f>B365</f>
        <v>[Category A]</v>
      </c>
      <c r="J365" s="178">
        <f>$D365</f>
        <v>0</v>
      </c>
      <c r="K365" s="178">
        <f>$E365</f>
        <v>0</v>
      </c>
      <c r="L365" s="92">
        <f>$F365</f>
        <v>0</v>
      </c>
      <c r="M365" s="66"/>
      <c r="N365" s="66"/>
      <c r="O365" s="66"/>
      <c r="P365" s="66"/>
    </row>
    <row r="366" spans="1:16" ht="15" thickBot="1" x14ac:dyDescent="0.25">
      <c r="B366" s="217" t="s">
        <v>177</v>
      </c>
      <c r="C366" s="194"/>
      <c r="D366" s="176">
        <f>$C366*$G357</f>
        <v>0</v>
      </c>
      <c r="E366" s="176">
        <f>$C366*$F359</f>
        <v>0</v>
      </c>
      <c r="F366" s="239">
        <f>SUM(E366,D366)</f>
        <v>0</v>
      </c>
      <c r="G366" s="240"/>
      <c r="H366" s="67" t="s">
        <v>118</v>
      </c>
      <c r="I366" s="177" t="str">
        <f>B366</f>
        <v>[Category B]</v>
      </c>
      <c r="J366" s="178">
        <f>$D366</f>
        <v>0</v>
      </c>
      <c r="K366" s="178">
        <f>$E366</f>
        <v>0</v>
      </c>
      <c r="L366" s="92">
        <f>$F366</f>
        <v>0</v>
      </c>
      <c r="M366" s="66"/>
      <c r="N366" s="66"/>
      <c r="O366" s="66"/>
      <c r="P366" s="66"/>
    </row>
    <row r="367" spans="1:16" ht="15" thickBot="1" x14ac:dyDescent="0.25">
      <c r="H367" s="67"/>
      <c r="M367" s="66"/>
      <c r="N367" s="66"/>
      <c r="O367" s="66"/>
      <c r="P367" s="66"/>
    </row>
    <row r="368" spans="1:16" ht="14.25" customHeight="1" x14ac:dyDescent="0.2">
      <c r="A368" s="59">
        <f>(ROW()-4)/Offset_Personnel+1</f>
        <v>29</v>
      </c>
      <c r="B368" s="241" t="s">
        <v>120</v>
      </c>
      <c r="C368" s="242"/>
      <c r="D368" s="242"/>
      <c r="E368" s="242"/>
      <c r="F368" s="242"/>
      <c r="G368" s="243"/>
      <c r="H368" s="67"/>
      <c r="M368" s="66"/>
      <c r="N368" s="66"/>
      <c r="O368" s="66"/>
      <c r="P368" s="66"/>
    </row>
    <row r="369" spans="1:16" ht="25.5" x14ac:dyDescent="0.2">
      <c r="B369" s="52"/>
      <c r="C369" s="53" t="s">
        <v>121</v>
      </c>
      <c r="D369" s="53" t="s">
        <v>122</v>
      </c>
      <c r="E369" s="53" t="s">
        <v>123</v>
      </c>
      <c r="F369" s="53" t="s">
        <v>124</v>
      </c>
      <c r="G369" s="54" t="s">
        <v>97</v>
      </c>
      <c r="H369" s="67"/>
      <c r="M369" s="66"/>
      <c r="N369" s="66"/>
      <c r="O369" s="66"/>
      <c r="P369" s="66"/>
    </row>
    <row r="370" spans="1:16" ht="15" thickBot="1" x14ac:dyDescent="0.25">
      <c r="B370" s="210"/>
      <c r="C370" s="21"/>
      <c r="D370" s="113"/>
      <c r="E370" s="112"/>
      <c r="F370" s="22"/>
      <c r="G370" s="70">
        <f>D370/12*E370*F370</f>
        <v>0</v>
      </c>
      <c r="H370" s="67"/>
      <c r="M370" s="66"/>
      <c r="N370" s="66"/>
      <c r="O370" s="66"/>
      <c r="P370" s="66"/>
    </row>
    <row r="371" spans="1:16" ht="25.5" x14ac:dyDescent="0.2">
      <c r="B371" s="244"/>
      <c r="C371" s="246" t="s">
        <v>118</v>
      </c>
      <c r="D371" s="57" t="s">
        <v>125</v>
      </c>
      <c r="E371" s="57" t="s">
        <v>126</v>
      </c>
      <c r="F371" s="57" t="s">
        <v>118</v>
      </c>
      <c r="G371" s="23" t="s">
        <v>127</v>
      </c>
      <c r="H371" s="67"/>
      <c r="M371" s="66"/>
      <c r="N371" s="66"/>
      <c r="O371" s="66"/>
      <c r="P371" s="66"/>
    </row>
    <row r="372" spans="1:16" ht="15" thickBot="1" x14ac:dyDescent="0.25">
      <c r="B372" s="245"/>
      <c r="C372" s="247"/>
      <c r="D372" s="55"/>
      <c r="E372" s="111"/>
      <c r="F372" s="110">
        <f>D372*G370+E372</f>
        <v>0</v>
      </c>
      <c r="G372" s="109">
        <f>SUM(G370,F372)</f>
        <v>0</v>
      </c>
      <c r="H372" s="67"/>
      <c r="M372" s="66"/>
      <c r="N372" s="66"/>
      <c r="O372" s="66"/>
      <c r="P372" s="66"/>
    </row>
    <row r="373" spans="1:16" ht="15" thickBot="1" x14ac:dyDescent="0.25">
      <c r="B373" s="248" t="s">
        <v>128</v>
      </c>
      <c r="C373" s="249"/>
      <c r="D373" s="249"/>
      <c r="E373" s="249"/>
      <c r="F373" s="249"/>
      <c r="G373" s="250"/>
      <c r="H373" s="67"/>
      <c r="M373" s="66"/>
      <c r="N373" s="66"/>
      <c r="O373" s="66"/>
      <c r="P373" s="66"/>
    </row>
    <row r="374" spans="1:16" x14ac:dyDescent="0.2">
      <c r="B374" s="226"/>
      <c r="C374" s="227"/>
      <c r="D374" s="227"/>
      <c r="E374" s="227"/>
      <c r="F374" s="227"/>
      <c r="G374" s="228"/>
      <c r="H374" s="67" t="s">
        <v>117</v>
      </c>
      <c r="M374" s="66"/>
      <c r="N374" s="66"/>
      <c r="O374" s="66"/>
      <c r="P374" s="66"/>
    </row>
    <row r="375" spans="1:16" ht="15" thickBot="1" x14ac:dyDescent="0.25">
      <c r="B375" s="229"/>
      <c r="C375" s="230"/>
      <c r="D375" s="230"/>
      <c r="E375" s="230"/>
      <c r="F375" s="230"/>
      <c r="G375" s="231"/>
      <c r="H375" s="67"/>
      <c r="M375" s="66"/>
      <c r="N375" s="66"/>
      <c r="O375" s="66"/>
      <c r="P375" s="66"/>
    </row>
    <row r="376" spans="1:16" ht="15" thickBot="1" x14ac:dyDescent="0.25">
      <c r="B376" s="232" t="s">
        <v>129</v>
      </c>
      <c r="C376" s="233"/>
      <c r="D376" s="233"/>
      <c r="E376" s="233"/>
      <c r="F376" s="233"/>
      <c r="G376" s="234"/>
      <c r="H376" s="67"/>
      <c r="M376" s="66"/>
      <c r="N376" s="66"/>
      <c r="O376" s="66"/>
      <c r="P376" s="66"/>
    </row>
    <row r="377" spans="1:16" ht="38.25" x14ac:dyDescent="0.2">
      <c r="B377" s="188" t="s">
        <v>130</v>
      </c>
      <c r="C377" s="187" t="s">
        <v>131</v>
      </c>
      <c r="D377" s="199" t="s">
        <v>132</v>
      </c>
      <c r="E377" s="199" t="s">
        <v>133</v>
      </c>
      <c r="F377" s="235" t="s">
        <v>134</v>
      </c>
      <c r="G377" s="236"/>
      <c r="H377" s="67"/>
      <c r="M377" s="66"/>
      <c r="N377" s="66"/>
      <c r="O377" s="66"/>
      <c r="P377" s="66"/>
    </row>
    <row r="378" spans="1:16" x14ac:dyDescent="0.2">
      <c r="B378" s="216" t="s">
        <v>176</v>
      </c>
      <c r="C378" s="193"/>
      <c r="D378" s="175">
        <f>$C378*$G370</f>
        <v>0</v>
      </c>
      <c r="E378" s="175">
        <f>$C378*$F372</f>
        <v>0</v>
      </c>
      <c r="F378" s="237">
        <f>SUM(E378,D378)</f>
        <v>0</v>
      </c>
      <c r="G378" s="238"/>
      <c r="H378" s="67" t="s">
        <v>118</v>
      </c>
      <c r="I378" s="177" t="str">
        <f>B378</f>
        <v>[Category A]</v>
      </c>
      <c r="J378" s="178">
        <f>$D378</f>
        <v>0</v>
      </c>
      <c r="K378" s="178">
        <f>$E378</f>
        <v>0</v>
      </c>
      <c r="L378" s="92">
        <f>$F378</f>
        <v>0</v>
      </c>
      <c r="M378" s="66"/>
      <c r="N378" s="66"/>
      <c r="O378" s="66"/>
      <c r="P378" s="66"/>
    </row>
    <row r="379" spans="1:16" ht="15" thickBot="1" x14ac:dyDescent="0.25">
      <c r="B379" s="217" t="s">
        <v>177</v>
      </c>
      <c r="C379" s="194"/>
      <c r="D379" s="176">
        <f>$C379*$G370</f>
        <v>0</v>
      </c>
      <c r="E379" s="176">
        <f>$C379*$F372</f>
        <v>0</v>
      </c>
      <c r="F379" s="239">
        <f>SUM(E379,D379)</f>
        <v>0</v>
      </c>
      <c r="G379" s="240"/>
      <c r="H379" s="67" t="s">
        <v>118</v>
      </c>
      <c r="I379" s="177" t="str">
        <f>B379</f>
        <v>[Category B]</v>
      </c>
      <c r="J379" s="178">
        <f>$D379</f>
        <v>0</v>
      </c>
      <c r="K379" s="178">
        <f>$E379</f>
        <v>0</v>
      </c>
      <c r="L379" s="92">
        <f>$F379</f>
        <v>0</v>
      </c>
      <c r="M379" s="66"/>
      <c r="N379" s="66"/>
      <c r="O379" s="66"/>
      <c r="P379" s="66"/>
    </row>
    <row r="380" spans="1:16" ht="15" thickBot="1" x14ac:dyDescent="0.25">
      <c r="H380" s="67"/>
      <c r="M380" s="66"/>
      <c r="N380" s="66"/>
      <c r="O380" s="66"/>
      <c r="P380" s="66"/>
    </row>
    <row r="381" spans="1:16" ht="14.25" customHeight="1" x14ac:dyDescent="0.2">
      <c r="A381" s="59">
        <f>(ROW()-4)/Offset_Personnel+1</f>
        <v>30</v>
      </c>
      <c r="B381" s="241" t="s">
        <v>120</v>
      </c>
      <c r="C381" s="242"/>
      <c r="D381" s="242"/>
      <c r="E381" s="242"/>
      <c r="F381" s="242"/>
      <c r="G381" s="243"/>
      <c r="H381" s="67"/>
      <c r="M381" s="66"/>
      <c r="N381" s="66"/>
      <c r="O381" s="66"/>
      <c r="P381" s="66"/>
    </row>
    <row r="382" spans="1:16" ht="25.5" x14ac:dyDescent="0.2">
      <c r="B382" s="52"/>
      <c r="C382" s="53" t="s">
        <v>121</v>
      </c>
      <c r="D382" s="53" t="s">
        <v>122</v>
      </c>
      <c r="E382" s="53" t="s">
        <v>123</v>
      </c>
      <c r="F382" s="53" t="s">
        <v>124</v>
      </c>
      <c r="G382" s="54" t="s">
        <v>97</v>
      </c>
      <c r="H382" s="67"/>
      <c r="M382" s="66"/>
      <c r="N382" s="66"/>
      <c r="O382" s="66"/>
      <c r="P382" s="66"/>
    </row>
    <row r="383" spans="1:16" ht="15" thickBot="1" x14ac:dyDescent="0.25">
      <c r="B383" s="210"/>
      <c r="C383" s="21"/>
      <c r="D383" s="113"/>
      <c r="E383" s="112"/>
      <c r="F383" s="22"/>
      <c r="G383" s="70">
        <f>D383/12*E383*F383</f>
        <v>0</v>
      </c>
      <c r="H383" s="67"/>
      <c r="M383" s="66"/>
      <c r="N383" s="66"/>
      <c r="O383" s="66"/>
      <c r="P383" s="66"/>
    </row>
    <row r="384" spans="1:16" ht="25.5" x14ac:dyDescent="0.2">
      <c r="B384" s="244"/>
      <c r="C384" s="246" t="s">
        <v>118</v>
      </c>
      <c r="D384" s="57" t="s">
        <v>125</v>
      </c>
      <c r="E384" s="57" t="s">
        <v>126</v>
      </c>
      <c r="F384" s="57" t="s">
        <v>118</v>
      </c>
      <c r="G384" s="23" t="s">
        <v>127</v>
      </c>
      <c r="H384" s="67"/>
      <c r="M384" s="66"/>
      <c r="N384" s="66"/>
      <c r="O384" s="66"/>
      <c r="P384" s="66"/>
    </row>
    <row r="385" spans="1:16" ht="15" thickBot="1" x14ac:dyDescent="0.25">
      <c r="B385" s="245"/>
      <c r="C385" s="247"/>
      <c r="D385" s="55"/>
      <c r="E385" s="111"/>
      <c r="F385" s="110">
        <f>D385*G383+E385</f>
        <v>0</v>
      </c>
      <c r="G385" s="109">
        <f>SUM(G383,F385)</f>
        <v>0</v>
      </c>
      <c r="H385" s="67"/>
      <c r="M385" s="66"/>
      <c r="N385" s="66"/>
      <c r="O385" s="66"/>
      <c r="P385" s="66"/>
    </row>
    <row r="386" spans="1:16" ht="15" thickBot="1" x14ac:dyDescent="0.25">
      <c r="B386" s="248" t="s">
        <v>128</v>
      </c>
      <c r="C386" s="249"/>
      <c r="D386" s="249"/>
      <c r="E386" s="249"/>
      <c r="F386" s="249"/>
      <c r="G386" s="250"/>
      <c r="H386" s="67"/>
      <c r="M386" s="66"/>
      <c r="N386" s="66"/>
      <c r="O386" s="66"/>
      <c r="P386" s="66"/>
    </row>
    <row r="387" spans="1:16" x14ac:dyDescent="0.2">
      <c r="B387" s="226"/>
      <c r="C387" s="227"/>
      <c r="D387" s="227"/>
      <c r="E387" s="227"/>
      <c r="F387" s="227"/>
      <c r="G387" s="228"/>
      <c r="H387" s="67" t="s">
        <v>117</v>
      </c>
      <c r="M387" s="66"/>
      <c r="N387" s="66"/>
      <c r="O387" s="66"/>
      <c r="P387" s="66"/>
    </row>
    <row r="388" spans="1:16" ht="15" thickBot="1" x14ac:dyDescent="0.25">
      <c r="B388" s="229"/>
      <c r="C388" s="230"/>
      <c r="D388" s="230"/>
      <c r="E388" s="230"/>
      <c r="F388" s="230"/>
      <c r="G388" s="231"/>
      <c r="H388" s="67"/>
      <c r="M388" s="66"/>
      <c r="N388" s="66"/>
      <c r="O388" s="66"/>
      <c r="P388" s="66"/>
    </row>
    <row r="389" spans="1:16" ht="15" thickBot="1" x14ac:dyDescent="0.25">
      <c r="B389" s="232" t="s">
        <v>129</v>
      </c>
      <c r="C389" s="233"/>
      <c r="D389" s="233"/>
      <c r="E389" s="233"/>
      <c r="F389" s="233"/>
      <c r="G389" s="234"/>
      <c r="H389" s="67"/>
      <c r="M389" s="66"/>
      <c r="N389" s="66"/>
      <c r="O389" s="66"/>
      <c r="P389" s="66"/>
    </row>
    <row r="390" spans="1:16" ht="38.25" x14ac:dyDescent="0.2">
      <c r="B390" s="188" t="s">
        <v>130</v>
      </c>
      <c r="C390" s="187" t="s">
        <v>131</v>
      </c>
      <c r="D390" s="199" t="s">
        <v>132</v>
      </c>
      <c r="E390" s="199" t="s">
        <v>133</v>
      </c>
      <c r="F390" s="235" t="s">
        <v>134</v>
      </c>
      <c r="G390" s="236"/>
      <c r="H390" s="67"/>
      <c r="M390" s="66"/>
      <c r="N390" s="66"/>
      <c r="O390" s="66"/>
      <c r="P390" s="66"/>
    </row>
    <row r="391" spans="1:16" x14ac:dyDescent="0.2">
      <c r="B391" s="216" t="s">
        <v>176</v>
      </c>
      <c r="C391" s="193"/>
      <c r="D391" s="175">
        <f>$C391*$G383</f>
        <v>0</v>
      </c>
      <c r="E391" s="175">
        <f>$C391*$F385</f>
        <v>0</v>
      </c>
      <c r="F391" s="237">
        <f>SUM(E391,D391)</f>
        <v>0</v>
      </c>
      <c r="G391" s="238"/>
      <c r="H391" s="67" t="s">
        <v>118</v>
      </c>
      <c r="I391" s="177" t="str">
        <f>B391</f>
        <v>[Category A]</v>
      </c>
      <c r="J391" s="178">
        <f>$D391</f>
        <v>0</v>
      </c>
      <c r="K391" s="178">
        <f>$E391</f>
        <v>0</v>
      </c>
      <c r="L391" s="92">
        <f>$F391</f>
        <v>0</v>
      </c>
      <c r="M391" s="66"/>
      <c r="N391" s="66"/>
      <c r="O391" s="66"/>
      <c r="P391" s="66"/>
    </row>
    <row r="392" spans="1:16" ht="15" thickBot="1" x14ac:dyDescent="0.25">
      <c r="B392" s="217" t="s">
        <v>177</v>
      </c>
      <c r="C392" s="194"/>
      <c r="D392" s="176">
        <f>$C392*$G383</f>
        <v>0</v>
      </c>
      <c r="E392" s="176">
        <f>$C392*$F385</f>
        <v>0</v>
      </c>
      <c r="F392" s="239">
        <f>SUM(E392,D392)</f>
        <v>0</v>
      </c>
      <c r="G392" s="240"/>
      <c r="H392" s="67" t="s">
        <v>118</v>
      </c>
      <c r="I392" s="177" t="str">
        <f>B392</f>
        <v>[Category B]</v>
      </c>
      <c r="J392" s="178">
        <f>$D392</f>
        <v>0</v>
      </c>
      <c r="K392" s="178">
        <f>$E392</f>
        <v>0</v>
      </c>
      <c r="L392" s="92">
        <f>$F392</f>
        <v>0</v>
      </c>
      <c r="M392" s="66"/>
      <c r="N392" s="66"/>
      <c r="O392" s="66"/>
      <c r="P392" s="66"/>
    </row>
    <row r="393" spans="1:16" ht="15" thickBot="1" x14ac:dyDescent="0.25">
      <c r="H393" s="67"/>
      <c r="M393" s="66"/>
      <c r="N393" s="66"/>
      <c r="O393" s="66"/>
      <c r="P393" s="66"/>
    </row>
    <row r="394" spans="1:16" ht="14.25" customHeight="1" x14ac:dyDescent="0.2">
      <c r="A394" s="59">
        <f>(ROW()-4)/Offset_Personnel+1</f>
        <v>31</v>
      </c>
      <c r="B394" s="241" t="s">
        <v>120</v>
      </c>
      <c r="C394" s="242"/>
      <c r="D394" s="242"/>
      <c r="E394" s="242"/>
      <c r="F394" s="242"/>
      <c r="G394" s="243"/>
      <c r="H394" s="67"/>
      <c r="M394" s="66"/>
      <c r="N394" s="66"/>
      <c r="O394" s="66"/>
      <c r="P394" s="66"/>
    </row>
    <row r="395" spans="1:16" ht="25.5" x14ac:dyDescent="0.2">
      <c r="B395" s="52"/>
      <c r="C395" s="53" t="s">
        <v>121</v>
      </c>
      <c r="D395" s="53" t="s">
        <v>122</v>
      </c>
      <c r="E395" s="53" t="s">
        <v>123</v>
      </c>
      <c r="F395" s="53" t="s">
        <v>124</v>
      </c>
      <c r="G395" s="54" t="s">
        <v>97</v>
      </c>
      <c r="H395" s="67"/>
      <c r="M395" s="66"/>
      <c r="N395" s="66"/>
      <c r="O395" s="66"/>
      <c r="P395" s="66"/>
    </row>
    <row r="396" spans="1:16" ht="15" thickBot="1" x14ac:dyDescent="0.25">
      <c r="B396" s="210"/>
      <c r="C396" s="21"/>
      <c r="D396" s="113"/>
      <c r="E396" s="112"/>
      <c r="F396" s="22"/>
      <c r="G396" s="70">
        <f>D396/12*E396*F396</f>
        <v>0</v>
      </c>
      <c r="H396" s="67"/>
      <c r="M396" s="66"/>
      <c r="N396" s="66"/>
      <c r="O396" s="66"/>
      <c r="P396" s="66"/>
    </row>
    <row r="397" spans="1:16" ht="25.5" x14ac:dyDescent="0.2">
      <c r="B397" s="244"/>
      <c r="C397" s="246" t="s">
        <v>118</v>
      </c>
      <c r="D397" s="57" t="s">
        <v>125</v>
      </c>
      <c r="E397" s="57" t="s">
        <v>126</v>
      </c>
      <c r="F397" s="57" t="s">
        <v>118</v>
      </c>
      <c r="G397" s="23" t="s">
        <v>127</v>
      </c>
      <c r="H397" s="67"/>
      <c r="M397" s="66"/>
      <c r="N397" s="66"/>
      <c r="O397" s="66"/>
      <c r="P397" s="66"/>
    </row>
    <row r="398" spans="1:16" ht="15" thickBot="1" x14ac:dyDescent="0.25">
      <c r="B398" s="245"/>
      <c r="C398" s="247"/>
      <c r="D398" s="55"/>
      <c r="E398" s="111"/>
      <c r="F398" s="110">
        <f>D398*G396+E398</f>
        <v>0</v>
      </c>
      <c r="G398" s="109">
        <f>SUM(G396,F398)</f>
        <v>0</v>
      </c>
      <c r="H398" s="67"/>
      <c r="M398" s="66"/>
      <c r="N398" s="66"/>
      <c r="O398" s="66"/>
      <c r="P398" s="66"/>
    </row>
    <row r="399" spans="1:16" ht="15" thickBot="1" x14ac:dyDescent="0.25">
      <c r="B399" s="248" t="s">
        <v>128</v>
      </c>
      <c r="C399" s="249"/>
      <c r="D399" s="249"/>
      <c r="E399" s="249"/>
      <c r="F399" s="249"/>
      <c r="G399" s="250"/>
      <c r="H399" s="67"/>
      <c r="M399" s="66"/>
      <c r="N399" s="66"/>
      <c r="O399" s="66"/>
      <c r="P399" s="66"/>
    </row>
    <row r="400" spans="1:16" x14ac:dyDescent="0.2">
      <c r="B400" s="226"/>
      <c r="C400" s="227"/>
      <c r="D400" s="227"/>
      <c r="E400" s="227"/>
      <c r="F400" s="227"/>
      <c r="G400" s="228"/>
      <c r="H400" s="67" t="s">
        <v>117</v>
      </c>
      <c r="M400" s="66"/>
      <c r="N400" s="66"/>
      <c r="O400" s="66"/>
      <c r="P400" s="66"/>
    </row>
    <row r="401" spans="1:16" ht="15" thickBot="1" x14ac:dyDescent="0.25">
      <c r="B401" s="229"/>
      <c r="C401" s="230"/>
      <c r="D401" s="230"/>
      <c r="E401" s="230"/>
      <c r="F401" s="230"/>
      <c r="G401" s="231"/>
      <c r="H401" s="67"/>
      <c r="M401" s="66"/>
      <c r="N401" s="66"/>
      <c r="O401" s="66"/>
      <c r="P401" s="66"/>
    </row>
    <row r="402" spans="1:16" ht="15" thickBot="1" x14ac:dyDescent="0.25">
      <c r="B402" s="232" t="s">
        <v>129</v>
      </c>
      <c r="C402" s="233"/>
      <c r="D402" s="233"/>
      <c r="E402" s="233"/>
      <c r="F402" s="233"/>
      <c r="G402" s="234"/>
      <c r="H402" s="67"/>
      <c r="M402" s="66"/>
      <c r="N402" s="66"/>
      <c r="O402" s="66"/>
      <c r="P402" s="66"/>
    </row>
    <row r="403" spans="1:16" ht="38.25" x14ac:dyDescent="0.2">
      <c r="B403" s="188" t="s">
        <v>130</v>
      </c>
      <c r="C403" s="187" t="s">
        <v>131</v>
      </c>
      <c r="D403" s="199" t="s">
        <v>132</v>
      </c>
      <c r="E403" s="199" t="s">
        <v>133</v>
      </c>
      <c r="F403" s="235" t="s">
        <v>134</v>
      </c>
      <c r="G403" s="236"/>
      <c r="H403" s="67"/>
      <c r="M403" s="66"/>
      <c r="N403" s="66"/>
      <c r="O403" s="66"/>
      <c r="P403" s="66"/>
    </row>
    <row r="404" spans="1:16" x14ac:dyDescent="0.2">
      <c r="B404" s="216" t="s">
        <v>176</v>
      </c>
      <c r="C404" s="193"/>
      <c r="D404" s="175">
        <f>$C404*$G396</f>
        <v>0</v>
      </c>
      <c r="E404" s="175">
        <f>$C404*$F398</f>
        <v>0</v>
      </c>
      <c r="F404" s="237">
        <f>SUM(E404,D404)</f>
        <v>0</v>
      </c>
      <c r="G404" s="238"/>
      <c r="H404" s="67" t="s">
        <v>118</v>
      </c>
      <c r="I404" s="177" t="str">
        <f>B404</f>
        <v>[Category A]</v>
      </c>
      <c r="J404" s="178">
        <f>$D404</f>
        <v>0</v>
      </c>
      <c r="K404" s="178">
        <f>$E404</f>
        <v>0</v>
      </c>
      <c r="L404" s="92">
        <f>$F404</f>
        <v>0</v>
      </c>
      <c r="M404" s="66"/>
      <c r="N404" s="66"/>
      <c r="O404" s="66"/>
      <c r="P404" s="66"/>
    </row>
    <row r="405" spans="1:16" ht="15" thickBot="1" x14ac:dyDescent="0.25">
      <c r="B405" s="217" t="s">
        <v>177</v>
      </c>
      <c r="C405" s="194"/>
      <c r="D405" s="176">
        <f>$C405*$G396</f>
        <v>0</v>
      </c>
      <c r="E405" s="176">
        <f>$C405*$F398</f>
        <v>0</v>
      </c>
      <c r="F405" s="239">
        <f>SUM(E405,D405)</f>
        <v>0</v>
      </c>
      <c r="G405" s="240"/>
      <c r="H405" s="67" t="s">
        <v>118</v>
      </c>
      <c r="I405" s="177" t="str">
        <f>B405</f>
        <v>[Category B]</v>
      </c>
      <c r="J405" s="178">
        <f>$D405</f>
        <v>0</v>
      </c>
      <c r="K405" s="178">
        <f>$E405</f>
        <v>0</v>
      </c>
      <c r="L405" s="92">
        <f>$F405</f>
        <v>0</v>
      </c>
      <c r="M405" s="66"/>
      <c r="N405" s="66"/>
      <c r="O405" s="66"/>
      <c r="P405" s="66"/>
    </row>
    <row r="406" spans="1:16" ht="15" thickBot="1" x14ac:dyDescent="0.25">
      <c r="H406" s="67"/>
      <c r="M406" s="66"/>
      <c r="N406" s="66"/>
      <c r="O406" s="66"/>
      <c r="P406" s="66"/>
    </row>
    <row r="407" spans="1:16" ht="14.25" customHeight="1" x14ac:dyDescent="0.2">
      <c r="A407" s="59">
        <f>(ROW()-4)/Offset_Personnel+1</f>
        <v>32</v>
      </c>
      <c r="B407" s="241" t="s">
        <v>120</v>
      </c>
      <c r="C407" s="242"/>
      <c r="D407" s="242"/>
      <c r="E407" s="242"/>
      <c r="F407" s="242"/>
      <c r="G407" s="243"/>
      <c r="H407" s="67"/>
      <c r="M407" s="66"/>
      <c r="N407" s="66"/>
      <c r="O407" s="66"/>
      <c r="P407" s="66"/>
    </row>
    <row r="408" spans="1:16" ht="25.5" x14ac:dyDescent="0.2">
      <c r="B408" s="52"/>
      <c r="C408" s="53" t="s">
        <v>121</v>
      </c>
      <c r="D408" s="53" t="s">
        <v>122</v>
      </c>
      <c r="E408" s="53" t="s">
        <v>123</v>
      </c>
      <c r="F408" s="53" t="s">
        <v>124</v>
      </c>
      <c r="G408" s="54" t="s">
        <v>97</v>
      </c>
      <c r="H408" s="67"/>
      <c r="M408" s="66"/>
      <c r="N408" s="66"/>
      <c r="O408" s="66"/>
      <c r="P408" s="66"/>
    </row>
    <row r="409" spans="1:16" ht="15" thickBot="1" x14ac:dyDescent="0.25">
      <c r="B409" s="210"/>
      <c r="C409" s="21"/>
      <c r="D409" s="113"/>
      <c r="E409" s="112"/>
      <c r="F409" s="22"/>
      <c r="G409" s="70">
        <f>D409/12*E409*F409</f>
        <v>0</v>
      </c>
      <c r="H409" s="67"/>
      <c r="M409" s="66"/>
      <c r="N409" s="66"/>
      <c r="O409" s="66"/>
      <c r="P409" s="66"/>
    </row>
    <row r="410" spans="1:16" ht="25.5" x14ac:dyDescent="0.2">
      <c r="B410" s="244"/>
      <c r="C410" s="246" t="s">
        <v>118</v>
      </c>
      <c r="D410" s="57" t="s">
        <v>125</v>
      </c>
      <c r="E410" s="57" t="s">
        <v>126</v>
      </c>
      <c r="F410" s="57" t="s">
        <v>118</v>
      </c>
      <c r="G410" s="23" t="s">
        <v>127</v>
      </c>
      <c r="H410" s="67"/>
      <c r="M410" s="66"/>
      <c r="N410" s="66"/>
      <c r="O410" s="66"/>
      <c r="P410" s="66"/>
    </row>
    <row r="411" spans="1:16" ht="15" thickBot="1" x14ac:dyDescent="0.25">
      <c r="B411" s="245"/>
      <c r="C411" s="247"/>
      <c r="D411" s="55"/>
      <c r="E411" s="111"/>
      <c r="F411" s="110">
        <f>D411*G409+E411</f>
        <v>0</v>
      </c>
      <c r="G411" s="109">
        <f>SUM(G409,F411)</f>
        <v>0</v>
      </c>
      <c r="H411" s="67"/>
      <c r="M411" s="66"/>
      <c r="N411" s="66"/>
      <c r="O411" s="66"/>
      <c r="P411" s="66"/>
    </row>
    <row r="412" spans="1:16" ht="15" thickBot="1" x14ac:dyDescent="0.25">
      <c r="B412" s="248" t="s">
        <v>128</v>
      </c>
      <c r="C412" s="249"/>
      <c r="D412" s="249"/>
      <c r="E412" s="249"/>
      <c r="F412" s="249"/>
      <c r="G412" s="250"/>
      <c r="H412" s="67"/>
      <c r="M412" s="66"/>
      <c r="N412" s="66"/>
      <c r="O412" s="66"/>
      <c r="P412" s="66"/>
    </row>
    <row r="413" spans="1:16" x14ac:dyDescent="0.2">
      <c r="B413" s="226"/>
      <c r="C413" s="227"/>
      <c r="D413" s="227"/>
      <c r="E413" s="227"/>
      <c r="F413" s="227"/>
      <c r="G413" s="228"/>
      <c r="H413" s="67" t="s">
        <v>117</v>
      </c>
      <c r="M413" s="66"/>
      <c r="N413" s="66"/>
      <c r="O413" s="66"/>
      <c r="P413" s="66"/>
    </row>
    <row r="414" spans="1:16" ht="15" thickBot="1" x14ac:dyDescent="0.25">
      <c r="B414" s="229"/>
      <c r="C414" s="230"/>
      <c r="D414" s="230"/>
      <c r="E414" s="230"/>
      <c r="F414" s="230"/>
      <c r="G414" s="231"/>
      <c r="H414" s="67"/>
      <c r="M414" s="66"/>
      <c r="N414" s="66"/>
      <c r="O414" s="66"/>
      <c r="P414" s="66"/>
    </row>
    <row r="415" spans="1:16" ht="15" thickBot="1" x14ac:dyDescent="0.25">
      <c r="B415" s="232" t="s">
        <v>129</v>
      </c>
      <c r="C415" s="233"/>
      <c r="D415" s="233"/>
      <c r="E415" s="233"/>
      <c r="F415" s="233"/>
      <c r="G415" s="234"/>
      <c r="H415" s="67"/>
      <c r="M415" s="66"/>
      <c r="N415" s="66"/>
      <c r="O415" s="66"/>
      <c r="P415" s="66"/>
    </row>
    <row r="416" spans="1:16" ht="38.25" x14ac:dyDescent="0.2">
      <c r="B416" s="188" t="s">
        <v>130</v>
      </c>
      <c r="C416" s="187" t="s">
        <v>131</v>
      </c>
      <c r="D416" s="199" t="s">
        <v>132</v>
      </c>
      <c r="E416" s="199" t="s">
        <v>133</v>
      </c>
      <c r="F416" s="235" t="s">
        <v>134</v>
      </c>
      <c r="G416" s="236"/>
      <c r="H416" s="67"/>
      <c r="M416" s="66"/>
      <c r="N416" s="66"/>
      <c r="O416" s="66"/>
      <c r="P416" s="66"/>
    </row>
    <row r="417" spans="1:16" x14ac:dyDescent="0.2">
      <c r="B417" s="216" t="s">
        <v>176</v>
      </c>
      <c r="C417" s="193"/>
      <c r="D417" s="175">
        <f>$C417*$G409</f>
        <v>0</v>
      </c>
      <c r="E417" s="175">
        <f>$C417*$F411</f>
        <v>0</v>
      </c>
      <c r="F417" s="237">
        <f>SUM(E417,D417)</f>
        <v>0</v>
      </c>
      <c r="G417" s="238"/>
      <c r="H417" s="67" t="s">
        <v>118</v>
      </c>
      <c r="I417" s="177" t="str">
        <f>B417</f>
        <v>[Category A]</v>
      </c>
      <c r="J417" s="178">
        <f>$D417</f>
        <v>0</v>
      </c>
      <c r="K417" s="178">
        <f>$E417</f>
        <v>0</v>
      </c>
      <c r="L417" s="92">
        <f>$F417</f>
        <v>0</v>
      </c>
      <c r="M417" s="66"/>
      <c r="N417" s="66"/>
      <c r="O417" s="66"/>
      <c r="P417" s="66"/>
    </row>
    <row r="418" spans="1:16" ht="15" thickBot="1" x14ac:dyDescent="0.25">
      <c r="B418" s="217" t="s">
        <v>177</v>
      </c>
      <c r="C418" s="194"/>
      <c r="D418" s="176">
        <f>$C418*$G409</f>
        <v>0</v>
      </c>
      <c r="E418" s="176">
        <f>$C418*$F411</f>
        <v>0</v>
      </c>
      <c r="F418" s="239">
        <f>SUM(E418,D418)</f>
        <v>0</v>
      </c>
      <c r="G418" s="240"/>
      <c r="H418" s="67" t="s">
        <v>118</v>
      </c>
      <c r="I418" s="177" t="str">
        <f>B418</f>
        <v>[Category B]</v>
      </c>
      <c r="J418" s="178">
        <f>$D418</f>
        <v>0</v>
      </c>
      <c r="K418" s="178">
        <f>$E418</f>
        <v>0</v>
      </c>
      <c r="L418" s="92">
        <f>$F418</f>
        <v>0</v>
      </c>
      <c r="M418" s="66"/>
      <c r="N418" s="66"/>
      <c r="O418" s="66"/>
      <c r="P418" s="66"/>
    </row>
    <row r="419" spans="1:16" ht="15" thickBot="1" x14ac:dyDescent="0.25">
      <c r="H419" s="67"/>
      <c r="M419" s="66"/>
      <c r="N419" s="66"/>
      <c r="O419" s="66"/>
      <c r="P419" s="66"/>
    </row>
    <row r="420" spans="1:16" ht="14.25" customHeight="1" x14ac:dyDescent="0.2">
      <c r="A420" s="59">
        <f>(ROW()-4)/Offset_Personnel+1</f>
        <v>33</v>
      </c>
      <c r="B420" s="241" t="s">
        <v>120</v>
      </c>
      <c r="C420" s="242"/>
      <c r="D420" s="242"/>
      <c r="E420" s="242"/>
      <c r="F420" s="242"/>
      <c r="G420" s="243"/>
      <c r="H420" s="67"/>
      <c r="M420" s="66"/>
      <c r="N420" s="66"/>
      <c r="O420" s="66"/>
      <c r="P420" s="66"/>
    </row>
    <row r="421" spans="1:16" ht="25.5" x14ac:dyDescent="0.2">
      <c r="B421" s="52"/>
      <c r="C421" s="53" t="s">
        <v>121</v>
      </c>
      <c r="D421" s="53" t="s">
        <v>122</v>
      </c>
      <c r="E421" s="53" t="s">
        <v>123</v>
      </c>
      <c r="F421" s="53" t="s">
        <v>124</v>
      </c>
      <c r="G421" s="54" t="s">
        <v>97</v>
      </c>
      <c r="H421" s="67"/>
      <c r="M421" s="66"/>
      <c r="N421" s="66"/>
      <c r="O421" s="66"/>
      <c r="P421" s="66"/>
    </row>
    <row r="422" spans="1:16" ht="15" thickBot="1" x14ac:dyDescent="0.25">
      <c r="B422" s="210"/>
      <c r="C422" s="21"/>
      <c r="D422" s="113"/>
      <c r="E422" s="112"/>
      <c r="F422" s="22"/>
      <c r="G422" s="70">
        <f>D422/12*E422*F422</f>
        <v>0</v>
      </c>
      <c r="H422" s="67"/>
      <c r="M422" s="66"/>
      <c r="N422" s="66"/>
      <c r="O422" s="66"/>
      <c r="P422" s="66"/>
    </row>
    <row r="423" spans="1:16" ht="25.5" x14ac:dyDescent="0.2">
      <c r="B423" s="244"/>
      <c r="C423" s="246" t="s">
        <v>118</v>
      </c>
      <c r="D423" s="57" t="s">
        <v>125</v>
      </c>
      <c r="E423" s="57" t="s">
        <v>126</v>
      </c>
      <c r="F423" s="57" t="s">
        <v>118</v>
      </c>
      <c r="G423" s="23" t="s">
        <v>127</v>
      </c>
      <c r="H423" s="67"/>
      <c r="M423" s="66"/>
      <c r="N423" s="66"/>
      <c r="O423" s="66"/>
      <c r="P423" s="66"/>
    </row>
    <row r="424" spans="1:16" ht="15" thickBot="1" x14ac:dyDescent="0.25">
      <c r="B424" s="245"/>
      <c r="C424" s="247"/>
      <c r="D424" s="55"/>
      <c r="E424" s="111"/>
      <c r="F424" s="110">
        <f>D424*G422+E424</f>
        <v>0</v>
      </c>
      <c r="G424" s="109">
        <f>SUM(G422,F424)</f>
        <v>0</v>
      </c>
      <c r="H424" s="67"/>
      <c r="M424" s="66"/>
      <c r="N424" s="66"/>
      <c r="O424" s="66"/>
      <c r="P424" s="66"/>
    </row>
    <row r="425" spans="1:16" ht="15" thickBot="1" x14ac:dyDescent="0.25">
      <c r="B425" s="248" t="s">
        <v>128</v>
      </c>
      <c r="C425" s="249"/>
      <c r="D425" s="249"/>
      <c r="E425" s="249"/>
      <c r="F425" s="249"/>
      <c r="G425" s="250"/>
      <c r="H425" s="67"/>
      <c r="M425" s="66"/>
      <c r="N425" s="66"/>
      <c r="O425" s="66"/>
      <c r="P425" s="66"/>
    </row>
    <row r="426" spans="1:16" x14ac:dyDescent="0.2">
      <c r="B426" s="226"/>
      <c r="C426" s="227"/>
      <c r="D426" s="227"/>
      <c r="E426" s="227"/>
      <c r="F426" s="227"/>
      <c r="G426" s="228"/>
      <c r="H426" s="67" t="s">
        <v>117</v>
      </c>
      <c r="M426" s="66"/>
      <c r="N426" s="66"/>
      <c r="O426" s="66"/>
      <c r="P426" s="66"/>
    </row>
    <row r="427" spans="1:16" ht="15" thickBot="1" x14ac:dyDescent="0.25">
      <c r="B427" s="229"/>
      <c r="C427" s="230"/>
      <c r="D427" s="230"/>
      <c r="E427" s="230"/>
      <c r="F427" s="230"/>
      <c r="G427" s="231"/>
      <c r="H427" s="67"/>
      <c r="M427" s="66"/>
      <c r="N427" s="66"/>
      <c r="O427" s="66"/>
      <c r="P427" s="66"/>
    </row>
    <row r="428" spans="1:16" ht="15" thickBot="1" x14ac:dyDescent="0.25">
      <c r="B428" s="232" t="s">
        <v>129</v>
      </c>
      <c r="C428" s="233"/>
      <c r="D428" s="233"/>
      <c r="E428" s="233"/>
      <c r="F428" s="233"/>
      <c r="G428" s="234"/>
      <c r="H428" s="67"/>
      <c r="M428" s="66"/>
      <c r="N428" s="66"/>
      <c r="O428" s="66"/>
      <c r="P428" s="66"/>
    </row>
    <row r="429" spans="1:16" ht="38.25" x14ac:dyDescent="0.2">
      <c r="B429" s="188" t="s">
        <v>130</v>
      </c>
      <c r="C429" s="187" t="s">
        <v>131</v>
      </c>
      <c r="D429" s="199" t="s">
        <v>132</v>
      </c>
      <c r="E429" s="199" t="s">
        <v>133</v>
      </c>
      <c r="F429" s="235" t="s">
        <v>134</v>
      </c>
      <c r="G429" s="236"/>
      <c r="H429" s="67"/>
      <c r="M429" s="66"/>
      <c r="N429" s="66"/>
      <c r="O429" s="66"/>
      <c r="P429" s="66"/>
    </row>
    <row r="430" spans="1:16" x14ac:dyDescent="0.2">
      <c r="B430" s="216" t="s">
        <v>176</v>
      </c>
      <c r="C430" s="193"/>
      <c r="D430" s="175">
        <f>$C430*$G422</f>
        <v>0</v>
      </c>
      <c r="E430" s="175">
        <f>$C430*$F424</f>
        <v>0</v>
      </c>
      <c r="F430" s="237">
        <f>SUM(E430,D430)</f>
        <v>0</v>
      </c>
      <c r="G430" s="238"/>
      <c r="H430" s="67" t="s">
        <v>118</v>
      </c>
      <c r="I430" s="177" t="str">
        <f>B430</f>
        <v>[Category A]</v>
      </c>
      <c r="J430" s="178">
        <f>$D430</f>
        <v>0</v>
      </c>
      <c r="K430" s="178">
        <f>$E430</f>
        <v>0</v>
      </c>
      <c r="L430" s="92">
        <f>$F430</f>
        <v>0</v>
      </c>
      <c r="M430" s="66"/>
      <c r="N430" s="66"/>
      <c r="O430" s="66"/>
      <c r="P430" s="66"/>
    </row>
    <row r="431" spans="1:16" ht="15" thickBot="1" x14ac:dyDescent="0.25">
      <c r="B431" s="217" t="s">
        <v>177</v>
      </c>
      <c r="C431" s="194"/>
      <c r="D431" s="176">
        <f>$C431*$G422</f>
        <v>0</v>
      </c>
      <c r="E431" s="176">
        <f>$C431*$F424</f>
        <v>0</v>
      </c>
      <c r="F431" s="239">
        <f>SUM(E431,D431)</f>
        <v>0</v>
      </c>
      <c r="G431" s="240"/>
      <c r="H431" s="67" t="s">
        <v>118</v>
      </c>
      <c r="I431" s="177" t="str">
        <f>B431</f>
        <v>[Category B]</v>
      </c>
      <c r="J431" s="178">
        <f>$D431</f>
        <v>0</v>
      </c>
      <c r="K431" s="178">
        <f>$E431</f>
        <v>0</v>
      </c>
      <c r="L431" s="92">
        <f>$F431</f>
        <v>0</v>
      </c>
      <c r="M431" s="66"/>
      <c r="N431" s="66"/>
      <c r="O431" s="66"/>
      <c r="P431" s="66"/>
    </row>
    <row r="432" spans="1:16" ht="15" thickBot="1" x14ac:dyDescent="0.25">
      <c r="H432" s="67"/>
      <c r="M432" s="66"/>
      <c r="N432" s="66"/>
      <c r="O432" s="66"/>
      <c r="P432" s="66"/>
    </row>
    <row r="433" spans="1:16" ht="14.25" customHeight="1" x14ac:dyDescent="0.2">
      <c r="A433" s="59">
        <f>(ROW()-4)/Offset_Personnel+1</f>
        <v>34</v>
      </c>
      <c r="B433" s="241" t="s">
        <v>120</v>
      </c>
      <c r="C433" s="242"/>
      <c r="D433" s="242"/>
      <c r="E433" s="242"/>
      <c r="F433" s="242"/>
      <c r="G433" s="243"/>
      <c r="H433" s="67"/>
      <c r="M433" s="66"/>
      <c r="N433" s="66"/>
      <c r="O433" s="66"/>
      <c r="P433" s="66"/>
    </row>
    <row r="434" spans="1:16" ht="25.5" x14ac:dyDescent="0.2">
      <c r="B434" s="52"/>
      <c r="C434" s="53" t="s">
        <v>121</v>
      </c>
      <c r="D434" s="53" t="s">
        <v>122</v>
      </c>
      <c r="E434" s="53" t="s">
        <v>123</v>
      </c>
      <c r="F434" s="53" t="s">
        <v>124</v>
      </c>
      <c r="G434" s="54" t="s">
        <v>97</v>
      </c>
      <c r="H434" s="67"/>
      <c r="M434" s="66"/>
      <c r="N434" s="66"/>
      <c r="O434" s="66"/>
      <c r="P434" s="66"/>
    </row>
    <row r="435" spans="1:16" ht="15" thickBot="1" x14ac:dyDescent="0.25">
      <c r="B435" s="210"/>
      <c r="C435" s="21"/>
      <c r="D435" s="113"/>
      <c r="E435" s="112"/>
      <c r="F435" s="22"/>
      <c r="G435" s="70">
        <f>D435/12*E435*F435</f>
        <v>0</v>
      </c>
      <c r="H435" s="67"/>
      <c r="M435" s="66"/>
      <c r="N435" s="66"/>
      <c r="O435" s="66"/>
      <c r="P435" s="66"/>
    </row>
    <row r="436" spans="1:16" ht="25.5" x14ac:dyDescent="0.2">
      <c r="B436" s="244"/>
      <c r="C436" s="246" t="s">
        <v>118</v>
      </c>
      <c r="D436" s="57" t="s">
        <v>125</v>
      </c>
      <c r="E436" s="57" t="s">
        <v>126</v>
      </c>
      <c r="F436" s="57" t="s">
        <v>118</v>
      </c>
      <c r="G436" s="23" t="s">
        <v>127</v>
      </c>
      <c r="H436" s="67"/>
      <c r="M436" s="66"/>
      <c r="N436" s="66"/>
      <c r="O436" s="66"/>
      <c r="P436" s="66"/>
    </row>
    <row r="437" spans="1:16" ht="15" thickBot="1" x14ac:dyDescent="0.25">
      <c r="B437" s="245"/>
      <c r="C437" s="247"/>
      <c r="D437" s="55"/>
      <c r="E437" s="111"/>
      <c r="F437" s="110">
        <f>D437*G435+E437</f>
        <v>0</v>
      </c>
      <c r="G437" s="109">
        <f>SUM(G435,F437)</f>
        <v>0</v>
      </c>
      <c r="H437" s="67"/>
      <c r="M437" s="66"/>
      <c r="N437" s="66"/>
      <c r="O437" s="66"/>
      <c r="P437" s="66"/>
    </row>
    <row r="438" spans="1:16" ht="15" thickBot="1" x14ac:dyDescent="0.25">
      <c r="B438" s="248" t="s">
        <v>128</v>
      </c>
      <c r="C438" s="249"/>
      <c r="D438" s="249"/>
      <c r="E438" s="249"/>
      <c r="F438" s="249"/>
      <c r="G438" s="250"/>
      <c r="H438" s="67"/>
      <c r="M438" s="66"/>
      <c r="N438" s="66"/>
      <c r="O438" s="66"/>
      <c r="P438" s="66"/>
    </row>
    <row r="439" spans="1:16" x14ac:dyDescent="0.2">
      <c r="B439" s="226"/>
      <c r="C439" s="227"/>
      <c r="D439" s="227"/>
      <c r="E439" s="227"/>
      <c r="F439" s="227"/>
      <c r="G439" s="228"/>
      <c r="H439" s="67" t="s">
        <v>117</v>
      </c>
      <c r="M439" s="66"/>
      <c r="N439" s="66"/>
      <c r="O439" s="66"/>
      <c r="P439" s="66"/>
    </row>
    <row r="440" spans="1:16" ht="15" thickBot="1" x14ac:dyDescent="0.25">
      <c r="B440" s="229"/>
      <c r="C440" s="230"/>
      <c r="D440" s="230"/>
      <c r="E440" s="230"/>
      <c r="F440" s="230"/>
      <c r="G440" s="231"/>
      <c r="H440" s="67"/>
      <c r="M440" s="66"/>
      <c r="N440" s="66"/>
      <c r="O440" s="66"/>
      <c r="P440" s="66"/>
    </row>
    <row r="441" spans="1:16" ht="15" thickBot="1" x14ac:dyDescent="0.25">
      <c r="B441" s="232" t="s">
        <v>129</v>
      </c>
      <c r="C441" s="233"/>
      <c r="D441" s="233"/>
      <c r="E441" s="233"/>
      <c r="F441" s="233"/>
      <c r="G441" s="234"/>
      <c r="H441" s="67"/>
      <c r="M441" s="66"/>
      <c r="N441" s="66"/>
      <c r="O441" s="66"/>
      <c r="P441" s="66"/>
    </row>
    <row r="442" spans="1:16" ht="38.25" x14ac:dyDescent="0.2">
      <c r="B442" s="188" t="s">
        <v>130</v>
      </c>
      <c r="C442" s="187" t="s">
        <v>131</v>
      </c>
      <c r="D442" s="199" t="s">
        <v>132</v>
      </c>
      <c r="E442" s="199" t="s">
        <v>133</v>
      </c>
      <c r="F442" s="235" t="s">
        <v>134</v>
      </c>
      <c r="G442" s="236"/>
      <c r="H442" s="67"/>
      <c r="M442" s="66"/>
      <c r="N442" s="66"/>
      <c r="O442" s="66"/>
      <c r="P442" s="66"/>
    </row>
    <row r="443" spans="1:16" x14ac:dyDescent="0.2">
      <c r="B443" s="216" t="s">
        <v>176</v>
      </c>
      <c r="C443" s="193"/>
      <c r="D443" s="175">
        <f>$C443*$G435</f>
        <v>0</v>
      </c>
      <c r="E443" s="175">
        <f>$C443*$F437</f>
        <v>0</v>
      </c>
      <c r="F443" s="237">
        <f>SUM(E443,D443)</f>
        <v>0</v>
      </c>
      <c r="G443" s="238"/>
      <c r="H443" s="67" t="s">
        <v>118</v>
      </c>
      <c r="I443" s="177" t="str">
        <f>B443</f>
        <v>[Category A]</v>
      </c>
      <c r="J443" s="178">
        <f>$D443</f>
        <v>0</v>
      </c>
      <c r="K443" s="178">
        <f>$E443</f>
        <v>0</v>
      </c>
      <c r="L443" s="92">
        <f>$F443</f>
        <v>0</v>
      </c>
      <c r="M443" s="66"/>
      <c r="N443" s="66"/>
      <c r="O443" s="66"/>
      <c r="P443" s="66"/>
    </row>
    <row r="444" spans="1:16" ht="15" thickBot="1" x14ac:dyDescent="0.25">
      <c r="B444" s="217" t="s">
        <v>177</v>
      </c>
      <c r="C444" s="194"/>
      <c r="D444" s="176">
        <f>$C444*$G435</f>
        <v>0</v>
      </c>
      <c r="E444" s="176">
        <f>$C444*$F437</f>
        <v>0</v>
      </c>
      <c r="F444" s="239">
        <f>SUM(E444,D444)</f>
        <v>0</v>
      </c>
      <c r="G444" s="240"/>
      <c r="H444" s="67" t="s">
        <v>118</v>
      </c>
      <c r="I444" s="177" t="str">
        <f>B444</f>
        <v>[Category B]</v>
      </c>
      <c r="J444" s="178">
        <f>$D444</f>
        <v>0</v>
      </c>
      <c r="K444" s="178">
        <f>$E444</f>
        <v>0</v>
      </c>
      <c r="L444" s="92">
        <f>$F444</f>
        <v>0</v>
      </c>
      <c r="M444" s="66"/>
      <c r="N444" s="66"/>
      <c r="O444" s="66"/>
      <c r="P444" s="66"/>
    </row>
    <row r="445" spans="1:16" ht="15" thickBot="1" x14ac:dyDescent="0.25">
      <c r="H445" s="67"/>
      <c r="M445" s="66"/>
      <c r="N445" s="66"/>
      <c r="O445" s="66"/>
      <c r="P445" s="66"/>
    </row>
    <row r="446" spans="1:16" ht="14.25" customHeight="1" x14ac:dyDescent="0.2">
      <c r="A446" s="59">
        <f>(ROW()-4)/Offset_Personnel+1</f>
        <v>35</v>
      </c>
      <c r="B446" s="241" t="s">
        <v>120</v>
      </c>
      <c r="C446" s="242"/>
      <c r="D446" s="242"/>
      <c r="E446" s="242"/>
      <c r="F446" s="242"/>
      <c r="G446" s="243"/>
      <c r="H446" s="67"/>
      <c r="M446" s="66"/>
      <c r="N446" s="66"/>
      <c r="O446" s="66"/>
      <c r="P446" s="66"/>
    </row>
    <row r="447" spans="1:16" ht="25.5" x14ac:dyDescent="0.2">
      <c r="B447" s="52"/>
      <c r="C447" s="53" t="s">
        <v>121</v>
      </c>
      <c r="D447" s="53" t="s">
        <v>122</v>
      </c>
      <c r="E447" s="53" t="s">
        <v>123</v>
      </c>
      <c r="F447" s="53" t="s">
        <v>124</v>
      </c>
      <c r="G447" s="54" t="s">
        <v>97</v>
      </c>
      <c r="H447" s="67"/>
      <c r="M447" s="66"/>
      <c r="N447" s="66"/>
      <c r="O447" s="66"/>
      <c r="P447" s="66"/>
    </row>
    <row r="448" spans="1:16" ht="15" thickBot="1" x14ac:dyDescent="0.25">
      <c r="B448" s="210"/>
      <c r="C448" s="21"/>
      <c r="D448" s="113"/>
      <c r="E448" s="112"/>
      <c r="F448" s="22"/>
      <c r="G448" s="70">
        <f>D448/12*E448*F448</f>
        <v>0</v>
      </c>
      <c r="H448" s="67"/>
      <c r="M448" s="66"/>
      <c r="N448" s="66"/>
      <c r="O448" s="66"/>
      <c r="P448" s="66"/>
    </row>
    <row r="449" spans="1:16" ht="25.5" x14ac:dyDescent="0.2">
      <c r="B449" s="244"/>
      <c r="C449" s="246" t="s">
        <v>118</v>
      </c>
      <c r="D449" s="57" t="s">
        <v>125</v>
      </c>
      <c r="E449" s="57" t="s">
        <v>126</v>
      </c>
      <c r="F449" s="57" t="s">
        <v>118</v>
      </c>
      <c r="G449" s="23" t="s">
        <v>127</v>
      </c>
      <c r="H449" s="67"/>
      <c r="M449" s="66"/>
      <c r="N449" s="66"/>
      <c r="O449" s="66"/>
      <c r="P449" s="66"/>
    </row>
    <row r="450" spans="1:16" ht="15" thickBot="1" x14ac:dyDescent="0.25">
      <c r="B450" s="245"/>
      <c r="C450" s="247"/>
      <c r="D450" s="55"/>
      <c r="E450" s="111"/>
      <c r="F450" s="110">
        <f>D450*G448+E450</f>
        <v>0</v>
      </c>
      <c r="G450" s="109">
        <f>SUM(G448,F450)</f>
        <v>0</v>
      </c>
      <c r="H450" s="67"/>
      <c r="M450" s="66"/>
      <c r="N450" s="66"/>
      <c r="O450" s="66"/>
      <c r="P450" s="66"/>
    </row>
    <row r="451" spans="1:16" ht="15" thickBot="1" x14ac:dyDescent="0.25">
      <c r="B451" s="248" t="s">
        <v>128</v>
      </c>
      <c r="C451" s="249"/>
      <c r="D451" s="249"/>
      <c r="E451" s="249"/>
      <c r="F451" s="249"/>
      <c r="G451" s="250"/>
      <c r="H451" s="67"/>
      <c r="M451" s="66"/>
      <c r="N451" s="66"/>
      <c r="O451" s="66"/>
      <c r="P451" s="66"/>
    </row>
    <row r="452" spans="1:16" x14ac:dyDescent="0.2">
      <c r="B452" s="226"/>
      <c r="C452" s="227"/>
      <c r="D452" s="227"/>
      <c r="E452" s="227"/>
      <c r="F452" s="227"/>
      <c r="G452" s="228"/>
      <c r="H452" s="67" t="s">
        <v>117</v>
      </c>
      <c r="M452" s="66"/>
      <c r="N452" s="66"/>
      <c r="O452" s="66"/>
      <c r="P452" s="66"/>
    </row>
    <row r="453" spans="1:16" ht="15" thickBot="1" x14ac:dyDescent="0.25">
      <c r="B453" s="229"/>
      <c r="C453" s="230"/>
      <c r="D453" s="230"/>
      <c r="E453" s="230"/>
      <c r="F453" s="230"/>
      <c r="G453" s="231"/>
      <c r="H453" s="67"/>
      <c r="M453" s="66"/>
      <c r="N453" s="66"/>
      <c r="O453" s="66"/>
      <c r="P453" s="66"/>
    </row>
    <row r="454" spans="1:16" ht="15" thickBot="1" x14ac:dyDescent="0.25">
      <c r="B454" s="232" t="s">
        <v>129</v>
      </c>
      <c r="C454" s="233"/>
      <c r="D454" s="233"/>
      <c r="E454" s="233"/>
      <c r="F454" s="233"/>
      <c r="G454" s="234"/>
      <c r="H454" s="67"/>
      <c r="M454" s="66"/>
      <c r="N454" s="66"/>
      <c r="O454" s="66"/>
      <c r="P454" s="66"/>
    </row>
    <row r="455" spans="1:16" ht="38.25" x14ac:dyDescent="0.2">
      <c r="B455" s="188" t="s">
        <v>130</v>
      </c>
      <c r="C455" s="187" t="s">
        <v>131</v>
      </c>
      <c r="D455" s="199" t="s">
        <v>132</v>
      </c>
      <c r="E455" s="199" t="s">
        <v>133</v>
      </c>
      <c r="F455" s="235" t="s">
        <v>134</v>
      </c>
      <c r="G455" s="236"/>
      <c r="H455" s="67"/>
      <c r="M455" s="66"/>
      <c r="N455" s="66"/>
      <c r="O455" s="66"/>
      <c r="P455" s="66"/>
    </row>
    <row r="456" spans="1:16" x14ac:dyDescent="0.2">
      <c r="B456" s="216" t="s">
        <v>176</v>
      </c>
      <c r="C456" s="193"/>
      <c r="D456" s="175">
        <f>$C456*$G448</f>
        <v>0</v>
      </c>
      <c r="E456" s="175">
        <f>$C456*$F450</f>
        <v>0</v>
      </c>
      <c r="F456" s="237">
        <f>SUM(E456,D456)</f>
        <v>0</v>
      </c>
      <c r="G456" s="238"/>
      <c r="H456" s="67" t="s">
        <v>118</v>
      </c>
      <c r="I456" s="177" t="str">
        <f>B456</f>
        <v>[Category A]</v>
      </c>
      <c r="J456" s="178">
        <f>$D456</f>
        <v>0</v>
      </c>
      <c r="K456" s="178">
        <f>$E456</f>
        <v>0</v>
      </c>
      <c r="L456" s="92">
        <f>$F456</f>
        <v>0</v>
      </c>
      <c r="M456" s="66"/>
      <c r="N456" s="66"/>
      <c r="O456" s="66"/>
      <c r="P456" s="66"/>
    </row>
    <row r="457" spans="1:16" ht="15" thickBot="1" x14ac:dyDescent="0.25">
      <c r="B457" s="217" t="s">
        <v>177</v>
      </c>
      <c r="C457" s="194"/>
      <c r="D457" s="176">
        <f>$C457*$G448</f>
        <v>0</v>
      </c>
      <c r="E457" s="176">
        <f>$C457*$F450</f>
        <v>0</v>
      </c>
      <c r="F457" s="239">
        <f>SUM(E457,D457)</f>
        <v>0</v>
      </c>
      <c r="G457" s="240"/>
      <c r="H457" s="67" t="s">
        <v>118</v>
      </c>
      <c r="I457" s="177" t="str">
        <f>B457</f>
        <v>[Category B]</v>
      </c>
      <c r="J457" s="178">
        <f>$D457</f>
        <v>0</v>
      </c>
      <c r="K457" s="178">
        <f>$E457</f>
        <v>0</v>
      </c>
      <c r="L457" s="92">
        <f>$F457</f>
        <v>0</v>
      </c>
      <c r="M457" s="66"/>
      <c r="N457" s="66"/>
      <c r="O457" s="66"/>
      <c r="P457" s="66"/>
    </row>
    <row r="458" spans="1:16" ht="15" thickBot="1" x14ac:dyDescent="0.25">
      <c r="H458" s="67"/>
      <c r="M458" s="66"/>
      <c r="N458" s="66"/>
      <c r="O458" s="66"/>
      <c r="P458" s="66"/>
    </row>
    <row r="459" spans="1:16" ht="14.25" customHeight="1" x14ac:dyDescent="0.2">
      <c r="A459" s="59">
        <f>(ROW()-4)/Offset_Personnel+1</f>
        <v>36</v>
      </c>
      <c r="B459" s="241" t="s">
        <v>120</v>
      </c>
      <c r="C459" s="242"/>
      <c r="D459" s="242"/>
      <c r="E459" s="242"/>
      <c r="F459" s="242"/>
      <c r="G459" s="243"/>
      <c r="H459" s="67"/>
      <c r="M459" s="66"/>
      <c r="N459" s="66"/>
      <c r="O459" s="66"/>
      <c r="P459" s="66"/>
    </row>
    <row r="460" spans="1:16" ht="25.5" x14ac:dyDescent="0.2">
      <c r="B460" s="52"/>
      <c r="C460" s="53" t="s">
        <v>121</v>
      </c>
      <c r="D460" s="53" t="s">
        <v>122</v>
      </c>
      <c r="E460" s="53" t="s">
        <v>123</v>
      </c>
      <c r="F460" s="53" t="s">
        <v>124</v>
      </c>
      <c r="G460" s="54" t="s">
        <v>97</v>
      </c>
      <c r="H460" s="67"/>
      <c r="M460" s="66"/>
      <c r="N460" s="66"/>
      <c r="O460" s="66"/>
      <c r="P460" s="66"/>
    </row>
    <row r="461" spans="1:16" ht="15" thickBot="1" x14ac:dyDescent="0.25">
      <c r="B461" s="210"/>
      <c r="C461" s="21"/>
      <c r="D461" s="113"/>
      <c r="E461" s="112"/>
      <c r="F461" s="22"/>
      <c r="G461" s="70">
        <f>D461/12*E461*F461</f>
        <v>0</v>
      </c>
      <c r="H461" s="67"/>
      <c r="M461" s="66"/>
      <c r="N461" s="66"/>
      <c r="O461" s="66"/>
      <c r="P461" s="66"/>
    </row>
    <row r="462" spans="1:16" ht="25.5" x14ac:dyDescent="0.2">
      <c r="B462" s="244"/>
      <c r="C462" s="246" t="s">
        <v>118</v>
      </c>
      <c r="D462" s="57" t="s">
        <v>125</v>
      </c>
      <c r="E462" s="57" t="s">
        <v>126</v>
      </c>
      <c r="F462" s="57" t="s">
        <v>118</v>
      </c>
      <c r="G462" s="23" t="s">
        <v>127</v>
      </c>
      <c r="H462" s="67"/>
      <c r="M462" s="66"/>
      <c r="N462" s="66"/>
      <c r="O462" s="66"/>
      <c r="P462" s="66"/>
    </row>
    <row r="463" spans="1:16" ht="15" thickBot="1" x14ac:dyDescent="0.25">
      <c r="B463" s="245"/>
      <c r="C463" s="247"/>
      <c r="D463" s="55"/>
      <c r="E463" s="111"/>
      <c r="F463" s="110">
        <f>D463*G461+E463</f>
        <v>0</v>
      </c>
      <c r="G463" s="109">
        <f>SUM(G461,F463)</f>
        <v>0</v>
      </c>
      <c r="H463" s="67"/>
      <c r="M463" s="66"/>
      <c r="N463" s="66"/>
      <c r="O463" s="66"/>
      <c r="P463" s="66"/>
    </row>
    <row r="464" spans="1:16" ht="15" thickBot="1" x14ac:dyDescent="0.25">
      <c r="B464" s="248" t="s">
        <v>128</v>
      </c>
      <c r="C464" s="249"/>
      <c r="D464" s="249"/>
      <c r="E464" s="249"/>
      <c r="F464" s="249"/>
      <c r="G464" s="250"/>
      <c r="H464" s="67"/>
      <c r="M464" s="66"/>
      <c r="N464" s="66"/>
      <c r="O464" s="66"/>
      <c r="P464" s="66"/>
    </row>
    <row r="465" spans="1:16" x14ac:dyDescent="0.2">
      <c r="B465" s="226"/>
      <c r="C465" s="227"/>
      <c r="D465" s="227"/>
      <c r="E465" s="227"/>
      <c r="F465" s="227"/>
      <c r="G465" s="228"/>
      <c r="H465" s="67" t="s">
        <v>117</v>
      </c>
      <c r="M465" s="66"/>
      <c r="N465" s="66"/>
      <c r="O465" s="66"/>
      <c r="P465" s="66"/>
    </row>
    <row r="466" spans="1:16" ht="15" thickBot="1" x14ac:dyDescent="0.25">
      <c r="B466" s="229"/>
      <c r="C466" s="230"/>
      <c r="D466" s="230"/>
      <c r="E466" s="230"/>
      <c r="F466" s="230"/>
      <c r="G466" s="231"/>
      <c r="H466" s="67"/>
      <c r="M466" s="66"/>
      <c r="N466" s="66"/>
      <c r="O466" s="66"/>
      <c r="P466" s="66"/>
    </row>
    <row r="467" spans="1:16" ht="15" thickBot="1" x14ac:dyDescent="0.25">
      <c r="B467" s="232" t="s">
        <v>129</v>
      </c>
      <c r="C467" s="233"/>
      <c r="D467" s="233"/>
      <c r="E467" s="233"/>
      <c r="F467" s="233"/>
      <c r="G467" s="234"/>
      <c r="H467" s="67"/>
      <c r="M467" s="66"/>
      <c r="N467" s="66"/>
      <c r="O467" s="66"/>
      <c r="P467" s="66"/>
    </row>
    <row r="468" spans="1:16" ht="38.25" x14ac:dyDescent="0.2">
      <c r="B468" s="188" t="s">
        <v>130</v>
      </c>
      <c r="C468" s="187" t="s">
        <v>131</v>
      </c>
      <c r="D468" s="199" t="s">
        <v>132</v>
      </c>
      <c r="E468" s="199" t="s">
        <v>133</v>
      </c>
      <c r="F468" s="235" t="s">
        <v>134</v>
      </c>
      <c r="G468" s="236"/>
      <c r="H468" s="67"/>
      <c r="M468" s="66"/>
      <c r="N468" s="66"/>
      <c r="O468" s="66"/>
      <c r="P468" s="66"/>
    </row>
    <row r="469" spans="1:16" x14ac:dyDescent="0.2">
      <c r="B469" s="216" t="s">
        <v>176</v>
      </c>
      <c r="C469" s="193"/>
      <c r="D469" s="175">
        <f>$C469*$G461</f>
        <v>0</v>
      </c>
      <c r="E469" s="175">
        <f>$C469*$F463</f>
        <v>0</v>
      </c>
      <c r="F469" s="237">
        <f>SUM(E469,D469)</f>
        <v>0</v>
      </c>
      <c r="G469" s="238"/>
      <c r="H469" s="67" t="s">
        <v>118</v>
      </c>
      <c r="I469" s="177" t="str">
        <f>B469</f>
        <v>[Category A]</v>
      </c>
      <c r="J469" s="178">
        <f>$D469</f>
        <v>0</v>
      </c>
      <c r="K469" s="178">
        <f>$E469</f>
        <v>0</v>
      </c>
      <c r="L469" s="92">
        <f>$F469</f>
        <v>0</v>
      </c>
      <c r="M469" s="66"/>
      <c r="N469" s="66"/>
      <c r="O469" s="66"/>
      <c r="P469" s="66"/>
    </row>
    <row r="470" spans="1:16" ht="15" thickBot="1" x14ac:dyDescent="0.25">
      <c r="B470" s="217" t="s">
        <v>177</v>
      </c>
      <c r="C470" s="194"/>
      <c r="D470" s="176">
        <f>$C470*$G461</f>
        <v>0</v>
      </c>
      <c r="E470" s="176">
        <f>$C470*$F463</f>
        <v>0</v>
      </c>
      <c r="F470" s="239">
        <f>SUM(E470,D470)</f>
        <v>0</v>
      </c>
      <c r="G470" s="240"/>
      <c r="H470" s="67" t="s">
        <v>118</v>
      </c>
      <c r="I470" s="177" t="str">
        <f>B470</f>
        <v>[Category B]</v>
      </c>
      <c r="J470" s="178">
        <f>$D470</f>
        <v>0</v>
      </c>
      <c r="K470" s="178">
        <f>$E470</f>
        <v>0</v>
      </c>
      <c r="L470" s="92">
        <f>$F470</f>
        <v>0</v>
      </c>
      <c r="M470" s="66"/>
      <c r="N470" s="66"/>
      <c r="O470" s="66"/>
      <c r="P470" s="66"/>
    </row>
    <row r="471" spans="1:16" ht="15" thickBot="1" x14ac:dyDescent="0.25">
      <c r="H471" s="67"/>
      <c r="M471" s="66"/>
      <c r="N471" s="66"/>
      <c r="O471" s="66"/>
      <c r="P471" s="66"/>
    </row>
    <row r="472" spans="1:16" ht="14.25" customHeight="1" x14ac:dyDescent="0.2">
      <c r="A472" s="59">
        <f>(ROW()-4)/Offset_Personnel+1</f>
        <v>37</v>
      </c>
      <c r="B472" s="241" t="s">
        <v>120</v>
      </c>
      <c r="C472" s="242"/>
      <c r="D472" s="242"/>
      <c r="E472" s="242"/>
      <c r="F472" s="242"/>
      <c r="G472" s="243"/>
      <c r="H472" s="67"/>
      <c r="M472" s="66"/>
      <c r="N472" s="66"/>
      <c r="O472" s="66"/>
      <c r="P472" s="66"/>
    </row>
    <row r="473" spans="1:16" ht="25.5" x14ac:dyDescent="0.2">
      <c r="B473" s="52"/>
      <c r="C473" s="53" t="s">
        <v>121</v>
      </c>
      <c r="D473" s="53" t="s">
        <v>122</v>
      </c>
      <c r="E473" s="53" t="s">
        <v>123</v>
      </c>
      <c r="F473" s="53" t="s">
        <v>124</v>
      </c>
      <c r="G473" s="54" t="s">
        <v>97</v>
      </c>
      <c r="H473" s="67"/>
      <c r="M473" s="66"/>
      <c r="N473" s="66"/>
      <c r="O473" s="66"/>
      <c r="P473" s="66"/>
    </row>
    <row r="474" spans="1:16" ht="15" thickBot="1" x14ac:dyDescent="0.25">
      <c r="B474" s="210"/>
      <c r="C474" s="21"/>
      <c r="D474" s="113"/>
      <c r="E474" s="112"/>
      <c r="F474" s="22"/>
      <c r="G474" s="70">
        <f>D474/12*E474*F474</f>
        <v>0</v>
      </c>
      <c r="H474" s="67"/>
      <c r="M474" s="66"/>
      <c r="N474" s="66"/>
      <c r="O474" s="66"/>
      <c r="P474" s="66"/>
    </row>
    <row r="475" spans="1:16" ht="25.5" x14ac:dyDescent="0.2">
      <c r="B475" s="244"/>
      <c r="C475" s="246" t="s">
        <v>118</v>
      </c>
      <c r="D475" s="57" t="s">
        <v>125</v>
      </c>
      <c r="E475" s="57" t="s">
        <v>126</v>
      </c>
      <c r="F475" s="57" t="s">
        <v>118</v>
      </c>
      <c r="G475" s="23" t="s">
        <v>127</v>
      </c>
      <c r="H475" s="67"/>
      <c r="M475" s="66"/>
      <c r="N475" s="66"/>
      <c r="O475" s="66"/>
      <c r="P475" s="66"/>
    </row>
    <row r="476" spans="1:16" ht="15" thickBot="1" x14ac:dyDescent="0.25">
      <c r="B476" s="245"/>
      <c r="C476" s="247"/>
      <c r="D476" s="55"/>
      <c r="E476" s="111"/>
      <c r="F476" s="110">
        <f>D476*G474+E476</f>
        <v>0</v>
      </c>
      <c r="G476" s="109">
        <f>SUM(G474,F476)</f>
        <v>0</v>
      </c>
      <c r="H476" s="67"/>
      <c r="M476" s="66"/>
      <c r="N476" s="66"/>
      <c r="O476" s="66"/>
      <c r="P476" s="66"/>
    </row>
    <row r="477" spans="1:16" ht="15" thickBot="1" x14ac:dyDescent="0.25">
      <c r="B477" s="248" t="s">
        <v>128</v>
      </c>
      <c r="C477" s="249"/>
      <c r="D477" s="249"/>
      <c r="E477" s="249"/>
      <c r="F477" s="249"/>
      <c r="G477" s="250"/>
      <c r="H477" s="67"/>
      <c r="M477" s="66"/>
      <c r="N477" s="66"/>
      <c r="O477" s="66"/>
      <c r="P477" s="66"/>
    </row>
    <row r="478" spans="1:16" x14ac:dyDescent="0.2">
      <c r="B478" s="226"/>
      <c r="C478" s="227"/>
      <c r="D478" s="227"/>
      <c r="E478" s="227"/>
      <c r="F478" s="227"/>
      <c r="G478" s="228"/>
      <c r="H478" s="67" t="s">
        <v>117</v>
      </c>
      <c r="M478" s="66"/>
      <c r="N478" s="66"/>
      <c r="O478" s="66"/>
      <c r="P478" s="66"/>
    </row>
    <row r="479" spans="1:16" ht="15" thickBot="1" x14ac:dyDescent="0.25">
      <c r="B479" s="229"/>
      <c r="C479" s="230"/>
      <c r="D479" s="230"/>
      <c r="E479" s="230"/>
      <c r="F479" s="230"/>
      <c r="G479" s="231"/>
      <c r="H479" s="67"/>
      <c r="M479" s="66"/>
      <c r="N479" s="66"/>
      <c r="O479" s="66"/>
      <c r="P479" s="66"/>
    </row>
    <row r="480" spans="1:16" ht="15" thickBot="1" x14ac:dyDescent="0.25">
      <c r="B480" s="232" t="s">
        <v>129</v>
      </c>
      <c r="C480" s="233"/>
      <c r="D480" s="233"/>
      <c r="E480" s="233"/>
      <c r="F480" s="233"/>
      <c r="G480" s="234"/>
      <c r="H480" s="67"/>
      <c r="M480" s="66"/>
      <c r="N480" s="66"/>
      <c r="O480" s="66"/>
      <c r="P480" s="66"/>
    </row>
    <row r="481" spans="1:16" ht="38.25" x14ac:dyDescent="0.2">
      <c r="B481" s="188" t="s">
        <v>130</v>
      </c>
      <c r="C481" s="187" t="s">
        <v>131</v>
      </c>
      <c r="D481" s="199" t="s">
        <v>132</v>
      </c>
      <c r="E481" s="199" t="s">
        <v>133</v>
      </c>
      <c r="F481" s="235" t="s">
        <v>134</v>
      </c>
      <c r="G481" s="236"/>
      <c r="H481" s="67"/>
      <c r="M481" s="66"/>
      <c r="N481" s="66"/>
      <c r="O481" s="66"/>
      <c r="P481" s="66"/>
    </row>
    <row r="482" spans="1:16" x14ac:dyDescent="0.2">
      <c r="B482" s="216" t="s">
        <v>176</v>
      </c>
      <c r="C482" s="193"/>
      <c r="D482" s="175">
        <f>$C482*$G474</f>
        <v>0</v>
      </c>
      <c r="E482" s="175">
        <f>$C482*$F476</f>
        <v>0</v>
      </c>
      <c r="F482" s="237">
        <f>SUM(E482,D482)</f>
        <v>0</v>
      </c>
      <c r="G482" s="238"/>
      <c r="H482" s="67" t="s">
        <v>118</v>
      </c>
      <c r="I482" s="177" t="str">
        <f>B482</f>
        <v>[Category A]</v>
      </c>
      <c r="J482" s="178">
        <f>$D482</f>
        <v>0</v>
      </c>
      <c r="K482" s="178">
        <f>$E482</f>
        <v>0</v>
      </c>
      <c r="L482" s="92">
        <f>$F482</f>
        <v>0</v>
      </c>
      <c r="M482" s="66"/>
      <c r="N482" s="66"/>
      <c r="O482" s="66"/>
      <c r="P482" s="66"/>
    </row>
    <row r="483" spans="1:16" ht="15" thickBot="1" x14ac:dyDescent="0.25">
      <c r="B483" s="217" t="s">
        <v>177</v>
      </c>
      <c r="C483" s="194"/>
      <c r="D483" s="176">
        <f>$C483*$G474</f>
        <v>0</v>
      </c>
      <c r="E483" s="176">
        <f>$C483*$F476</f>
        <v>0</v>
      </c>
      <c r="F483" s="239">
        <f>SUM(E483,D483)</f>
        <v>0</v>
      </c>
      <c r="G483" s="240"/>
      <c r="H483" s="67" t="s">
        <v>118</v>
      </c>
      <c r="I483" s="177" t="str">
        <f>B483</f>
        <v>[Category B]</v>
      </c>
      <c r="J483" s="178">
        <f>$D483</f>
        <v>0</v>
      </c>
      <c r="K483" s="178">
        <f>$E483</f>
        <v>0</v>
      </c>
      <c r="L483" s="92">
        <f>$F483</f>
        <v>0</v>
      </c>
      <c r="M483" s="66"/>
      <c r="N483" s="66"/>
      <c r="O483" s="66"/>
      <c r="P483" s="66"/>
    </row>
    <row r="484" spans="1:16" ht="15" thickBot="1" x14ac:dyDescent="0.25">
      <c r="H484" s="67"/>
      <c r="M484" s="66"/>
      <c r="N484" s="66"/>
      <c r="O484" s="66"/>
      <c r="P484" s="66"/>
    </row>
    <row r="485" spans="1:16" ht="14.25" customHeight="1" x14ac:dyDescent="0.2">
      <c r="A485" s="59">
        <f>(ROW()-4)/Offset_Personnel+1</f>
        <v>38</v>
      </c>
      <c r="B485" s="241" t="s">
        <v>120</v>
      </c>
      <c r="C485" s="242"/>
      <c r="D485" s="242"/>
      <c r="E485" s="242"/>
      <c r="F485" s="242"/>
      <c r="G485" s="243"/>
      <c r="H485" s="67"/>
      <c r="M485" s="66"/>
      <c r="N485" s="66"/>
      <c r="O485" s="66"/>
      <c r="P485" s="66"/>
    </row>
    <row r="486" spans="1:16" ht="25.5" x14ac:dyDescent="0.2">
      <c r="B486" s="52"/>
      <c r="C486" s="53" t="s">
        <v>121</v>
      </c>
      <c r="D486" s="53" t="s">
        <v>122</v>
      </c>
      <c r="E486" s="53" t="s">
        <v>123</v>
      </c>
      <c r="F486" s="53" t="s">
        <v>124</v>
      </c>
      <c r="G486" s="54" t="s">
        <v>97</v>
      </c>
      <c r="H486" s="67"/>
      <c r="M486" s="66"/>
      <c r="N486" s="66"/>
      <c r="O486" s="66"/>
      <c r="P486" s="66"/>
    </row>
    <row r="487" spans="1:16" ht="15" thickBot="1" x14ac:dyDescent="0.25">
      <c r="B487" s="210"/>
      <c r="C487" s="21"/>
      <c r="D487" s="113"/>
      <c r="E487" s="112"/>
      <c r="F487" s="22"/>
      <c r="G487" s="70">
        <f>D487/12*E487*F487</f>
        <v>0</v>
      </c>
      <c r="H487" s="67"/>
      <c r="M487" s="66"/>
      <c r="N487" s="66"/>
      <c r="O487" s="66"/>
      <c r="P487" s="66"/>
    </row>
    <row r="488" spans="1:16" ht="25.5" x14ac:dyDescent="0.2">
      <c r="B488" s="244"/>
      <c r="C488" s="246" t="s">
        <v>118</v>
      </c>
      <c r="D488" s="57" t="s">
        <v>125</v>
      </c>
      <c r="E488" s="57" t="s">
        <v>126</v>
      </c>
      <c r="F488" s="57" t="s">
        <v>118</v>
      </c>
      <c r="G488" s="23" t="s">
        <v>127</v>
      </c>
      <c r="H488" s="67"/>
      <c r="M488" s="66"/>
      <c r="N488" s="66"/>
      <c r="O488" s="66"/>
      <c r="P488" s="66"/>
    </row>
    <row r="489" spans="1:16" ht="15" thickBot="1" x14ac:dyDescent="0.25">
      <c r="B489" s="245"/>
      <c r="C489" s="247"/>
      <c r="D489" s="55"/>
      <c r="E489" s="111"/>
      <c r="F489" s="110">
        <f>D489*G487+E489</f>
        <v>0</v>
      </c>
      <c r="G489" s="109">
        <f>SUM(G487,F489)</f>
        <v>0</v>
      </c>
      <c r="H489" s="67"/>
      <c r="M489" s="66"/>
      <c r="N489" s="66"/>
      <c r="O489" s="66"/>
      <c r="P489" s="66"/>
    </row>
    <row r="490" spans="1:16" ht="15" thickBot="1" x14ac:dyDescent="0.25">
      <c r="B490" s="248" t="s">
        <v>128</v>
      </c>
      <c r="C490" s="249"/>
      <c r="D490" s="249"/>
      <c r="E490" s="249"/>
      <c r="F490" s="249"/>
      <c r="G490" s="250"/>
      <c r="H490" s="67"/>
      <c r="M490" s="66"/>
      <c r="N490" s="66"/>
      <c r="O490" s="66"/>
      <c r="P490" s="66"/>
    </row>
    <row r="491" spans="1:16" x14ac:dyDescent="0.2">
      <c r="B491" s="226"/>
      <c r="C491" s="227"/>
      <c r="D491" s="227"/>
      <c r="E491" s="227"/>
      <c r="F491" s="227"/>
      <c r="G491" s="228"/>
      <c r="H491" s="67" t="s">
        <v>117</v>
      </c>
      <c r="M491" s="66"/>
      <c r="N491" s="66"/>
      <c r="O491" s="66"/>
      <c r="P491" s="66"/>
    </row>
    <row r="492" spans="1:16" ht="15" thickBot="1" x14ac:dyDescent="0.25">
      <c r="B492" s="229"/>
      <c r="C492" s="230"/>
      <c r="D492" s="230"/>
      <c r="E492" s="230"/>
      <c r="F492" s="230"/>
      <c r="G492" s="231"/>
      <c r="H492" s="67"/>
      <c r="M492" s="66"/>
      <c r="N492" s="66"/>
      <c r="O492" s="66"/>
      <c r="P492" s="66"/>
    </row>
    <row r="493" spans="1:16" ht="15" thickBot="1" x14ac:dyDescent="0.25">
      <c r="B493" s="232" t="s">
        <v>129</v>
      </c>
      <c r="C493" s="233"/>
      <c r="D493" s="233"/>
      <c r="E493" s="233"/>
      <c r="F493" s="233"/>
      <c r="G493" s="234"/>
      <c r="H493" s="67"/>
      <c r="M493" s="66"/>
      <c r="N493" s="66"/>
      <c r="O493" s="66"/>
      <c r="P493" s="66"/>
    </row>
    <row r="494" spans="1:16" ht="38.25" x14ac:dyDescent="0.2">
      <c r="B494" s="188" t="s">
        <v>130</v>
      </c>
      <c r="C494" s="187" t="s">
        <v>131</v>
      </c>
      <c r="D494" s="199" t="s">
        <v>132</v>
      </c>
      <c r="E494" s="199" t="s">
        <v>133</v>
      </c>
      <c r="F494" s="235" t="s">
        <v>134</v>
      </c>
      <c r="G494" s="236"/>
      <c r="H494" s="67"/>
      <c r="M494" s="66"/>
      <c r="N494" s="66"/>
      <c r="O494" s="66"/>
      <c r="P494" s="66"/>
    </row>
    <row r="495" spans="1:16" x14ac:dyDescent="0.2">
      <c r="B495" s="216" t="s">
        <v>176</v>
      </c>
      <c r="C495" s="193"/>
      <c r="D495" s="175">
        <f>$C495*$G487</f>
        <v>0</v>
      </c>
      <c r="E495" s="175">
        <f>$C495*$F489</f>
        <v>0</v>
      </c>
      <c r="F495" s="237">
        <f>SUM(E495,D495)</f>
        <v>0</v>
      </c>
      <c r="G495" s="238"/>
      <c r="H495" s="67" t="s">
        <v>118</v>
      </c>
      <c r="I495" s="177" t="str">
        <f>B495</f>
        <v>[Category A]</v>
      </c>
      <c r="J495" s="178">
        <f>$D495</f>
        <v>0</v>
      </c>
      <c r="K495" s="178">
        <f>$E495</f>
        <v>0</v>
      </c>
      <c r="L495" s="92">
        <f>$F495</f>
        <v>0</v>
      </c>
      <c r="M495" s="66"/>
      <c r="N495" s="66"/>
      <c r="O495" s="66"/>
      <c r="P495" s="66"/>
    </row>
    <row r="496" spans="1:16" ht="15" thickBot="1" x14ac:dyDescent="0.25">
      <c r="B496" s="217" t="s">
        <v>177</v>
      </c>
      <c r="C496" s="194"/>
      <c r="D496" s="176">
        <f>$C496*$G487</f>
        <v>0</v>
      </c>
      <c r="E496" s="176">
        <f>$C496*$F489</f>
        <v>0</v>
      </c>
      <c r="F496" s="239">
        <f>SUM(E496,D496)</f>
        <v>0</v>
      </c>
      <c r="G496" s="240"/>
      <c r="H496" s="67" t="s">
        <v>118</v>
      </c>
      <c r="I496" s="177" t="str">
        <f>B496</f>
        <v>[Category B]</v>
      </c>
      <c r="J496" s="178">
        <f>$D496</f>
        <v>0</v>
      </c>
      <c r="K496" s="178">
        <f>$E496</f>
        <v>0</v>
      </c>
      <c r="L496" s="92">
        <f>$F496</f>
        <v>0</v>
      </c>
      <c r="M496" s="66"/>
      <c r="N496" s="66"/>
      <c r="O496" s="66"/>
      <c r="P496" s="66"/>
    </row>
    <row r="497" spans="1:16" ht="15" thickBot="1" x14ac:dyDescent="0.25">
      <c r="H497" s="67"/>
      <c r="M497" s="66"/>
      <c r="N497" s="66"/>
      <c r="O497" s="66"/>
      <c r="P497" s="66"/>
    </row>
    <row r="498" spans="1:16" ht="14.25" customHeight="1" x14ac:dyDescent="0.2">
      <c r="A498" s="59">
        <f>(ROW()-4)/Offset_Personnel+1</f>
        <v>39</v>
      </c>
      <c r="B498" s="241" t="s">
        <v>120</v>
      </c>
      <c r="C498" s="242"/>
      <c r="D498" s="242"/>
      <c r="E498" s="242"/>
      <c r="F498" s="242"/>
      <c r="G498" s="243"/>
      <c r="H498" s="67"/>
      <c r="M498" s="66"/>
      <c r="N498" s="66"/>
      <c r="O498" s="66"/>
      <c r="P498" s="66"/>
    </row>
    <row r="499" spans="1:16" ht="25.5" x14ac:dyDescent="0.2">
      <c r="B499" s="52"/>
      <c r="C499" s="53" t="s">
        <v>121</v>
      </c>
      <c r="D499" s="53" t="s">
        <v>122</v>
      </c>
      <c r="E499" s="53" t="s">
        <v>123</v>
      </c>
      <c r="F499" s="53" t="s">
        <v>124</v>
      </c>
      <c r="G499" s="54" t="s">
        <v>97</v>
      </c>
      <c r="H499" s="67"/>
      <c r="M499" s="66"/>
      <c r="N499" s="66"/>
      <c r="O499" s="66"/>
      <c r="P499" s="66"/>
    </row>
    <row r="500" spans="1:16" ht="15" thickBot="1" x14ac:dyDescent="0.25">
      <c r="B500" s="210"/>
      <c r="C500" s="21"/>
      <c r="D500" s="113"/>
      <c r="E500" s="112"/>
      <c r="F500" s="22"/>
      <c r="G500" s="70">
        <f>D500/12*E500*F500</f>
        <v>0</v>
      </c>
      <c r="H500" s="67"/>
      <c r="M500" s="66"/>
      <c r="N500" s="66"/>
      <c r="O500" s="66"/>
      <c r="P500" s="66"/>
    </row>
    <row r="501" spans="1:16" ht="25.5" x14ac:dyDescent="0.2">
      <c r="B501" s="244"/>
      <c r="C501" s="246" t="s">
        <v>118</v>
      </c>
      <c r="D501" s="57" t="s">
        <v>125</v>
      </c>
      <c r="E501" s="57" t="s">
        <v>126</v>
      </c>
      <c r="F501" s="57" t="s">
        <v>118</v>
      </c>
      <c r="G501" s="23" t="s">
        <v>127</v>
      </c>
      <c r="H501" s="67"/>
      <c r="M501" s="66"/>
      <c r="N501" s="66"/>
      <c r="O501" s="66"/>
      <c r="P501" s="66"/>
    </row>
    <row r="502" spans="1:16" ht="15" thickBot="1" x14ac:dyDescent="0.25">
      <c r="B502" s="245"/>
      <c r="C502" s="247"/>
      <c r="D502" s="55"/>
      <c r="E502" s="111"/>
      <c r="F502" s="110">
        <f>D502*G500+E502</f>
        <v>0</v>
      </c>
      <c r="G502" s="109">
        <f>SUM(G500,F502)</f>
        <v>0</v>
      </c>
      <c r="H502" s="67"/>
      <c r="M502" s="66"/>
      <c r="N502" s="66"/>
      <c r="O502" s="66"/>
      <c r="P502" s="66"/>
    </row>
    <row r="503" spans="1:16" ht="15" thickBot="1" x14ac:dyDescent="0.25">
      <c r="B503" s="248" t="s">
        <v>128</v>
      </c>
      <c r="C503" s="249"/>
      <c r="D503" s="249"/>
      <c r="E503" s="249"/>
      <c r="F503" s="249"/>
      <c r="G503" s="250"/>
      <c r="H503" s="67"/>
      <c r="M503" s="66"/>
      <c r="N503" s="66"/>
      <c r="O503" s="66"/>
      <c r="P503" s="66"/>
    </row>
    <row r="504" spans="1:16" x14ac:dyDescent="0.2">
      <c r="B504" s="226"/>
      <c r="C504" s="227"/>
      <c r="D504" s="227"/>
      <c r="E504" s="227"/>
      <c r="F504" s="227"/>
      <c r="G504" s="228"/>
      <c r="H504" s="67" t="s">
        <v>117</v>
      </c>
      <c r="M504" s="66"/>
      <c r="N504" s="66"/>
      <c r="O504" s="66"/>
      <c r="P504" s="66"/>
    </row>
    <row r="505" spans="1:16" ht="15" thickBot="1" x14ac:dyDescent="0.25">
      <c r="B505" s="229"/>
      <c r="C505" s="230"/>
      <c r="D505" s="230"/>
      <c r="E505" s="230"/>
      <c r="F505" s="230"/>
      <c r="G505" s="231"/>
      <c r="H505" s="67"/>
      <c r="M505" s="66"/>
      <c r="N505" s="66"/>
      <c r="O505" s="66"/>
      <c r="P505" s="66"/>
    </row>
    <row r="506" spans="1:16" ht="15" thickBot="1" x14ac:dyDescent="0.25">
      <c r="B506" s="232" t="s">
        <v>129</v>
      </c>
      <c r="C506" s="233"/>
      <c r="D506" s="233"/>
      <c r="E506" s="233"/>
      <c r="F506" s="233"/>
      <c r="G506" s="234"/>
      <c r="H506" s="67"/>
      <c r="M506" s="66"/>
      <c r="N506" s="66"/>
      <c r="O506" s="66"/>
      <c r="P506" s="66"/>
    </row>
    <row r="507" spans="1:16" ht="38.25" x14ac:dyDescent="0.2">
      <c r="B507" s="188" t="s">
        <v>130</v>
      </c>
      <c r="C507" s="187" t="s">
        <v>131</v>
      </c>
      <c r="D507" s="199" t="s">
        <v>132</v>
      </c>
      <c r="E507" s="199" t="s">
        <v>133</v>
      </c>
      <c r="F507" s="235" t="s">
        <v>134</v>
      </c>
      <c r="G507" s="236"/>
      <c r="H507" s="67"/>
      <c r="M507" s="66"/>
      <c r="N507" s="66"/>
      <c r="O507" s="66"/>
      <c r="P507" s="66"/>
    </row>
    <row r="508" spans="1:16" x14ac:dyDescent="0.2">
      <c r="B508" s="216" t="s">
        <v>176</v>
      </c>
      <c r="C508" s="193"/>
      <c r="D508" s="175">
        <f>$C508*$G500</f>
        <v>0</v>
      </c>
      <c r="E508" s="175">
        <f>$C508*$F502</f>
        <v>0</v>
      </c>
      <c r="F508" s="237">
        <f>SUM(E508,D508)</f>
        <v>0</v>
      </c>
      <c r="G508" s="238"/>
      <c r="H508" s="67" t="s">
        <v>118</v>
      </c>
      <c r="I508" s="177" t="str">
        <f>B508</f>
        <v>[Category A]</v>
      </c>
      <c r="J508" s="178">
        <f>$D508</f>
        <v>0</v>
      </c>
      <c r="K508" s="178">
        <f>$E508</f>
        <v>0</v>
      </c>
      <c r="L508" s="92">
        <f>$F508</f>
        <v>0</v>
      </c>
      <c r="M508" s="66"/>
      <c r="N508" s="66"/>
      <c r="O508" s="66"/>
      <c r="P508" s="66"/>
    </row>
    <row r="509" spans="1:16" ht="15" thickBot="1" x14ac:dyDescent="0.25">
      <c r="B509" s="217" t="s">
        <v>177</v>
      </c>
      <c r="C509" s="194"/>
      <c r="D509" s="176">
        <f>$C509*$G500</f>
        <v>0</v>
      </c>
      <c r="E509" s="176">
        <f>$C509*$F502</f>
        <v>0</v>
      </c>
      <c r="F509" s="239">
        <f>SUM(E509,D509)</f>
        <v>0</v>
      </c>
      <c r="G509" s="240"/>
      <c r="H509" s="67" t="s">
        <v>118</v>
      </c>
      <c r="I509" s="177" t="str">
        <f>B509</f>
        <v>[Category B]</v>
      </c>
      <c r="J509" s="178">
        <f>$D509</f>
        <v>0</v>
      </c>
      <c r="K509" s="178">
        <f>$E509</f>
        <v>0</v>
      </c>
      <c r="L509" s="92">
        <f>$F509</f>
        <v>0</v>
      </c>
      <c r="M509" s="66"/>
      <c r="N509" s="66"/>
      <c r="O509" s="66"/>
      <c r="P509" s="66"/>
    </row>
    <row r="510" spans="1:16" ht="15" thickBot="1" x14ac:dyDescent="0.25">
      <c r="H510" s="67"/>
      <c r="M510" s="66"/>
      <c r="N510" s="66"/>
      <c r="O510" s="66"/>
      <c r="P510" s="66"/>
    </row>
    <row r="511" spans="1:16" ht="14.25" customHeight="1" x14ac:dyDescent="0.2">
      <c r="A511" s="59">
        <f>(ROW()-4)/Offset_Personnel+1</f>
        <v>40</v>
      </c>
      <c r="B511" s="241" t="s">
        <v>120</v>
      </c>
      <c r="C511" s="242"/>
      <c r="D511" s="242"/>
      <c r="E511" s="242"/>
      <c r="F511" s="242"/>
      <c r="G511" s="243"/>
      <c r="H511" s="67"/>
      <c r="M511" s="66"/>
      <c r="N511" s="66"/>
      <c r="O511" s="66"/>
      <c r="P511" s="66"/>
    </row>
    <row r="512" spans="1:16" ht="25.5" x14ac:dyDescent="0.2">
      <c r="B512" s="52"/>
      <c r="C512" s="53" t="s">
        <v>121</v>
      </c>
      <c r="D512" s="53" t="s">
        <v>122</v>
      </c>
      <c r="E512" s="53" t="s">
        <v>123</v>
      </c>
      <c r="F512" s="53" t="s">
        <v>124</v>
      </c>
      <c r="G512" s="54" t="s">
        <v>97</v>
      </c>
      <c r="H512" s="67"/>
      <c r="M512" s="66"/>
      <c r="N512" s="66"/>
      <c r="O512" s="66"/>
      <c r="P512" s="66"/>
    </row>
    <row r="513" spans="2:16" ht="15" thickBot="1" x14ac:dyDescent="0.25">
      <c r="B513" s="210"/>
      <c r="C513" s="21"/>
      <c r="D513" s="113"/>
      <c r="E513" s="112"/>
      <c r="F513" s="22"/>
      <c r="G513" s="70">
        <f>D513/12*E513*F513</f>
        <v>0</v>
      </c>
      <c r="H513" s="67"/>
      <c r="M513" s="66"/>
      <c r="N513" s="66"/>
      <c r="O513" s="66"/>
      <c r="P513" s="66"/>
    </row>
    <row r="514" spans="2:16" ht="25.5" x14ac:dyDescent="0.2">
      <c r="B514" s="244"/>
      <c r="C514" s="246" t="s">
        <v>118</v>
      </c>
      <c r="D514" s="57" t="s">
        <v>125</v>
      </c>
      <c r="E514" s="57" t="s">
        <v>126</v>
      </c>
      <c r="F514" s="57" t="s">
        <v>118</v>
      </c>
      <c r="G514" s="23" t="s">
        <v>127</v>
      </c>
      <c r="H514" s="67"/>
      <c r="M514" s="66"/>
      <c r="N514" s="66"/>
      <c r="O514" s="66"/>
      <c r="P514" s="66"/>
    </row>
    <row r="515" spans="2:16" ht="15" thickBot="1" x14ac:dyDescent="0.25">
      <c r="B515" s="245"/>
      <c r="C515" s="247"/>
      <c r="D515" s="55"/>
      <c r="E515" s="111"/>
      <c r="F515" s="110">
        <f>D515*G513+E515</f>
        <v>0</v>
      </c>
      <c r="G515" s="109">
        <f>SUM(G513,F515)</f>
        <v>0</v>
      </c>
      <c r="H515" s="67"/>
      <c r="M515" s="66"/>
      <c r="N515" s="66"/>
      <c r="O515" s="66"/>
      <c r="P515" s="66"/>
    </row>
    <row r="516" spans="2:16" ht="15" thickBot="1" x14ac:dyDescent="0.25">
      <c r="B516" s="248" t="s">
        <v>128</v>
      </c>
      <c r="C516" s="249"/>
      <c r="D516" s="249"/>
      <c r="E516" s="249"/>
      <c r="F516" s="249"/>
      <c r="G516" s="250"/>
      <c r="H516" s="67"/>
      <c r="M516" s="66"/>
      <c r="N516" s="66"/>
      <c r="O516" s="66"/>
      <c r="P516" s="66"/>
    </row>
    <row r="517" spans="2:16" x14ac:dyDescent="0.2">
      <c r="B517" s="226"/>
      <c r="C517" s="227"/>
      <c r="D517" s="227"/>
      <c r="E517" s="227"/>
      <c r="F517" s="227"/>
      <c r="G517" s="228"/>
      <c r="H517" s="67" t="s">
        <v>117</v>
      </c>
      <c r="M517" s="66"/>
      <c r="N517" s="66"/>
      <c r="O517" s="66"/>
      <c r="P517" s="66"/>
    </row>
    <row r="518" spans="2:16" ht="15" thickBot="1" x14ac:dyDescent="0.25">
      <c r="B518" s="229"/>
      <c r="C518" s="230"/>
      <c r="D518" s="230"/>
      <c r="E518" s="230"/>
      <c r="F518" s="230"/>
      <c r="G518" s="231"/>
      <c r="H518" s="67"/>
      <c r="M518" s="66"/>
      <c r="N518" s="66"/>
      <c r="O518" s="66"/>
      <c r="P518" s="66"/>
    </row>
    <row r="519" spans="2:16" ht="15" thickBot="1" x14ac:dyDescent="0.25">
      <c r="B519" s="232" t="s">
        <v>129</v>
      </c>
      <c r="C519" s="233"/>
      <c r="D519" s="233"/>
      <c r="E519" s="233"/>
      <c r="F519" s="233"/>
      <c r="G519" s="234"/>
      <c r="H519" s="67"/>
      <c r="M519" s="66"/>
      <c r="N519" s="66"/>
      <c r="O519" s="66"/>
      <c r="P519" s="66"/>
    </row>
    <row r="520" spans="2:16" ht="38.25" x14ac:dyDescent="0.2">
      <c r="B520" s="188" t="s">
        <v>130</v>
      </c>
      <c r="C520" s="187" t="s">
        <v>131</v>
      </c>
      <c r="D520" s="199" t="s">
        <v>132</v>
      </c>
      <c r="E520" s="199" t="s">
        <v>133</v>
      </c>
      <c r="F520" s="235" t="s">
        <v>134</v>
      </c>
      <c r="G520" s="236"/>
      <c r="H520" s="67"/>
      <c r="M520" s="66"/>
      <c r="N520" s="66"/>
      <c r="O520" s="66"/>
      <c r="P520" s="66"/>
    </row>
    <row r="521" spans="2:16" x14ac:dyDescent="0.2">
      <c r="B521" s="216" t="s">
        <v>176</v>
      </c>
      <c r="C521" s="193"/>
      <c r="D521" s="175">
        <f>$C521*$G513</f>
        <v>0</v>
      </c>
      <c r="E521" s="175">
        <f>$C521*$F515</f>
        <v>0</v>
      </c>
      <c r="F521" s="237">
        <f>SUM(E521,D521)</f>
        <v>0</v>
      </c>
      <c r="G521" s="238"/>
      <c r="H521" s="67" t="s">
        <v>118</v>
      </c>
      <c r="I521" s="177" t="str">
        <f>B521</f>
        <v>[Category A]</v>
      </c>
      <c r="J521" s="178">
        <f>$D521</f>
        <v>0</v>
      </c>
      <c r="K521" s="178">
        <f>$E521</f>
        <v>0</v>
      </c>
      <c r="L521" s="92">
        <f>$F521</f>
        <v>0</v>
      </c>
      <c r="M521" s="66"/>
      <c r="N521" s="66"/>
      <c r="O521" s="66"/>
      <c r="P521" s="66"/>
    </row>
    <row r="522" spans="2:16" ht="15" thickBot="1" x14ac:dyDescent="0.25">
      <c r="B522" s="217" t="s">
        <v>177</v>
      </c>
      <c r="C522" s="194"/>
      <c r="D522" s="176">
        <f>$C522*$G513</f>
        <v>0</v>
      </c>
      <c r="E522" s="176">
        <f>$C522*$F515</f>
        <v>0</v>
      </c>
      <c r="F522" s="239">
        <f>SUM(E522,D522)</f>
        <v>0</v>
      </c>
      <c r="G522" s="240"/>
      <c r="H522" s="67" t="s">
        <v>118</v>
      </c>
      <c r="I522" s="177" t="str">
        <f>B522</f>
        <v>[Category B]</v>
      </c>
      <c r="J522" s="178">
        <f>$D522</f>
        <v>0</v>
      </c>
      <c r="K522" s="178">
        <f>$E522</f>
        <v>0</v>
      </c>
      <c r="L522" s="92">
        <f>$F522</f>
        <v>0</v>
      </c>
      <c r="M522" s="66"/>
      <c r="N522" s="66"/>
      <c r="O522" s="66"/>
      <c r="P522" s="66"/>
    </row>
    <row r="523" spans="2:16" x14ac:dyDescent="0.2">
      <c r="H523" s="67"/>
      <c r="M523" s="66"/>
      <c r="N523" s="66"/>
      <c r="O523" s="66"/>
      <c r="P523" s="66"/>
    </row>
  </sheetData>
  <sheetProtection formatRows="0"/>
  <customSheetViews>
    <customSheetView guid="{7CD38D30-378B-4F82-84EA-B9D30A1B9308}" showGridLines="0" showRowCol="0" hiddenColumns="1">
      <selection activeCell="H9" sqref="H9"/>
    </customSheetView>
  </customSheetViews>
  <mergeCells count="360">
    <mergeCell ref="B17:G17"/>
    <mergeCell ref="B12:G12"/>
    <mergeCell ref="F13:G13"/>
    <mergeCell ref="F14:G14"/>
    <mergeCell ref="F15:G15"/>
    <mergeCell ref="B4:G4"/>
    <mergeCell ref="C7:C8"/>
    <mergeCell ref="B9:G9"/>
    <mergeCell ref="B10:G11"/>
    <mergeCell ref="B7:B8"/>
    <mergeCell ref="F26:G26"/>
    <mergeCell ref="F27:G27"/>
    <mergeCell ref="F28:G28"/>
    <mergeCell ref="B30:G30"/>
    <mergeCell ref="B33:B34"/>
    <mergeCell ref="C33:C34"/>
    <mergeCell ref="B20:B21"/>
    <mergeCell ref="C20:C21"/>
    <mergeCell ref="B22:G22"/>
    <mergeCell ref="B23:G24"/>
    <mergeCell ref="B25:G25"/>
    <mergeCell ref="F41:G41"/>
    <mergeCell ref="B43:G43"/>
    <mergeCell ref="B46:B47"/>
    <mergeCell ref="C46:C47"/>
    <mergeCell ref="B48:G48"/>
    <mergeCell ref="B35:G35"/>
    <mergeCell ref="B36:G37"/>
    <mergeCell ref="B38:G38"/>
    <mergeCell ref="F39:G39"/>
    <mergeCell ref="F40:G40"/>
    <mergeCell ref="B56:G56"/>
    <mergeCell ref="B59:B60"/>
    <mergeCell ref="C59:C60"/>
    <mergeCell ref="B61:G61"/>
    <mergeCell ref="B62:G63"/>
    <mergeCell ref="B49:G50"/>
    <mergeCell ref="B51:G51"/>
    <mergeCell ref="F52:G52"/>
    <mergeCell ref="F53:G53"/>
    <mergeCell ref="F54:G54"/>
    <mergeCell ref="B72:B73"/>
    <mergeCell ref="C72:C73"/>
    <mergeCell ref="B74:G74"/>
    <mergeCell ref="B75:G76"/>
    <mergeCell ref="B77:G77"/>
    <mergeCell ref="B64:G64"/>
    <mergeCell ref="F65:G65"/>
    <mergeCell ref="F66:G66"/>
    <mergeCell ref="F67:G67"/>
    <mergeCell ref="B69:G69"/>
    <mergeCell ref="B87:G87"/>
    <mergeCell ref="B88:G89"/>
    <mergeCell ref="B90:G90"/>
    <mergeCell ref="F91:G91"/>
    <mergeCell ref="F92:G92"/>
    <mergeCell ref="F78:G78"/>
    <mergeCell ref="F79:G79"/>
    <mergeCell ref="F80:G80"/>
    <mergeCell ref="B82:G82"/>
    <mergeCell ref="B85:B86"/>
    <mergeCell ref="C85:C86"/>
    <mergeCell ref="B101:G102"/>
    <mergeCell ref="B103:G103"/>
    <mergeCell ref="F104:G104"/>
    <mergeCell ref="F105:G105"/>
    <mergeCell ref="F106:G106"/>
    <mergeCell ref="F93:G93"/>
    <mergeCell ref="B95:G95"/>
    <mergeCell ref="B98:B99"/>
    <mergeCell ref="C98:C99"/>
    <mergeCell ref="B100:G100"/>
    <mergeCell ref="B116:G116"/>
    <mergeCell ref="F117:G117"/>
    <mergeCell ref="F118:G118"/>
    <mergeCell ref="F119:G119"/>
    <mergeCell ref="B121:G121"/>
    <mergeCell ref="B108:G108"/>
    <mergeCell ref="B111:B112"/>
    <mergeCell ref="C111:C112"/>
    <mergeCell ref="B113:G113"/>
    <mergeCell ref="B114:G115"/>
    <mergeCell ref="F130:G130"/>
    <mergeCell ref="F131:G131"/>
    <mergeCell ref="F132:G132"/>
    <mergeCell ref="B134:G134"/>
    <mergeCell ref="B137:B138"/>
    <mergeCell ref="C137:C138"/>
    <mergeCell ref="B124:B125"/>
    <mergeCell ref="C124:C125"/>
    <mergeCell ref="B126:G126"/>
    <mergeCell ref="B127:G128"/>
    <mergeCell ref="B129:G129"/>
    <mergeCell ref="F145:G145"/>
    <mergeCell ref="B147:G147"/>
    <mergeCell ref="B150:B151"/>
    <mergeCell ref="C150:C151"/>
    <mergeCell ref="B152:G152"/>
    <mergeCell ref="B139:G139"/>
    <mergeCell ref="B140:G141"/>
    <mergeCell ref="B142:G142"/>
    <mergeCell ref="F143:G143"/>
    <mergeCell ref="F144:G144"/>
    <mergeCell ref="B160:G160"/>
    <mergeCell ref="B163:B164"/>
    <mergeCell ref="C163:C164"/>
    <mergeCell ref="B165:G165"/>
    <mergeCell ref="B166:G167"/>
    <mergeCell ref="B153:G154"/>
    <mergeCell ref="B155:G155"/>
    <mergeCell ref="F156:G156"/>
    <mergeCell ref="F157:G157"/>
    <mergeCell ref="F158:G158"/>
    <mergeCell ref="B176:B177"/>
    <mergeCell ref="C176:C177"/>
    <mergeCell ref="B178:G178"/>
    <mergeCell ref="B179:G180"/>
    <mergeCell ref="B181:G181"/>
    <mergeCell ref="B168:G168"/>
    <mergeCell ref="F169:G169"/>
    <mergeCell ref="F170:G170"/>
    <mergeCell ref="F171:G171"/>
    <mergeCell ref="B173:G173"/>
    <mergeCell ref="B191:G191"/>
    <mergeCell ref="B192:G193"/>
    <mergeCell ref="B194:G194"/>
    <mergeCell ref="F195:G195"/>
    <mergeCell ref="F196:G196"/>
    <mergeCell ref="F182:G182"/>
    <mergeCell ref="F183:G183"/>
    <mergeCell ref="F184:G184"/>
    <mergeCell ref="B186:G186"/>
    <mergeCell ref="B189:B190"/>
    <mergeCell ref="C189:C190"/>
    <mergeCell ref="B205:G206"/>
    <mergeCell ref="B207:G207"/>
    <mergeCell ref="F208:G208"/>
    <mergeCell ref="F209:G209"/>
    <mergeCell ref="F210:G210"/>
    <mergeCell ref="F197:G197"/>
    <mergeCell ref="B199:G199"/>
    <mergeCell ref="B202:B203"/>
    <mergeCell ref="C202:C203"/>
    <mergeCell ref="B204:G204"/>
    <mergeCell ref="B220:G220"/>
    <mergeCell ref="F221:G221"/>
    <mergeCell ref="F222:G222"/>
    <mergeCell ref="F223:G223"/>
    <mergeCell ref="B225:G225"/>
    <mergeCell ref="B212:G212"/>
    <mergeCell ref="B215:B216"/>
    <mergeCell ref="C215:C216"/>
    <mergeCell ref="B217:G217"/>
    <mergeCell ref="B218:G219"/>
    <mergeCell ref="F234:G234"/>
    <mergeCell ref="F235:G235"/>
    <mergeCell ref="F236:G236"/>
    <mergeCell ref="B238:G238"/>
    <mergeCell ref="B241:B242"/>
    <mergeCell ref="C241:C242"/>
    <mergeCell ref="B228:B229"/>
    <mergeCell ref="C228:C229"/>
    <mergeCell ref="B230:G230"/>
    <mergeCell ref="B231:G232"/>
    <mergeCell ref="B233:G233"/>
    <mergeCell ref="F249:G249"/>
    <mergeCell ref="B251:G251"/>
    <mergeCell ref="B254:B255"/>
    <mergeCell ref="C254:C255"/>
    <mergeCell ref="B256:G256"/>
    <mergeCell ref="B243:G243"/>
    <mergeCell ref="B244:G245"/>
    <mergeCell ref="B246:G246"/>
    <mergeCell ref="F247:G247"/>
    <mergeCell ref="F248:G248"/>
    <mergeCell ref="B264:G264"/>
    <mergeCell ref="B267:B268"/>
    <mergeCell ref="C267:C268"/>
    <mergeCell ref="B269:G269"/>
    <mergeCell ref="B270:G271"/>
    <mergeCell ref="B257:G258"/>
    <mergeCell ref="B259:G259"/>
    <mergeCell ref="F260:G260"/>
    <mergeCell ref="F261:G261"/>
    <mergeCell ref="F262:G262"/>
    <mergeCell ref="B280:B281"/>
    <mergeCell ref="C280:C281"/>
    <mergeCell ref="B282:G282"/>
    <mergeCell ref="B283:G284"/>
    <mergeCell ref="B285:G285"/>
    <mergeCell ref="B272:G272"/>
    <mergeCell ref="F273:G273"/>
    <mergeCell ref="F274:G274"/>
    <mergeCell ref="F275:G275"/>
    <mergeCell ref="B277:G277"/>
    <mergeCell ref="B295:G295"/>
    <mergeCell ref="B296:G297"/>
    <mergeCell ref="B298:G298"/>
    <mergeCell ref="F299:G299"/>
    <mergeCell ref="F300:G300"/>
    <mergeCell ref="F286:G286"/>
    <mergeCell ref="F287:G287"/>
    <mergeCell ref="F288:G288"/>
    <mergeCell ref="B290:G290"/>
    <mergeCell ref="B293:B294"/>
    <mergeCell ref="C293:C294"/>
    <mergeCell ref="B309:G310"/>
    <mergeCell ref="B311:G311"/>
    <mergeCell ref="F312:G312"/>
    <mergeCell ref="F313:G313"/>
    <mergeCell ref="F314:G314"/>
    <mergeCell ref="F301:G301"/>
    <mergeCell ref="B303:G303"/>
    <mergeCell ref="B306:B307"/>
    <mergeCell ref="C306:C307"/>
    <mergeCell ref="B308:G308"/>
    <mergeCell ref="B324:G324"/>
    <mergeCell ref="F325:G325"/>
    <mergeCell ref="F326:G326"/>
    <mergeCell ref="F327:G327"/>
    <mergeCell ref="B329:G329"/>
    <mergeCell ref="B316:G316"/>
    <mergeCell ref="B319:B320"/>
    <mergeCell ref="C319:C320"/>
    <mergeCell ref="B321:G321"/>
    <mergeCell ref="B322:G323"/>
    <mergeCell ref="F338:G338"/>
    <mergeCell ref="F339:G339"/>
    <mergeCell ref="F340:G340"/>
    <mergeCell ref="B342:G342"/>
    <mergeCell ref="B345:B346"/>
    <mergeCell ref="C345:C346"/>
    <mergeCell ref="B332:B333"/>
    <mergeCell ref="C332:C333"/>
    <mergeCell ref="B334:G334"/>
    <mergeCell ref="B335:G336"/>
    <mergeCell ref="B337:G337"/>
    <mergeCell ref="F353:G353"/>
    <mergeCell ref="B355:G355"/>
    <mergeCell ref="B358:B359"/>
    <mergeCell ref="C358:C359"/>
    <mergeCell ref="B360:G360"/>
    <mergeCell ref="B347:G347"/>
    <mergeCell ref="B348:G349"/>
    <mergeCell ref="B350:G350"/>
    <mergeCell ref="F351:G351"/>
    <mergeCell ref="F352:G352"/>
    <mergeCell ref="B368:G368"/>
    <mergeCell ref="B371:B372"/>
    <mergeCell ref="C371:C372"/>
    <mergeCell ref="B373:G373"/>
    <mergeCell ref="B374:G375"/>
    <mergeCell ref="B361:G362"/>
    <mergeCell ref="B363:G363"/>
    <mergeCell ref="F364:G364"/>
    <mergeCell ref="F365:G365"/>
    <mergeCell ref="F366:G366"/>
    <mergeCell ref="B384:B385"/>
    <mergeCell ref="C384:C385"/>
    <mergeCell ref="B386:G386"/>
    <mergeCell ref="B387:G388"/>
    <mergeCell ref="B389:G389"/>
    <mergeCell ref="B376:G376"/>
    <mergeCell ref="F377:G377"/>
    <mergeCell ref="F378:G378"/>
    <mergeCell ref="F379:G379"/>
    <mergeCell ref="B381:G381"/>
    <mergeCell ref="B399:G399"/>
    <mergeCell ref="B400:G401"/>
    <mergeCell ref="B402:G402"/>
    <mergeCell ref="F403:G403"/>
    <mergeCell ref="F404:G404"/>
    <mergeCell ref="F390:G390"/>
    <mergeCell ref="F391:G391"/>
    <mergeCell ref="F392:G392"/>
    <mergeCell ref="B394:G394"/>
    <mergeCell ref="B397:B398"/>
    <mergeCell ref="C397:C398"/>
    <mergeCell ref="B413:G414"/>
    <mergeCell ref="B415:G415"/>
    <mergeCell ref="F416:G416"/>
    <mergeCell ref="F417:G417"/>
    <mergeCell ref="F418:G418"/>
    <mergeCell ref="F405:G405"/>
    <mergeCell ref="B407:G407"/>
    <mergeCell ref="B410:B411"/>
    <mergeCell ref="C410:C411"/>
    <mergeCell ref="B412:G412"/>
    <mergeCell ref="B428:G428"/>
    <mergeCell ref="F429:G429"/>
    <mergeCell ref="F430:G430"/>
    <mergeCell ref="F431:G431"/>
    <mergeCell ref="B433:G433"/>
    <mergeCell ref="B420:G420"/>
    <mergeCell ref="B423:B424"/>
    <mergeCell ref="C423:C424"/>
    <mergeCell ref="B425:G425"/>
    <mergeCell ref="B426:G427"/>
    <mergeCell ref="F442:G442"/>
    <mergeCell ref="F443:G443"/>
    <mergeCell ref="F444:G444"/>
    <mergeCell ref="B446:G446"/>
    <mergeCell ref="B449:B450"/>
    <mergeCell ref="C449:C450"/>
    <mergeCell ref="B436:B437"/>
    <mergeCell ref="C436:C437"/>
    <mergeCell ref="B438:G438"/>
    <mergeCell ref="B439:G440"/>
    <mergeCell ref="B441:G441"/>
    <mergeCell ref="F457:G457"/>
    <mergeCell ref="B459:G459"/>
    <mergeCell ref="B462:B463"/>
    <mergeCell ref="C462:C463"/>
    <mergeCell ref="B464:G464"/>
    <mergeCell ref="B451:G451"/>
    <mergeCell ref="B452:G453"/>
    <mergeCell ref="B454:G454"/>
    <mergeCell ref="F455:G455"/>
    <mergeCell ref="F456:G456"/>
    <mergeCell ref="B472:G472"/>
    <mergeCell ref="B475:B476"/>
    <mergeCell ref="C475:C476"/>
    <mergeCell ref="B477:G477"/>
    <mergeCell ref="B478:G479"/>
    <mergeCell ref="B465:G466"/>
    <mergeCell ref="B467:G467"/>
    <mergeCell ref="F468:G468"/>
    <mergeCell ref="F469:G469"/>
    <mergeCell ref="F470:G470"/>
    <mergeCell ref="B488:B489"/>
    <mergeCell ref="C488:C489"/>
    <mergeCell ref="B490:G490"/>
    <mergeCell ref="B491:G492"/>
    <mergeCell ref="B493:G493"/>
    <mergeCell ref="B480:G480"/>
    <mergeCell ref="F481:G481"/>
    <mergeCell ref="F482:G482"/>
    <mergeCell ref="F483:G483"/>
    <mergeCell ref="B485:G485"/>
    <mergeCell ref="B503:G503"/>
    <mergeCell ref="B504:G505"/>
    <mergeCell ref="B506:G506"/>
    <mergeCell ref="F507:G507"/>
    <mergeCell ref="F508:G508"/>
    <mergeCell ref="F494:G494"/>
    <mergeCell ref="F495:G495"/>
    <mergeCell ref="F496:G496"/>
    <mergeCell ref="B498:G498"/>
    <mergeCell ref="B501:B502"/>
    <mergeCell ref="C501:C502"/>
    <mergeCell ref="B517:G518"/>
    <mergeCell ref="B519:G519"/>
    <mergeCell ref="F520:G520"/>
    <mergeCell ref="F521:G521"/>
    <mergeCell ref="F522:G522"/>
    <mergeCell ref="F509:G509"/>
    <mergeCell ref="B511:G511"/>
    <mergeCell ref="B514:B515"/>
    <mergeCell ref="C514:C515"/>
    <mergeCell ref="B516:G516"/>
  </mergeCells>
  <printOptions horizontalCentered="1"/>
  <pageMargins left="0.25" right="0.25" top="0.75" bottom="0.75" header="0.3" footer="0.3"/>
  <pageSetup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  <pageSetUpPr fitToPage="1"/>
  </sheetPr>
  <dimension ref="A1:R643"/>
  <sheetViews>
    <sheetView showGridLines="0" zoomScaleNormal="100" workbookViewId="0">
      <pane ySplit="2" topLeftCell="A3" activePane="bottomLeft" state="frozen"/>
      <selection activeCell="B21" sqref="B21:C23"/>
      <selection pane="bottomLeft" activeCell="B5" sqref="B5:C5"/>
    </sheetView>
  </sheetViews>
  <sheetFormatPr defaultColWidth="0" defaultRowHeight="14.25" zeroHeight="1" x14ac:dyDescent="0.2"/>
  <cols>
    <col min="1" max="1" width="2.625" customWidth="1"/>
    <col min="2" max="2" width="15.625" style="96" customWidth="1"/>
    <col min="3" max="3" width="12.875" style="96" customWidth="1"/>
    <col min="4" max="4" width="37.5" style="96" customWidth="1"/>
    <col min="5" max="5" width="1.625" customWidth="1"/>
    <col min="6" max="6" width="10.5" customWidth="1"/>
    <col min="7" max="7" width="11.125" customWidth="1"/>
    <col min="8" max="8" width="17.625" style="94" customWidth="1"/>
    <col min="9" max="9" width="33.5" style="96" customWidth="1"/>
    <col min="10" max="10" width="2.625" style="44" customWidth="1"/>
    <col min="11" max="11" width="9.875" style="177" hidden="1" customWidth="1"/>
    <col min="12" max="12" width="15.25" style="179" hidden="1" customWidth="1"/>
    <col min="13" max="13" width="9" style="42" hidden="1" customWidth="1"/>
    <col min="14" max="18" width="9" style="43" hidden="1" customWidth="1"/>
    <col min="19" max="16384" width="9" hidden="1"/>
  </cols>
  <sheetData>
    <row r="1" spans="1:13" ht="24" customHeight="1" x14ac:dyDescent="0.2">
      <c r="A1" s="49"/>
      <c r="E1" s="49"/>
      <c r="F1" s="49"/>
      <c r="G1" s="25"/>
      <c r="J1" s="67"/>
      <c r="M1" s="66"/>
    </row>
    <row r="2" spans="1:13" ht="15.75" x14ac:dyDescent="0.25">
      <c r="A2" s="4"/>
      <c r="B2" s="98" t="s">
        <v>135</v>
      </c>
      <c r="C2" s="98"/>
      <c r="D2" s="98"/>
      <c r="E2" s="4"/>
      <c r="F2" s="4"/>
      <c r="G2" s="26"/>
      <c r="H2" s="95" t="s">
        <v>119</v>
      </c>
      <c r="I2" s="97">
        <f>SUM(L:L)</f>
        <v>0</v>
      </c>
      <c r="J2" s="49"/>
      <c r="K2" s="177" t="s">
        <v>116</v>
      </c>
      <c r="L2" s="180" t="s">
        <v>136</v>
      </c>
      <c r="M2" s="43"/>
    </row>
    <row r="3" spans="1:13" ht="15" thickBot="1" x14ac:dyDescent="0.25">
      <c r="A3" s="49"/>
      <c r="E3" s="49"/>
      <c r="F3" s="49"/>
      <c r="G3" s="25"/>
      <c r="J3" s="67"/>
      <c r="M3" s="66"/>
    </row>
    <row r="4" spans="1:13" ht="27.95" customHeight="1" x14ac:dyDescent="0.2">
      <c r="A4" s="59">
        <f>(ROW()-3)/Offset_Contracts+1</f>
        <v>1.0625</v>
      </c>
      <c r="B4" s="263" t="s">
        <v>137</v>
      </c>
      <c r="C4" s="264"/>
      <c r="D4" s="265"/>
      <c r="E4" s="49"/>
      <c r="F4" s="274" t="s">
        <v>138</v>
      </c>
      <c r="G4" s="275"/>
      <c r="H4" s="275"/>
      <c r="I4" s="58" t="s">
        <v>128</v>
      </c>
      <c r="J4" s="67"/>
      <c r="M4" s="66"/>
    </row>
    <row r="5" spans="1:13" ht="27.95" customHeight="1" x14ac:dyDescent="0.2">
      <c r="A5" s="49"/>
      <c r="B5" s="276" t="s">
        <v>188</v>
      </c>
      <c r="C5" s="277"/>
      <c r="D5" s="202"/>
      <c r="E5" s="49"/>
      <c r="F5" s="266" t="s">
        <v>97</v>
      </c>
      <c r="G5" s="267"/>
      <c r="H5" s="114"/>
      <c r="I5" s="62"/>
      <c r="J5" s="47"/>
      <c r="M5" s="66"/>
    </row>
    <row r="6" spans="1:13" ht="27.95" customHeight="1" x14ac:dyDescent="0.2">
      <c r="A6" s="49"/>
      <c r="B6" s="276" t="s">
        <v>139</v>
      </c>
      <c r="C6" s="277"/>
      <c r="D6" s="202"/>
      <c r="E6" s="49"/>
      <c r="F6" s="266" t="s">
        <v>98</v>
      </c>
      <c r="G6" s="267"/>
      <c r="H6" s="114"/>
      <c r="I6" s="62"/>
      <c r="J6" s="47"/>
      <c r="M6" s="66"/>
    </row>
    <row r="7" spans="1:13" ht="27.95" customHeight="1" x14ac:dyDescent="0.2">
      <c r="A7" s="49"/>
      <c r="B7" s="270" t="s">
        <v>140</v>
      </c>
      <c r="C7" s="271"/>
      <c r="D7" s="202"/>
      <c r="E7" s="49"/>
      <c r="F7" s="266" t="s">
        <v>100</v>
      </c>
      <c r="G7" s="267"/>
      <c r="H7" s="114">
        <v>0</v>
      </c>
      <c r="I7" s="62"/>
      <c r="J7" s="47"/>
      <c r="M7" s="66"/>
    </row>
    <row r="8" spans="1:13" ht="27.95" customHeight="1" x14ac:dyDescent="0.2">
      <c r="A8" s="49"/>
      <c r="B8" s="270" t="s">
        <v>141</v>
      </c>
      <c r="C8" s="271"/>
      <c r="D8" s="202"/>
      <c r="E8" s="49"/>
      <c r="F8" s="266" t="s">
        <v>101</v>
      </c>
      <c r="G8" s="267"/>
      <c r="H8" s="114">
        <v>0</v>
      </c>
      <c r="I8" s="62"/>
      <c r="J8" s="47"/>
      <c r="M8" s="66"/>
    </row>
    <row r="9" spans="1:13" ht="27.95" customHeight="1" x14ac:dyDescent="0.2">
      <c r="A9" s="49"/>
      <c r="B9" s="257" t="s">
        <v>142</v>
      </c>
      <c r="C9" s="258"/>
      <c r="D9" s="261"/>
      <c r="E9" s="49"/>
      <c r="F9" s="266" t="s">
        <v>102</v>
      </c>
      <c r="G9" s="267"/>
      <c r="H9" s="114"/>
      <c r="I9" s="62"/>
      <c r="J9" s="47"/>
      <c r="M9" s="66"/>
    </row>
    <row r="10" spans="1:13" ht="27.95" customHeight="1" x14ac:dyDescent="0.2">
      <c r="A10" s="49"/>
      <c r="B10" s="272"/>
      <c r="C10" s="273"/>
      <c r="D10" s="261"/>
      <c r="E10" s="49"/>
      <c r="F10" s="266" t="s">
        <v>103</v>
      </c>
      <c r="G10" s="267"/>
      <c r="H10" s="114"/>
      <c r="I10" s="62"/>
      <c r="J10" s="47"/>
      <c r="M10" s="66"/>
    </row>
    <row r="11" spans="1:13" ht="27.95" customHeight="1" x14ac:dyDescent="0.2">
      <c r="A11" s="49"/>
      <c r="B11" s="257" t="s">
        <v>143</v>
      </c>
      <c r="C11" s="258"/>
      <c r="D11" s="261"/>
      <c r="E11" s="49"/>
      <c r="F11" s="201" t="s">
        <v>144</v>
      </c>
      <c r="G11" s="60" t="s">
        <v>145</v>
      </c>
      <c r="H11" s="114"/>
      <c r="I11" s="62"/>
      <c r="J11" s="47"/>
      <c r="M11" s="66"/>
    </row>
    <row r="12" spans="1:13" ht="27.95" customHeight="1" thickBot="1" x14ac:dyDescent="0.25">
      <c r="A12" s="49"/>
      <c r="B12" s="259"/>
      <c r="C12" s="260"/>
      <c r="D12" s="262"/>
      <c r="E12" s="49"/>
      <c r="F12" s="201" t="s">
        <v>104</v>
      </c>
      <c r="G12" s="60" t="s">
        <v>145</v>
      </c>
      <c r="H12" s="114">
        <v>0</v>
      </c>
      <c r="I12" s="62"/>
      <c r="J12" s="47"/>
      <c r="M12" s="66"/>
    </row>
    <row r="13" spans="1:13" ht="26.25" thickBot="1" x14ac:dyDescent="0.25">
      <c r="A13" s="49"/>
      <c r="B13" s="263" t="s">
        <v>129</v>
      </c>
      <c r="C13" s="264"/>
      <c r="D13" s="265"/>
      <c r="E13" s="49"/>
      <c r="F13" s="201" t="s">
        <v>104</v>
      </c>
      <c r="G13" s="60" t="s">
        <v>145</v>
      </c>
      <c r="H13" s="114">
        <v>0</v>
      </c>
      <c r="I13" s="62"/>
      <c r="J13" s="47"/>
      <c r="M13" s="66"/>
    </row>
    <row r="14" spans="1:13" ht="27.95" customHeight="1" x14ac:dyDescent="0.2">
      <c r="A14" s="49"/>
      <c r="B14" s="173" t="s">
        <v>130</v>
      </c>
      <c r="C14" s="174" t="s">
        <v>131</v>
      </c>
      <c r="D14" s="174" t="s">
        <v>146</v>
      </c>
      <c r="E14" s="49"/>
      <c r="F14" s="201" t="s">
        <v>104</v>
      </c>
      <c r="G14" s="60" t="s">
        <v>145</v>
      </c>
      <c r="H14" s="114">
        <v>0</v>
      </c>
      <c r="I14" s="62"/>
      <c r="J14" s="47"/>
      <c r="M14" s="66"/>
    </row>
    <row r="15" spans="1:13" ht="27.95" customHeight="1" x14ac:dyDescent="0.2">
      <c r="A15" s="49"/>
      <c r="B15" s="216" t="s">
        <v>176</v>
      </c>
      <c r="C15" s="195"/>
      <c r="D15" s="200">
        <f>C15*H18</f>
        <v>0</v>
      </c>
      <c r="E15" s="49"/>
      <c r="F15" s="266" t="s">
        <v>147</v>
      </c>
      <c r="G15" s="267" t="s">
        <v>145</v>
      </c>
      <c r="H15" s="114">
        <v>0</v>
      </c>
      <c r="I15" s="62"/>
      <c r="J15" s="47"/>
      <c r="K15" s="177" t="str">
        <f>B15</f>
        <v>[Category A]</v>
      </c>
      <c r="L15" s="181">
        <f>D15</f>
        <v>0</v>
      </c>
      <c r="M15" s="66"/>
    </row>
    <row r="16" spans="1:13" ht="27.95" customHeight="1" thickBot="1" x14ac:dyDescent="0.25">
      <c r="A16" s="49"/>
      <c r="B16" s="217" t="s">
        <v>177</v>
      </c>
      <c r="C16" s="196"/>
      <c r="D16" s="200">
        <f>C16*H18</f>
        <v>0</v>
      </c>
      <c r="E16" s="49"/>
      <c r="F16" s="268" t="s">
        <v>148</v>
      </c>
      <c r="G16" s="269" t="s">
        <v>145</v>
      </c>
      <c r="H16" s="115">
        <f>SUM(H5:H15)</f>
        <v>0</v>
      </c>
      <c r="I16" s="64"/>
      <c r="J16" s="47"/>
      <c r="K16" s="177" t="str">
        <f>B16</f>
        <v>[Category B]</v>
      </c>
      <c r="L16" s="181">
        <f>D16</f>
        <v>0</v>
      </c>
      <c r="M16" s="66"/>
    </row>
    <row r="17" spans="1:18" ht="27.95" customHeight="1" thickBot="1" x14ac:dyDescent="0.25">
      <c r="A17" s="49"/>
      <c r="E17" s="49"/>
      <c r="F17" s="253" t="s">
        <v>106</v>
      </c>
      <c r="G17" s="254" t="s">
        <v>145</v>
      </c>
      <c r="H17" s="133"/>
      <c r="I17" s="134"/>
      <c r="J17" s="67"/>
      <c r="M17" s="66"/>
    </row>
    <row r="18" spans="1:18" ht="27.95" customHeight="1" thickBot="1" x14ac:dyDescent="0.25">
      <c r="A18" s="49"/>
      <c r="E18" s="49"/>
      <c r="F18" s="255" t="s">
        <v>149</v>
      </c>
      <c r="G18" s="256"/>
      <c r="H18" s="189">
        <f>SUM(H17,H16)</f>
        <v>0</v>
      </c>
      <c r="I18" s="190"/>
      <c r="J18" s="67"/>
      <c r="M18" s="66"/>
    </row>
    <row r="19" spans="1:18" ht="27.95" customHeight="1" thickBot="1" x14ac:dyDescent="0.25">
      <c r="A19" s="59"/>
      <c r="E19" s="49"/>
      <c r="F19" s="49"/>
      <c r="G19" s="25"/>
      <c r="J19" s="67"/>
      <c r="M19" s="66"/>
    </row>
    <row r="20" spans="1:18" s="49" customFormat="1" ht="27.95" customHeight="1" x14ac:dyDescent="0.2">
      <c r="A20" s="59">
        <f>(ROW()-3)/Offset_Contracts+1</f>
        <v>2.0625</v>
      </c>
      <c r="B20" s="263" t="s">
        <v>137</v>
      </c>
      <c r="C20" s="264"/>
      <c r="D20" s="265"/>
      <c r="F20" s="274" t="s">
        <v>138</v>
      </c>
      <c r="G20" s="275"/>
      <c r="H20" s="275"/>
      <c r="I20" s="58" t="s">
        <v>128</v>
      </c>
      <c r="J20" s="67"/>
      <c r="K20" s="177"/>
      <c r="L20" s="179"/>
      <c r="M20" s="66"/>
      <c r="N20" s="43"/>
      <c r="O20" s="43"/>
      <c r="P20" s="43"/>
      <c r="Q20" s="43"/>
      <c r="R20" s="43"/>
    </row>
    <row r="21" spans="1:18" s="49" customFormat="1" ht="27.95" customHeight="1" x14ac:dyDescent="0.2">
      <c r="B21" s="276" t="s">
        <v>188</v>
      </c>
      <c r="C21" s="277"/>
      <c r="D21" s="211"/>
      <c r="F21" s="266" t="s">
        <v>97</v>
      </c>
      <c r="G21" s="267"/>
      <c r="H21" s="114"/>
      <c r="I21" s="62"/>
      <c r="J21" s="47"/>
      <c r="K21" s="177"/>
      <c r="L21" s="179"/>
      <c r="M21" s="66"/>
      <c r="N21" s="43"/>
      <c r="O21" s="43"/>
      <c r="P21" s="43"/>
      <c r="Q21" s="43"/>
      <c r="R21" s="43"/>
    </row>
    <row r="22" spans="1:18" s="49" customFormat="1" ht="27.95" customHeight="1" x14ac:dyDescent="0.2">
      <c r="B22" s="276" t="s">
        <v>139</v>
      </c>
      <c r="C22" s="277"/>
      <c r="D22" s="211"/>
      <c r="F22" s="266" t="s">
        <v>98</v>
      </c>
      <c r="G22" s="267"/>
      <c r="H22" s="114"/>
      <c r="I22" s="62"/>
      <c r="J22" s="47"/>
      <c r="K22" s="177"/>
      <c r="L22" s="179"/>
      <c r="M22" s="66"/>
      <c r="N22" s="43"/>
      <c r="O22" s="43"/>
      <c r="P22" s="43"/>
      <c r="Q22" s="43"/>
      <c r="R22" s="43"/>
    </row>
    <row r="23" spans="1:18" s="49" customFormat="1" ht="27.95" customHeight="1" x14ac:dyDescent="0.2">
      <c r="B23" s="270" t="s">
        <v>140</v>
      </c>
      <c r="C23" s="271"/>
      <c r="D23" s="211"/>
      <c r="F23" s="266" t="s">
        <v>100</v>
      </c>
      <c r="G23" s="267"/>
      <c r="H23" s="114">
        <v>0</v>
      </c>
      <c r="I23" s="62"/>
      <c r="J23" s="47"/>
      <c r="K23" s="177"/>
      <c r="L23" s="179"/>
      <c r="M23" s="66"/>
      <c r="N23" s="43"/>
      <c r="O23" s="43"/>
      <c r="P23" s="43"/>
      <c r="Q23" s="43"/>
      <c r="R23" s="43"/>
    </row>
    <row r="24" spans="1:18" s="49" customFormat="1" ht="27.95" customHeight="1" x14ac:dyDescent="0.2">
      <c r="B24" s="270" t="s">
        <v>141</v>
      </c>
      <c r="C24" s="271"/>
      <c r="D24" s="211"/>
      <c r="F24" s="266" t="s">
        <v>101</v>
      </c>
      <c r="G24" s="267"/>
      <c r="H24" s="114">
        <v>0</v>
      </c>
      <c r="I24" s="62"/>
      <c r="J24" s="47"/>
      <c r="K24" s="177"/>
      <c r="L24" s="179"/>
      <c r="M24" s="66"/>
      <c r="N24" s="43"/>
      <c r="O24" s="43"/>
      <c r="P24" s="43"/>
      <c r="Q24" s="43"/>
      <c r="R24" s="43"/>
    </row>
    <row r="25" spans="1:18" s="49" customFormat="1" ht="27.95" customHeight="1" x14ac:dyDescent="0.2">
      <c r="B25" s="257" t="s">
        <v>142</v>
      </c>
      <c r="C25" s="258"/>
      <c r="D25" s="261"/>
      <c r="F25" s="266" t="s">
        <v>102</v>
      </c>
      <c r="G25" s="267"/>
      <c r="H25" s="114"/>
      <c r="I25" s="62"/>
      <c r="J25" s="47"/>
      <c r="K25" s="177"/>
      <c r="L25" s="179"/>
      <c r="M25" s="66"/>
      <c r="N25" s="43"/>
      <c r="O25" s="43"/>
      <c r="P25" s="43"/>
      <c r="Q25" s="43"/>
      <c r="R25" s="43"/>
    </row>
    <row r="26" spans="1:18" s="49" customFormat="1" ht="27.95" customHeight="1" x14ac:dyDescent="0.2">
      <c r="B26" s="272"/>
      <c r="C26" s="273"/>
      <c r="D26" s="261"/>
      <c r="F26" s="266" t="s">
        <v>103</v>
      </c>
      <c r="G26" s="267"/>
      <c r="H26" s="114"/>
      <c r="I26" s="62"/>
      <c r="J26" s="47"/>
      <c r="K26" s="177"/>
      <c r="L26" s="179"/>
      <c r="M26" s="66"/>
      <c r="N26" s="43"/>
      <c r="O26" s="43"/>
      <c r="P26" s="43"/>
      <c r="Q26" s="43"/>
      <c r="R26" s="43"/>
    </row>
    <row r="27" spans="1:18" s="49" customFormat="1" ht="27.95" customHeight="1" x14ac:dyDescent="0.2">
      <c r="B27" s="257" t="s">
        <v>143</v>
      </c>
      <c r="C27" s="258"/>
      <c r="D27" s="261"/>
      <c r="F27" s="213" t="s">
        <v>144</v>
      </c>
      <c r="G27" s="60" t="s">
        <v>145</v>
      </c>
      <c r="H27" s="114">
        <v>0</v>
      </c>
      <c r="I27" s="62"/>
      <c r="J27" s="47"/>
      <c r="K27" s="177"/>
      <c r="L27" s="179"/>
      <c r="M27" s="66"/>
      <c r="N27" s="43"/>
      <c r="O27" s="43"/>
      <c r="P27" s="43"/>
      <c r="Q27" s="43"/>
      <c r="R27" s="43"/>
    </row>
    <row r="28" spans="1:18" s="49" customFormat="1" ht="27.95" customHeight="1" thickBot="1" x14ac:dyDescent="0.25">
      <c r="B28" s="259"/>
      <c r="C28" s="260"/>
      <c r="D28" s="262"/>
      <c r="F28" s="213" t="s">
        <v>104</v>
      </c>
      <c r="G28" s="60" t="s">
        <v>145</v>
      </c>
      <c r="H28" s="114">
        <v>0</v>
      </c>
      <c r="I28" s="62"/>
      <c r="J28" s="47"/>
      <c r="K28" s="177"/>
      <c r="L28" s="179"/>
      <c r="M28" s="66"/>
      <c r="N28" s="43"/>
      <c r="O28" s="43"/>
      <c r="P28" s="43"/>
      <c r="Q28" s="43"/>
      <c r="R28" s="43"/>
    </row>
    <row r="29" spans="1:18" s="49" customFormat="1" ht="26.25" thickBot="1" x14ac:dyDescent="0.25">
      <c r="B29" s="263" t="s">
        <v>129</v>
      </c>
      <c r="C29" s="264"/>
      <c r="D29" s="265"/>
      <c r="F29" s="213" t="s">
        <v>104</v>
      </c>
      <c r="G29" s="60" t="s">
        <v>145</v>
      </c>
      <c r="H29" s="114">
        <v>0</v>
      </c>
      <c r="I29" s="62"/>
      <c r="J29" s="47"/>
      <c r="K29" s="177"/>
      <c r="L29" s="179"/>
      <c r="M29" s="66"/>
      <c r="N29" s="43"/>
      <c r="O29" s="43"/>
      <c r="P29" s="43"/>
      <c r="Q29" s="43"/>
      <c r="R29" s="43"/>
    </row>
    <row r="30" spans="1:18" s="49" customFormat="1" ht="27.95" customHeight="1" x14ac:dyDescent="0.2">
      <c r="B30" s="173" t="s">
        <v>130</v>
      </c>
      <c r="C30" s="174" t="s">
        <v>131</v>
      </c>
      <c r="D30" s="174" t="s">
        <v>146</v>
      </c>
      <c r="F30" s="213" t="s">
        <v>104</v>
      </c>
      <c r="G30" s="60" t="s">
        <v>145</v>
      </c>
      <c r="H30" s="114">
        <v>0</v>
      </c>
      <c r="I30" s="62"/>
      <c r="J30" s="47"/>
      <c r="K30" s="177"/>
      <c r="L30" s="179"/>
      <c r="M30" s="66"/>
      <c r="N30" s="43"/>
      <c r="O30" s="43"/>
      <c r="P30" s="43"/>
      <c r="Q30" s="43"/>
      <c r="R30" s="43"/>
    </row>
    <row r="31" spans="1:18" s="49" customFormat="1" ht="27.95" customHeight="1" x14ac:dyDescent="0.2">
      <c r="B31" s="216" t="s">
        <v>176</v>
      </c>
      <c r="C31" s="195"/>
      <c r="D31" s="200">
        <f>C31*H34</f>
        <v>0</v>
      </c>
      <c r="F31" s="266" t="s">
        <v>147</v>
      </c>
      <c r="G31" s="267" t="s">
        <v>145</v>
      </c>
      <c r="H31" s="114">
        <v>0</v>
      </c>
      <c r="I31" s="62"/>
      <c r="J31" s="47"/>
      <c r="K31" s="177" t="str">
        <f>B31</f>
        <v>[Category A]</v>
      </c>
      <c r="L31" s="181">
        <f>D31</f>
        <v>0</v>
      </c>
      <c r="M31" s="66"/>
      <c r="N31" s="43"/>
      <c r="O31" s="43"/>
      <c r="P31" s="43"/>
      <c r="Q31" s="43"/>
      <c r="R31" s="43"/>
    </row>
    <row r="32" spans="1:18" s="49" customFormat="1" ht="27.95" customHeight="1" thickBot="1" x14ac:dyDescent="0.25">
      <c r="B32" s="217" t="s">
        <v>177</v>
      </c>
      <c r="C32" s="196"/>
      <c r="D32" s="200">
        <f>C32*H34</f>
        <v>0</v>
      </c>
      <c r="F32" s="268" t="s">
        <v>148</v>
      </c>
      <c r="G32" s="269" t="s">
        <v>145</v>
      </c>
      <c r="H32" s="115">
        <f>SUM(H21:H31)</f>
        <v>0</v>
      </c>
      <c r="I32" s="64"/>
      <c r="J32" s="47"/>
      <c r="K32" s="177" t="str">
        <f>B32</f>
        <v>[Category B]</v>
      </c>
      <c r="L32" s="181">
        <f>D32</f>
        <v>0</v>
      </c>
      <c r="M32" s="66"/>
      <c r="N32" s="43"/>
      <c r="O32" s="43"/>
      <c r="P32" s="43"/>
      <c r="Q32" s="43"/>
      <c r="R32" s="43"/>
    </row>
    <row r="33" spans="1:18" s="49" customFormat="1" ht="27.95" customHeight="1" thickBot="1" x14ac:dyDescent="0.25">
      <c r="B33" s="96"/>
      <c r="C33" s="96"/>
      <c r="D33" s="96"/>
      <c r="F33" s="253" t="s">
        <v>106</v>
      </c>
      <c r="G33" s="254" t="s">
        <v>145</v>
      </c>
      <c r="H33" s="133"/>
      <c r="I33" s="134"/>
      <c r="J33" s="67"/>
      <c r="K33" s="177"/>
      <c r="L33" s="179"/>
      <c r="M33" s="66"/>
      <c r="N33" s="43"/>
      <c r="O33" s="43"/>
      <c r="P33" s="43"/>
      <c r="Q33" s="43"/>
      <c r="R33" s="43"/>
    </row>
    <row r="34" spans="1:18" s="49" customFormat="1" ht="27.95" customHeight="1" thickBot="1" x14ac:dyDescent="0.25">
      <c r="B34" s="96"/>
      <c r="C34" s="96"/>
      <c r="D34" s="96"/>
      <c r="F34" s="255" t="s">
        <v>149</v>
      </c>
      <c r="G34" s="256"/>
      <c r="H34" s="189">
        <f>SUM(H33,H32)</f>
        <v>0</v>
      </c>
      <c r="I34" s="190"/>
      <c r="J34" s="67"/>
      <c r="K34" s="177"/>
      <c r="L34" s="179"/>
      <c r="M34" s="66"/>
      <c r="N34" s="43"/>
      <c r="O34" s="43"/>
      <c r="P34" s="43"/>
      <c r="Q34" s="43"/>
      <c r="R34" s="43"/>
    </row>
    <row r="35" spans="1:18" s="49" customFormat="1" ht="27.95" customHeight="1" thickBot="1" x14ac:dyDescent="0.25">
      <c r="A35" s="59"/>
      <c r="B35" s="96"/>
      <c r="C35" s="96"/>
      <c r="D35" s="96"/>
      <c r="G35" s="25"/>
      <c r="H35" s="94"/>
      <c r="I35" s="96"/>
      <c r="J35" s="67"/>
      <c r="K35" s="177"/>
      <c r="L35" s="179"/>
      <c r="M35" s="66"/>
      <c r="N35" s="43"/>
      <c r="O35" s="43"/>
      <c r="P35" s="43"/>
      <c r="Q35" s="43"/>
      <c r="R35" s="43"/>
    </row>
    <row r="36" spans="1:18" s="49" customFormat="1" ht="27.95" customHeight="1" x14ac:dyDescent="0.2">
      <c r="A36" s="59">
        <f>(ROW()-3)/Offset_Contracts+1</f>
        <v>3.0625</v>
      </c>
      <c r="B36" s="263" t="s">
        <v>137</v>
      </c>
      <c r="C36" s="264"/>
      <c r="D36" s="265"/>
      <c r="F36" s="274" t="s">
        <v>138</v>
      </c>
      <c r="G36" s="275"/>
      <c r="H36" s="275"/>
      <c r="I36" s="58" t="s">
        <v>128</v>
      </c>
      <c r="J36" s="67"/>
      <c r="K36" s="177"/>
      <c r="L36" s="179"/>
      <c r="M36" s="66"/>
      <c r="N36" s="43"/>
      <c r="O36" s="43"/>
      <c r="P36" s="43"/>
      <c r="Q36" s="43"/>
      <c r="R36" s="43"/>
    </row>
    <row r="37" spans="1:18" s="49" customFormat="1" ht="27.95" customHeight="1" x14ac:dyDescent="0.2">
      <c r="B37" s="276" t="s">
        <v>188</v>
      </c>
      <c r="C37" s="277"/>
      <c r="D37" s="211"/>
      <c r="F37" s="266" t="s">
        <v>97</v>
      </c>
      <c r="G37" s="267"/>
      <c r="H37" s="114"/>
      <c r="I37" s="62"/>
      <c r="J37" s="47"/>
      <c r="K37" s="177"/>
      <c r="L37" s="179"/>
      <c r="M37" s="66"/>
      <c r="N37" s="43"/>
      <c r="O37" s="43"/>
      <c r="P37" s="43"/>
      <c r="Q37" s="43"/>
      <c r="R37" s="43"/>
    </row>
    <row r="38" spans="1:18" s="49" customFormat="1" ht="27.95" customHeight="1" x14ac:dyDescent="0.2">
      <c r="B38" s="276" t="s">
        <v>139</v>
      </c>
      <c r="C38" s="277"/>
      <c r="D38" s="211"/>
      <c r="F38" s="266" t="s">
        <v>98</v>
      </c>
      <c r="G38" s="267"/>
      <c r="H38" s="114"/>
      <c r="I38" s="62"/>
      <c r="J38" s="47"/>
      <c r="K38" s="177"/>
      <c r="L38" s="179"/>
      <c r="M38" s="66"/>
      <c r="N38" s="43"/>
      <c r="O38" s="43"/>
      <c r="P38" s="43"/>
      <c r="Q38" s="43"/>
      <c r="R38" s="43"/>
    </row>
    <row r="39" spans="1:18" s="49" customFormat="1" ht="27.95" customHeight="1" x14ac:dyDescent="0.2">
      <c r="B39" s="270" t="s">
        <v>140</v>
      </c>
      <c r="C39" s="271"/>
      <c r="D39" s="211"/>
      <c r="F39" s="266" t="s">
        <v>100</v>
      </c>
      <c r="G39" s="267"/>
      <c r="H39" s="114">
        <v>0</v>
      </c>
      <c r="I39" s="62"/>
      <c r="J39" s="47"/>
      <c r="K39" s="177"/>
      <c r="L39" s="179"/>
      <c r="M39" s="66"/>
      <c r="N39" s="43"/>
      <c r="O39" s="43"/>
      <c r="P39" s="43"/>
      <c r="Q39" s="43"/>
      <c r="R39" s="43"/>
    </row>
    <row r="40" spans="1:18" s="49" customFormat="1" ht="27.95" customHeight="1" x14ac:dyDescent="0.2">
      <c r="B40" s="270" t="s">
        <v>141</v>
      </c>
      <c r="C40" s="271"/>
      <c r="D40" s="211"/>
      <c r="F40" s="266" t="s">
        <v>101</v>
      </c>
      <c r="G40" s="267"/>
      <c r="H40" s="114">
        <v>0</v>
      </c>
      <c r="I40" s="62"/>
      <c r="J40" s="47"/>
      <c r="K40" s="177"/>
      <c r="L40" s="179"/>
      <c r="M40" s="66"/>
      <c r="N40" s="43"/>
      <c r="O40" s="43"/>
      <c r="P40" s="43"/>
      <c r="Q40" s="43"/>
      <c r="R40" s="43"/>
    </row>
    <row r="41" spans="1:18" s="49" customFormat="1" ht="27.95" customHeight="1" x14ac:dyDescent="0.2">
      <c r="B41" s="257" t="s">
        <v>142</v>
      </c>
      <c r="C41" s="258"/>
      <c r="D41" s="261"/>
      <c r="F41" s="266" t="s">
        <v>102</v>
      </c>
      <c r="G41" s="267"/>
      <c r="H41" s="114"/>
      <c r="I41" s="62"/>
      <c r="J41" s="47"/>
      <c r="K41" s="177"/>
      <c r="L41" s="179"/>
      <c r="M41" s="66"/>
      <c r="N41" s="43"/>
      <c r="O41" s="43"/>
      <c r="P41" s="43"/>
      <c r="Q41" s="43"/>
      <c r="R41" s="43"/>
    </row>
    <row r="42" spans="1:18" s="49" customFormat="1" ht="27.95" customHeight="1" x14ac:dyDescent="0.2">
      <c r="B42" s="272"/>
      <c r="C42" s="273"/>
      <c r="D42" s="261"/>
      <c r="F42" s="266" t="s">
        <v>103</v>
      </c>
      <c r="G42" s="267"/>
      <c r="H42" s="114"/>
      <c r="I42" s="62"/>
      <c r="J42" s="47"/>
      <c r="K42" s="177"/>
      <c r="L42" s="179"/>
      <c r="M42" s="66"/>
      <c r="N42" s="43"/>
      <c r="O42" s="43"/>
      <c r="P42" s="43"/>
      <c r="Q42" s="43"/>
      <c r="R42" s="43"/>
    </row>
    <row r="43" spans="1:18" s="49" customFormat="1" ht="27.95" customHeight="1" x14ac:dyDescent="0.2">
      <c r="B43" s="257" t="s">
        <v>143</v>
      </c>
      <c r="C43" s="258"/>
      <c r="D43" s="261"/>
      <c r="F43" s="213" t="s">
        <v>144</v>
      </c>
      <c r="G43" s="60" t="s">
        <v>145</v>
      </c>
      <c r="H43" s="114">
        <v>0</v>
      </c>
      <c r="I43" s="62"/>
      <c r="J43" s="47"/>
      <c r="K43" s="177"/>
      <c r="L43" s="179"/>
      <c r="M43" s="66"/>
      <c r="N43" s="43"/>
      <c r="O43" s="43"/>
      <c r="P43" s="43"/>
      <c r="Q43" s="43"/>
      <c r="R43" s="43"/>
    </row>
    <row r="44" spans="1:18" s="49" customFormat="1" ht="27.95" customHeight="1" thickBot="1" x14ac:dyDescent="0.25">
      <c r="B44" s="259"/>
      <c r="C44" s="260"/>
      <c r="D44" s="262"/>
      <c r="F44" s="213" t="s">
        <v>104</v>
      </c>
      <c r="G44" s="60" t="s">
        <v>145</v>
      </c>
      <c r="H44" s="114">
        <v>0</v>
      </c>
      <c r="I44" s="62"/>
      <c r="J44" s="47"/>
      <c r="K44" s="177"/>
      <c r="L44" s="179"/>
      <c r="M44" s="66"/>
      <c r="N44" s="43"/>
      <c r="O44" s="43"/>
      <c r="P44" s="43"/>
      <c r="Q44" s="43"/>
      <c r="R44" s="43"/>
    </row>
    <row r="45" spans="1:18" s="49" customFormat="1" ht="26.25" thickBot="1" x14ac:dyDescent="0.25">
      <c r="B45" s="263" t="s">
        <v>129</v>
      </c>
      <c r="C45" s="264"/>
      <c r="D45" s="265"/>
      <c r="F45" s="213" t="s">
        <v>104</v>
      </c>
      <c r="G45" s="60" t="s">
        <v>145</v>
      </c>
      <c r="H45" s="114">
        <v>0</v>
      </c>
      <c r="I45" s="62"/>
      <c r="J45" s="47"/>
      <c r="K45" s="177"/>
      <c r="L45" s="179"/>
      <c r="M45" s="66"/>
      <c r="N45" s="43"/>
      <c r="O45" s="43"/>
      <c r="P45" s="43"/>
      <c r="Q45" s="43"/>
      <c r="R45" s="43"/>
    </row>
    <row r="46" spans="1:18" s="49" customFormat="1" ht="27.95" customHeight="1" x14ac:dyDescent="0.2">
      <c r="B46" s="173" t="s">
        <v>130</v>
      </c>
      <c r="C46" s="174" t="s">
        <v>131</v>
      </c>
      <c r="D46" s="174" t="s">
        <v>146</v>
      </c>
      <c r="F46" s="213" t="s">
        <v>104</v>
      </c>
      <c r="G46" s="60" t="s">
        <v>145</v>
      </c>
      <c r="H46" s="114">
        <v>0</v>
      </c>
      <c r="I46" s="62"/>
      <c r="J46" s="47"/>
      <c r="K46" s="177"/>
      <c r="L46" s="179"/>
      <c r="M46" s="66"/>
      <c r="N46" s="43"/>
      <c r="O46" s="43"/>
      <c r="P46" s="43"/>
      <c r="Q46" s="43"/>
      <c r="R46" s="43"/>
    </row>
    <row r="47" spans="1:18" s="49" customFormat="1" ht="27.95" customHeight="1" x14ac:dyDescent="0.2">
      <c r="B47" s="216" t="s">
        <v>176</v>
      </c>
      <c r="C47" s="195"/>
      <c r="D47" s="200">
        <f>C47*H50</f>
        <v>0</v>
      </c>
      <c r="F47" s="266" t="s">
        <v>147</v>
      </c>
      <c r="G47" s="267" t="s">
        <v>145</v>
      </c>
      <c r="H47" s="114">
        <v>0</v>
      </c>
      <c r="I47" s="62"/>
      <c r="J47" s="47"/>
      <c r="K47" s="177" t="str">
        <f>B47</f>
        <v>[Category A]</v>
      </c>
      <c r="L47" s="181">
        <f>D47</f>
        <v>0</v>
      </c>
      <c r="M47" s="66"/>
      <c r="N47" s="43"/>
      <c r="O47" s="43"/>
      <c r="P47" s="43"/>
      <c r="Q47" s="43"/>
      <c r="R47" s="43"/>
    </row>
    <row r="48" spans="1:18" s="49" customFormat="1" ht="27.95" customHeight="1" thickBot="1" x14ac:dyDescent="0.25">
      <c r="B48" s="217" t="s">
        <v>177</v>
      </c>
      <c r="C48" s="196"/>
      <c r="D48" s="200">
        <f>C48*H50</f>
        <v>0</v>
      </c>
      <c r="F48" s="268" t="s">
        <v>148</v>
      </c>
      <c r="G48" s="269" t="s">
        <v>145</v>
      </c>
      <c r="H48" s="115">
        <f>SUM(H37:H47)</f>
        <v>0</v>
      </c>
      <c r="I48" s="64"/>
      <c r="J48" s="47"/>
      <c r="K48" s="177" t="str">
        <f>B48</f>
        <v>[Category B]</v>
      </c>
      <c r="L48" s="181">
        <f>D48</f>
        <v>0</v>
      </c>
      <c r="M48" s="66"/>
      <c r="N48" s="43"/>
      <c r="O48" s="43"/>
      <c r="P48" s="43"/>
      <c r="Q48" s="43"/>
      <c r="R48" s="43"/>
    </row>
    <row r="49" spans="1:18" s="49" customFormat="1" ht="27.95" customHeight="1" thickBot="1" x14ac:dyDescent="0.25">
      <c r="B49" s="96"/>
      <c r="C49" s="96"/>
      <c r="D49" s="96"/>
      <c r="F49" s="253" t="s">
        <v>106</v>
      </c>
      <c r="G49" s="254" t="s">
        <v>145</v>
      </c>
      <c r="H49" s="133"/>
      <c r="I49" s="134"/>
      <c r="J49" s="67"/>
      <c r="K49" s="177"/>
      <c r="L49" s="179"/>
      <c r="M49" s="66"/>
      <c r="N49" s="43"/>
      <c r="O49" s="43"/>
      <c r="P49" s="43"/>
      <c r="Q49" s="43"/>
      <c r="R49" s="43"/>
    </row>
    <row r="50" spans="1:18" s="49" customFormat="1" ht="27.95" customHeight="1" thickBot="1" x14ac:dyDescent="0.25">
      <c r="B50" s="96"/>
      <c r="C50" s="96"/>
      <c r="D50" s="96"/>
      <c r="F50" s="255" t="s">
        <v>149</v>
      </c>
      <c r="G50" s="256"/>
      <c r="H50" s="189">
        <f>SUM(H49,H48)</f>
        <v>0</v>
      </c>
      <c r="I50" s="190"/>
      <c r="J50" s="67"/>
      <c r="K50" s="177"/>
      <c r="L50" s="179"/>
      <c r="M50" s="66"/>
      <c r="N50" s="43"/>
      <c r="O50" s="43"/>
      <c r="P50" s="43"/>
      <c r="Q50" s="43"/>
      <c r="R50" s="43"/>
    </row>
    <row r="51" spans="1:18" s="49" customFormat="1" ht="27.95" customHeight="1" thickBot="1" x14ac:dyDescent="0.25">
      <c r="A51" s="59"/>
      <c r="B51" s="96"/>
      <c r="C51" s="96"/>
      <c r="D51" s="96"/>
      <c r="G51" s="25"/>
      <c r="H51" s="94"/>
      <c r="I51" s="96"/>
      <c r="J51" s="67"/>
      <c r="K51" s="177"/>
      <c r="L51" s="179"/>
      <c r="M51" s="66"/>
      <c r="N51" s="43"/>
      <c r="O51" s="43"/>
      <c r="P51" s="43"/>
      <c r="Q51" s="43"/>
      <c r="R51" s="43"/>
    </row>
    <row r="52" spans="1:18" s="49" customFormat="1" ht="27.95" customHeight="1" x14ac:dyDescent="0.2">
      <c r="A52" s="59">
        <f>(ROW()-3)/Offset_Contracts+1</f>
        <v>4.0625</v>
      </c>
      <c r="B52" s="263" t="s">
        <v>137</v>
      </c>
      <c r="C52" s="264"/>
      <c r="D52" s="265"/>
      <c r="F52" s="274" t="s">
        <v>138</v>
      </c>
      <c r="G52" s="275"/>
      <c r="H52" s="275"/>
      <c r="I52" s="58" t="s">
        <v>128</v>
      </c>
      <c r="J52" s="67"/>
      <c r="K52" s="177"/>
      <c r="L52" s="179"/>
      <c r="M52" s="66"/>
      <c r="N52" s="43"/>
      <c r="O52" s="43"/>
      <c r="P52" s="43"/>
      <c r="Q52" s="43"/>
      <c r="R52" s="43"/>
    </row>
    <row r="53" spans="1:18" s="49" customFormat="1" ht="27.95" customHeight="1" x14ac:dyDescent="0.2">
      <c r="B53" s="276" t="s">
        <v>188</v>
      </c>
      <c r="C53" s="277"/>
      <c r="D53" s="211"/>
      <c r="F53" s="266" t="s">
        <v>97</v>
      </c>
      <c r="G53" s="267"/>
      <c r="H53" s="114"/>
      <c r="I53" s="62"/>
      <c r="J53" s="47"/>
      <c r="K53" s="177"/>
      <c r="L53" s="179"/>
      <c r="M53" s="66"/>
      <c r="N53" s="43"/>
      <c r="O53" s="43"/>
      <c r="P53" s="43"/>
      <c r="Q53" s="43"/>
      <c r="R53" s="43"/>
    </row>
    <row r="54" spans="1:18" s="49" customFormat="1" ht="27.95" customHeight="1" x14ac:dyDescent="0.2">
      <c r="B54" s="276" t="s">
        <v>139</v>
      </c>
      <c r="C54" s="277"/>
      <c r="D54" s="211"/>
      <c r="F54" s="266" t="s">
        <v>98</v>
      </c>
      <c r="G54" s="267"/>
      <c r="H54" s="114"/>
      <c r="I54" s="62"/>
      <c r="J54" s="47"/>
      <c r="K54" s="177"/>
      <c r="L54" s="179"/>
      <c r="M54" s="66"/>
      <c r="N54" s="43"/>
      <c r="O54" s="43"/>
      <c r="P54" s="43"/>
      <c r="Q54" s="43"/>
      <c r="R54" s="43"/>
    </row>
    <row r="55" spans="1:18" s="49" customFormat="1" ht="27.95" customHeight="1" x14ac:dyDescent="0.2">
      <c r="B55" s="270" t="s">
        <v>140</v>
      </c>
      <c r="C55" s="271"/>
      <c r="D55" s="211"/>
      <c r="F55" s="266" t="s">
        <v>100</v>
      </c>
      <c r="G55" s="267"/>
      <c r="H55" s="114">
        <v>0</v>
      </c>
      <c r="I55" s="62"/>
      <c r="J55" s="47"/>
      <c r="K55" s="177"/>
      <c r="L55" s="179"/>
      <c r="M55" s="66"/>
      <c r="N55" s="43"/>
      <c r="O55" s="43"/>
      <c r="P55" s="43"/>
      <c r="Q55" s="43"/>
      <c r="R55" s="43"/>
    </row>
    <row r="56" spans="1:18" s="49" customFormat="1" ht="27.95" customHeight="1" x14ac:dyDescent="0.2">
      <c r="B56" s="270" t="s">
        <v>141</v>
      </c>
      <c r="C56" s="271"/>
      <c r="D56" s="211"/>
      <c r="F56" s="266" t="s">
        <v>101</v>
      </c>
      <c r="G56" s="267"/>
      <c r="H56" s="114">
        <v>0</v>
      </c>
      <c r="I56" s="62"/>
      <c r="J56" s="47"/>
      <c r="K56" s="177"/>
      <c r="L56" s="179"/>
      <c r="M56" s="66"/>
      <c r="N56" s="43"/>
      <c r="O56" s="43"/>
      <c r="P56" s="43"/>
      <c r="Q56" s="43"/>
      <c r="R56" s="43"/>
    </row>
    <row r="57" spans="1:18" s="49" customFormat="1" ht="27.95" customHeight="1" x14ac:dyDescent="0.2">
      <c r="B57" s="257" t="s">
        <v>142</v>
      </c>
      <c r="C57" s="258"/>
      <c r="D57" s="261"/>
      <c r="F57" s="266" t="s">
        <v>102</v>
      </c>
      <c r="G57" s="267"/>
      <c r="H57" s="114"/>
      <c r="I57" s="62"/>
      <c r="J57" s="47"/>
      <c r="K57" s="177"/>
      <c r="L57" s="179"/>
      <c r="M57" s="66"/>
      <c r="N57" s="43"/>
      <c r="O57" s="43"/>
      <c r="P57" s="43"/>
      <c r="Q57" s="43"/>
      <c r="R57" s="43"/>
    </row>
    <row r="58" spans="1:18" s="49" customFormat="1" ht="27.95" customHeight="1" x14ac:dyDescent="0.2">
      <c r="B58" s="272"/>
      <c r="C58" s="273"/>
      <c r="D58" s="261"/>
      <c r="F58" s="266" t="s">
        <v>103</v>
      </c>
      <c r="G58" s="267"/>
      <c r="H58" s="114"/>
      <c r="I58" s="62"/>
      <c r="J58" s="47"/>
      <c r="K58" s="177"/>
      <c r="L58" s="179"/>
      <c r="M58" s="66"/>
      <c r="N58" s="43"/>
      <c r="O58" s="43"/>
      <c r="P58" s="43"/>
      <c r="Q58" s="43"/>
      <c r="R58" s="43"/>
    </row>
    <row r="59" spans="1:18" s="49" customFormat="1" ht="27.95" customHeight="1" x14ac:dyDescent="0.2">
      <c r="B59" s="257" t="s">
        <v>143</v>
      </c>
      <c r="C59" s="258"/>
      <c r="D59" s="261"/>
      <c r="F59" s="213" t="s">
        <v>144</v>
      </c>
      <c r="G59" s="60" t="s">
        <v>145</v>
      </c>
      <c r="H59" s="114">
        <v>0</v>
      </c>
      <c r="I59" s="62"/>
      <c r="J59" s="47"/>
      <c r="K59" s="177"/>
      <c r="L59" s="179"/>
      <c r="M59" s="66"/>
      <c r="N59" s="43"/>
      <c r="O59" s="43"/>
      <c r="P59" s="43"/>
      <c r="Q59" s="43"/>
      <c r="R59" s="43"/>
    </row>
    <row r="60" spans="1:18" s="49" customFormat="1" ht="27.95" customHeight="1" thickBot="1" x14ac:dyDescent="0.25">
      <c r="B60" s="259"/>
      <c r="C60" s="260"/>
      <c r="D60" s="262"/>
      <c r="F60" s="213" t="s">
        <v>104</v>
      </c>
      <c r="G60" s="60" t="s">
        <v>145</v>
      </c>
      <c r="H60" s="114">
        <v>0</v>
      </c>
      <c r="I60" s="62"/>
      <c r="J60" s="47"/>
      <c r="K60" s="177"/>
      <c r="L60" s="179"/>
      <c r="M60" s="66"/>
      <c r="N60" s="43"/>
      <c r="O60" s="43"/>
      <c r="P60" s="43"/>
      <c r="Q60" s="43"/>
      <c r="R60" s="43"/>
    </row>
    <row r="61" spans="1:18" s="49" customFormat="1" ht="26.25" thickBot="1" x14ac:dyDescent="0.25">
      <c r="B61" s="263" t="s">
        <v>129</v>
      </c>
      <c r="C61" s="264"/>
      <c r="D61" s="265"/>
      <c r="F61" s="213" t="s">
        <v>104</v>
      </c>
      <c r="G61" s="60" t="s">
        <v>145</v>
      </c>
      <c r="H61" s="114">
        <v>0</v>
      </c>
      <c r="I61" s="62"/>
      <c r="J61" s="47"/>
      <c r="K61" s="177"/>
      <c r="L61" s="179"/>
      <c r="M61" s="66"/>
      <c r="N61" s="43"/>
      <c r="O61" s="43"/>
      <c r="P61" s="43"/>
      <c r="Q61" s="43"/>
      <c r="R61" s="43"/>
    </row>
    <row r="62" spans="1:18" s="49" customFormat="1" ht="27.95" customHeight="1" x14ac:dyDescent="0.2">
      <c r="B62" s="173" t="s">
        <v>130</v>
      </c>
      <c r="C62" s="174" t="s">
        <v>131</v>
      </c>
      <c r="D62" s="174" t="s">
        <v>146</v>
      </c>
      <c r="F62" s="213" t="s">
        <v>104</v>
      </c>
      <c r="G62" s="60" t="s">
        <v>145</v>
      </c>
      <c r="H62" s="114">
        <v>0</v>
      </c>
      <c r="I62" s="62"/>
      <c r="J62" s="47"/>
      <c r="K62" s="177"/>
      <c r="L62" s="179"/>
      <c r="M62" s="66"/>
      <c r="N62" s="43"/>
      <c r="O62" s="43"/>
      <c r="P62" s="43"/>
      <c r="Q62" s="43"/>
      <c r="R62" s="43"/>
    </row>
    <row r="63" spans="1:18" s="49" customFormat="1" ht="27.95" customHeight="1" x14ac:dyDescent="0.2">
      <c r="B63" s="216" t="s">
        <v>176</v>
      </c>
      <c r="C63" s="195"/>
      <c r="D63" s="200">
        <f>C63*H66</f>
        <v>0</v>
      </c>
      <c r="F63" s="266" t="s">
        <v>147</v>
      </c>
      <c r="G63" s="267" t="s">
        <v>145</v>
      </c>
      <c r="H63" s="114">
        <v>0</v>
      </c>
      <c r="I63" s="62"/>
      <c r="J63" s="47"/>
      <c r="K63" s="177" t="str">
        <f>B63</f>
        <v>[Category A]</v>
      </c>
      <c r="L63" s="181">
        <f>D63</f>
        <v>0</v>
      </c>
      <c r="M63" s="66"/>
      <c r="N63" s="43"/>
      <c r="O63" s="43"/>
      <c r="P63" s="43"/>
      <c r="Q63" s="43"/>
      <c r="R63" s="43"/>
    </row>
    <row r="64" spans="1:18" s="49" customFormat="1" ht="27.95" customHeight="1" thickBot="1" x14ac:dyDescent="0.25">
      <c r="B64" s="217" t="s">
        <v>177</v>
      </c>
      <c r="C64" s="196"/>
      <c r="D64" s="200">
        <f>C64*H66</f>
        <v>0</v>
      </c>
      <c r="F64" s="268" t="s">
        <v>148</v>
      </c>
      <c r="G64" s="269" t="s">
        <v>145</v>
      </c>
      <c r="H64" s="115">
        <f>SUM(H53:H63)</f>
        <v>0</v>
      </c>
      <c r="I64" s="64"/>
      <c r="J64" s="47"/>
      <c r="K64" s="177" t="str">
        <f>B64</f>
        <v>[Category B]</v>
      </c>
      <c r="L64" s="181">
        <f>D64</f>
        <v>0</v>
      </c>
      <c r="M64" s="66"/>
      <c r="N64" s="43"/>
      <c r="O64" s="43"/>
      <c r="P64" s="43"/>
      <c r="Q64" s="43"/>
      <c r="R64" s="43"/>
    </row>
    <row r="65" spans="1:18" s="49" customFormat="1" ht="27.95" customHeight="1" thickBot="1" x14ac:dyDescent="0.25">
      <c r="B65" s="96"/>
      <c r="C65" s="96"/>
      <c r="D65" s="96"/>
      <c r="F65" s="253" t="s">
        <v>106</v>
      </c>
      <c r="G65" s="254" t="s">
        <v>145</v>
      </c>
      <c r="H65" s="133"/>
      <c r="I65" s="134"/>
      <c r="J65" s="67"/>
      <c r="K65" s="177"/>
      <c r="L65" s="179"/>
      <c r="M65" s="66"/>
      <c r="N65" s="43"/>
      <c r="O65" s="43"/>
      <c r="P65" s="43"/>
      <c r="Q65" s="43"/>
      <c r="R65" s="43"/>
    </row>
    <row r="66" spans="1:18" s="49" customFormat="1" ht="27.95" customHeight="1" thickBot="1" x14ac:dyDescent="0.25">
      <c r="B66" s="96"/>
      <c r="C66" s="96"/>
      <c r="D66" s="96"/>
      <c r="F66" s="255" t="s">
        <v>149</v>
      </c>
      <c r="G66" s="256"/>
      <c r="H66" s="189">
        <f>SUM(H65,H64)</f>
        <v>0</v>
      </c>
      <c r="I66" s="190"/>
      <c r="J66" s="67"/>
      <c r="K66" s="177"/>
      <c r="L66" s="179"/>
      <c r="M66" s="66"/>
      <c r="N66" s="43"/>
      <c r="O66" s="43"/>
      <c r="P66" s="43"/>
      <c r="Q66" s="43"/>
      <c r="R66" s="43"/>
    </row>
    <row r="67" spans="1:18" s="49" customFormat="1" ht="27.95" customHeight="1" thickBot="1" x14ac:dyDescent="0.25">
      <c r="A67" s="59"/>
      <c r="B67" s="96"/>
      <c r="C67" s="96"/>
      <c r="D67" s="96"/>
      <c r="G67" s="25"/>
      <c r="H67" s="94"/>
      <c r="I67" s="96"/>
      <c r="J67" s="67"/>
      <c r="K67" s="177"/>
      <c r="L67" s="179"/>
      <c r="M67" s="66"/>
      <c r="N67" s="43"/>
      <c r="O67" s="43"/>
      <c r="P67" s="43"/>
      <c r="Q67" s="43"/>
      <c r="R67" s="43"/>
    </row>
    <row r="68" spans="1:18" s="49" customFormat="1" ht="27.95" customHeight="1" x14ac:dyDescent="0.2">
      <c r="A68" s="59">
        <f>(ROW()-3)/Offset_Contracts+1</f>
        <v>5.0625</v>
      </c>
      <c r="B68" s="263" t="s">
        <v>137</v>
      </c>
      <c r="C68" s="264"/>
      <c r="D68" s="265"/>
      <c r="F68" s="274" t="s">
        <v>138</v>
      </c>
      <c r="G68" s="275"/>
      <c r="H68" s="275"/>
      <c r="I68" s="58" t="s">
        <v>128</v>
      </c>
      <c r="J68" s="67"/>
      <c r="K68" s="177"/>
      <c r="L68" s="179"/>
      <c r="M68" s="66"/>
      <c r="N68" s="43"/>
      <c r="O68" s="43"/>
      <c r="P68" s="43"/>
      <c r="Q68" s="43"/>
      <c r="R68" s="43"/>
    </row>
    <row r="69" spans="1:18" s="49" customFormat="1" ht="27.95" customHeight="1" x14ac:dyDescent="0.2">
      <c r="B69" s="276" t="s">
        <v>188</v>
      </c>
      <c r="C69" s="277"/>
      <c r="D69" s="211"/>
      <c r="F69" s="266" t="s">
        <v>97</v>
      </c>
      <c r="G69" s="267"/>
      <c r="H69" s="114"/>
      <c r="I69" s="62"/>
      <c r="J69" s="47"/>
      <c r="K69" s="177"/>
      <c r="L69" s="179"/>
      <c r="M69" s="66"/>
      <c r="N69" s="43"/>
      <c r="O69" s="43"/>
      <c r="P69" s="43"/>
      <c r="Q69" s="43"/>
      <c r="R69" s="43"/>
    </row>
    <row r="70" spans="1:18" s="49" customFormat="1" ht="27.95" customHeight="1" x14ac:dyDescent="0.2">
      <c r="B70" s="276" t="s">
        <v>139</v>
      </c>
      <c r="C70" s="277"/>
      <c r="D70" s="211"/>
      <c r="F70" s="266" t="s">
        <v>98</v>
      </c>
      <c r="G70" s="267"/>
      <c r="H70" s="114"/>
      <c r="I70" s="62"/>
      <c r="J70" s="47"/>
      <c r="K70" s="177"/>
      <c r="L70" s="179"/>
      <c r="M70" s="66"/>
      <c r="N70" s="43"/>
      <c r="O70" s="43"/>
      <c r="P70" s="43"/>
      <c r="Q70" s="43"/>
      <c r="R70" s="43"/>
    </row>
    <row r="71" spans="1:18" s="49" customFormat="1" ht="27.95" customHeight="1" x14ac:dyDescent="0.2">
      <c r="B71" s="270" t="s">
        <v>140</v>
      </c>
      <c r="C71" s="271"/>
      <c r="D71" s="211"/>
      <c r="F71" s="266" t="s">
        <v>100</v>
      </c>
      <c r="G71" s="267"/>
      <c r="H71" s="114">
        <v>0</v>
      </c>
      <c r="I71" s="62"/>
      <c r="J71" s="47"/>
      <c r="K71" s="177"/>
      <c r="L71" s="179"/>
      <c r="M71" s="66"/>
      <c r="N71" s="43"/>
      <c r="O71" s="43"/>
      <c r="P71" s="43"/>
      <c r="Q71" s="43"/>
      <c r="R71" s="43"/>
    </row>
    <row r="72" spans="1:18" s="49" customFormat="1" ht="27.95" customHeight="1" x14ac:dyDescent="0.2">
      <c r="B72" s="270" t="s">
        <v>141</v>
      </c>
      <c r="C72" s="271"/>
      <c r="D72" s="211"/>
      <c r="F72" s="266" t="s">
        <v>101</v>
      </c>
      <c r="G72" s="267"/>
      <c r="H72" s="114">
        <v>0</v>
      </c>
      <c r="I72" s="62"/>
      <c r="J72" s="47"/>
      <c r="K72" s="177"/>
      <c r="L72" s="179"/>
      <c r="M72" s="66"/>
      <c r="N72" s="43"/>
      <c r="O72" s="43"/>
      <c r="P72" s="43"/>
      <c r="Q72" s="43"/>
      <c r="R72" s="43"/>
    </row>
    <row r="73" spans="1:18" s="49" customFormat="1" ht="27.95" customHeight="1" x14ac:dyDescent="0.2">
      <c r="B73" s="257" t="s">
        <v>142</v>
      </c>
      <c r="C73" s="258"/>
      <c r="D73" s="261"/>
      <c r="F73" s="266" t="s">
        <v>102</v>
      </c>
      <c r="G73" s="267"/>
      <c r="H73" s="114"/>
      <c r="I73" s="62"/>
      <c r="J73" s="47"/>
      <c r="K73" s="177"/>
      <c r="L73" s="179"/>
      <c r="M73" s="66"/>
      <c r="N73" s="43"/>
      <c r="O73" s="43"/>
      <c r="P73" s="43"/>
      <c r="Q73" s="43"/>
      <c r="R73" s="43"/>
    </row>
    <row r="74" spans="1:18" s="49" customFormat="1" ht="27.95" customHeight="1" x14ac:dyDescent="0.2">
      <c r="B74" s="272"/>
      <c r="C74" s="273"/>
      <c r="D74" s="261"/>
      <c r="F74" s="266" t="s">
        <v>103</v>
      </c>
      <c r="G74" s="267"/>
      <c r="H74" s="114"/>
      <c r="I74" s="62"/>
      <c r="J74" s="47"/>
      <c r="K74" s="177"/>
      <c r="L74" s="179"/>
      <c r="M74" s="66"/>
      <c r="N74" s="43"/>
      <c r="O74" s="43"/>
      <c r="P74" s="43"/>
      <c r="Q74" s="43"/>
      <c r="R74" s="43"/>
    </row>
    <row r="75" spans="1:18" s="49" customFormat="1" ht="27.95" customHeight="1" x14ac:dyDescent="0.2">
      <c r="B75" s="257" t="s">
        <v>143</v>
      </c>
      <c r="C75" s="258"/>
      <c r="D75" s="261"/>
      <c r="F75" s="213" t="s">
        <v>144</v>
      </c>
      <c r="G75" s="60" t="s">
        <v>145</v>
      </c>
      <c r="H75" s="114">
        <v>0</v>
      </c>
      <c r="I75" s="62"/>
      <c r="J75" s="47"/>
      <c r="K75" s="177"/>
      <c r="L75" s="179"/>
      <c r="M75" s="66"/>
      <c r="N75" s="43"/>
      <c r="O75" s="43"/>
      <c r="P75" s="43"/>
      <c r="Q75" s="43"/>
      <c r="R75" s="43"/>
    </row>
    <row r="76" spans="1:18" s="49" customFormat="1" ht="27.95" customHeight="1" thickBot="1" x14ac:dyDescent="0.25">
      <c r="B76" s="259"/>
      <c r="C76" s="260"/>
      <c r="D76" s="262"/>
      <c r="F76" s="213" t="s">
        <v>104</v>
      </c>
      <c r="G76" s="60" t="s">
        <v>145</v>
      </c>
      <c r="H76" s="114">
        <v>0</v>
      </c>
      <c r="I76" s="62"/>
      <c r="J76" s="47"/>
      <c r="K76" s="177"/>
      <c r="L76" s="179"/>
      <c r="M76" s="66"/>
      <c r="N76" s="43"/>
      <c r="O76" s="43"/>
      <c r="P76" s="43"/>
      <c r="Q76" s="43"/>
      <c r="R76" s="43"/>
    </row>
    <row r="77" spans="1:18" s="49" customFormat="1" ht="26.25" thickBot="1" x14ac:dyDescent="0.25">
      <c r="B77" s="263" t="s">
        <v>129</v>
      </c>
      <c r="C77" s="264"/>
      <c r="D77" s="265"/>
      <c r="F77" s="213" t="s">
        <v>104</v>
      </c>
      <c r="G77" s="60" t="s">
        <v>145</v>
      </c>
      <c r="H77" s="114">
        <v>0</v>
      </c>
      <c r="I77" s="62"/>
      <c r="J77" s="47"/>
      <c r="K77" s="177"/>
      <c r="L77" s="179"/>
      <c r="M77" s="66"/>
      <c r="N77" s="43"/>
      <c r="O77" s="43"/>
      <c r="P77" s="43"/>
      <c r="Q77" s="43"/>
      <c r="R77" s="43"/>
    </row>
    <row r="78" spans="1:18" s="49" customFormat="1" ht="27.95" customHeight="1" x14ac:dyDescent="0.2">
      <c r="B78" s="173" t="s">
        <v>130</v>
      </c>
      <c r="C78" s="174" t="s">
        <v>131</v>
      </c>
      <c r="D78" s="174" t="s">
        <v>146</v>
      </c>
      <c r="F78" s="213" t="s">
        <v>104</v>
      </c>
      <c r="G78" s="60" t="s">
        <v>145</v>
      </c>
      <c r="H78" s="114">
        <v>0</v>
      </c>
      <c r="I78" s="62"/>
      <c r="J78" s="47"/>
      <c r="K78" s="177"/>
      <c r="L78" s="179"/>
      <c r="M78" s="66"/>
      <c r="N78" s="43"/>
      <c r="O78" s="43"/>
      <c r="P78" s="43"/>
      <c r="Q78" s="43"/>
      <c r="R78" s="43"/>
    </row>
    <row r="79" spans="1:18" s="49" customFormat="1" ht="27.95" customHeight="1" x14ac:dyDescent="0.2">
      <c r="B79" s="216" t="s">
        <v>176</v>
      </c>
      <c r="C79" s="195"/>
      <c r="D79" s="200">
        <f>C79*H82</f>
        <v>0</v>
      </c>
      <c r="F79" s="266" t="s">
        <v>147</v>
      </c>
      <c r="G79" s="267" t="s">
        <v>145</v>
      </c>
      <c r="H79" s="114">
        <v>0</v>
      </c>
      <c r="I79" s="62"/>
      <c r="J79" s="47"/>
      <c r="K79" s="177" t="str">
        <f>B79</f>
        <v>[Category A]</v>
      </c>
      <c r="L79" s="181">
        <f>D79</f>
        <v>0</v>
      </c>
      <c r="M79" s="66"/>
      <c r="N79" s="43"/>
      <c r="O79" s="43"/>
      <c r="P79" s="43"/>
      <c r="Q79" s="43"/>
      <c r="R79" s="43"/>
    </row>
    <row r="80" spans="1:18" s="49" customFormat="1" ht="27.95" customHeight="1" thickBot="1" x14ac:dyDescent="0.25">
      <c r="B80" s="217" t="s">
        <v>177</v>
      </c>
      <c r="C80" s="196"/>
      <c r="D80" s="200">
        <f>C80*H82</f>
        <v>0</v>
      </c>
      <c r="F80" s="268" t="s">
        <v>148</v>
      </c>
      <c r="G80" s="269" t="s">
        <v>145</v>
      </c>
      <c r="H80" s="115">
        <f>SUM(H69:H79)</f>
        <v>0</v>
      </c>
      <c r="I80" s="64"/>
      <c r="J80" s="47"/>
      <c r="K80" s="177" t="str">
        <f>B80</f>
        <v>[Category B]</v>
      </c>
      <c r="L80" s="181">
        <f>D80</f>
        <v>0</v>
      </c>
      <c r="M80" s="66"/>
      <c r="N80" s="43"/>
      <c r="O80" s="43"/>
      <c r="P80" s="43"/>
      <c r="Q80" s="43"/>
      <c r="R80" s="43"/>
    </row>
    <row r="81" spans="1:18" s="49" customFormat="1" ht="27.95" customHeight="1" thickBot="1" x14ac:dyDescent="0.25">
      <c r="B81" s="96"/>
      <c r="C81" s="96"/>
      <c r="D81" s="96"/>
      <c r="F81" s="253" t="s">
        <v>106</v>
      </c>
      <c r="G81" s="254" t="s">
        <v>145</v>
      </c>
      <c r="H81" s="133"/>
      <c r="I81" s="134"/>
      <c r="J81" s="67"/>
      <c r="K81" s="177"/>
      <c r="L81" s="179"/>
      <c r="M81" s="66"/>
      <c r="N81" s="43"/>
      <c r="O81" s="43"/>
      <c r="P81" s="43"/>
      <c r="Q81" s="43"/>
      <c r="R81" s="43"/>
    </row>
    <row r="82" spans="1:18" s="49" customFormat="1" ht="27.95" customHeight="1" thickBot="1" x14ac:dyDescent="0.25">
      <c r="B82" s="96"/>
      <c r="C82" s="96"/>
      <c r="D82" s="96"/>
      <c r="F82" s="255" t="s">
        <v>149</v>
      </c>
      <c r="G82" s="256"/>
      <c r="H82" s="189">
        <f>SUM(H81,H80)</f>
        <v>0</v>
      </c>
      <c r="I82" s="190"/>
      <c r="J82" s="67"/>
      <c r="K82" s="177"/>
      <c r="L82" s="179"/>
      <c r="M82" s="66"/>
      <c r="N82" s="43"/>
      <c r="O82" s="43"/>
      <c r="P82" s="43"/>
      <c r="Q82" s="43"/>
      <c r="R82" s="43"/>
    </row>
    <row r="83" spans="1:18" s="49" customFormat="1" ht="27.95" customHeight="1" thickBot="1" x14ac:dyDescent="0.25">
      <c r="A83" s="59"/>
      <c r="B83" s="96"/>
      <c r="C83" s="96"/>
      <c r="D83" s="96"/>
      <c r="G83" s="25"/>
      <c r="H83" s="94"/>
      <c r="I83" s="96"/>
      <c r="J83" s="67"/>
      <c r="K83" s="177"/>
      <c r="L83" s="179"/>
      <c r="M83" s="66"/>
      <c r="N83" s="43"/>
      <c r="O83" s="43"/>
      <c r="P83" s="43"/>
      <c r="Q83" s="43"/>
      <c r="R83" s="43"/>
    </row>
    <row r="84" spans="1:18" s="49" customFormat="1" ht="27.95" customHeight="1" x14ac:dyDescent="0.2">
      <c r="A84" s="59">
        <f>(ROW()-3)/Offset_Contracts+1</f>
        <v>6.0625</v>
      </c>
      <c r="B84" s="263" t="s">
        <v>137</v>
      </c>
      <c r="C84" s="264"/>
      <c r="D84" s="265"/>
      <c r="F84" s="274" t="s">
        <v>138</v>
      </c>
      <c r="G84" s="275"/>
      <c r="H84" s="275"/>
      <c r="I84" s="58" t="s">
        <v>128</v>
      </c>
      <c r="J84" s="67"/>
      <c r="K84" s="177"/>
      <c r="L84" s="179"/>
      <c r="M84" s="66"/>
      <c r="N84" s="43"/>
      <c r="O84" s="43"/>
      <c r="P84" s="43"/>
      <c r="Q84" s="43"/>
      <c r="R84" s="43"/>
    </row>
    <row r="85" spans="1:18" s="49" customFormat="1" ht="27.95" customHeight="1" x14ac:dyDescent="0.2">
      <c r="B85" s="276" t="s">
        <v>188</v>
      </c>
      <c r="C85" s="277"/>
      <c r="D85" s="211"/>
      <c r="F85" s="266" t="s">
        <v>97</v>
      </c>
      <c r="G85" s="267"/>
      <c r="H85" s="114"/>
      <c r="I85" s="62"/>
      <c r="J85" s="47"/>
      <c r="K85" s="177"/>
      <c r="L85" s="179"/>
      <c r="M85" s="66"/>
      <c r="N85" s="43"/>
      <c r="O85" s="43"/>
      <c r="P85" s="43"/>
      <c r="Q85" s="43"/>
      <c r="R85" s="43"/>
    </row>
    <row r="86" spans="1:18" s="49" customFormat="1" ht="27.95" customHeight="1" x14ac:dyDescent="0.2">
      <c r="B86" s="276" t="s">
        <v>139</v>
      </c>
      <c r="C86" s="277"/>
      <c r="D86" s="211"/>
      <c r="F86" s="266" t="s">
        <v>98</v>
      </c>
      <c r="G86" s="267"/>
      <c r="H86" s="114"/>
      <c r="I86" s="62"/>
      <c r="J86" s="47"/>
      <c r="K86" s="177"/>
      <c r="L86" s="179"/>
      <c r="M86" s="66"/>
      <c r="N86" s="43"/>
      <c r="O86" s="43"/>
      <c r="P86" s="43"/>
      <c r="Q86" s="43"/>
      <c r="R86" s="43"/>
    </row>
    <row r="87" spans="1:18" s="49" customFormat="1" ht="27.95" customHeight="1" x14ac:dyDescent="0.2">
      <c r="B87" s="270" t="s">
        <v>140</v>
      </c>
      <c r="C87" s="271"/>
      <c r="D87" s="211"/>
      <c r="F87" s="266" t="s">
        <v>100</v>
      </c>
      <c r="G87" s="267"/>
      <c r="H87" s="114">
        <v>0</v>
      </c>
      <c r="I87" s="62"/>
      <c r="J87" s="47"/>
      <c r="K87" s="177"/>
      <c r="L87" s="179"/>
      <c r="M87" s="66"/>
      <c r="N87" s="43"/>
      <c r="O87" s="43"/>
      <c r="P87" s="43"/>
      <c r="Q87" s="43"/>
      <c r="R87" s="43"/>
    </row>
    <row r="88" spans="1:18" s="49" customFormat="1" ht="27.95" customHeight="1" x14ac:dyDescent="0.2">
      <c r="B88" s="270" t="s">
        <v>141</v>
      </c>
      <c r="C88" s="271"/>
      <c r="D88" s="211"/>
      <c r="F88" s="266" t="s">
        <v>101</v>
      </c>
      <c r="G88" s="267"/>
      <c r="H88" s="114">
        <v>0</v>
      </c>
      <c r="I88" s="62"/>
      <c r="J88" s="47"/>
      <c r="K88" s="177"/>
      <c r="L88" s="179"/>
      <c r="M88" s="66"/>
      <c r="N88" s="43"/>
      <c r="O88" s="43"/>
      <c r="P88" s="43"/>
      <c r="Q88" s="43"/>
      <c r="R88" s="43"/>
    </row>
    <row r="89" spans="1:18" s="49" customFormat="1" ht="27.95" customHeight="1" x14ac:dyDescent="0.2">
      <c r="B89" s="257" t="s">
        <v>142</v>
      </c>
      <c r="C89" s="258"/>
      <c r="D89" s="261"/>
      <c r="F89" s="266" t="s">
        <v>102</v>
      </c>
      <c r="G89" s="267"/>
      <c r="H89" s="114"/>
      <c r="I89" s="62"/>
      <c r="J89" s="47"/>
      <c r="K89" s="177"/>
      <c r="L89" s="179"/>
      <c r="M89" s="66"/>
      <c r="N89" s="43"/>
      <c r="O89" s="43"/>
      <c r="P89" s="43"/>
      <c r="Q89" s="43"/>
      <c r="R89" s="43"/>
    </row>
    <row r="90" spans="1:18" s="49" customFormat="1" ht="27.95" customHeight="1" x14ac:dyDescent="0.2">
      <c r="B90" s="272"/>
      <c r="C90" s="273"/>
      <c r="D90" s="261"/>
      <c r="F90" s="266" t="s">
        <v>103</v>
      </c>
      <c r="G90" s="267"/>
      <c r="H90" s="114"/>
      <c r="I90" s="62"/>
      <c r="J90" s="47"/>
      <c r="K90" s="177"/>
      <c r="L90" s="179"/>
      <c r="M90" s="66"/>
      <c r="N90" s="43"/>
      <c r="O90" s="43"/>
      <c r="P90" s="43"/>
      <c r="Q90" s="43"/>
      <c r="R90" s="43"/>
    </row>
    <row r="91" spans="1:18" s="49" customFormat="1" ht="27.95" customHeight="1" x14ac:dyDescent="0.2">
      <c r="B91" s="257" t="s">
        <v>143</v>
      </c>
      <c r="C91" s="258"/>
      <c r="D91" s="261"/>
      <c r="F91" s="213" t="s">
        <v>144</v>
      </c>
      <c r="G91" s="60" t="s">
        <v>145</v>
      </c>
      <c r="H91" s="114">
        <v>0</v>
      </c>
      <c r="I91" s="62"/>
      <c r="J91" s="47"/>
      <c r="K91" s="177"/>
      <c r="L91" s="179"/>
      <c r="M91" s="66"/>
      <c r="N91" s="43"/>
      <c r="O91" s="43"/>
      <c r="P91" s="43"/>
      <c r="Q91" s="43"/>
      <c r="R91" s="43"/>
    </row>
    <row r="92" spans="1:18" s="49" customFormat="1" ht="27.95" customHeight="1" thickBot="1" x14ac:dyDescent="0.25">
      <c r="B92" s="259"/>
      <c r="C92" s="260"/>
      <c r="D92" s="262"/>
      <c r="F92" s="213" t="s">
        <v>104</v>
      </c>
      <c r="G92" s="60" t="s">
        <v>145</v>
      </c>
      <c r="H92" s="114">
        <v>0</v>
      </c>
      <c r="I92" s="62"/>
      <c r="J92" s="47"/>
      <c r="K92" s="177"/>
      <c r="L92" s="179"/>
      <c r="M92" s="66"/>
      <c r="N92" s="43"/>
      <c r="O92" s="43"/>
      <c r="P92" s="43"/>
      <c r="Q92" s="43"/>
      <c r="R92" s="43"/>
    </row>
    <row r="93" spans="1:18" s="49" customFormat="1" ht="26.25" thickBot="1" x14ac:dyDescent="0.25">
      <c r="B93" s="263" t="s">
        <v>129</v>
      </c>
      <c r="C93" s="264"/>
      <c r="D93" s="265"/>
      <c r="F93" s="213" t="s">
        <v>104</v>
      </c>
      <c r="G93" s="60" t="s">
        <v>145</v>
      </c>
      <c r="H93" s="114">
        <v>0</v>
      </c>
      <c r="I93" s="62"/>
      <c r="J93" s="47"/>
      <c r="K93" s="177"/>
      <c r="L93" s="179"/>
      <c r="M93" s="66"/>
      <c r="N93" s="43"/>
      <c r="O93" s="43"/>
      <c r="P93" s="43"/>
      <c r="Q93" s="43"/>
      <c r="R93" s="43"/>
    </row>
    <row r="94" spans="1:18" s="49" customFormat="1" ht="27.95" customHeight="1" x14ac:dyDescent="0.2">
      <c r="B94" s="173" t="s">
        <v>130</v>
      </c>
      <c r="C94" s="174" t="s">
        <v>131</v>
      </c>
      <c r="D94" s="174" t="s">
        <v>146</v>
      </c>
      <c r="F94" s="213" t="s">
        <v>104</v>
      </c>
      <c r="G94" s="60" t="s">
        <v>145</v>
      </c>
      <c r="H94" s="114">
        <v>0</v>
      </c>
      <c r="I94" s="62"/>
      <c r="J94" s="47"/>
      <c r="K94" s="177"/>
      <c r="L94" s="179"/>
      <c r="M94" s="66"/>
      <c r="N94" s="43"/>
      <c r="O94" s="43"/>
      <c r="P94" s="43"/>
      <c r="Q94" s="43"/>
      <c r="R94" s="43"/>
    </row>
    <row r="95" spans="1:18" s="49" customFormat="1" ht="27.95" customHeight="1" x14ac:dyDescent="0.2">
      <c r="B95" s="216" t="s">
        <v>176</v>
      </c>
      <c r="C95" s="195"/>
      <c r="D95" s="200">
        <f>C95*H98</f>
        <v>0</v>
      </c>
      <c r="F95" s="266" t="s">
        <v>147</v>
      </c>
      <c r="G95" s="267" t="s">
        <v>145</v>
      </c>
      <c r="H95" s="114">
        <v>0</v>
      </c>
      <c r="I95" s="62"/>
      <c r="J95" s="47"/>
      <c r="K95" s="177" t="str">
        <f>B95</f>
        <v>[Category A]</v>
      </c>
      <c r="L95" s="181">
        <f>D95</f>
        <v>0</v>
      </c>
      <c r="M95" s="66"/>
      <c r="N95" s="43"/>
      <c r="O95" s="43"/>
      <c r="P95" s="43"/>
      <c r="Q95" s="43"/>
      <c r="R95" s="43"/>
    </row>
    <row r="96" spans="1:18" s="49" customFormat="1" ht="27.95" customHeight="1" thickBot="1" x14ac:dyDescent="0.25">
      <c r="B96" s="217" t="s">
        <v>177</v>
      </c>
      <c r="C96" s="196"/>
      <c r="D96" s="200">
        <f>C96*H98</f>
        <v>0</v>
      </c>
      <c r="F96" s="268" t="s">
        <v>148</v>
      </c>
      <c r="G96" s="269" t="s">
        <v>145</v>
      </c>
      <c r="H96" s="115">
        <f>SUM(H85:H95)</f>
        <v>0</v>
      </c>
      <c r="I96" s="64"/>
      <c r="J96" s="47"/>
      <c r="K96" s="177" t="str">
        <f>B96</f>
        <v>[Category B]</v>
      </c>
      <c r="L96" s="181">
        <f>D96</f>
        <v>0</v>
      </c>
      <c r="M96" s="66"/>
      <c r="N96" s="43"/>
      <c r="O96" s="43"/>
      <c r="P96" s="43"/>
      <c r="Q96" s="43"/>
      <c r="R96" s="43"/>
    </row>
    <row r="97" spans="1:18" s="49" customFormat="1" ht="27.95" customHeight="1" thickBot="1" x14ac:dyDescent="0.25">
      <c r="B97" s="96"/>
      <c r="C97" s="96"/>
      <c r="D97" s="96"/>
      <c r="F97" s="253" t="s">
        <v>106</v>
      </c>
      <c r="G97" s="254" t="s">
        <v>145</v>
      </c>
      <c r="H97" s="133"/>
      <c r="I97" s="134"/>
      <c r="J97" s="67"/>
      <c r="K97" s="177"/>
      <c r="L97" s="179"/>
      <c r="M97" s="66"/>
      <c r="N97" s="43"/>
      <c r="O97" s="43"/>
      <c r="P97" s="43"/>
      <c r="Q97" s="43"/>
      <c r="R97" s="43"/>
    </row>
    <row r="98" spans="1:18" s="49" customFormat="1" ht="27.95" customHeight="1" thickBot="1" x14ac:dyDescent="0.25">
      <c r="B98" s="96"/>
      <c r="C98" s="96"/>
      <c r="D98" s="96"/>
      <c r="F98" s="255" t="s">
        <v>149</v>
      </c>
      <c r="G98" s="256"/>
      <c r="H98" s="189">
        <f>SUM(H97,H96)</f>
        <v>0</v>
      </c>
      <c r="I98" s="190"/>
      <c r="J98" s="67"/>
      <c r="K98" s="177"/>
      <c r="L98" s="179"/>
      <c r="M98" s="66"/>
      <c r="N98" s="43"/>
      <c r="O98" s="43"/>
      <c r="P98" s="43"/>
      <c r="Q98" s="43"/>
      <c r="R98" s="43"/>
    </row>
    <row r="99" spans="1:18" s="49" customFormat="1" ht="27.95" customHeight="1" thickBot="1" x14ac:dyDescent="0.25">
      <c r="A99" s="59"/>
      <c r="B99" s="96"/>
      <c r="C99" s="96"/>
      <c r="D99" s="96"/>
      <c r="G99" s="25"/>
      <c r="H99" s="94"/>
      <c r="I99" s="96"/>
      <c r="J99" s="67"/>
      <c r="K99" s="177"/>
      <c r="L99" s="179"/>
      <c r="M99" s="66"/>
      <c r="N99" s="43"/>
      <c r="O99" s="43"/>
      <c r="P99" s="43"/>
      <c r="Q99" s="43"/>
      <c r="R99" s="43"/>
    </row>
    <row r="100" spans="1:18" s="49" customFormat="1" ht="27.95" customHeight="1" x14ac:dyDescent="0.2">
      <c r="A100" s="59">
        <f>(ROW()-3)/Offset_Contracts+1</f>
        <v>7.0625</v>
      </c>
      <c r="B100" s="263" t="s">
        <v>137</v>
      </c>
      <c r="C100" s="264"/>
      <c r="D100" s="265"/>
      <c r="F100" s="274" t="s">
        <v>138</v>
      </c>
      <c r="G100" s="275"/>
      <c r="H100" s="275"/>
      <c r="I100" s="58" t="s">
        <v>128</v>
      </c>
      <c r="J100" s="67"/>
      <c r="K100" s="177"/>
      <c r="L100" s="179"/>
      <c r="M100" s="66"/>
      <c r="N100" s="43"/>
      <c r="O100" s="43"/>
      <c r="P100" s="43"/>
      <c r="Q100" s="43"/>
      <c r="R100" s="43"/>
    </row>
    <row r="101" spans="1:18" s="49" customFormat="1" ht="27.95" customHeight="1" x14ac:dyDescent="0.2">
      <c r="B101" s="276" t="s">
        <v>188</v>
      </c>
      <c r="C101" s="277"/>
      <c r="D101" s="211"/>
      <c r="F101" s="266" t="s">
        <v>97</v>
      </c>
      <c r="G101" s="267"/>
      <c r="H101" s="114"/>
      <c r="I101" s="62"/>
      <c r="J101" s="47"/>
      <c r="K101" s="177"/>
      <c r="L101" s="179"/>
      <c r="M101" s="66"/>
      <c r="N101" s="43"/>
      <c r="O101" s="43"/>
      <c r="P101" s="43"/>
      <c r="Q101" s="43"/>
      <c r="R101" s="43"/>
    </row>
    <row r="102" spans="1:18" s="49" customFormat="1" ht="27.95" customHeight="1" x14ac:dyDescent="0.2">
      <c r="B102" s="276" t="s">
        <v>139</v>
      </c>
      <c r="C102" s="277"/>
      <c r="D102" s="211"/>
      <c r="F102" s="266" t="s">
        <v>98</v>
      </c>
      <c r="G102" s="267"/>
      <c r="H102" s="114"/>
      <c r="I102" s="62"/>
      <c r="J102" s="47"/>
      <c r="K102" s="177"/>
      <c r="L102" s="179"/>
      <c r="M102" s="66"/>
      <c r="N102" s="43"/>
      <c r="O102" s="43"/>
      <c r="P102" s="43"/>
      <c r="Q102" s="43"/>
      <c r="R102" s="43"/>
    </row>
    <row r="103" spans="1:18" s="49" customFormat="1" ht="27.95" customHeight="1" x14ac:dyDescent="0.2">
      <c r="B103" s="270" t="s">
        <v>140</v>
      </c>
      <c r="C103" s="271"/>
      <c r="D103" s="211"/>
      <c r="F103" s="266" t="s">
        <v>100</v>
      </c>
      <c r="G103" s="267"/>
      <c r="H103" s="114">
        <v>0</v>
      </c>
      <c r="I103" s="62"/>
      <c r="J103" s="47"/>
      <c r="K103" s="177"/>
      <c r="L103" s="179"/>
      <c r="M103" s="66"/>
      <c r="N103" s="43"/>
      <c r="O103" s="43"/>
      <c r="P103" s="43"/>
      <c r="Q103" s="43"/>
      <c r="R103" s="43"/>
    </row>
    <row r="104" spans="1:18" s="49" customFormat="1" ht="27.95" customHeight="1" x14ac:dyDescent="0.2">
      <c r="B104" s="270" t="s">
        <v>141</v>
      </c>
      <c r="C104" s="271"/>
      <c r="D104" s="211"/>
      <c r="F104" s="266" t="s">
        <v>101</v>
      </c>
      <c r="G104" s="267"/>
      <c r="H104" s="114">
        <v>0</v>
      </c>
      <c r="I104" s="62"/>
      <c r="J104" s="47"/>
      <c r="K104" s="177"/>
      <c r="L104" s="179"/>
      <c r="M104" s="66"/>
      <c r="N104" s="43"/>
      <c r="O104" s="43"/>
      <c r="P104" s="43"/>
      <c r="Q104" s="43"/>
      <c r="R104" s="43"/>
    </row>
    <row r="105" spans="1:18" s="49" customFormat="1" ht="27.95" customHeight="1" x14ac:dyDescent="0.2">
      <c r="B105" s="257" t="s">
        <v>142</v>
      </c>
      <c r="C105" s="258"/>
      <c r="D105" s="261"/>
      <c r="F105" s="266" t="s">
        <v>102</v>
      </c>
      <c r="G105" s="267"/>
      <c r="H105" s="114"/>
      <c r="I105" s="62"/>
      <c r="J105" s="47"/>
      <c r="K105" s="177"/>
      <c r="L105" s="179"/>
      <c r="M105" s="66"/>
      <c r="N105" s="43"/>
      <c r="O105" s="43"/>
      <c r="P105" s="43"/>
      <c r="Q105" s="43"/>
      <c r="R105" s="43"/>
    </row>
    <row r="106" spans="1:18" s="49" customFormat="1" ht="27.95" customHeight="1" x14ac:dyDescent="0.2">
      <c r="B106" s="272"/>
      <c r="C106" s="273"/>
      <c r="D106" s="261"/>
      <c r="F106" s="266" t="s">
        <v>103</v>
      </c>
      <c r="G106" s="267"/>
      <c r="H106" s="114"/>
      <c r="I106" s="62"/>
      <c r="J106" s="47"/>
      <c r="K106" s="177"/>
      <c r="L106" s="179"/>
      <c r="M106" s="66"/>
      <c r="N106" s="43"/>
      <c r="O106" s="43"/>
      <c r="P106" s="43"/>
      <c r="Q106" s="43"/>
      <c r="R106" s="43"/>
    </row>
    <row r="107" spans="1:18" s="49" customFormat="1" ht="27.95" customHeight="1" x14ac:dyDescent="0.2">
      <c r="B107" s="257" t="s">
        <v>143</v>
      </c>
      <c r="C107" s="258"/>
      <c r="D107" s="261"/>
      <c r="F107" s="213" t="s">
        <v>144</v>
      </c>
      <c r="G107" s="60" t="s">
        <v>145</v>
      </c>
      <c r="H107" s="114">
        <v>0</v>
      </c>
      <c r="I107" s="62"/>
      <c r="J107" s="47"/>
      <c r="K107" s="177"/>
      <c r="L107" s="179"/>
      <c r="M107" s="66"/>
      <c r="N107" s="43"/>
      <c r="O107" s="43"/>
      <c r="P107" s="43"/>
      <c r="Q107" s="43"/>
      <c r="R107" s="43"/>
    </row>
    <row r="108" spans="1:18" s="49" customFormat="1" ht="27.95" customHeight="1" thickBot="1" x14ac:dyDescent="0.25">
      <c r="B108" s="259"/>
      <c r="C108" s="260"/>
      <c r="D108" s="262"/>
      <c r="F108" s="213" t="s">
        <v>104</v>
      </c>
      <c r="G108" s="60" t="s">
        <v>145</v>
      </c>
      <c r="H108" s="114">
        <v>0</v>
      </c>
      <c r="I108" s="62"/>
      <c r="J108" s="47"/>
      <c r="K108" s="177"/>
      <c r="L108" s="179"/>
      <c r="M108" s="66"/>
      <c r="N108" s="43"/>
      <c r="O108" s="43"/>
      <c r="P108" s="43"/>
      <c r="Q108" s="43"/>
      <c r="R108" s="43"/>
    </row>
    <row r="109" spans="1:18" s="49" customFormat="1" ht="26.25" thickBot="1" x14ac:dyDescent="0.25">
      <c r="B109" s="263" t="s">
        <v>129</v>
      </c>
      <c r="C109" s="264"/>
      <c r="D109" s="265"/>
      <c r="F109" s="213" t="s">
        <v>104</v>
      </c>
      <c r="G109" s="60" t="s">
        <v>145</v>
      </c>
      <c r="H109" s="114">
        <v>0</v>
      </c>
      <c r="I109" s="62"/>
      <c r="J109" s="47"/>
      <c r="K109" s="177"/>
      <c r="L109" s="179"/>
      <c r="M109" s="66"/>
      <c r="N109" s="43"/>
      <c r="O109" s="43"/>
      <c r="P109" s="43"/>
      <c r="Q109" s="43"/>
      <c r="R109" s="43"/>
    </row>
    <row r="110" spans="1:18" s="49" customFormat="1" ht="27.95" customHeight="1" x14ac:dyDescent="0.2">
      <c r="B110" s="173" t="s">
        <v>130</v>
      </c>
      <c r="C110" s="174" t="s">
        <v>131</v>
      </c>
      <c r="D110" s="174" t="s">
        <v>146</v>
      </c>
      <c r="F110" s="213" t="s">
        <v>104</v>
      </c>
      <c r="G110" s="60" t="s">
        <v>145</v>
      </c>
      <c r="H110" s="114">
        <v>0</v>
      </c>
      <c r="I110" s="62"/>
      <c r="J110" s="47"/>
      <c r="K110" s="177"/>
      <c r="L110" s="179"/>
      <c r="M110" s="66"/>
      <c r="N110" s="43"/>
      <c r="O110" s="43"/>
      <c r="P110" s="43"/>
      <c r="Q110" s="43"/>
      <c r="R110" s="43"/>
    </row>
    <row r="111" spans="1:18" s="49" customFormat="1" ht="27.95" customHeight="1" x14ac:dyDescent="0.2">
      <c r="B111" s="216" t="s">
        <v>176</v>
      </c>
      <c r="C111" s="195"/>
      <c r="D111" s="200">
        <f>C111*H114</f>
        <v>0</v>
      </c>
      <c r="F111" s="266" t="s">
        <v>147</v>
      </c>
      <c r="G111" s="267" t="s">
        <v>145</v>
      </c>
      <c r="H111" s="114">
        <v>0</v>
      </c>
      <c r="I111" s="62"/>
      <c r="J111" s="47"/>
      <c r="K111" s="177" t="str">
        <f>B111</f>
        <v>[Category A]</v>
      </c>
      <c r="L111" s="181">
        <f>D111</f>
        <v>0</v>
      </c>
      <c r="M111" s="66"/>
      <c r="N111" s="43"/>
      <c r="O111" s="43"/>
      <c r="P111" s="43"/>
      <c r="Q111" s="43"/>
      <c r="R111" s="43"/>
    </row>
    <row r="112" spans="1:18" s="49" customFormat="1" ht="27.95" customHeight="1" thickBot="1" x14ac:dyDescent="0.25">
      <c r="B112" s="217" t="s">
        <v>177</v>
      </c>
      <c r="C112" s="196"/>
      <c r="D112" s="200">
        <f>C112*H114</f>
        <v>0</v>
      </c>
      <c r="F112" s="268" t="s">
        <v>148</v>
      </c>
      <c r="G112" s="269" t="s">
        <v>145</v>
      </c>
      <c r="H112" s="115">
        <f>SUM(H101:H111)</f>
        <v>0</v>
      </c>
      <c r="I112" s="64"/>
      <c r="J112" s="47"/>
      <c r="K112" s="177" t="str">
        <f>B112</f>
        <v>[Category B]</v>
      </c>
      <c r="L112" s="181">
        <f>D112</f>
        <v>0</v>
      </c>
      <c r="M112" s="66"/>
      <c r="N112" s="43"/>
      <c r="O112" s="43"/>
      <c r="P112" s="43"/>
      <c r="Q112" s="43"/>
      <c r="R112" s="43"/>
    </row>
    <row r="113" spans="1:18" s="49" customFormat="1" ht="27.95" customHeight="1" thickBot="1" x14ac:dyDescent="0.25">
      <c r="B113" s="96"/>
      <c r="C113" s="96"/>
      <c r="D113" s="96"/>
      <c r="F113" s="253" t="s">
        <v>106</v>
      </c>
      <c r="G113" s="254" t="s">
        <v>145</v>
      </c>
      <c r="H113" s="133"/>
      <c r="I113" s="134"/>
      <c r="J113" s="67"/>
      <c r="K113" s="177"/>
      <c r="L113" s="179"/>
      <c r="M113" s="66"/>
      <c r="N113" s="43"/>
      <c r="O113" s="43"/>
      <c r="P113" s="43"/>
      <c r="Q113" s="43"/>
      <c r="R113" s="43"/>
    </row>
    <row r="114" spans="1:18" s="49" customFormat="1" ht="27.95" customHeight="1" thickBot="1" x14ac:dyDescent="0.25">
      <c r="B114" s="96"/>
      <c r="C114" s="96"/>
      <c r="D114" s="96"/>
      <c r="F114" s="255" t="s">
        <v>149</v>
      </c>
      <c r="G114" s="256"/>
      <c r="H114" s="189">
        <f>SUM(H113,H112)</f>
        <v>0</v>
      </c>
      <c r="I114" s="190"/>
      <c r="J114" s="67"/>
      <c r="K114" s="177"/>
      <c r="L114" s="179"/>
      <c r="M114" s="66"/>
      <c r="N114" s="43"/>
      <c r="O114" s="43"/>
      <c r="P114" s="43"/>
      <c r="Q114" s="43"/>
      <c r="R114" s="43"/>
    </row>
    <row r="115" spans="1:18" s="49" customFormat="1" ht="27.95" customHeight="1" thickBot="1" x14ac:dyDescent="0.25">
      <c r="A115" s="59"/>
      <c r="B115" s="96"/>
      <c r="C115" s="96"/>
      <c r="D115" s="96"/>
      <c r="G115" s="25"/>
      <c r="H115" s="94"/>
      <c r="I115" s="96"/>
      <c r="J115" s="67"/>
      <c r="K115" s="177"/>
      <c r="L115" s="179"/>
      <c r="M115" s="66"/>
      <c r="N115" s="43"/>
      <c r="O115" s="43"/>
      <c r="P115" s="43"/>
      <c r="Q115" s="43"/>
      <c r="R115" s="43"/>
    </row>
    <row r="116" spans="1:18" s="49" customFormat="1" ht="27.95" customHeight="1" x14ac:dyDescent="0.2">
      <c r="A116" s="59">
        <f>(ROW()-3)/Offset_Contracts+1</f>
        <v>8.0625</v>
      </c>
      <c r="B116" s="263" t="s">
        <v>137</v>
      </c>
      <c r="C116" s="264"/>
      <c r="D116" s="265"/>
      <c r="F116" s="274" t="s">
        <v>138</v>
      </c>
      <c r="G116" s="275"/>
      <c r="H116" s="275"/>
      <c r="I116" s="58" t="s">
        <v>128</v>
      </c>
      <c r="J116" s="67"/>
      <c r="K116" s="177"/>
      <c r="L116" s="179"/>
      <c r="M116" s="66"/>
      <c r="N116" s="43"/>
      <c r="O116" s="43"/>
      <c r="P116" s="43"/>
      <c r="Q116" s="43"/>
      <c r="R116" s="43"/>
    </row>
    <row r="117" spans="1:18" s="49" customFormat="1" ht="27.95" customHeight="1" x14ac:dyDescent="0.2">
      <c r="B117" s="276" t="s">
        <v>188</v>
      </c>
      <c r="C117" s="277"/>
      <c r="D117" s="211"/>
      <c r="F117" s="266" t="s">
        <v>97</v>
      </c>
      <c r="G117" s="267"/>
      <c r="H117" s="114"/>
      <c r="I117" s="62"/>
      <c r="J117" s="47"/>
      <c r="K117" s="177"/>
      <c r="L117" s="179"/>
      <c r="M117" s="66"/>
      <c r="N117" s="43"/>
      <c r="O117" s="43"/>
      <c r="P117" s="43"/>
      <c r="Q117" s="43"/>
      <c r="R117" s="43"/>
    </row>
    <row r="118" spans="1:18" s="49" customFormat="1" ht="27.95" customHeight="1" x14ac:dyDescent="0.2">
      <c r="B118" s="276" t="s">
        <v>139</v>
      </c>
      <c r="C118" s="277"/>
      <c r="D118" s="211"/>
      <c r="F118" s="266" t="s">
        <v>98</v>
      </c>
      <c r="G118" s="267"/>
      <c r="H118" s="114"/>
      <c r="I118" s="62"/>
      <c r="J118" s="47"/>
      <c r="K118" s="177"/>
      <c r="L118" s="179"/>
      <c r="M118" s="66"/>
      <c r="N118" s="43"/>
      <c r="O118" s="43"/>
      <c r="P118" s="43"/>
      <c r="Q118" s="43"/>
      <c r="R118" s="43"/>
    </row>
    <row r="119" spans="1:18" s="49" customFormat="1" ht="27.95" customHeight="1" x14ac:dyDescent="0.2">
      <c r="B119" s="270" t="s">
        <v>140</v>
      </c>
      <c r="C119" s="271"/>
      <c r="D119" s="211"/>
      <c r="F119" s="266" t="s">
        <v>100</v>
      </c>
      <c r="G119" s="267"/>
      <c r="H119" s="114">
        <v>0</v>
      </c>
      <c r="I119" s="62"/>
      <c r="J119" s="47"/>
      <c r="K119" s="177"/>
      <c r="L119" s="179"/>
      <c r="M119" s="66"/>
      <c r="N119" s="43"/>
      <c r="O119" s="43"/>
      <c r="P119" s="43"/>
      <c r="Q119" s="43"/>
      <c r="R119" s="43"/>
    </row>
    <row r="120" spans="1:18" s="49" customFormat="1" ht="27.95" customHeight="1" x14ac:dyDescent="0.2">
      <c r="B120" s="270" t="s">
        <v>141</v>
      </c>
      <c r="C120" s="271"/>
      <c r="D120" s="211"/>
      <c r="F120" s="266" t="s">
        <v>101</v>
      </c>
      <c r="G120" s="267"/>
      <c r="H120" s="114">
        <v>0</v>
      </c>
      <c r="I120" s="62"/>
      <c r="J120" s="47"/>
      <c r="K120" s="177"/>
      <c r="L120" s="179"/>
      <c r="M120" s="66"/>
      <c r="N120" s="43"/>
      <c r="O120" s="43"/>
      <c r="P120" s="43"/>
      <c r="Q120" s="43"/>
      <c r="R120" s="43"/>
    </row>
    <row r="121" spans="1:18" s="49" customFormat="1" ht="27.95" customHeight="1" x14ac:dyDescent="0.2">
      <c r="B121" s="257" t="s">
        <v>142</v>
      </c>
      <c r="C121" s="258"/>
      <c r="D121" s="261"/>
      <c r="F121" s="266" t="s">
        <v>102</v>
      </c>
      <c r="G121" s="267"/>
      <c r="H121" s="114"/>
      <c r="I121" s="62"/>
      <c r="J121" s="47"/>
      <c r="K121" s="177"/>
      <c r="L121" s="179"/>
      <c r="M121" s="66"/>
      <c r="N121" s="43"/>
      <c r="O121" s="43"/>
      <c r="P121" s="43"/>
      <c r="Q121" s="43"/>
      <c r="R121" s="43"/>
    </row>
    <row r="122" spans="1:18" s="49" customFormat="1" ht="27.95" customHeight="1" x14ac:dyDescent="0.2">
      <c r="B122" s="272"/>
      <c r="C122" s="273"/>
      <c r="D122" s="261"/>
      <c r="F122" s="266" t="s">
        <v>103</v>
      </c>
      <c r="G122" s="267"/>
      <c r="H122" s="114"/>
      <c r="I122" s="62"/>
      <c r="J122" s="47"/>
      <c r="K122" s="177"/>
      <c r="L122" s="179"/>
      <c r="M122" s="66"/>
      <c r="N122" s="43"/>
      <c r="O122" s="43"/>
      <c r="P122" s="43"/>
      <c r="Q122" s="43"/>
      <c r="R122" s="43"/>
    </row>
    <row r="123" spans="1:18" s="49" customFormat="1" ht="27.95" customHeight="1" x14ac:dyDescent="0.2">
      <c r="B123" s="257" t="s">
        <v>143</v>
      </c>
      <c r="C123" s="258"/>
      <c r="D123" s="261"/>
      <c r="F123" s="213" t="s">
        <v>144</v>
      </c>
      <c r="G123" s="60" t="s">
        <v>145</v>
      </c>
      <c r="H123" s="114">
        <v>0</v>
      </c>
      <c r="I123" s="62"/>
      <c r="J123" s="47"/>
      <c r="K123" s="177"/>
      <c r="L123" s="179"/>
      <c r="M123" s="66"/>
      <c r="N123" s="43"/>
      <c r="O123" s="43"/>
      <c r="P123" s="43"/>
      <c r="Q123" s="43"/>
      <c r="R123" s="43"/>
    </row>
    <row r="124" spans="1:18" s="49" customFormat="1" ht="27.95" customHeight="1" thickBot="1" x14ac:dyDescent="0.25">
      <c r="B124" s="259"/>
      <c r="C124" s="260"/>
      <c r="D124" s="262"/>
      <c r="F124" s="213" t="s">
        <v>104</v>
      </c>
      <c r="G124" s="60" t="s">
        <v>145</v>
      </c>
      <c r="H124" s="114">
        <v>0</v>
      </c>
      <c r="I124" s="62"/>
      <c r="J124" s="47"/>
      <c r="K124" s="177"/>
      <c r="L124" s="179"/>
      <c r="M124" s="66"/>
      <c r="N124" s="43"/>
      <c r="O124" s="43"/>
      <c r="P124" s="43"/>
      <c r="Q124" s="43"/>
      <c r="R124" s="43"/>
    </row>
    <row r="125" spans="1:18" s="49" customFormat="1" ht="26.25" thickBot="1" x14ac:dyDescent="0.25">
      <c r="B125" s="263" t="s">
        <v>129</v>
      </c>
      <c r="C125" s="264"/>
      <c r="D125" s="265"/>
      <c r="F125" s="213" t="s">
        <v>104</v>
      </c>
      <c r="G125" s="60" t="s">
        <v>145</v>
      </c>
      <c r="H125" s="114">
        <v>0</v>
      </c>
      <c r="I125" s="62"/>
      <c r="J125" s="47"/>
      <c r="K125" s="177"/>
      <c r="L125" s="179"/>
      <c r="M125" s="66"/>
      <c r="N125" s="43"/>
      <c r="O125" s="43"/>
      <c r="P125" s="43"/>
      <c r="Q125" s="43"/>
      <c r="R125" s="43"/>
    </row>
    <row r="126" spans="1:18" s="49" customFormat="1" ht="27.95" customHeight="1" x14ac:dyDescent="0.2">
      <c r="B126" s="173" t="s">
        <v>130</v>
      </c>
      <c r="C126" s="174" t="s">
        <v>131</v>
      </c>
      <c r="D126" s="174" t="s">
        <v>146</v>
      </c>
      <c r="F126" s="213" t="s">
        <v>104</v>
      </c>
      <c r="G126" s="60" t="s">
        <v>145</v>
      </c>
      <c r="H126" s="114">
        <v>0</v>
      </c>
      <c r="I126" s="62"/>
      <c r="J126" s="47"/>
      <c r="K126" s="177"/>
      <c r="L126" s="179"/>
      <c r="M126" s="66"/>
      <c r="N126" s="43"/>
      <c r="O126" s="43"/>
      <c r="P126" s="43"/>
      <c r="Q126" s="43"/>
      <c r="R126" s="43"/>
    </row>
    <row r="127" spans="1:18" s="49" customFormat="1" ht="27.95" customHeight="1" x14ac:dyDescent="0.2">
      <c r="B127" s="216" t="s">
        <v>176</v>
      </c>
      <c r="C127" s="195"/>
      <c r="D127" s="200">
        <f>C127*H130</f>
        <v>0</v>
      </c>
      <c r="F127" s="266" t="s">
        <v>147</v>
      </c>
      <c r="G127" s="267" t="s">
        <v>145</v>
      </c>
      <c r="H127" s="114">
        <v>0</v>
      </c>
      <c r="I127" s="62"/>
      <c r="J127" s="47"/>
      <c r="K127" s="177" t="str">
        <f>B127</f>
        <v>[Category A]</v>
      </c>
      <c r="L127" s="181">
        <f>D127</f>
        <v>0</v>
      </c>
      <c r="M127" s="66"/>
      <c r="N127" s="43"/>
      <c r="O127" s="43"/>
      <c r="P127" s="43"/>
      <c r="Q127" s="43"/>
      <c r="R127" s="43"/>
    </row>
    <row r="128" spans="1:18" s="49" customFormat="1" ht="27.95" customHeight="1" thickBot="1" x14ac:dyDescent="0.25">
      <c r="B128" s="217" t="s">
        <v>177</v>
      </c>
      <c r="C128" s="196"/>
      <c r="D128" s="200">
        <f>C128*H130</f>
        <v>0</v>
      </c>
      <c r="F128" s="268" t="s">
        <v>148</v>
      </c>
      <c r="G128" s="269" t="s">
        <v>145</v>
      </c>
      <c r="H128" s="115">
        <f>SUM(H117:H127)</f>
        <v>0</v>
      </c>
      <c r="I128" s="64"/>
      <c r="J128" s="47"/>
      <c r="K128" s="177" t="str">
        <f>B128</f>
        <v>[Category B]</v>
      </c>
      <c r="L128" s="181">
        <f>D128</f>
        <v>0</v>
      </c>
      <c r="M128" s="66"/>
      <c r="N128" s="43"/>
      <c r="O128" s="43"/>
      <c r="P128" s="43"/>
      <c r="Q128" s="43"/>
      <c r="R128" s="43"/>
    </row>
    <row r="129" spans="1:18" s="49" customFormat="1" ht="27.95" customHeight="1" thickBot="1" x14ac:dyDescent="0.25">
      <c r="B129" s="96"/>
      <c r="C129" s="96"/>
      <c r="D129" s="96"/>
      <c r="F129" s="253" t="s">
        <v>106</v>
      </c>
      <c r="G129" s="254" t="s">
        <v>145</v>
      </c>
      <c r="H129" s="133"/>
      <c r="I129" s="134"/>
      <c r="J129" s="67"/>
      <c r="K129" s="177"/>
      <c r="L129" s="179"/>
      <c r="M129" s="66"/>
      <c r="N129" s="43"/>
      <c r="O129" s="43"/>
      <c r="P129" s="43"/>
      <c r="Q129" s="43"/>
      <c r="R129" s="43"/>
    </row>
    <row r="130" spans="1:18" s="49" customFormat="1" ht="27.95" customHeight="1" thickBot="1" x14ac:dyDescent="0.25">
      <c r="B130" s="96"/>
      <c r="C130" s="96"/>
      <c r="D130" s="96"/>
      <c r="F130" s="255" t="s">
        <v>149</v>
      </c>
      <c r="G130" s="256"/>
      <c r="H130" s="189">
        <f>SUM(H129,H128)</f>
        <v>0</v>
      </c>
      <c r="I130" s="190"/>
      <c r="J130" s="67"/>
      <c r="K130" s="177"/>
      <c r="L130" s="179"/>
      <c r="M130" s="66"/>
      <c r="N130" s="43"/>
      <c r="O130" s="43"/>
      <c r="P130" s="43"/>
      <c r="Q130" s="43"/>
      <c r="R130" s="43"/>
    </row>
    <row r="131" spans="1:18" s="49" customFormat="1" ht="27.95" customHeight="1" thickBot="1" x14ac:dyDescent="0.25">
      <c r="A131" s="59"/>
      <c r="B131" s="96"/>
      <c r="C131" s="96"/>
      <c r="D131" s="96"/>
      <c r="G131" s="25"/>
      <c r="H131" s="94"/>
      <c r="I131" s="96"/>
      <c r="J131" s="67"/>
      <c r="K131" s="177"/>
      <c r="L131" s="179"/>
      <c r="M131" s="66"/>
      <c r="N131" s="43"/>
      <c r="O131" s="43"/>
      <c r="P131" s="43"/>
      <c r="Q131" s="43"/>
      <c r="R131" s="43"/>
    </row>
    <row r="132" spans="1:18" s="49" customFormat="1" ht="27.95" customHeight="1" x14ac:dyDescent="0.2">
      <c r="A132" s="59">
        <f>(ROW()-3)/Offset_Contracts+1</f>
        <v>9.0625</v>
      </c>
      <c r="B132" s="263" t="s">
        <v>137</v>
      </c>
      <c r="C132" s="264"/>
      <c r="D132" s="265"/>
      <c r="F132" s="274" t="s">
        <v>138</v>
      </c>
      <c r="G132" s="275"/>
      <c r="H132" s="275"/>
      <c r="I132" s="58" t="s">
        <v>128</v>
      </c>
      <c r="J132" s="67"/>
      <c r="K132" s="177"/>
      <c r="L132" s="179"/>
      <c r="M132" s="66"/>
      <c r="N132" s="43"/>
      <c r="O132" s="43"/>
      <c r="P132" s="43"/>
      <c r="Q132" s="43"/>
      <c r="R132" s="43"/>
    </row>
    <row r="133" spans="1:18" s="49" customFormat="1" ht="27.95" customHeight="1" x14ac:dyDescent="0.2">
      <c r="B133" s="276" t="s">
        <v>188</v>
      </c>
      <c r="C133" s="277"/>
      <c r="D133" s="211"/>
      <c r="F133" s="266" t="s">
        <v>97</v>
      </c>
      <c r="G133" s="267"/>
      <c r="H133" s="114"/>
      <c r="I133" s="62"/>
      <c r="J133" s="47"/>
      <c r="K133" s="177"/>
      <c r="L133" s="179"/>
      <c r="M133" s="66"/>
      <c r="N133" s="43"/>
      <c r="O133" s="43"/>
      <c r="P133" s="43"/>
      <c r="Q133" s="43"/>
      <c r="R133" s="43"/>
    </row>
    <row r="134" spans="1:18" s="49" customFormat="1" ht="27.95" customHeight="1" x14ac:dyDescent="0.2">
      <c r="B134" s="276" t="s">
        <v>139</v>
      </c>
      <c r="C134" s="277"/>
      <c r="D134" s="211"/>
      <c r="F134" s="266" t="s">
        <v>98</v>
      </c>
      <c r="G134" s="267"/>
      <c r="H134" s="114"/>
      <c r="I134" s="62"/>
      <c r="J134" s="47"/>
      <c r="K134" s="177"/>
      <c r="L134" s="179"/>
      <c r="M134" s="66"/>
      <c r="N134" s="43"/>
      <c r="O134" s="43"/>
      <c r="P134" s="43"/>
      <c r="Q134" s="43"/>
      <c r="R134" s="43"/>
    </row>
    <row r="135" spans="1:18" s="49" customFormat="1" ht="27.95" customHeight="1" x14ac:dyDescent="0.2">
      <c r="B135" s="270" t="s">
        <v>140</v>
      </c>
      <c r="C135" s="271"/>
      <c r="D135" s="211"/>
      <c r="F135" s="266" t="s">
        <v>100</v>
      </c>
      <c r="G135" s="267"/>
      <c r="H135" s="114">
        <v>0</v>
      </c>
      <c r="I135" s="62"/>
      <c r="J135" s="47"/>
      <c r="K135" s="177"/>
      <c r="L135" s="179"/>
      <c r="M135" s="66"/>
      <c r="N135" s="43"/>
      <c r="O135" s="43"/>
      <c r="P135" s="43"/>
      <c r="Q135" s="43"/>
      <c r="R135" s="43"/>
    </row>
    <row r="136" spans="1:18" s="49" customFormat="1" ht="27.95" customHeight="1" x14ac:dyDescent="0.2">
      <c r="B136" s="270" t="s">
        <v>141</v>
      </c>
      <c r="C136" s="271"/>
      <c r="D136" s="211"/>
      <c r="F136" s="266" t="s">
        <v>101</v>
      </c>
      <c r="G136" s="267"/>
      <c r="H136" s="114">
        <v>0</v>
      </c>
      <c r="I136" s="62"/>
      <c r="J136" s="47"/>
      <c r="K136" s="177"/>
      <c r="L136" s="179"/>
      <c r="M136" s="66"/>
      <c r="N136" s="43"/>
      <c r="O136" s="43"/>
      <c r="P136" s="43"/>
      <c r="Q136" s="43"/>
      <c r="R136" s="43"/>
    </row>
    <row r="137" spans="1:18" s="49" customFormat="1" ht="27.95" customHeight="1" x14ac:dyDescent="0.2">
      <c r="B137" s="257" t="s">
        <v>142</v>
      </c>
      <c r="C137" s="258"/>
      <c r="D137" s="261"/>
      <c r="F137" s="266" t="s">
        <v>102</v>
      </c>
      <c r="G137" s="267"/>
      <c r="H137" s="114"/>
      <c r="I137" s="62"/>
      <c r="J137" s="47"/>
      <c r="K137" s="177"/>
      <c r="L137" s="179"/>
      <c r="M137" s="66"/>
      <c r="N137" s="43"/>
      <c r="O137" s="43"/>
      <c r="P137" s="43"/>
      <c r="Q137" s="43"/>
      <c r="R137" s="43"/>
    </row>
    <row r="138" spans="1:18" s="49" customFormat="1" ht="27.95" customHeight="1" x14ac:dyDescent="0.2">
      <c r="B138" s="272"/>
      <c r="C138" s="273"/>
      <c r="D138" s="261"/>
      <c r="F138" s="266" t="s">
        <v>103</v>
      </c>
      <c r="G138" s="267"/>
      <c r="H138" s="114"/>
      <c r="I138" s="62"/>
      <c r="J138" s="47"/>
      <c r="K138" s="177"/>
      <c r="L138" s="179"/>
      <c r="M138" s="66"/>
      <c r="N138" s="43"/>
      <c r="O138" s="43"/>
      <c r="P138" s="43"/>
      <c r="Q138" s="43"/>
      <c r="R138" s="43"/>
    </row>
    <row r="139" spans="1:18" s="49" customFormat="1" ht="27.95" customHeight="1" x14ac:dyDescent="0.2">
      <c r="B139" s="257" t="s">
        <v>143</v>
      </c>
      <c r="C139" s="258"/>
      <c r="D139" s="261"/>
      <c r="F139" s="213" t="s">
        <v>144</v>
      </c>
      <c r="G139" s="60" t="s">
        <v>145</v>
      </c>
      <c r="H139" s="114">
        <v>0</v>
      </c>
      <c r="I139" s="62"/>
      <c r="J139" s="47"/>
      <c r="K139" s="177"/>
      <c r="L139" s="179"/>
      <c r="M139" s="66"/>
      <c r="N139" s="43"/>
      <c r="O139" s="43"/>
      <c r="P139" s="43"/>
      <c r="Q139" s="43"/>
      <c r="R139" s="43"/>
    </row>
    <row r="140" spans="1:18" s="49" customFormat="1" ht="27.95" customHeight="1" thickBot="1" x14ac:dyDescent="0.25">
      <c r="B140" s="259"/>
      <c r="C140" s="260"/>
      <c r="D140" s="262"/>
      <c r="F140" s="213" t="s">
        <v>104</v>
      </c>
      <c r="G140" s="60" t="s">
        <v>145</v>
      </c>
      <c r="H140" s="114">
        <v>0</v>
      </c>
      <c r="I140" s="62"/>
      <c r="J140" s="47"/>
      <c r="K140" s="177"/>
      <c r="L140" s="179"/>
      <c r="M140" s="66"/>
      <c r="N140" s="43"/>
      <c r="O140" s="43"/>
      <c r="P140" s="43"/>
      <c r="Q140" s="43"/>
      <c r="R140" s="43"/>
    </row>
    <row r="141" spans="1:18" s="49" customFormat="1" ht="26.25" thickBot="1" x14ac:dyDescent="0.25">
      <c r="B141" s="263" t="s">
        <v>129</v>
      </c>
      <c r="C141" s="264"/>
      <c r="D141" s="265"/>
      <c r="F141" s="213" t="s">
        <v>104</v>
      </c>
      <c r="G141" s="60" t="s">
        <v>145</v>
      </c>
      <c r="H141" s="114">
        <v>0</v>
      </c>
      <c r="I141" s="62"/>
      <c r="J141" s="47"/>
      <c r="K141" s="177"/>
      <c r="L141" s="179"/>
      <c r="M141" s="66"/>
      <c r="N141" s="43"/>
      <c r="O141" s="43"/>
      <c r="P141" s="43"/>
      <c r="Q141" s="43"/>
      <c r="R141" s="43"/>
    </row>
    <row r="142" spans="1:18" s="49" customFormat="1" ht="27.95" customHeight="1" x14ac:dyDescent="0.2">
      <c r="B142" s="173" t="s">
        <v>130</v>
      </c>
      <c r="C142" s="174" t="s">
        <v>131</v>
      </c>
      <c r="D142" s="174" t="s">
        <v>146</v>
      </c>
      <c r="F142" s="213" t="s">
        <v>104</v>
      </c>
      <c r="G142" s="60" t="s">
        <v>145</v>
      </c>
      <c r="H142" s="114">
        <v>0</v>
      </c>
      <c r="I142" s="62"/>
      <c r="J142" s="47"/>
      <c r="K142" s="177"/>
      <c r="L142" s="179"/>
      <c r="M142" s="66"/>
      <c r="N142" s="43"/>
      <c r="O142" s="43"/>
      <c r="P142" s="43"/>
      <c r="Q142" s="43"/>
      <c r="R142" s="43"/>
    </row>
    <row r="143" spans="1:18" s="49" customFormat="1" ht="27.95" customHeight="1" x14ac:dyDescent="0.2">
      <c r="B143" s="216" t="s">
        <v>176</v>
      </c>
      <c r="C143" s="195"/>
      <c r="D143" s="200">
        <f>C143*H146</f>
        <v>0</v>
      </c>
      <c r="F143" s="266" t="s">
        <v>147</v>
      </c>
      <c r="G143" s="267" t="s">
        <v>145</v>
      </c>
      <c r="H143" s="114">
        <v>0</v>
      </c>
      <c r="I143" s="62"/>
      <c r="J143" s="47"/>
      <c r="K143" s="177" t="str">
        <f>B143</f>
        <v>[Category A]</v>
      </c>
      <c r="L143" s="181">
        <f>D143</f>
        <v>0</v>
      </c>
      <c r="M143" s="66"/>
      <c r="N143" s="43"/>
      <c r="O143" s="43"/>
      <c r="P143" s="43"/>
      <c r="Q143" s="43"/>
      <c r="R143" s="43"/>
    </row>
    <row r="144" spans="1:18" s="49" customFormat="1" ht="27.95" customHeight="1" thickBot="1" x14ac:dyDescent="0.25">
      <c r="B144" s="217" t="s">
        <v>177</v>
      </c>
      <c r="C144" s="196"/>
      <c r="D144" s="200">
        <f>C144*H146</f>
        <v>0</v>
      </c>
      <c r="F144" s="268" t="s">
        <v>148</v>
      </c>
      <c r="G144" s="269" t="s">
        <v>145</v>
      </c>
      <c r="H144" s="115">
        <f>SUM(H133:H143)</f>
        <v>0</v>
      </c>
      <c r="I144" s="64"/>
      <c r="J144" s="47"/>
      <c r="K144" s="177" t="str">
        <f>B144</f>
        <v>[Category B]</v>
      </c>
      <c r="L144" s="181">
        <f>D144</f>
        <v>0</v>
      </c>
      <c r="M144" s="66"/>
      <c r="N144" s="43"/>
      <c r="O144" s="43"/>
      <c r="P144" s="43"/>
      <c r="Q144" s="43"/>
      <c r="R144" s="43"/>
    </row>
    <row r="145" spans="1:18" s="49" customFormat="1" ht="27.95" customHeight="1" thickBot="1" x14ac:dyDescent="0.25">
      <c r="B145" s="96"/>
      <c r="C145" s="96"/>
      <c r="D145" s="96"/>
      <c r="F145" s="253" t="s">
        <v>106</v>
      </c>
      <c r="G145" s="254" t="s">
        <v>145</v>
      </c>
      <c r="H145" s="133"/>
      <c r="I145" s="134"/>
      <c r="J145" s="67"/>
      <c r="K145" s="177"/>
      <c r="L145" s="179"/>
      <c r="M145" s="66"/>
      <c r="N145" s="43"/>
      <c r="O145" s="43"/>
      <c r="P145" s="43"/>
      <c r="Q145" s="43"/>
      <c r="R145" s="43"/>
    </row>
    <row r="146" spans="1:18" s="49" customFormat="1" ht="27.95" customHeight="1" thickBot="1" x14ac:dyDescent="0.25">
      <c r="B146" s="96"/>
      <c r="C146" s="96"/>
      <c r="D146" s="96"/>
      <c r="F146" s="255" t="s">
        <v>149</v>
      </c>
      <c r="G146" s="256"/>
      <c r="H146" s="189">
        <f>SUM(H145,H144)</f>
        <v>0</v>
      </c>
      <c r="I146" s="190"/>
      <c r="J146" s="67"/>
      <c r="K146" s="177"/>
      <c r="L146" s="179"/>
      <c r="M146" s="66"/>
      <c r="N146" s="43"/>
      <c r="O146" s="43"/>
      <c r="P146" s="43"/>
      <c r="Q146" s="43"/>
      <c r="R146" s="43"/>
    </row>
    <row r="147" spans="1:18" s="49" customFormat="1" ht="27.95" customHeight="1" thickBot="1" x14ac:dyDescent="0.25">
      <c r="A147" s="59"/>
      <c r="B147" s="96"/>
      <c r="C147" s="96"/>
      <c r="D147" s="96"/>
      <c r="G147" s="25"/>
      <c r="H147" s="94"/>
      <c r="I147" s="96"/>
      <c r="J147" s="67"/>
      <c r="K147" s="177"/>
      <c r="L147" s="179"/>
      <c r="M147" s="66"/>
      <c r="N147" s="43"/>
      <c r="O147" s="43"/>
      <c r="P147" s="43"/>
      <c r="Q147" s="43"/>
      <c r="R147" s="43"/>
    </row>
    <row r="148" spans="1:18" s="49" customFormat="1" ht="27.95" customHeight="1" x14ac:dyDescent="0.2">
      <c r="A148" s="59">
        <f>(ROW()-3)/Offset_Contracts+1</f>
        <v>10.0625</v>
      </c>
      <c r="B148" s="263" t="s">
        <v>137</v>
      </c>
      <c r="C148" s="264"/>
      <c r="D148" s="265"/>
      <c r="F148" s="274" t="s">
        <v>138</v>
      </c>
      <c r="G148" s="275"/>
      <c r="H148" s="275"/>
      <c r="I148" s="58" t="s">
        <v>128</v>
      </c>
      <c r="J148" s="67"/>
      <c r="K148" s="177"/>
      <c r="L148" s="179"/>
      <c r="M148" s="66"/>
      <c r="N148" s="43"/>
      <c r="O148" s="43"/>
      <c r="P148" s="43"/>
      <c r="Q148" s="43"/>
      <c r="R148" s="43"/>
    </row>
    <row r="149" spans="1:18" s="49" customFormat="1" ht="27.95" customHeight="1" x14ac:dyDescent="0.2">
      <c r="B149" s="276" t="s">
        <v>188</v>
      </c>
      <c r="C149" s="277"/>
      <c r="D149" s="211"/>
      <c r="F149" s="266" t="s">
        <v>97</v>
      </c>
      <c r="G149" s="267"/>
      <c r="H149" s="114"/>
      <c r="I149" s="62"/>
      <c r="J149" s="47"/>
      <c r="K149" s="177"/>
      <c r="L149" s="179"/>
      <c r="M149" s="66"/>
      <c r="N149" s="43"/>
      <c r="O149" s="43"/>
      <c r="P149" s="43"/>
      <c r="Q149" s="43"/>
      <c r="R149" s="43"/>
    </row>
    <row r="150" spans="1:18" s="49" customFormat="1" ht="27.95" customHeight="1" x14ac:dyDescent="0.2">
      <c r="B150" s="276" t="s">
        <v>139</v>
      </c>
      <c r="C150" s="277"/>
      <c r="D150" s="211"/>
      <c r="F150" s="266" t="s">
        <v>98</v>
      </c>
      <c r="G150" s="267"/>
      <c r="H150" s="114"/>
      <c r="I150" s="62"/>
      <c r="J150" s="47"/>
      <c r="K150" s="177"/>
      <c r="L150" s="179"/>
      <c r="M150" s="66"/>
      <c r="N150" s="43"/>
      <c r="O150" s="43"/>
      <c r="P150" s="43"/>
      <c r="Q150" s="43"/>
      <c r="R150" s="43"/>
    </row>
    <row r="151" spans="1:18" s="49" customFormat="1" ht="27.95" customHeight="1" x14ac:dyDescent="0.2">
      <c r="B151" s="270" t="s">
        <v>140</v>
      </c>
      <c r="C151" s="271"/>
      <c r="D151" s="211"/>
      <c r="F151" s="266" t="s">
        <v>100</v>
      </c>
      <c r="G151" s="267"/>
      <c r="H151" s="114">
        <v>0</v>
      </c>
      <c r="I151" s="62"/>
      <c r="J151" s="47"/>
      <c r="K151" s="177"/>
      <c r="L151" s="179"/>
      <c r="M151" s="66"/>
      <c r="N151" s="43"/>
      <c r="O151" s="43"/>
      <c r="P151" s="43"/>
      <c r="Q151" s="43"/>
      <c r="R151" s="43"/>
    </row>
    <row r="152" spans="1:18" s="49" customFormat="1" ht="27.95" customHeight="1" x14ac:dyDescent="0.2">
      <c r="B152" s="270" t="s">
        <v>141</v>
      </c>
      <c r="C152" s="271"/>
      <c r="D152" s="211"/>
      <c r="F152" s="266" t="s">
        <v>101</v>
      </c>
      <c r="G152" s="267"/>
      <c r="H152" s="114">
        <v>0</v>
      </c>
      <c r="I152" s="62"/>
      <c r="J152" s="47"/>
      <c r="K152" s="177"/>
      <c r="L152" s="179"/>
      <c r="M152" s="66"/>
      <c r="N152" s="43"/>
      <c r="O152" s="43"/>
      <c r="P152" s="43"/>
      <c r="Q152" s="43"/>
      <c r="R152" s="43"/>
    </row>
    <row r="153" spans="1:18" s="49" customFormat="1" ht="27.95" customHeight="1" x14ac:dyDescent="0.2">
      <c r="B153" s="257" t="s">
        <v>142</v>
      </c>
      <c r="C153" s="258"/>
      <c r="D153" s="261"/>
      <c r="F153" s="266" t="s">
        <v>102</v>
      </c>
      <c r="G153" s="267"/>
      <c r="H153" s="114"/>
      <c r="I153" s="62"/>
      <c r="J153" s="47"/>
      <c r="K153" s="177"/>
      <c r="L153" s="179"/>
      <c r="M153" s="66"/>
      <c r="N153" s="43"/>
      <c r="O153" s="43"/>
      <c r="P153" s="43"/>
      <c r="Q153" s="43"/>
      <c r="R153" s="43"/>
    </row>
    <row r="154" spans="1:18" s="49" customFormat="1" ht="27.95" customHeight="1" x14ac:dyDescent="0.2">
      <c r="B154" s="272"/>
      <c r="C154" s="273"/>
      <c r="D154" s="261"/>
      <c r="F154" s="266" t="s">
        <v>103</v>
      </c>
      <c r="G154" s="267"/>
      <c r="H154" s="114"/>
      <c r="I154" s="62"/>
      <c r="J154" s="47"/>
      <c r="K154" s="177"/>
      <c r="L154" s="179"/>
      <c r="M154" s="66"/>
      <c r="N154" s="43"/>
      <c r="O154" s="43"/>
      <c r="P154" s="43"/>
      <c r="Q154" s="43"/>
      <c r="R154" s="43"/>
    </row>
    <row r="155" spans="1:18" s="49" customFormat="1" ht="27.95" customHeight="1" x14ac:dyDescent="0.2">
      <c r="B155" s="257" t="s">
        <v>143</v>
      </c>
      <c r="C155" s="258"/>
      <c r="D155" s="261"/>
      <c r="F155" s="213" t="s">
        <v>144</v>
      </c>
      <c r="G155" s="60" t="s">
        <v>145</v>
      </c>
      <c r="H155" s="114">
        <v>0</v>
      </c>
      <c r="I155" s="62"/>
      <c r="J155" s="47"/>
      <c r="K155" s="177"/>
      <c r="L155" s="179"/>
      <c r="M155" s="66"/>
      <c r="N155" s="43"/>
      <c r="O155" s="43"/>
      <c r="P155" s="43"/>
      <c r="Q155" s="43"/>
      <c r="R155" s="43"/>
    </row>
    <row r="156" spans="1:18" s="49" customFormat="1" ht="27.95" customHeight="1" thickBot="1" x14ac:dyDescent="0.25">
      <c r="B156" s="259"/>
      <c r="C156" s="260"/>
      <c r="D156" s="262"/>
      <c r="F156" s="213" t="s">
        <v>104</v>
      </c>
      <c r="G156" s="60" t="s">
        <v>145</v>
      </c>
      <c r="H156" s="114">
        <v>0</v>
      </c>
      <c r="I156" s="62"/>
      <c r="J156" s="47"/>
      <c r="K156" s="177"/>
      <c r="L156" s="179"/>
      <c r="M156" s="66"/>
      <c r="N156" s="43"/>
      <c r="O156" s="43"/>
      <c r="P156" s="43"/>
      <c r="Q156" s="43"/>
      <c r="R156" s="43"/>
    </row>
    <row r="157" spans="1:18" s="49" customFormat="1" ht="26.25" thickBot="1" x14ac:dyDescent="0.25">
      <c r="B157" s="263" t="s">
        <v>129</v>
      </c>
      <c r="C157" s="264"/>
      <c r="D157" s="265"/>
      <c r="F157" s="213" t="s">
        <v>104</v>
      </c>
      <c r="G157" s="60" t="s">
        <v>145</v>
      </c>
      <c r="H157" s="114">
        <v>0</v>
      </c>
      <c r="I157" s="62"/>
      <c r="J157" s="47"/>
      <c r="K157" s="177"/>
      <c r="L157" s="179"/>
      <c r="M157" s="66"/>
      <c r="N157" s="43"/>
      <c r="O157" s="43"/>
      <c r="P157" s="43"/>
      <c r="Q157" s="43"/>
      <c r="R157" s="43"/>
    </row>
    <row r="158" spans="1:18" s="49" customFormat="1" ht="27.95" customHeight="1" x14ac:dyDescent="0.2">
      <c r="B158" s="173" t="s">
        <v>130</v>
      </c>
      <c r="C158" s="174" t="s">
        <v>131</v>
      </c>
      <c r="D158" s="174" t="s">
        <v>146</v>
      </c>
      <c r="F158" s="213" t="s">
        <v>104</v>
      </c>
      <c r="G158" s="60" t="s">
        <v>145</v>
      </c>
      <c r="H158" s="114">
        <v>0</v>
      </c>
      <c r="I158" s="62"/>
      <c r="J158" s="47"/>
      <c r="K158" s="177"/>
      <c r="L158" s="179"/>
      <c r="M158" s="66"/>
      <c r="N158" s="43"/>
      <c r="O158" s="43"/>
      <c r="P158" s="43"/>
      <c r="Q158" s="43"/>
      <c r="R158" s="43"/>
    </row>
    <row r="159" spans="1:18" s="49" customFormat="1" ht="27.95" customHeight="1" x14ac:dyDescent="0.2">
      <c r="B159" s="216" t="s">
        <v>176</v>
      </c>
      <c r="C159" s="195"/>
      <c r="D159" s="200">
        <f>C159*H162</f>
        <v>0</v>
      </c>
      <c r="F159" s="266" t="s">
        <v>147</v>
      </c>
      <c r="G159" s="267" t="s">
        <v>145</v>
      </c>
      <c r="H159" s="114">
        <v>0</v>
      </c>
      <c r="I159" s="62"/>
      <c r="J159" s="47"/>
      <c r="K159" s="177" t="str">
        <f>B159</f>
        <v>[Category A]</v>
      </c>
      <c r="L159" s="181">
        <f>D159</f>
        <v>0</v>
      </c>
      <c r="M159" s="66"/>
      <c r="N159" s="43"/>
      <c r="O159" s="43"/>
      <c r="P159" s="43"/>
      <c r="Q159" s="43"/>
      <c r="R159" s="43"/>
    </row>
    <row r="160" spans="1:18" s="49" customFormat="1" ht="27.95" customHeight="1" thickBot="1" x14ac:dyDescent="0.25">
      <c r="B160" s="217" t="s">
        <v>177</v>
      </c>
      <c r="C160" s="196"/>
      <c r="D160" s="200">
        <f>C160*H162</f>
        <v>0</v>
      </c>
      <c r="F160" s="268" t="s">
        <v>148</v>
      </c>
      <c r="G160" s="269" t="s">
        <v>145</v>
      </c>
      <c r="H160" s="115">
        <f>SUM(H149:H159)</f>
        <v>0</v>
      </c>
      <c r="I160" s="64"/>
      <c r="J160" s="47"/>
      <c r="K160" s="177" t="str">
        <f>B160</f>
        <v>[Category B]</v>
      </c>
      <c r="L160" s="181">
        <f>D160</f>
        <v>0</v>
      </c>
      <c r="M160" s="66"/>
      <c r="N160" s="43"/>
      <c r="O160" s="43"/>
      <c r="P160" s="43"/>
      <c r="Q160" s="43"/>
      <c r="R160" s="43"/>
    </row>
    <row r="161" spans="1:18" s="49" customFormat="1" ht="27.95" customHeight="1" thickBot="1" x14ac:dyDescent="0.25">
      <c r="B161" s="96"/>
      <c r="C161" s="96"/>
      <c r="D161" s="96"/>
      <c r="F161" s="253" t="s">
        <v>106</v>
      </c>
      <c r="G161" s="254" t="s">
        <v>145</v>
      </c>
      <c r="H161" s="133"/>
      <c r="I161" s="134"/>
      <c r="J161" s="67"/>
      <c r="K161" s="177"/>
      <c r="L161" s="179"/>
      <c r="M161" s="66"/>
      <c r="N161" s="43"/>
      <c r="O161" s="43"/>
      <c r="P161" s="43"/>
      <c r="Q161" s="43"/>
      <c r="R161" s="43"/>
    </row>
    <row r="162" spans="1:18" s="49" customFormat="1" ht="27.95" customHeight="1" thickBot="1" x14ac:dyDescent="0.25">
      <c r="B162" s="96"/>
      <c r="C162" s="96"/>
      <c r="D162" s="96"/>
      <c r="F162" s="255" t="s">
        <v>149</v>
      </c>
      <c r="G162" s="256"/>
      <c r="H162" s="189">
        <f>SUM(H161,H160)</f>
        <v>0</v>
      </c>
      <c r="I162" s="190"/>
      <c r="J162" s="67"/>
      <c r="K162" s="177"/>
      <c r="L162" s="179"/>
      <c r="M162" s="66"/>
      <c r="N162" s="43"/>
      <c r="O162" s="43"/>
      <c r="P162" s="43"/>
      <c r="Q162" s="43"/>
      <c r="R162" s="43"/>
    </row>
    <row r="163" spans="1:18" s="49" customFormat="1" ht="27.95" customHeight="1" thickBot="1" x14ac:dyDescent="0.25">
      <c r="A163" s="59"/>
      <c r="B163" s="96"/>
      <c r="C163" s="96"/>
      <c r="D163" s="96"/>
      <c r="G163" s="25"/>
      <c r="H163" s="94"/>
      <c r="I163" s="96"/>
      <c r="J163" s="67"/>
      <c r="K163" s="177"/>
      <c r="L163" s="179"/>
      <c r="M163" s="66"/>
      <c r="N163" s="43"/>
      <c r="O163" s="43"/>
      <c r="P163" s="43"/>
      <c r="Q163" s="43"/>
      <c r="R163" s="43"/>
    </row>
    <row r="164" spans="1:18" s="49" customFormat="1" ht="27.95" customHeight="1" x14ac:dyDescent="0.2">
      <c r="A164" s="59">
        <f>(ROW()-3)/Offset_Contracts+1</f>
        <v>11.0625</v>
      </c>
      <c r="B164" s="263" t="s">
        <v>137</v>
      </c>
      <c r="C164" s="264"/>
      <c r="D164" s="265"/>
      <c r="F164" s="274" t="s">
        <v>138</v>
      </c>
      <c r="G164" s="275"/>
      <c r="H164" s="275"/>
      <c r="I164" s="58" t="s">
        <v>128</v>
      </c>
      <c r="J164" s="67"/>
      <c r="K164" s="177"/>
      <c r="L164" s="179"/>
      <c r="M164" s="66"/>
      <c r="N164" s="43"/>
      <c r="O164" s="43"/>
      <c r="P164" s="43"/>
      <c r="Q164" s="43"/>
      <c r="R164" s="43"/>
    </row>
    <row r="165" spans="1:18" s="49" customFormat="1" ht="27.95" customHeight="1" x14ac:dyDescent="0.2">
      <c r="B165" s="276" t="s">
        <v>188</v>
      </c>
      <c r="C165" s="277"/>
      <c r="D165" s="211"/>
      <c r="F165" s="266" t="s">
        <v>97</v>
      </c>
      <c r="G165" s="267"/>
      <c r="H165" s="114"/>
      <c r="I165" s="62"/>
      <c r="J165" s="47"/>
      <c r="K165" s="177"/>
      <c r="L165" s="179"/>
      <c r="M165" s="66"/>
      <c r="N165" s="43"/>
      <c r="O165" s="43"/>
      <c r="P165" s="43"/>
      <c r="Q165" s="43"/>
      <c r="R165" s="43"/>
    </row>
    <row r="166" spans="1:18" s="49" customFormat="1" ht="27.95" customHeight="1" x14ac:dyDescent="0.2">
      <c r="B166" s="276" t="s">
        <v>139</v>
      </c>
      <c r="C166" s="277"/>
      <c r="D166" s="211"/>
      <c r="F166" s="266" t="s">
        <v>98</v>
      </c>
      <c r="G166" s="267"/>
      <c r="H166" s="114"/>
      <c r="I166" s="62"/>
      <c r="J166" s="47"/>
      <c r="K166" s="177"/>
      <c r="L166" s="179"/>
      <c r="M166" s="66"/>
      <c r="N166" s="43"/>
      <c r="O166" s="43"/>
      <c r="P166" s="43"/>
      <c r="Q166" s="43"/>
      <c r="R166" s="43"/>
    </row>
    <row r="167" spans="1:18" s="49" customFormat="1" ht="27.95" customHeight="1" x14ac:dyDescent="0.2">
      <c r="B167" s="270" t="s">
        <v>140</v>
      </c>
      <c r="C167" s="271"/>
      <c r="D167" s="211"/>
      <c r="F167" s="266" t="s">
        <v>100</v>
      </c>
      <c r="G167" s="267"/>
      <c r="H167" s="114">
        <v>0</v>
      </c>
      <c r="I167" s="62"/>
      <c r="J167" s="47"/>
      <c r="K167" s="177"/>
      <c r="L167" s="179"/>
      <c r="M167" s="66"/>
      <c r="N167" s="43"/>
      <c r="O167" s="43"/>
      <c r="P167" s="43"/>
      <c r="Q167" s="43"/>
      <c r="R167" s="43"/>
    </row>
    <row r="168" spans="1:18" s="49" customFormat="1" ht="27.95" customHeight="1" x14ac:dyDescent="0.2">
      <c r="B168" s="270" t="s">
        <v>141</v>
      </c>
      <c r="C168" s="271"/>
      <c r="D168" s="211"/>
      <c r="F168" s="266" t="s">
        <v>101</v>
      </c>
      <c r="G168" s="267"/>
      <c r="H168" s="114">
        <v>0</v>
      </c>
      <c r="I168" s="62"/>
      <c r="J168" s="47"/>
      <c r="K168" s="177"/>
      <c r="L168" s="179"/>
      <c r="M168" s="66"/>
      <c r="N168" s="43"/>
      <c r="O168" s="43"/>
      <c r="P168" s="43"/>
      <c r="Q168" s="43"/>
      <c r="R168" s="43"/>
    </row>
    <row r="169" spans="1:18" s="49" customFormat="1" ht="27.95" customHeight="1" x14ac:dyDescent="0.2">
      <c r="B169" s="257" t="s">
        <v>142</v>
      </c>
      <c r="C169" s="258"/>
      <c r="D169" s="261"/>
      <c r="F169" s="266" t="s">
        <v>102</v>
      </c>
      <c r="G169" s="267"/>
      <c r="H169" s="114"/>
      <c r="I169" s="62"/>
      <c r="J169" s="47"/>
      <c r="K169" s="177"/>
      <c r="L169" s="179"/>
      <c r="M169" s="66"/>
      <c r="N169" s="43"/>
      <c r="O169" s="43"/>
      <c r="P169" s="43"/>
      <c r="Q169" s="43"/>
      <c r="R169" s="43"/>
    </row>
    <row r="170" spans="1:18" s="49" customFormat="1" ht="27.95" customHeight="1" x14ac:dyDescent="0.2">
      <c r="B170" s="272"/>
      <c r="C170" s="273"/>
      <c r="D170" s="261"/>
      <c r="F170" s="266" t="s">
        <v>103</v>
      </c>
      <c r="G170" s="267"/>
      <c r="H170" s="114"/>
      <c r="I170" s="62"/>
      <c r="J170" s="47"/>
      <c r="K170" s="177"/>
      <c r="L170" s="179"/>
      <c r="M170" s="66"/>
      <c r="N170" s="43"/>
      <c r="O170" s="43"/>
      <c r="P170" s="43"/>
      <c r="Q170" s="43"/>
      <c r="R170" s="43"/>
    </row>
    <row r="171" spans="1:18" s="49" customFormat="1" ht="27.95" customHeight="1" x14ac:dyDescent="0.2">
      <c r="B171" s="257" t="s">
        <v>143</v>
      </c>
      <c r="C171" s="258"/>
      <c r="D171" s="261"/>
      <c r="F171" s="213" t="s">
        <v>144</v>
      </c>
      <c r="G171" s="60" t="s">
        <v>145</v>
      </c>
      <c r="H171" s="114">
        <v>0</v>
      </c>
      <c r="I171" s="62"/>
      <c r="J171" s="47"/>
      <c r="K171" s="177"/>
      <c r="L171" s="179"/>
      <c r="M171" s="66"/>
      <c r="N171" s="43"/>
      <c r="O171" s="43"/>
      <c r="P171" s="43"/>
      <c r="Q171" s="43"/>
      <c r="R171" s="43"/>
    </row>
    <row r="172" spans="1:18" s="49" customFormat="1" ht="27.95" customHeight="1" thickBot="1" x14ac:dyDescent="0.25">
      <c r="B172" s="259"/>
      <c r="C172" s="260"/>
      <c r="D172" s="262"/>
      <c r="F172" s="213" t="s">
        <v>104</v>
      </c>
      <c r="G172" s="60" t="s">
        <v>145</v>
      </c>
      <c r="H172" s="114">
        <v>0</v>
      </c>
      <c r="I172" s="62"/>
      <c r="J172" s="47"/>
      <c r="K172" s="177"/>
      <c r="L172" s="179"/>
      <c r="M172" s="66"/>
      <c r="N172" s="43"/>
      <c r="O172" s="43"/>
      <c r="P172" s="43"/>
      <c r="Q172" s="43"/>
      <c r="R172" s="43"/>
    </row>
    <row r="173" spans="1:18" s="49" customFormat="1" ht="26.25" thickBot="1" x14ac:dyDescent="0.25">
      <c r="B173" s="263" t="s">
        <v>129</v>
      </c>
      <c r="C173" s="264"/>
      <c r="D173" s="265"/>
      <c r="F173" s="213" t="s">
        <v>104</v>
      </c>
      <c r="G173" s="60" t="s">
        <v>145</v>
      </c>
      <c r="H173" s="114">
        <v>0</v>
      </c>
      <c r="I173" s="62"/>
      <c r="J173" s="47"/>
      <c r="K173" s="177"/>
      <c r="L173" s="179"/>
      <c r="M173" s="66"/>
      <c r="N173" s="43"/>
      <c r="O173" s="43"/>
      <c r="P173" s="43"/>
      <c r="Q173" s="43"/>
      <c r="R173" s="43"/>
    </row>
    <row r="174" spans="1:18" s="49" customFormat="1" ht="27.95" customHeight="1" x14ac:dyDescent="0.2">
      <c r="B174" s="173" t="s">
        <v>130</v>
      </c>
      <c r="C174" s="174" t="s">
        <v>131</v>
      </c>
      <c r="D174" s="174" t="s">
        <v>146</v>
      </c>
      <c r="F174" s="213" t="s">
        <v>104</v>
      </c>
      <c r="G174" s="60" t="s">
        <v>145</v>
      </c>
      <c r="H174" s="114">
        <v>0</v>
      </c>
      <c r="I174" s="62"/>
      <c r="J174" s="47"/>
      <c r="K174" s="177"/>
      <c r="L174" s="179"/>
      <c r="M174" s="66"/>
      <c r="N174" s="43"/>
      <c r="O174" s="43"/>
      <c r="P174" s="43"/>
      <c r="Q174" s="43"/>
      <c r="R174" s="43"/>
    </row>
    <row r="175" spans="1:18" s="49" customFormat="1" ht="27.95" customHeight="1" x14ac:dyDescent="0.2">
      <c r="B175" s="216" t="s">
        <v>176</v>
      </c>
      <c r="C175" s="195"/>
      <c r="D175" s="200">
        <f>C175*H178</f>
        <v>0</v>
      </c>
      <c r="F175" s="266" t="s">
        <v>147</v>
      </c>
      <c r="G175" s="267" t="s">
        <v>145</v>
      </c>
      <c r="H175" s="114">
        <v>0</v>
      </c>
      <c r="I175" s="62"/>
      <c r="J175" s="47"/>
      <c r="K175" s="177" t="str">
        <f>B175</f>
        <v>[Category A]</v>
      </c>
      <c r="L175" s="181">
        <f>D175</f>
        <v>0</v>
      </c>
      <c r="M175" s="66"/>
      <c r="N175" s="43"/>
      <c r="O175" s="43"/>
      <c r="P175" s="43"/>
      <c r="Q175" s="43"/>
      <c r="R175" s="43"/>
    </row>
    <row r="176" spans="1:18" s="49" customFormat="1" ht="27.95" customHeight="1" thickBot="1" x14ac:dyDescent="0.25">
      <c r="B176" s="217" t="s">
        <v>177</v>
      </c>
      <c r="C176" s="196"/>
      <c r="D176" s="200">
        <f>C176*H178</f>
        <v>0</v>
      </c>
      <c r="F176" s="268" t="s">
        <v>148</v>
      </c>
      <c r="G176" s="269" t="s">
        <v>145</v>
      </c>
      <c r="H176" s="115">
        <f>SUM(H165:H175)</f>
        <v>0</v>
      </c>
      <c r="I176" s="64"/>
      <c r="J176" s="47"/>
      <c r="K176" s="177" t="str">
        <f>B176</f>
        <v>[Category B]</v>
      </c>
      <c r="L176" s="181">
        <f>D176</f>
        <v>0</v>
      </c>
      <c r="M176" s="66"/>
      <c r="N176" s="43"/>
      <c r="O176" s="43"/>
      <c r="P176" s="43"/>
      <c r="Q176" s="43"/>
      <c r="R176" s="43"/>
    </row>
    <row r="177" spans="1:18" s="49" customFormat="1" ht="27.95" customHeight="1" thickBot="1" x14ac:dyDescent="0.25">
      <c r="B177" s="96"/>
      <c r="C177" s="96"/>
      <c r="D177" s="96"/>
      <c r="F177" s="253" t="s">
        <v>106</v>
      </c>
      <c r="G177" s="254" t="s">
        <v>145</v>
      </c>
      <c r="H177" s="133"/>
      <c r="I177" s="134"/>
      <c r="J177" s="67"/>
      <c r="K177" s="177"/>
      <c r="L177" s="179"/>
      <c r="M177" s="66"/>
      <c r="N177" s="43"/>
      <c r="O177" s="43"/>
      <c r="P177" s="43"/>
      <c r="Q177" s="43"/>
      <c r="R177" s="43"/>
    </row>
    <row r="178" spans="1:18" s="49" customFormat="1" ht="27.95" customHeight="1" thickBot="1" x14ac:dyDescent="0.25">
      <c r="B178" s="96"/>
      <c r="C178" s="96"/>
      <c r="D178" s="96"/>
      <c r="F178" s="255" t="s">
        <v>149</v>
      </c>
      <c r="G178" s="256"/>
      <c r="H178" s="189">
        <f>SUM(H177,H176)</f>
        <v>0</v>
      </c>
      <c r="I178" s="190"/>
      <c r="J178" s="67"/>
      <c r="K178" s="177"/>
      <c r="L178" s="179"/>
      <c r="M178" s="66"/>
      <c r="N178" s="43"/>
      <c r="O178" s="43"/>
      <c r="P178" s="43"/>
      <c r="Q178" s="43"/>
      <c r="R178" s="43"/>
    </row>
    <row r="179" spans="1:18" s="49" customFormat="1" ht="27.95" customHeight="1" thickBot="1" x14ac:dyDescent="0.25">
      <c r="A179" s="59"/>
      <c r="B179" s="96"/>
      <c r="C179" s="96"/>
      <c r="D179" s="96"/>
      <c r="G179" s="25"/>
      <c r="H179" s="94"/>
      <c r="I179" s="96"/>
      <c r="J179" s="67"/>
      <c r="K179" s="177"/>
      <c r="L179" s="179"/>
      <c r="M179" s="66"/>
      <c r="N179" s="43"/>
      <c r="O179" s="43"/>
      <c r="P179" s="43"/>
      <c r="Q179" s="43"/>
      <c r="R179" s="43"/>
    </row>
    <row r="180" spans="1:18" s="49" customFormat="1" ht="27.95" customHeight="1" x14ac:dyDescent="0.2">
      <c r="A180" s="59">
        <f>(ROW()-3)/Offset_Contracts+1</f>
        <v>12.0625</v>
      </c>
      <c r="B180" s="263" t="s">
        <v>137</v>
      </c>
      <c r="C180" s="264"/>
      <c r="D180" s="265"/>
      <c r="F180" s="274" t="s">
        <v>138</v>
      </c>
      <c r="G180" s="275"/>
      <c r="H180" s="275"/>
      <c r="I180" s="58" t="s">
        <v>128</v>
      </c>
      <c r="J180" s="67"/>
      <c r="K180" s="177"/>
      <c r="L180" s="179"/>
      <c r="M180" s="66"/>
      <c r="N180" s="43"/>
      <c r="O180" s="43"/>
      <c r="P180" s="43"/>
      <c r="Q180" s="43"/>
      <c r="R180" s="43"/>
    </row>
    <row r="181" spans="1:18" s="49" customFormat="1" ht="27.95" customHeight="1" x14ac:dyDescent="0.2">
      <c r="B181" s="276" t="s">
        <v>188</v>
      </c>
      <c r="C181" s="277"/>
      <c r="D181" s="211"/>
      <c r="F181" s="266" t="s">
        <v>97</v>
      </c>
      <c r="G181" s="267"/>
      <c r="H181" s="114"/>
      <c r="I181" s="62"/>
      <c r="J181" s="47"/>
      <c r="K181" s="177"/>
      <c r="L181" s="179"/>
      <c r="M181" s="66"/>
      <c r="N181" s="43"/>
      <c r="O181" s="43"/>
      <c r="P181" s="43"/>
      <c r="Q181" s="43"/>
      <c r="R181" s="43"/>
    </row>
    <row r="182" spans="1:18" s="49" customFormat="1" ht="27.95" customHeight="1" x14ac:dyDescent="0.2">
      <c r="B182" s="276" t="s">
        <v>139</v>
      </c>
      <c r="C182" s="277"/>
      <c r="D182" s="211"/>
      <c r="F182" s="266" t="s">
        <v>98</v>
      </c>
      <c r="G182" s="267"/>
      <c r="H182" s="114"/>
      <c r="I182" s="62"/>
      <c r="J182" s="47"/>
      <c r="K182" s="177"/>
      <c r="L182" s="179"/>
      <c r="M182" s="66"/>
      <c r="N182" s="43"/>
      <c r="O182" s="43"/>
      <c r="P182" s="43"/>
      <c r="Q182" s="43"/>
      <c r="R182" s="43"/>
    </row>
    <row r="183" spans="1:18" s="49" customFormat="1" ht="27.95" customHeight="1" x14ac:dyDescent="0.2">
      <c r="B183" s="270" t="s">
        <v>140</v>
      </c>
      <c r="C183" s="271"/>
      <c r="D183" s="211"/>
      <c r="F183" s="266" t="s">
        <v>100</v>
      </c>
      <c r="G183" s="267"/>
      <c r="H183" s="114">
        <v>0</v>
      </c>
      <c r="I183" s="62"/>
      <c r="J183" s="47"/>
      <c r="K183" s="177"/>
      <c r="L183" s="179"/>
      <c r="M183" s="66"/>
      <c r="N183" s="43"/>
      <c r="O183" s="43"/>
      <c r="P183" s="43"/>
      <c r="Q183" s="43"/>
      <c r="R183" s="43"/>
    </row>
    <row r="184" spans="1:18" s="49" customFormat="1" ht="27.95" customHeight="1" x14ac:dyDescent="0.2">
      <c r="B184" s="270" t="s">
        <v>141</v>
      </c>
      <c r="C184" s="271"/>
      <c r="D184" s="211"/>
      <c r="F184" s="266" t="s">
        <v>101</v>
      </c>
      <c r="G184" s="267"/>
      <c r="H184" s="114">
        <v>0</v>
      </c>
      <c r="I184" s="62"/>
      <c r="J184" s="47"/>
      <c r="K184" s="177"/>
      <c r="L184" s="179"/>
      <c r="M184" s="66"/>
      <c r="N184" s="43"/>
      <c r="O184" s="43"/>
      <c r="P184" s="43"/>
      <c r="Q184" s="43"/>
      <c r="R184" s="43"/>
    </row>
    <row r="185" spans="1:18" s="49" customFormat="1" ht="27.95" customHeight="1" x14ac:dyDescent="0.2">
      <c r="B185" s="257" t="s">
        <v>142</v>
      </c>
      <c r="C185" s="258"/>
      <c r="D185" s="261"/>
      <c r="F185" s="266" t="s">
        <v>102</v>
      </c>
      <c r="G185" s="267"/>
      <c r="H185" s="114"/>
      <c r="I185" s="62"/>
      <c r="J185" s="47"/>
      <c r="K185" s="177"/>
      <c r="L185" s="179"/>
      <c r="M185" s="66"/>
      <c r="N185" s="43"/>
      <c r="O185" s="43"/>
      <c r="P185" s="43"/>
      <c r="Q185" s="43"/>
      <c r="R185" s="43"/>
    </row>
    <row r="186" spans="1:18" s="49" customFormat="1" ht="27.95" customHeight="1" x14ac:dyDescent="0.2">
      <c r="B186" s="272"/>
      <c r="C186" s="273"/>
      <c r="D186" s="261"/>
      <c r="F186" s="266" t="s">
        <v>103</v>
      </c>
      <c r="G186" s="267"/>
      <c r="H186" s="114"/>
      <c r="I186" s="62"/>
      <c r="J186" s="47"/>
      <c r="K186" s="177"/>
      <c r="L186" s="179"/>
      <c r="M186" s="66"/>
      <c r="N186" s="43"/>
      <c r="O186" s="43"/>
      <c r="P186" s="43"/>
      <c r="Q186" s="43"/>
      <c r="R186" s="43"/>
    </row>
    <row r="187" spans="1:18" s="49" customFormat="1" ht="27.95" customHeight="1" x14ac:dyDescent="0.2">
      <c r="B187" s="257" t="s">
        <v>143</v>
      </c>
      <c r="C187" s="258"/>
      <c r="D187" s="261"/>
      <c r="F187" s="213" t="s">
        <v>144</v>
      </c>
      <c r="G187" s="60" t="s">
        <v>145</v>
      </c>
      <c r="H187" s="114">
        <v>0</v>
      </c>
      <c r="I187" s="62"/>
      <c r="J187" s="47"/>
      <c r="K187" s="177"/>
      <c r="L187" s="179"/>
      <c r="M187" s="66"/>
      <c r="N187" s="43"/>
      <c r="O187" s="43"/>
      <c r="P187" s="43"/>
      <c r="Q187" s="43"/>
      <c r="R187" s="43"/>
    </row>
    <row r="188" spans="1:18" s="49" customFormat="1" ht="27.95" customHeight="1" thickBot="1" x14ac:dyDescent="0.25">
      <c r="B188" s="259"/>
      <c r="C188" s="260"/>
      <c r="D188" s="262"/>
      <c r="F188" s="213" t="s">
        <v>104</v>
      </c>
      <c r="G188" s="60" t="s">
        <v>145</v>
      </c>
      <c r="H188" s="114">
        <v>0</v>
      </c>
      <c r="I188" s="62"/>
      <c r="J188" s="47"/>
      <c r="K188" s="177"/>
      <c r="L188" s="179"/>
      <c r="M188" s="66"/>
      <c r="N188" s="43"/>
      <c r="O188" s="43"/>
      <c r="P188" s="43"/>
      <c r="Q188" s="43"/>
      <c r="R188" s="43"/>
    </row>
    <row r="189" spans="1:18" s="49" customFormat="1" ht="26.25" thickBot="1" x14ac:dyDescent="0.25">
      <c r="B189" s="263" t="s">
        <v>129</v>
      </c>
      <c r="C189" s="264"/>
      <c r="D189" s="265"/>
      <c r="F189" s="213" t="s">
        <v>104</v>
      </c>
      <c r="G189" s="60" t="s">
        <v>145</v>
      </c>
      <c r="H189" s="114">
        <v>0</v>
      </c>
      <c r="I189" s="62"/>
      <c r="J189" s="47"/>
      <c r="K189" s="177"/>
      <c r="L189" s="179"/>
      <c r="M189" s="66"/>
      <c r="N189" s="43"/>
      <c r="O189" s="43"/>
      <c r="P189" s="43"/>
      <c r="Q189" s="43"/>
      <c r="R189" s="43"/>
    </row>
    <row r="190" spans="1:18" s="49" customFormat="1" ht="27.95" customHeight="1" x14ac:dyDescent="0.2">
      <c r="B190" s="173" t="s">
        <v>130</v>
      </c>
      <c r="C190" s="174" t="s">
        <v>131</v>
      </c>
      <c r="D190" s="174" t="s">
        <v>146</v>
      </c>
      <c r="F190" s="213" t="s">
        <v>104</v>
      </c>
      <c r="G190" s="60" t="s">
        <v>145</v>
      </c>
      <c r="H190" s="114">
        <v>0</v>
      </c>
      <c r="I190" s="62"/>
      <c r="J190" s="47"/>
      <c r="K190" s="177"/>
      <c r="L190" s="179"/>
      <c r="M190" s="66"/>
      <c r="N190" s="43"/>
      <c r="O190" s="43"/>
      <c r="P190" s="43"/>
      <c r="Q190" s="43"/>
      <c r="R190" s="43"/>
    </row>
    <row r="191" spans="1:18" s="49" customFormat="1" ht="27.95" customHeight="1" x14ac:dyDescent="0.2">
      <c r="B191" s="216" t="s">
        <v>176</v>
      </c>
      <c r="C191" s="195"/>
      <c r="D191" s="200">
        <f>C191*H194</f>
        <v>0</v>
      </c>
      <c r="F191" s="266" t="s">
        <v>147</v>
      </c>
      <c r="G191" s="267" t="s">
        <v>145</v>
      </c>
      <c r="H191" s="114">
        <v>0</v>
      </c>
      <c r="I191" s="62"/>
      <c r="J191" s="47"/>
      <c r="K191" s="177" t="str">
        <f>B191</f>
        <v>[Category A]</v>
      </c>
      <c r="L191" s="181">
        <f>D191</f>
        <v>0</v>
      </c>
      <c r="M191" s="66"/>
      <c r="N191" s="43"/>
      <c r="O191" s="43"/>
      <c r="P191" s="43"/>
      <c r="Q191" s="43"/>
      <c r="R191" s="43"/>
    </row>
    <row r="192" spans="1:18" s="49" customFormat="1" ht="27.95" customHeight="1" thickBot="1" x14ac:dyDescent="0.25">
      <c r="B192" s="217" t="s">
        <v>177</v>
      </c>
      <c r="C192" s="196"/>
      <c r="D192" s="200">
        <f>C192*H194</f>
        <v>0</v>
      </c>
      <c r="F192" s="268" t="s">
        <v>148</v>
      </c>
      <c r="G192" s="269" t="s">
        <v>145</v>
      </c>
      <c r="H192" s="115">
        <f>SUM(H181:H191)</f>
        <v>0</v>
      </c>
      <c r="I192" s="64"/>
      <c r="J192" s="47"/>
      <c r="K192" s="177" t="str">
        <f>B192</f>
        <v>[Category B]</v>
      </c>
      <c r="L192" s="181">
        <f>D192</f>
        <v>0</v>
      </c>
      <c r="M192" s="66"/>
      <c r="N192" s="43"/>
      <c r="O192" s="43"/>
      <c r="P192" s="43"/>
      <c r="Q192" s="43"/>
      <c r="R192" s="43"/>
    </row>
    <row r="193" spans="1:18" s="49" customFormat="1" ht="27.95" customHeight="1" thickBot="1" x14ac:dyDescent="0.25">
      <c r="B193" s="96"/>
      <c r="C193" s="96"/>
      <c r="D193" s="96"/>
      <c r="F193" s="253" t="s">
        <v>106</v>
      </c>
      <c r="G193" s="254" t="s">
        <v>145</v>
      </c>
      <c r="H193" s="133"/>
      <c r="I193" s="134"/>
      <c r="J193" s="67"/>
      <c r="K193" s="177"/>
      <c r="L193" s="179"/>
      <c r="M193" s="66"/>
      <c r="N193" s="43"/>
      <c r="O193" s="43"/>
      <c r="P193" s="43"/>
      <c r="Q193" s="43"/>
      <c r="R193" s="43"/>
    </row>
    <row r="194" spans="1:18" s="49" customFormat="1" ht="27.95" customHeight="1" thickBot="1" x14ac:dyDescent="0.25">
      <c r="B194" s="96"/>
      <c r="C194" s="96"/>
      <c r="D194" s="96"/>
      <c r="F194" s="255" t="s">
        <v>149</v>
      </c>
      <c r="G194" s="256"/>
      <c r="H194" s="189">
        <f>SUM(H193,H192)</f>
        <v>0</v>
      </c>
      <c r="I194" s="190"/>
      <c r="J194" s="67"/>
      <c r="K194" s="177"/>
      <c r="L194" s="179"/>
      <c r="M194" s="66"/>
      <c r="N194" s="43"/>
      <c r="O194" s="43"/>
      <c r="P194" s="43"/>
      <c r="Q194" s="43"/>
      <c r="R194" s="43"/>
    </row>
    <row r="195" spans="1:18" s="49" customFormat="1" ht="27.95" customHeight="1" thickBot="1" x14ac:dyDescent="0.25">
      <c r="A195" s="59"/>
      <c r="B195" s="96"/>
      <c r="C195" s="96"/>
      <c r="D195" s="96"/>
      <c r="G195" s="25"/>
      <c r="H195" s="94"/>
      <c r="I195" s="96"/>
      <c r="J195" s="67"/>
      <c r="K195" s="177"/>
      <c r="L195" s="179"/>
      <c r="M195" s="66"/>
      <c r="N195" s="43"/>
      <c r="O195" s="43"/>
      <c r="P195" s="43"/>
      <c r="Q195" s="43"/>
      <c r="R195" s="43"/>
    </row>
    <row r="196" spans="1:18" s="49" customFormat="1" ht="27.95" customHeight="1" x14ac:dyDescent="0.2">
      <c r="A196" s="59">
        <f>(ROW()-3)/Offset_Contracts+1</f>
        <v>13.0625</v>
      </c>
      <c r="B196" s="263" t="s">
        <v>137</v>
      </c>
      <c r="C196" s="264"/>
      <c r="D196" s="265"/>
      <c r="F196" s="274" t="s">
        <v>138</v>
      </c>
      <c r="G196" s="275"/>
      <c r="H196" s="275"/>
      <c r="I196" s="58" t="s">
        <v>128</v>
      </c>
      <c r="J196" s="67"/>
      <c r="K196" s="177"/>
      <c r="L196" s="179"/>
      <c r="M196" s="66"/>
      <c r="N196" s="43"/>
      <c r="O196" s="43"/>
      <c r="P196" s="43"/>
      <c r="Q196" s="43"/>
      <c r="R196" s="43"/>
    </row>
    <row r="197" spans="1:18" s="49" customFormat="1" ht="27.95" customHeight="1" x14ac:dyDescent="0.2">
      <c r="B197" s="276" t="s">
        <v>188</v>
      </c>
      <c r="C197" s="277"/>
      <c r="D197" s="211"/>
      <c r="F197" s="266" t="s">
        <v>97</v>
      </c>
      <c r="G197" s="267"/>
      <c r="H197" s="114"/>
      <c r="I197" s="62"/>
      <c r="J197" s="47"/>
      <c r="K197" s="177"/>
      <c r="L197" s="179"/>
      <c r="M197" s="66"/>
      <c r="N197" s="43"/>
      <c r="O197" s="43"/>
      <c r="P197" s="43"/>
      <c r="Q197" s="43"/>
      <c r="R197" s="43"/>
    </row>
    <row r="198" spans="1:18" s="49" customFormat="1" ht="27.95" customHeight="1" x14ac:dyDescent="0.2">
      <c r="B198" s="276" t="s">
        <v>139</v>
      </c>
      <c r="C198" s="277"/>
      <c r="D198" s="211"/>
      <c r="F198" s="266" t="s">
        <v>98</v>
      </c>
      <c r="G198" s="267"/>
      <c r="H198" s="114"/>
      <c r="I198" s="62"/>
      <c r="J198" s="47"/>
      <c r="K198" s="177"/>
      <c r="L198" s="179"/>
      <c r="M198" s="66"/>
      <c r="N198" s="43"/>
      <c r="O198" s="43"/>
      <c r="P198" s="43"/>
      <c r="Q198" s="43"/>
      <c r="R198" s="43"/>
    </row>
    <row r="199" spans="1:18" s="49" customFormat="1" ht="27.95" customHeight="1" x14ac:dyDescent="0.2">
      <c r="B199" s="270" t="s">
        <v>140</v>
      </c>
      <c r="C199" s="271"/>
      <c r="D199" s="211"/>
      <c r="F199" s="266" t="s">
        <v>100</v>
      </c>
      <c r="G199" s="267"/>
      <c r="H199" s="114">
        <v>0</v>
      </c>
      <c r="I199" s="62"/>
      <c r="J199" s="47"/>
      <c r="K199" s="177"/>
      <c r="L199" s="179"/>
      <c r="M199" s="66"/>
      <c r="N199" s="43"/>
      <c r="O199" s="43"/>
      <c r="P199" s="43"/>
      <c r="Q199" s="43"/>
      <c r="R199" s="43"/>
    </row>
    <row r="200" spans="1:18" s="49" customFormat="1" ht="27.95" customHeight="1" x14ac:dyDescent="0.2">
      <c r="B200" s="270" t="s">
        <v>141</v>
      </c>
      <c r="C200" s="271"/>
      <c r="D200" s="211"/>
      <c r="F200" s="266" t="s">
        <v>101</v>
      </c>
      <c r="G200" s="267"/>
      <c r="H200" s="114">
        <v>0</v>
      </c>
      <c r="I200" s="62"/>
      <c r="J200" s="47"/>
      <c r="K200" s="177"/>
      <c r="L200" s="179"/>
      <c r="M200" s="66"/>
      <c r="N200" s="43"/>
      <c r="O200" s="43"/>
      <c r="P200" s="43"/>
      <c r="Q200" s="43"/>
      <c r="R200" s="43"/>
    </row>
    <row r="201" spans="1:18" s="49" customFormat="1" ht="27.95" customHeight="1" x14ac:dyDescent="0.2">
      <c r="B201" s="257" t="s">
        <v>142</v>
      </c>
      <c r="C201" s="258"/>
      <c r="D201" s="261"/>
      <c r="F201" s="266" t="s">
        <v>102</v>
      </c>
      <c r="G201" s="267"/>
      <c r="H201" s="114"/>
      <c r="I201" s="62"/>
      <c r="J201" s="47"/>
      <c r="K201" s="177"/>
      <c r="L201" s="179"/>
      <c r="M201" s="66"/>
      <c r="N201" s="43"/>
      <c r="O201" s="43"/>
      <c r="P201" s="43"/>
      <c r="Q201" s="43"/>
      <c r="R201" s="43"/>
    </row>
    <row r="202" spans="1:18" s="49" customFormat="1" ht="27.95" customHeight="1" x14ac:dyDescent="0.2">
      <c r="B202" s="272"/>
      <c r="C202" s="273"/>
      <c r="D202" s="261"/>
      <c r="F202" s="266" t="s">
        <v>103</v>
      </c>
      <c r="G202" s="267"/>
      <c r="H202" s="114"/>
      <c r="I202" s="62"/>
      <c r="J202" s="47"/>
      <c r="K202" s="177"/>
      <c r="L202" s="179"/>
      <c r="M202" s="66"/>
      <c r="N202" s="43"/>
      <c r="O202" s="43"/>
      <c r="P202" s="43"/>
      <c r="Q202" s="43"/>
      <c r="R202" s="43"/>
    </row>
    <row r="203" spans="1:18" s="49" customFormat="1" ht="27.95" customHeight="1" x14ac:dyDescent="0.2">
      <c r="B203" s="257" t="s">
        <v>143</v>
      </c>
      <c r="C203" s="258"/>
      <c r="D203" s="261"/>
      <c r="F203" s="213" t="s">
        <v>144</v>
      </c>
      <c r="G203" s="60" t="s">
        <v>145</v>
      </c>
      <c r="H203" s="114">
        <v>0</v>
      </c>
      <c r="I203" s="62"/>
      <c r="J203" s="47"/>
      <c r="K203" s="177"/>
      <c r="L203" s="179"/>
      <c r="M203" s="66"/>
      <c r="N203" s="43"/>
      <c r="O203" s="43"/>
      <c r="P203" s="43"/>
      <c r="Q203" s="43"/>
      <c r="R203" s="43"/>
    </row>
    <row r="204" spans="1:18" s="49" customFormat="1" ht="27.95" customHeight="1" thickBot="1" x14ac:dyDescent="0.25">
      <c r="B204" s="259"/>
      <c r="C204" s="260"/>
      <c r="D204" s="262"/>
      <c r="F204" s="213" t="s">
        <v>104</v>
      </c>
      <c r="G204" s="60" t="s">
        <v>145</v>
      </c>
      <c r="H204" s="114">
        <v>0</v>
      </c>
      <c r="I204" s="62"/>
      <c r="J204" s="47"/>
      <c r="K204" s="177"/>
      <c r="L204" s="179"/>
      <c r="M204" s="66"/>
      <c r="N204" s="43"/>
      <c r="O204" s="43"/>
      <c r="P204" s="43"/>
      <c r="Q204" s="43"/>
      <c r="R204" s="43"/>
    </row>
    <row r="205" spans="1:18" s="49" customFormat="1" ht="26.25" thickBot="1" x14ac:dyDescent="0.25">
      <c r="B205" s="263" t="s">
        <v>129</v>
      </c>
      <c r="C205" s="264"/>
      <c r="D205" s="265"/>
      <c r="F205" s="213" t="s">
        <v>104</v>
      </c>
      <c r="G205" s="60" t="s">
        <v>145</v>
      </c>
      <c r="H205" s="114">
        <v>0</v>
      </c>
      <c r="I205" s="62"/>
      <c r="J205" s="47"/>
      <c r="K205" s="177"/>
      <c r="L205" s="179"/>
      <c r="M205" s="66"/>
      <c r="N205" s="43"/>
      <c r="O205" s="43"/>
      <c r="P205" s="43"/>
      <c r="Q205" s="43"/>
      <c r="R205" s="43"/>
    </row>
    <row r="206" spans="1:18" s="49" customFormat="1" ht="27.95" customHeight="1" x14ac:dyDescent="0.2">
      <c r="B206" s="173" t="s">
        <v>130</v>
      </c>
      <c r="C206" s="174" t="s">
        <v>131</v>
      </c>
      <c r="D206" s="174" t="s">
        <v>146</v>
      </c>
      <c r="F206" s="213" t="s">
        <v>104</v>
      </c>
      <c r="G206" s="60" t="s">
        <v>145</v>
      </c>
      <c r="H206" s="114">
        <v>0</v>
      </c>
      <c r="I206" s="62"/>
      <c r="J206" s="47"/>
      <c r="K206" s="177"/>
      <c r="L206" s="179"/>
      <c r="M206" s="66"/>
      <c r="N206" s="43"/>
      <c r="O206" s="43"/>
      <c r="P206" s="43"/>
      <c r="Q206" s="43"/>
      <c r="R206" s="43"/>
    </row>
    <row r="207" spans="1:18" s="49" customFormat="1" ht="27.95" customHeight="1" x14ac:dyDescent="0.2">
      <c r="B207" s="216" t="s">
        <v>176</v>
      </c>
      <c r="C207" s="195"/>
      <c r="D207" s="200">
        <f>C207*H210</f>
        <v>0</v>
      </c>
      <c r="F207" s="266" t="s">
        <v>147</v>
      </c>
      <c r="G207" s="267" t="s">
        <v>145</v>
      </c>
      <c r="H207" s="114">
        <v>0</v>
      </c>
      <c r="I207" s="62"/>
      <c r="J207" s="47"/>
      <c r="K207" s="177" t="str">
        <f>B207</f>
        <v>[Category A]</v>
      </c>
      <c r="L207" s="181">
        <f>D207</f>
        <v>0</v>
      </c>
      <c r="M207" s="66"/>
      <c r="N207" s="43"/>
      <c r="O207" s="43"/>
      <c r="P207" s="43"/>
      <c r="Q207" s="43"/>
      <c r="R207" s="43"/>
    </row>
    <row r="208" spans="1:18" s="49" customFormat="1" ht="27.95" customHeight="1" thickBot="1" x14ac:dyDescent="0.25">
      <c r="B208" s="217" t="s">
        <v>177</v>
      </c>
      <c r="C208" s="196"/>
      <c r="D208" s="200">
        <f>C208*H210</f>
        <v>0</v>
      </c>
      <c r="F208" s="268" t="s">
        <v>148</v>
      </c>
      <c r="G208" s="269" t="s">
        <v>145</v>
      </c>
      <c r="H208" s="115">
        <f>SUM(H197:H207)</f>
        <v>0</v>
      </c>
      <c r="I208" s="64"/>
      <c r="J208" s="47"/>
      <c r="K208" s="177" t="str">
        <f>B208</f>
        <v>[Category B]</v>
      </c>
      <c r="L208" s="181">
        <f>D208</f>
        <v>0</v>
      </c>
      <c r="M208" s="66"/>
      <c r="N208" s="43"/>
      <c r="O208" s="43"/>
      <c r="P208" s="43"/>
      <c r="Q208" s="43"/>
      <c r="R208" s="43"/>
    </row>
    <row r="209" spans="1:18" s="49" customFormat="1" ht="27.95" customHeight="1" thickBot="1" x14ac:dyDescent="0.25">
      <c r="B209" s="96"/>
      <c r="C209" s="96"/>
      <c r="D209" s="96"/>
      <c r="F209" s="253" t="s">
        <v>106</v>
      </c>
      <c r="G209" s="254" t="s">
        <v>145</v>
      </c>
      <c r="H209" s="133"/>
      <c r="I209" s="134"/>
      <c r="J209" s="67"/>
      <c r="K209" s="177"/>
      <c r="L209" s="179"/>
      <c r="M209" s="66"/>
      <c r="N209" s="43"/>
      <c r="O209" s="43"/>
      <c r="P209" s="43"/>
      <c r="Q209" s="43"/>
      <c r="R209" s="43"/>
    </row>
    <row r="210" spans="1:18" s="49" customFormat="1" ht="27.95" customHeight="1" thickBot="1" x14ac:dyDescent="0.25">
      <c r="B210" s="96"/>
      <c r="C210" s="96"/>
      <c r="D210" s="96"/>
      <c r="F210" s="255" t="s">
        <v>149</v>
      </c>
      <c r="G210" s="256"/>
      <c r="H210" s="189">
        <f>SUM(H209,H208)</f>
        <v>0</v>
      </c>
      <c r="I210" s="190"/>
      <c r="J210" s="67"/>
      <c r="K210" s="177"/>
      <c r="L210" s="179"/>
      <c r="M210" s="66"/>
      <c r="N210" s="43"/>
      <c r="O210" s="43"/>
      <c r="P210" s="43"/>
      <c r="Q210" s="43"/>
      <c r="R210" s="43"/>
    </row>
    <row r="211" spans="1:18" s="49" customFormat="1" ht="27.95" customHeight="1" thickBot="1" x14ac:dyDescent="0.25">
      <c r="A211" s="59"/>
      <c r="B211" s="96"/>
      <c r="C211" s="96"/>
      <c r="D211" s="96"/>
      <c r="G211" s="25"/>
      <c r="H211" s="94"/>
      <c r="I211" s="96"/>
      <c r="J211" s="67"/>
      <c r="K211" s="177"/>
      <c r="L211" s="179"/>
      <c r="M211" s="66"/>
      <c r="N211" s="43"/>
      <c r="O211" s="43"/>
      <c r="P211" s="43"/>
      <c r="Q211" s="43"/>
      <c r="R211" s="43"/>
    </row>
    <row r="212" spans="1:18" s="49" customFormat="1" ht="27.95" customHeight="1" x14ac:dyDescent="0.2">
      <c r="A212" s="59">
        <f>(ROW()-3)/Offset_Contracts+1</f>
        <v>14.0625</v>
      </c>
      <c r="B212" s="263" t="s">
        <v>137</v>
      </c>
      <c r="C212" s="264"/>
      <c r="D212" s="265"/>
      <c r="F212" s="274" t="s">
        <v>138</v>
      </c>
      <c r="G212" s="275"/>
      <c r="H212" s="275"/>
      <c r="I212" s="58" t="s">
        <v>128</v>
      </c>
      <c r="J212" s="67"/>
      <c r="K212" s="177"/>
      <c r="L212" s="179"/>
      <c r="M212" s="66"/>
      <c r="N212" s="43"/>
      <c r="O212" s="43"/>
      <c r="P212" s="43"/>
      <c r="Q212" s="43"/>
      <c r="R212" s="43"/>
    </row>
    <row r="213" spans="1:18" s="49" customFormat="1" ht="27.95" customHeight="1" x14ac:dyDescent="0.2">
      <c r="B213" s="276" t="s">
        <v>188</v>
      </c>
      <c r="C213" s="277"/>
      <c r="D213" s="211"/>
      <c r="F213" s="266" t="s">
        <v>97</v>
      </c>
      <c r="G213" s="267"/>
      <c r="H213" s="114"/>
      <c r="I213" s="62"/>
      <c r="J213" s="47"/>
      <c r="K213" s="177"/>
      <c r="L213" s="179"/>
      <c r="M213" s="66"/>
      <c r="N213" s="43"/>
      <c r="O213" s="43"/>
      <c r="P213" s="43"/>
      <c r="Q213" s="43"/>
      <c r="R213" s="43"/>
    </row>
    <row r="214" spans="1:18" s="49" customFormat="1" ht="27.95" customHeight="1" x14ac:dyDescent="0.2">
      <c r="B214" s="276" t="s">
        <v>139</v>
      </c>
      <c r="C214" s="277"/>
      <c r="D214" s="211"/>
      <c r="F214" s="266" t="s">
        <v>98</v>
      </c>
      <c r="G214" s="267"/>
      <c r="H214" s="114"/>
      <c r="I214" s="62"/>
      <c r="J214" s="47"/>
      <c r="K214" s="177"/>
      <c r="L214" s="179"/>
      <c r="M214" s="66"/>
      <c r="N214" s="43"/>
      <c r="O214" s="43"/>
      <c r="P214" s="43"/>
      <c r="Q214" s="43"/>
      <c r="R214" s="43"/>
    </row>
    <row r="215" spans="1:18" s="49" customFormat="1" ht="27.95" customHeight="1" x14ac:dyDescent="0.2">
      <c r="B215" s="270" t="s">
        <v>140</v>
      </c>
      <c r="C215" s="271"/>
      <c r="D215" s="211"/>
      <c r="F215" s="266" t="s">
        <v>100</v>
      </c>
      <c r="G215" s="267"/>
      <c r="H215" s="114">
        <v>0</v>
      </c>
      <c r="I215" s="62"/>
      <c r="J215" s="47"/>
      <c r="K215" s="177"/>
      <c r="L215" s="179"/>
      <c r="M215" s="66"/>
      <c r="N215" s="43"/>
      <c r="O215" s="43"/>
      <c r="P215" s="43"/>
      <c r="Q215" s="43"/>
      <c r="R215" s="43"/>
    </row>
    <row r="216" spans="1:18" s="49" customFormat="1" ht="27.95" customHeight="1" x14ac:dyDescent="0.2">
      <c r="B216" s="270" t="s">
        <v>141</v>
      </c>
      <c r="C216" s="271"/>
      <c r="D216" s="211"/>
      <c r="F216" s="266" t="s">
        <v>101</v>
      </c>
      <c r="G216" s="267"/>
      <c r="H216" s="114">
        <v>0</v>
      </c>
      <c r="I216" s="62"/>
      <c r="J216" s="47"/>
      <c r="K216" s="177"/>
      <c r="L216" s="179"/>
      <c r="M216" s="66"/>
      <c r="N216" s="43"/>
      <c r="O216" s="43"/>
      <c r="P216" s="43"/>
      <c r="Q216" s="43"/>
      <c r="R216" s="43"/>
    </row>
    <row r="217" spans="1:18" s="49" customFormat="1" ht="27.95" customHeight="1" x14ac:dyDescent="0.2">
      <c r="B217" s="257" t="s">
        <v>142</v>
      </c>
      <c r="C217" s="258"/>
      <c r="D217" s="261"/>
      <c r="F217" s="266" t="s">
        <v>102</v>
      </c>
      <c r="G217" s="267"/>
      <c r="H217" s="114"/>
      <c r="I217" s="62"/>
      <c r="J217" s="47"/>
      <c r="K217" s="177"/>
      <c r="L217" s="179"/>
      <c r="M217" s="66"/>
      <c r="N217" s="43"/>
      <c r="O217" s="43"/>
      <c r="P217" s="43"/>
      <c r="Q217" s="43"/>
      <c r="R217" s="43"/>
    </row>
    <row r="218" spans="1:18" s="49" customFormat="1" ht="27.95" customHeight="1" x14ac:dyDescent="0.2">
      <c r="B218" s="272"/>
      <c r="C218" s="273"/>
      <c r="D218" s="261"/>
      <c r="F218" s="266" t="s">
        <v>103</v>
      </c>
      <c r="G218" s="267"/>
      <c r="H218" s="114"/>
      <c r="I218" s="62"/>
      <c r="J218" s="47"/>
      <c r="K218" s="177"/>
      <c r="L218" s="179"/>
      <c r="M218" s="66"/>
      <c r="N218" s="43"/>
      <c r="O218" s="43"/>
      <c r="P218" s="43"/>
      <c r="Q218" s="43"/>
      <c r="R218" s="43"/>
    </row>
    <row r="219" spans="1:18" s="49" customFormat="1" ht="27.95" customHeight="1" x14ac:dyDescent="0.2">
      <c r="B219" s="257" t="s">
        <v>143</v>
      </c>
      <c r="C219" s="258"/>
      <c r="D219" s="261"/>
      <c r="F219" s="213" t="s">
        <v>144</v>
      </c>
      <c r="G219" s="60" t="s">
        <v>145</v>
      </c>
      <c r="H219" s="114">
        <v>0</v>
      </c>
      <c r="I219" s="62"/>
      <c r="J219" s="47"/>
      <c r="K219" s="177"/>
      <c r="L219" s="179"/>
      <c r="M219" s="66"/>
      <c r="N219" s="43"/>
      <c r="O219" s="43"/>
      <c r="P219" s="43"/>
      <c r="Q219" s="43"/>
      <c r="R219" s="43"/>
    </row>
    <row r="220" spans="1:18" s="49" customFormat="1" ht="27.95" customHeight="1" thickBot="1" x14ac:dyDescent="0.25">
      <c r="B220" s="259"/>
      <c r="C220" s="260"/>
      <c r="D220" s="262"/>
      <c r="F220" s="213" t="s">
        <v>104</v>
      </c>
      <c r="G220" s="60" t="s">
        <v>145</v>
      </c>
      <c r="H220" s="114">
        <v>0</v>
      </c>
      <c r="I220" s="62"/>
      <c r="J220" s="47"/>
      <c r="K220" s="177"/>
      <c r="L220" s="179"/>
      <c r="M220" s="66"/>
      <c r="N220" s="43"/>
      <c r="O220" s="43"/>
      <c r="P220" s="43"/>
      <c r="Q220" s="43"/>
      <c r="R220" s="43"/>
    </row>
    <row r="221" spans="1:18" s="49" customFormat="1" ht="26.25" thickBot="1" x14ac:dyDescent="0.25">
      <c r="B221" s="263" t="s">
        <v>129</v>
      </c>
      <c r="C221" s="264"/>
      <c r="D221" s="265"/>
      <c r="F221" s="213" t="s">
        <v>104</v>
      </c>
      <c r="G221" s="60" t="s">
        <v>145</v>
      </c>
      <c r="H221" s="114">
        <v>0</v>
      </c>
      <c r="I221" s="62"/>
      <c r="J221" s="47"/>
      <c r="K221" s="177"/>
      <c r="L221" s="179"/>
      <c r="M221" s="66"/>
      <c r="N221" s="43"/>
      <c r="O221" s="43"/>
      <c r="P221" s="43"/>
      <c r="Q221" s="43"/>
      <c r="R221" s="43"/>
    </row>
    <row r="222" spans="1:18" s="49" customFormat="1" ht="27.95" customHeight="1" x14ac:dyDescent="0.2">
      <c r="B222" s="173" t="s">
        <v>130</v>
      </c>
      <c r="C222" s="174" t="s">
        <v>131</v>
      </c>
      <c r="D222" s="174" t="s">
        <v>146</v>
      </c>
      <c r="F222" s="213" t="s">
        <v>104</v>
      </c>
      <c r="G222" s="60" t="s">
        <v>145</v>
      </c>
      <c r="H222" s="114">
        <v>0</v>
      </c>
      <c r="I222" s="62"/>
      <c r="J222" s="47"/>
      <c r="K222" s="177"/>
      <c r="L222" s="179"/>
      <c r="M222" s="66"/>
      <c r="N222" s="43"/>
      <c r="O222" s="43"/>
      <c r="P222" s="43"/>
      <c r="Q222" s="43"/>
      <c r="R222" s="43"/>
    </row>
    <row r="223" spans="1:18" s="49" customFormat="1" ht="27.95" customHeight="1" x14ac:dyDescent="0.2">
      <c r="B223" s="216" t="s">
        <v>176</v>
      </c>
      <c r="C223" s="195"/>
      <c r="D223" s="200">
        <f>C223*H226</f>
        <v>0</v>
      </c>
      <c r="F223" s="266" t="s">
        <v>147</v>
      </c>
      <c r="G223" s="267" t="s">
        <v>145</v>
      </c>
      <c r="H223" s="114">
        <v>0</v>
      </c>
      <c r="I223" s="62"/>
      <c r="J223" s="47"/>
      <c r="K223" s="177" t="str">
        <f>B223</f>
        <v>[Category A]</v>
      </c>
      <c r="L223" s="181">
        <f>D223</f>
        <v>0</v>
      </c>
      <c r="M223" s="66"/>
      <c r="N223" s="43"/>
      <c r="O223" s="43"/>
      <c r="P223" s="43"/>
      <c r="Q223" s="43"/>
      <c r="R223" s="43"/>
    </row>
    <row r="224" spans="1:18" s="49" customFormat="1" ht="27.95" customHeight="1" thickBot="1" x14ac:dyDescent="0.25">
      <c r="B224" s="217" t="s">
        <v>177</v>
      </c>
      <c r="C224" s="196"/>
      <c r="D224" s="200">
        <f>C224*H226</f>
        <v>0</v>
      </c>
      <c r="F224" s="268" t="s">
        <v>148</v>
      </c>
      <c r="G224" s="269" t="s">
        <v>145</v>
      </c>
      <c r="H224" s="115">
        <f>SUM(H213:H223)</f>
        <v>0</v>
      </c>
      <c r="I224" s="64"/>
      <c r="J224" s="47"/>
      <c r="K224" s="177" t="str">
        <f>B224</f>
        <v>[Category B]</v>
      </c>
      <c r="L224" s="181">
        <f>D224</f>
        <v>0</v>
      </c>
      <c r="M224" s="66"/>
      <c r="N224" s="43"/>
      <c r="O224" s="43"/>
      <c r="P224" s="43"/>
      <c r="Q224" s="43"/>
      <c r="R224" s="43"/>
    </row>
    <row r="225" spans="1:18" s="49" customFormat="1" ht="27.95" customHeight="1" thickBot="1" x14ac:dyDescent="0.25">
      <c r="B225" s="96"/>
      <c r="C225" s="96"/>
      <c r="D225" s="96"/>
      <c r="F225" s="253" t="s">
        <v>106</v>
      </c>
      <c r="G225" s="254" t="s">
        <v>145</v>
      </c>
      <c r="H225" s="133"/>
      <c r="I225" s="134"/>
      <c r="J225" s="67"/>
      <c r="K225" s="177"/>
      <c r="L225" s="179"/>
      <c r="M225" s="66"/>
      <c r="N225" s="43"/>
      <c r="O225" s="43"/>
      <c r="P225" s="43"/>
      <c r="Q225" s="43"/>
      <c r="R225" s="43"/>
    </row>
    <row r="226" spans="1:18" s="49" customFormat="1" ht="27.95" customHeight="1" thickBot="1" x14ac:dyDescent="0.25">
      <c r="B226" s="96"/>
      <c r="C226" s="96"/>
      <c r="D226" s="96"/>
      <c r="F226" s="255" t="s">
        <v>149</v>
      </c>
      <c r="G226" s="256"/>
      <c r="H226" s="189">
        <f>SUM(H225,H224)</f>
        <v>0</v>
      </c>
      <c r="I226" s="190"/>
      <c r="J226" s="67"/>
      <c r="K226" s="177"/>
      <c r="L226" s="179"/>
      <c r="M226" s="66"/>
      <c r="N226" s="43"/>
      <c r="O226" s="43"/>
      <c r="P226" s="43"/>
      <c r="Q226" s="43"/>
      <c r="R226" s="43"/>
    </row>
    <row r="227" spans="1:18" s="49" customFormat="1" ht="27.95" customHeight="1" thickBot="1" x14ac:dyDescent="0.25">
      <c r="A227" s="59"/>
      <c r="B227" s="96"/>
      <c r="C227" s="96"/>
      <c r="D227" s="96"/>
      <c r="G227" s="25"/>
      <c r="H227" s="94"/>
      <c r="I227" s="96"/>
      <c r="J227" s="67"/>
      <c r="K227" s="177"/>
      <c r="L227" s="179"/>
      <c r="M227" s="66"/>
      <c r="N227" s="43"/>
      <c r="O227" s="43"/>
      <c r="P227" s="43"/>
      <c r="Q227" s="43"/>
      <c r="R227" s="43"/>
    </row>
    <row r="228" spans="1:18" s="49" customFormat="1" ht="27.95" customHeight="1" x14ac:dyDescent="0.2">
      <c r="A228" s="59">
        <f>(ROW()-3)/Offset_Contracts+1</f>
        <v>15.0625</v>
      </c>
      <c r="B228" s="263" t="s">
        <v>137</v>
      </c>
      <c r="C228" s="264"/>
      <c r="D228" s="265"/>
      <c r="F228" s="274" t="s">
        <v>138</v>
      </c>
      <c r="G228" s="275"/>
      <c r="H228" s="275"/>
      <c r="I228" s="58" t="s">
        <v>128</v>
      </c>
      <c r="J228" s="67"/>
      <c r="K228" s="177"/>
      <c r="L228" s="179"/>
      <c r="M228" s="66"/>
      <c r="N228" s="43"/>
      <c r="O228" s="43"/>
      <c r="P228" s="43"/>
      <c r="Q228" s="43"/>
      <c r="R228" s="43"/>
    </row>
    <row r="229" spans="1:18" s="49" customFormat="1" ht="27.95" customHeight="1" x14ac:dyDescent="0.2">
      <c r="B229" s="276" t="s">
        <v>188</v>
      </c>
      <c r="C229" s="277"/>
      <c r="D229" s="211"/>
      <c r="F229" s="266" t="s">
        <v>97</v>
      </c>
      <c r="G229" s="267"/>
      <c r="H229" s="114"/>
      <c r="I229" s="62"/>
      <c r="J229" s="47"/>
      <c r="K229" s="177"/>
      <c r="L229" s="179"/>
      <c r="M229" s="66"/>
      <c r="N229" s="43"/>
      <c r="O229" s="43"/>
      <c r="P229" s="43"/>
      <c r="Q229" s="43"/>
      <c r="R229" s="43"/>
    </row>
    <row r="230" spans="1:18" s="49" customFormat="1" ht="27.95" customHeight="1" x14ac:dyDescent="0.2">
      <c r="B230" s="276" t="s">
        <v>139</v>
      </c>
      <c r="C230" s="277"/>
      <c r="D230" s="211"/>
      <c r="F230" s="266" t="s">
        <v>98</v>
      </c>
      <c r="G230" s="267"/>
      <c r="H230" s="114"/>
      <c r="I230" s="62"/>
      <c r="J230" s="47"/>
      <c r="K230" s="177"/>
      <c r="L230" s="179"/>
      <c r="M230" s="66"/>
      <c r="N230" s="43"/>
      <c r="O230" s="43"/>
      <c r="P230" s="43"/>
      <c r="Q230" s="43"/>
      <c r="R230" s="43"/>
    </row>
    <row r="231" spans="1:18" s="49" customFormat="1" ht="27.95" customHeight="1" x14ac:dyDescent="0.2">
      <c r="B231" s="270" t="s">
        <v>140</v>
      </c>
      <c r="C231" s="271"/>
      <c r="D231" s="211"/>
      <c r="F231" s="266" t="s">
        <v>100</v>
      </c>
      <c r="G231" s="267"/>
      <c r="H231" s="114">
        <v>0</v>
      </c>
      <c r="I231" s="62"/>
      <c r="J231" s="47"/>
      <c r="K231" s="177"/>
      <c r="L231" s="179"/>
      <c r="M231" s="66"/>
      <c r="N231" s="43"/>
      <c r="O231" s="43"/>
      <c r="P231" s="43"/>
      <c r="Q231" s="43"/>
      <c r="R231" s="43"/>
    </row>
    <row r="232" spans="1:18" s="49" customFormat="1" ht="27.95" customHeight="1" x14ac:dyDescent="0.2">
      <c r="B232" s="270" t="s">
        <v>141</v>
      </c>
      <c r="C232" s="271"/>
      <c r="D232" s="211"/>
      <c r="F232" s="266" t="s">
        <v>101</v>
      </c>
      <c r="G232" s="267"/>
      <c r="H232" s="114">
        <v>0</v>
      </c>
      <c r="I232" s="62"/>
      <c r="J232" s="47"/>
      <c r="K232" s="177"/>
      <c r="L232" s="179"/>
      <c r="M232" s="66"/>
      <c r="N232" s="43"/>
      <c r="O232" s="43"/>
      <c r="P232" s="43"/>
      <c r="Q232" s="43"/>
      <c r="R232" s="43"/>
    </row>
    <row r="233" spans="1:18" s="49" customFormat="1" ht="27.95" customHeight="1" x14ac:dyDescent="0.2">
      <c r="B233" s="257" t="s">
        <v>142</v>
      </c>
      <c r="C233" s="258"/>
      <c r="D233" s="261"/>
      <c r="F233" s="266" t="s">
        <v>102</v>
      </c>
      <c r="G233" s="267"/>
      <c r="H233" s="114"/>
      <c r="I233" s="62"/>
      <c r="J233" s="47"/>
      <c r="K233" s="177"/>
      <c r="L233" s="179"/>
      <c r="M233" s="66"/>
      <c r="N233" s="43"/>
      <c r="O233" s="43"/>
      <c r="P233" s="43"/>
      <c r="Q233" s="43"/>
      <c r="R233" s="43"/>
    </row>
    <row r="234" spans="1:18" s="49" customFormat="1" ht="27.95" customHeight="1" x14ac:dyDescent="0.2">
      <c r="B234" s="272"/>
      <c r="C234" s="273"/>
      <c r="D234" s="261"/>
      <c r="F234" s="266" t="s">
        <v>103</v>
      </c>
      <c r="G234" s="267"/>
      <c r="H234" s="114"/>
      <c r="I234" s="62"/>
      <c r="J234" s="47"/>
      <c r="K234" s="177"/>
      <c r="L234" s="179"/>
      <c r="M234" s="66"/>
      <c r="N234" s="43"/>
      <c r="O234" s="43"/>
      <c r="P234" s="43"/>
      <c r="Q234" s="43"/>
      <c r="R234" s="43"/>
    </row>
    <row r="235" spans="1:18" s="49" customFormat="1" ht="27.95" customHeight="1" x14ac:dyDescent="0.2">
      <c r="B235" s="257" t="s">
        <v>143</v>
      </c>
      <c r="C235" s="258"/>
      <c r="D235" s="261"/>
      <c r="F235" s="213" t="s">
        <v>144</v>
      </c>
      <c r="G235" s="60" t="s">
        <v>145</v>
      </c>
      <c r="H235" s="114">
        <v>0</v>
      </c>
      <c r="I235" s="62"/>
      <c r="J235" s="47"/>
      <c r="K235" s="177"/>
      <c r="L235" s="179"/>
      <c r="M235" s="66"/>
      <c r="N235" s="43"/>
      <c r="O235" s="43"/>
      <c r="P235" s="43"/>
      <c r="Q235" s="43"/>
      <c r="R235" s="43"/>
    </row>
    <row r="236" spans="1:18" s="49" customFormat="1" ht="27.95" customHeight="1" thickBot="1" x14ac:dyDescent="0.25">
      <c r="B236" s="259"/>
      <c r="C236" s="260"/>
      <c r="D236" s="262"/>
      <c r="F236" s="213" t="s">
        <v>104</v>
      </c>
      <c r="G236" s="60" t="s">
        <v>145</v>
      </c>
      <c r="H236" s="114">
        <v>0</v>
      </c>
      <c r="I236" s="62"/>
      <c r="J236" s="47"/>
      <c r="K236" s="177"/>
      <c r="L236" s="179"/>
      <c r="M236" s="66"/>
      <c r="N236" s="43"/>
      <c r="O236" s="43"/>
      <c r="P236" s="43"/>
      <c r="Q236" s="43"/>
      <c r="R236" s="43"/>
    </row>
    <row r="237" spans="1:18" s="49" customFormat="1" ht="26.25" thickBot="1" x14ac:dyDescent="0.25">
      <c r="B237" s="263" t="s">
        <v>129</v>
      </c>
      <c r="C237" s="264"/>
      <c r="D237" s="265"/>
      <c r="F237" s="213" t="s">
        <v>104</v>
      </c>
      <c r="G237" s="60" t="s">
        <v>145</v>
      </c>
      <c r="H237" s="114">
        <v>0</v>
      </c>
      <c r="I237" s="62"/>
      <c r="J237" s="47"/>
      <c r="K237" s="177"/>
      <c r="L237" s="179"/>
      <c r="M237" s="66"/>
      <c r="N237" s="43"/>
      <c r="O237" s="43"/>
      <c r="P237" s="43"/>
      <c r="Q237" s="43"/>
      <c r="R237" s="43"/>
    </row>
    <row r="238" spans="1:18" s="49" customFormat="1" ht="27.95" customHeight="1" x14ac:dyDescent="0.2">
      <c r="B238" s="173" t="s">
        <v>130</v>
      </c>
      <c r="C238" s="174" t="s">
        <v>131</v>
      </c>
      <c r="D238" s="174" t="s">
        <v>146</v>
      </c>
      <c r="F238" s="213" t="s">
        <v>104</v>
      </c>
      <c r="G238" s="60" t="s">
        <v>145</v>
      </c>
      <c r="H238" s="114">
        <v>0</v>
      </c>
      <c r="I238" s="62"/>
      <c r="J238" s="47"/>
      <c r="K238" s="177"/>
      <c r="L238" s="179"/>
      <c r="M238" s="66"/>
      <c r="N238" s="43"/>
      <c r="O238" s="43"/>
      <c r="P238" s="43"/>
      <c r="Q238" s="43"/>
      <c r="R238" s="43"/>
    </row>
    <row r="239" spans="1:18" s="49" customFormat="1" ht="27.95" customHeight="1" x14ac:dyDescent="0.2">
      <c r="B239" s="216" t="s">
        <v>176</v>
      </c>
      <c r="C239" s="195"/>
      <c r="D239" s="200">
        <f>C239*H242</f>
        <v>0</v>
      </c>
      <c r="F239" s="266" t="s">
        <v>147</v>
      </c>
      <c r="G239" s="267" t="s">
        <v>145</v>
      </c>
      <c r="H239" s="114">
        <v>0</v>
      </c>
      <c r="I239" s="62"/>
      <c r="J239" s="47"/>
      <c r="K239" s="177" t="str">
        <f>B239</f>
        <v>[Category A]</v>
      </c>
      <c r="L239" s="181">
        <f>D239</f>
        <v>0</v>
      </c>
      <c r="M239" s="66"/>
      <c r="N239" s="43"/>
      <c r="O239" s="43"/>
      <c r="P239" s="43"/>
      <c r="Q239" s="43"/>
      <c r="R239" s="43"/>
    </row>
    <row r="240" spans="1:18" s="49" customFormat="1" ht="27.95" customHeight="1" thickBot="1" x14ac:dyDescent="0.25">
      <c r="B240" s="217" t="s">
        <v>177</v>
      </c>
      <c r="C240" s="196"/>
      <c r="D240" s="200">
        <f>C240*H242</f>
        <v>0</v>
      </c>
      <c r="F240" s="268" t="s">
        <v>148</v>
      </c>
      <c r="G240" s="269" t="s">
        <v>145</v>
      </c>
      <c r="H240" s="115">
        <f>SUM(H229:H239)</f>
        <v>0</v>
      </c>
      <c r="I240" s="64"/>
      <c r="J240" s="47"/>
      <c r="K240" s="177" t="str">
        <f>B240</f>
        <v>[Category B]</v>
      </c>
      <c r="L240" s="181">
        <f>D240</f>
        <v>0</v>
      </c>
      <c r="M240" s="66"/>
      <c r="N240" s="43"/>
      <c r="O240" s="43"/>
      <c r="P240" s="43"/>
      <c r="Q240" s="43"/>
      <c r="R240" s="43"/>
    </row>
    <row r="241" spans="1:18" s="49" customFormat="1" ht="27.95" customHeight="1" thickBot="1" x14ac:dyDescent="0.25">
      <c r="B241" s="96"/>
      <c r="C241" s="96"/>
      <c r="D241" s="96"/>
      <c r="F241" s="253" t="s">
        <v>106</v>
      </c>
      <c r="G241" s="254" t="s">
        <v>145</v>
      </c>
      <c r="H241" s="133"/>
      <c r="I241" s="134"/>
      <c r="J241" s="67"/>
      <c r="K241" s="177"/>
      <c r="L241" s="179"/>
      <c r="M241" s="66"/>
      <c r="N241" s="43"/>
      <c r="O241" s="43"/>
      <c r="P241" s="43"/>
      <c r="Q241" s="43"/>
      <c r="R241" s="43"/>
    </row>
    <row r="242" spans="1:18" s="49" customFormat="1" ht="27.95" customHeight="1" thickBot="1" x14ac:dyDescent="0.25">
      <c r="B242" s="96"/>
      <c r="C242" s="96"/>
      <c r="D242" s="96"/>
      <c r="F242" s="255" t="s">
        <v>149</v>
      </c>
      <c r="G242" s="256"/>
      <c r="H242" s="189">
        <f>SUM(H241,H240)</f>
        <v>0</v>
      </c>
      <c r="I242" s="190"/>
      <c r="J242" s="67"/>
      <c r="K242" s="177"/>
      <c r="L242" s="179"/>
      <c r="M242" s="66"/>
      <c r="N242" s="43"/>
      <c r="O242" s="43"/>
      <c r="P242" s="43"/>
      <c r="Q242" s="43"/>
      <c r="R242" s="43"/>
    </row>
    <row r="243" spans="1:18" s="49" customFormat="1" ht="27.95" customHeight="1" thickBot="1" x14ac:dyDescent="0.25">
      <c r="A243" s="59"/>
      <c r="B243" s="96"/>
      <c r="C243" s="96"/>
      <c r="D243" s="96"/>
      <c r="G243" s="25"/>
      <c r="H243" s="94"/>
      <c r="I243" s="96"/>
      <c r="J243" s="67"/>
      <c r="K243" s="177"/>
      <c r="L243" s="179"/>
      <c r="M243" s="66"/>
      <c r="N243" s="43"/>
      <c r="O243" s="43"/>
      <c r="P243" s="43"/>
      <c r="Q243" s="43"/>
      <c r="R243" s="43"/>
    </row>
    <row r="244" spans="1:18" s="49" customFormat="1" ht="27.95" customHeight="1" x14ac:dyDescent="0.2">
      <c r="A244" s="59">
        <f>(ROW()-3)/Offset_Contracts+1</f>
        <v>16.0625</v>
      </c>
      <c r="B244" s="263" t="s">
        <v>137</v>
      </c>
      <c r="C244" s="264"/>
      <c r="D244" s="265"/>
      <c r="F244" s="274" t="s">
        <v>138</v>
      </c>
      <c r="G244" s="275"/>
      <c r="H244" s="275"/>
      <c r="I244" s="58" t="s">
        <v>128</v>
      </c>
      <c r="J244" s="67"/>
      <c r="K244" s="177"/>
      <c r="L244" s="179"/>
      <c r="M244" s="66"/>
      <c r="N244" s="43"/>
      <c r="O244" s="43"/>
      <c r="P244" s="43"/>
      <c r="Q244" s="43"/>
      <c r="R244" s="43"/>
    </row>
    <row r="245" spans="1:18" s="49" customFormat="1" ht="27.95" customHeight="1" x14ac:dyDescent="0.2">
      <c r="B245" s="276" t="s">
        <v>188</v>
      </c>
      <c r="C245" s="277"/>
      <c r="D245" s="211"/>
      <c r="F245" s="266" t="s">
        <v>97</v>
      </c>
      <c r="G245" s="267"/>
      <c r="H245" s="114"/>
      <c r="I245" s="62"/>
      <c r="J245" s="47"/>
      <c r="K245" s="177"/>
      <c r="L245" s="179"/>
      <c r="M245" s="66"/>
      <c r="N245" s="43"/>
      <c r="O245" s="43"/>
      <c r="P245" s="43"/>
      <c r="Q245" s="43"/>
      <c r="R245" s="43"/>
    </row>
    <row r="246" spans="1:18" s="49" customFormat="1" ht="27.95" customHeight="1" x14ac:dyDescent="0.2">
      <c r="B246" s="276" t="s">
        <v>139</v>
      </c>
      <c r="C246" s="277"/>
      <c r="D246" s="211"/>
      <c r="F246" s="266" t="s">
        <v>98</v>
      </c>
      <c r="G246" s="267"/>
      <c r="H246" s="114"/>
      <c r="I246" s="62"/>
      <c r="J246" s="47"/>
      <c r="K246" s="177"/>
      <c r="L246" s="179"/>
      <c r="M246" s="66"/>
      <c r="N246" s="43"/>
      <c r="O246" s="43"/>
      <c r="P246" s="43"/>
      <c r="Q246" s="43"/>
      <c r="R246" s="43"/>
    </row>
    <row r="247" spans="1:18" s="49" customFormat="1" ht="27.95" customHeight="1" x14ac:dyDescent="0.2">
      <c r="B247" s="270" t="s">
        <v>140</v>
      </c>
      <c r="C247" s="271"/>
      <c r="D247" s="211"/>
      <c r="F247" s="266" t="s">
        <v>100</v>
      </c>
      <c r="G247" s="267"/>
      <c r="H247" s="114">
        <v>0</v>
      </c>
      <c r="I247" s="62"/>
      <c r="J247" s="47"/>
      <c r="K247" s="177"/>
      <c r="L247" s="179"/>
      <c r="M247" s="66"/>
      <c r="N247" s="43"/>
      <c r="O247" s="43"/>
      <c r="P247" s="43"/>
      <c r="Q247" s="43"/>
      <c r="R247" s="43"/>
    </row>
    <row r="248" spans="1:18" s="49" customFormat="1" ht="27.95" customHeight="1" x14ac:dyDescent="0.2">
      <c r="B248" s="270" t="s">
        <v>141</v>
      </c>
      <c r="C248" s="271"/>
      <c r="D248" s="211"/>
      <c r="F248" s="266" t="s">
        <v>101</v>
      </c>
      <c r="G248" s="267"/>
      <c r="H248" s="114">
        <v>0</v>
      </c>
      <c r="I248" s="62"/>
      <c r="J248" s="47"/>
      <c r="K248" s="177"/>
      <c r="L248" s="179"/>
      <c r="M248" s="66"/>
      <c r="N248" s="43"/>
      <c r="O248" s="43"/>
      <c r="P248" s="43"/>
      <c r="Q248" s="43"/>
      <c r="R248" s="43"/>
    </row>
    <row r="249" spans="1:18" s="49" customFormat="1" ht="27.95" customHeight="1" x14ac:dyDescent="0.2">
      <c r="B249" s="257" t="s">
        <v>142</v>
      </c>
      <c r="C249" s="258"/>
      <c r="D249" s="261"/>
      <c r="F249" s="266" t="s">
        <v>102</v>
      </c>
      <c r="G249" s="267"/>
      <c r="H249" s="114"/>
      <c r="I249" s="62"/>
      <c r="J249" s="47"/>
      <c r="K249" s="177"/>
      <c r="L249" s="179"/>
      <c r="M249" s="66"/>
      <c r="N249" s="43"/>
      <c r="O249" s="43"/>
      <c r="P249" s="43"/>
      <c r="Q249" s="43"/>
      <c r="R249" s="43"/>
    </row>
    <row r="250" spans="1:18" s="49" customFormat="1" ht="27.95" customHeight="1" x14ac:dyDescent="0.2">
      <c r="B250" s="272"/>
      <c r="C250" s="273"/>
      <c r="D250" s="261"/>
      <c r="F250" s="266" t="s">
        <v>103</v>
      </c>
      <c r="G250" s="267"/>
      <c r="H250" s="114"/>
      <c r="I250" s="62"/>
      <c r="J250" s="47"/>
      <c r="K250" s="177"/>
      <c r="L250" s="179"/>
      <c r="M250" s="66"/>
      <c r="N250" s="43"/>
      <c r="O250" s="43"/>
      <c r="P250" s="43"/>
      <c r="Q250" s="43"/>
      <c r="R250" s="43"/>
    </row>
    <row r="251" spans="1:18" s="49" customFormat="1" ht="27.95" customHeight="1" x14ac:dyDescent="0.2">
      <c r="B251" s="257" t="s">
        <v>143</v>
      </c>
      <c r="C251" s="258"/>
      <c r="D251" s="261"/>
      <c r="F251" s="213" t="s">
        <v>144</v>
      </c>
      <c r="G251" s="60" t="s">
        <v>145</v>
      </c>
      <c r="H251" s="114">
        <v>0</v>
      </c>
      <c r="I251" s="62"/>
      <c r="J251" s="47"/>
      <c r="K251" s="177"/>
      <c r="L251" s="179"/>
      <c r="M251" s="66"/>
      <c r="N251" s="43"/>
      <c r="O251" s="43"/>
      <c r="P251" s="43"/>
      <c r="Q251" s="43"/>
      <c r="R251" s="43"/>
    </row>
    <row r="252" spans="1:18" s="49" customFormat="1" ht="27.95" customHeight="1" thickBot="1" x14ac:dyDescent="0.25">
      <c r="B252" s="259"/>
      <c r="C252" s="260"/>
      <c r="D252" s="262"/>
      <c r="F252" s="213" t="s">
        <v>104</v>
      </c>
      <c r="G252" s="60" t="s">
        <v>145</v>
      </c>
      <c r="H252" s="114">
        <v>0</v>
      </c>
      <c r="I252" s="62"/>
      <c r="J252" s="47"/>
      <c r="K252" s="177"/>
      <c r="L252" s="179"/>
      <c r="M252" s="66"/>
      <c r="N252" s="43"/>
      <c r="O252" s="43"/>
      <c r="P252" s="43"/>
      <c r="Q252" s="43"/>
      <c r="R252" s="43"/>
    </row>
    <row r="253" spans="1:18" s="49" customFormat="1" ht="26.25" thickBot="1" x14ac:dyDescent="0.25">
      <c r="B253" s="263" t="s">
        <v>129</v>
      </c>
      <c r="C253" s="264"/>
      <c r="D253" s="265"/>
      <c r="F253" s="213" t="s">
        <v>104</v>
      </c>
      <c r="G253" s="60" t="s">
        <v>145</v>
      </c>
      <c r="H253" s="114">
        <v>0</v>
      </c>
      <c r="I253" s="62"/>
      <c r="J253" s="47"/>
      <c r="K253" s="177"/>
      <c r="L253" s="179"/>
      <c r="M253" s="66"/>
      <c r="N253" s="43"/>
      <c r="O253" s="43"/>
      <c r="P253" s="43"/>
      <c r="Q253" s="43"/>
      <c r="R253" s="43"/>
    </row>
    <row r="254" spans="1:18" s="49" customFormat="1" ht="27.95" customHeight="1" x14ac:dyDescent="0.2">
      <c r="B254" s="173" t="s">
        <v>130</v>
      </c>
      <c r="C254" s="174" t="s">
        <v>131</v>
      </c>
      <c r="D254" s="174" t="s">
        <v>146</v>
      </c>
      <c r="F254" s="213" t="s">
        <v>104</v>
      </c>
      <c r="G254" s="60" t="s">
        <v>145</v>
      </c>
      <c r="H254" s="114">
        <v>0</v>
      </c>
      <c r="I254" s="62"/>
      <c r="J254" s="47"/>
      <c r="K254" s="177"/>
      <c r="L254" s="179"/>
      <c r="M254" s="66"/>
      <c r="N254" s="43"/>
      <c r="O254" s="43"/>
      <c r="P254" s="43"/>
      <c r="Q254" s="43"/>
      <c r="R254" s="43"/>
    </row>
    <row r="255" spans="1:18" s="49" customFormat="1" ht="27.95" customHeight="1" x14ac:dyDescent="0.2">
      <c r="B255" s="216" t="s">
        <v>176</v>
      </c>
      <c r="C255" s="195"/>
      <c r="D255" s="200">
        <f>C255*H258</f>
        <v>0</v>
      </c>
      <c r="F255" s="266" t="s">
        <v>147</v>
      </c>
      <c r="G255" s="267" t="s">
        <v>145</v>
      </c>
      <c r="H255" s="114">
        <v>0</v>
      </c>
      <c r="I255" s="62"/>
      <c r="J255" s="47"/>
      <c r="K255" s="177" t="str">
        <f>B255</f>
        <v>[Category A]</v>
      </c>
      <c r="L255" s="181">
        <f>D255</f>
        <v>0</v>
      </c>
      <c r="M255" s="66"/>
      <c r="N255" s="43"/>
      <c r="O255" s="43"/>
      <c r="P255" s="43"/>
      <c r="Q255" s="43"/>
      <c r="R255" s="43"/>
    </row>
    <row r="256" spans="1:18" s="49" customFormat="1" ht="27.95" customHeight="1" thickBot="1" x14ac:dyDescent="0.25">
      <c r="B256" s="217" t="s">
        <v>177</v>
      </c>
      <c r="C256" s="196"/>
      <c r="D256" s="200">
        <f>C256*H258</f>
        <v>0</v>
      </c>
      <c r="F256" s="268" t="s">
        <v>148</v>
      </c>
      <c r="G256" s="269" t="s">
        <v>145</v>
      </c>
      <c r="H256" s="115">
        <f>SUM(H245:H255)</f>
        <v>0</v>
      </c>
      <c r="I256" s="64"/>
      <c r="J256" s="47"/>
      <c r="K256" s="177" t="str">
        <f>B256</f>
        <v>[Category B]</v>
      </c>
      <c r="L256" s="181">
        <f>D256</f>
        <v>0</v>
      </c>
      <c r="M256" s="66"/>
      <c r="N256" s="43"/>
      <c r="O256" s="43"/>
      <c r="P256" s="43"/>
      <c r="Q256" s="43"/>
      <c r="R256" s="43"/>
    </row>
    <row r="257" spans="1:18" s="49" customFormat="1" ht="27.95" customHeight="1" thickBot="1" x14ac:dyDescent="0.25">
      <c r="B257" s="96"/>
      <c r="C257" s="96"/>
      <c r="D257" s="96"/>
      <c r="F257" s="253" t="s">
        <v>106</v>
      </c>
      <c r="G257" s="254" t="s">
        <v>145</v>
      </c>
      <c r="H257" s="133"/>
      <c r="I257" s="134"/>
      <c r="J257" s="67"/>
      <c r="K257" s="177"/>
      <c r="L257" s="179"/>
      <c r="M257" s="66"/>
      <c r="N257" s="43"/>
      <c r="O257" s="43"/>
      <c r="P257" s="43"/>
      <c r="Q257" s="43"/>
      <c r="R257" s="43"/>
    </row>
    <row r="258" spans="1:18" s="49" customFormat="1" ht="27.95" customHeight="1" thickBot="1" x14ac:dyDescent="0.25">
      <c r="B258" s="96"/>
      <c r="C258" s="96"/>
      <c r="D258" s="96"/>
      <c r="F258" s="255" t="s">
        <v>149</v>
      </c>
      <c r="G258" s="256"/>
      <c r="H258" s="189">
        <f>SUM(H257,H256)</f>
        <v>0</v>
      </c>
      <c r="I258" s="190"/>
      <c r="J258" s="67"/>
      <c r="K258" s="177"/>
      <c r="L258" s="179"/>
      <c r="M258" s="66"/>
      <c r="N258" s="43"/>
      <c r="O258" s="43"/>
      <c r="P258" s="43"/>
      <c r="Q258" s="43"/>
      <c r="R258" s="43"/>
    </row>
    <row r="259" spans="1:18" s="49" customFormat="1" ht="27.95" customHeight="1" thickBot="1" x14ac:dyDescent="0.25">
      <c r="A259" s="59"/>
      <c r="B259" s="96"/>
      <c r="C259" s="96"/>
      <c r="D259" s="96"/>
      <c r="G259" s="25"/>
      <c r="H259" s="94"/>
      <c r="I259" s="96"/>
      <c r="J259" s="67"/>
      <c r="K259" s="177"/>
      <c r="L259" s="179"/>
      <c r="M259" s="66"/>
      <c r="N259" s="43"/>
      <c r="O259" s="43"/>
      <c r="P259" s="43"/>
      <c r="Q259" s="43"/>
      <c r="R259" s="43"/>
    </row>
    <row r="260" spans="1:18" s="49" customFormat="1" ht="27.95" customHeight="1" x14ac:dyDescent="0.2">
      <c r="A260" s="59">
        <f>(ROW()-3)/Offset_Contracts+1</f>
        <v>17.0625</v>
      </c>
      <c r="B260" s="263" t="s">
        <v>137</v>
      </c>
      <c r="C260" s="264"/>
      <c r="D260" s="265"/>
      <c r="F260" s="274" t="s">
        <v>138</v>
      </c>
      <c r="G260" s="275"/>
      <c r="H260" s="275"/>
      <c r="I260" s="58" t="s">
        <v>128</v>
      </c>
      <c r="J260" s="67"/>
      <c r="K260" s="177"/>
      <c r="L260" s="179"/>
      <c r="M260" s="66"/>
      <c r="N260" s="43"/>
      <c r="O260" s="43"/>
      <c r="P260" s="43"/>
      <c r="Q260" s="43"/>
      <c r="R260" s="43"/>
    </row>
    <row r="261" spans="1:18" s="49" customFormat="1" ht="27.95" customHeight="1" x14ac:dyDescent="0.2">
      <c r="B261" s="276" t="s">
        <v>188</v>
      </c>
      <c r="C261" s="277"/>
      <c r="D261" s="211"/>
      <c r="F261" s="266" t="s">
        <v>97</v>
      </c>
      <c r="G261" s="267"/>
      <c r="H261" s="114"/>
      <c r="I261" s="62"/>
      <c r="J261" s="47"/>
      <c r="K261" s="177"/>
      <c r="L261" s="179"/>
      <c r="M261" s="66"/>
      <c r="N261" s="43"/>
      <c r="O261" s="43"/>
      <c r="P261" s="43"/>
      <c r="Q261" s="43"/>
      <c r="R261" s="43"/>
    </row>
    <row r="262" spans="1:18" s="49" customFormat="1" ht="27.95" customHeight="1" x14ac:dyDescent="0.2">
      <c r="B262" s="276" t="s">
        <v>139</v>
      </c>
      <c r="C262" s="277"/>
      <c r="D262" s="211"/>
      <c r="F262" s="266" t="s">
        <v>98</v>
      </c>
      <c r="G262" s="267"/>
      <c r="H262" s="114"/>
      <c r="I262" s="62"/>
      <c r="J262" s="47"/>
      <c r="K262" s="177"/>
      <c r="L262" s="179"/>
      <c r="M262" s="66"/>
      <c r="N262" s="43"/>
      <c r="O262" s="43"/>
      <c r="P262" s="43"/>
      <c r="Q262" s="43"/>
      <c r="R262" s="43"/>
    </row>
    <row r="263" spans="1:18" s="49" customFormat="1" ht="27.95" customHeight="1" x14ac:dyDescent="0.2">
      <c r="B263" s="270" t="s">
        <v>140</v>
      </c>
      <c r="C263" s="271"/>
      <c r="D263" s="211"/>
      <c r="F263" s="266" t="s">
        <v>100</v>
      </c>
      <c r="G263" s="267"/>
      <c r="H263" s="114">
        <v>0</v>
      </c>
      <c r="I263" s="62"/>
      <c r="J263" s="47"/>
      <c r="K263" s="177"/>
      <c r="L263" s="179"/>
      <c r="M263" s="66"/>
      <c r="N263" s="43"/>
      <c r="O263" s="43"/>
      <c r="P263" s="43"/>
      <c r="Q263" s="43"/>
      <c r="R263" s="43"/>
    </row>
    <row r="264" spans="1:18" s="49" customFormat="1" ht="27.95" customHeight="1" x14ac:dyDescent="0.2">
      <c r="B264" s="270" t="s">
        <v>141</v>
      </c>
      <c r="C264" s="271"/>
      <c r="D264" s="211"/>
      <c r="F264" s="266" t="s">
        <v>101</v>
      </c>
      <c r="G264" s="267"/>
      <c r="H264" s="114">
        <v>0</v>
      </c>
      <c r="I264" s="62"/>
      <c r="J264" s="47"/>
      <c r="K264" s="177"/>
      <c r="L264" s="179"/>
      <c r="M264" s="66"/>
      <c r="N264" s="43"/>
      <c r="O264" s="43"/>
      <c r="P264" s="43"/>
      <c r="Q264" s="43"/>
      <c r="R264" s="43"/>
    </row>
    <row r="265" spans="1:18" s="49" customFormat="1" ht="27.95" customHeight="1" x14ac:dyDescent="0.2">
      <c r="B265" s="257" t="s">
        <v>142</v>
      </c>
      <c r="C265" s="258"/>
      <c r="D265" s="261"/>
      <c r="F265" s="266" t="s">
        <v>102</v>
      </c>
      <c r="G265" s="267"/>
      <c r="H265" s="114"/>
      <c r="I265" s="62"/>
      <c r="J265" s="47"/>
      <c r="K265" s="177"/>
      <c r="L265" s="179"/>
      <c r="M265" s="66"/>
      <c r="N265" s="43"/>
      <c r="O265" s="43"/>
      <c r="P265" s="43"/>
      <c r="Q265" s="43"/>
      <c r="R265" s="43"/>
    </row>
    <row r="266" spans="1:18" s="49" customFormat="1" ht="27.95" customHeight="1" x14ac:dyDescent="0.2">
      <c r="B266" s="272"/>
      <c r="C266" s="273"/>
      <c r="D266" s="261"/>
      <c r="F266" s="266" t="s">
        <v>103</v>
      </c>
      <c r="G266" s="267"/>
      <c r="H266" s="114"/>
      <c r="I266" s="62"/>
      <c r="J266" s="47"/>
      <c r="K266" s="177"/>
      <c r="L266" s="179"/>
      <c r="M266" s="66"/>
      <c r="N266" s="43"/>
      <c r="O266" s="43"/>
      <c r="P266" s="43"/>
      <c r="Q266" s="43"/>
      <c r="R266" s="43"/>
    </row>
    <row r="267" spans="1:18" s="49" customFormat="1" ht="27.95" customHeight="1" x14ac:dyDescent="0.2">
      <c r="B267" s="257" t="s">
        <v>143</v>
      </c>
      <c r="C267" s="258"/>
      <c r="D267" s="261"/>
      <c r="F267" s="213" t="s">
        <v>144</v>
      </c>
      <c r="G267" s="60" t="s">
        <v>145</v>
      </c>
      <c r="H267" s="114">
        <v>0</v>
      </c>
      <c r="I267" s="62"/>
      <c r="J267" s="47"/>
      <c r="K267" s="177"/>
      <c r="L267" s="179"/>
      <c r="M267" s="66"/>
      <c r="N267" s="43"/>
      <c r="O267" s="43"/>
      <c r="P267" s="43"/>
      <c r="Q267" s="43"/>
      <c r="R267" s="43"/>
    </row>
    <row r="268" spans="1:18" s="49" customFormat="1" ht="27.95" customHeight="1" thickBot="1" x14ac:dyDescent="0.25">
      <c r="B268" s="259"/>
      <c r="C268" s="260"/>
      <c r="D268" s="262"/>
      <c r="F268" s="213" t="s">
        <v>104</v>
      </c>
      <c r="G268" s="60" t="s">
        <v>145</v>
      </c>
      <c r="H268" s="114">
        <v>0</v>
      </c>
      <c r="I268" s="62"/>
      <c r="J268" s="47"/>
      <c r="K268" s="177"/>
      <c r="L268" s="179"/>
      <c r="M268" s="66"/>
      <c r="N268" s="43"/>
      <c r="O268" s="43"/>
      <c r="P268" s="43"/>
      <c r="Q268" s="43"/>
      <c r="R268" s="43"/>
    </row>
    <row r="269" spans="1:18" s="49" customFormat="1" ht="26.25" thickBot="1" x14ac:dyDescent="0.25">
      <c r="B269" s="263" t="s">
        <v>129</v>
      </c>
      <c r="C269" s="264"/>
      <c r="D269" s="265"/>
      <c r="F269" s="213" t="s">
        <v>104</v>
      </c>
      <c r="G269" s="60" t="s">
        <v>145</v>
      </c>
      <c r="H269" s="114">
        <v>0</v>
      </c>
      <c r="I269" s="62"/>
      <c r="J269" s="47"/>
      <c r="K269" s="177"/>
      <c r="L269" s="179"/>
      <c r="M269" s="66"/>
      <c r="N269" s="43"/>
      <c r="O269" s="43"/>
      <c r="P269" s="43"/>
      <c r="Q269" s="43"/>
      <c r="R269" s="43"/>
    </row>
    <row r="270" spans="1:18" s="49" customFormat="1" ht="27.95" customHeight="1" x14ac:dyDescent="0.2">
      <c r="B270" s="173" t="s">
        <v>130</v>
      </c>
      <c r="C270" s="174" t="s">
        <v>131</v>
      </c>
      <c r="D270" s="174" t="s">
        <v>146</v>
      </c>
      <c r="F270" s="213" t="s">
        <v>104</v>
      </c>
      <c r="G270" s="60" t="s">
        <v>145</v>
      </c>
      <c r="H270" s="114">
        <v>0</v>
      </c>
      <c r="I270" s="62"/>
      <c r="J270" s="47"/>
      <c r="K270" s="177"/>
      <c r="L270" s="179"/>
      <c r="M270" s="66"/>
      <c r="N270" s="43"/>
      <c r="O270" s="43"/>
      <c r="P270" s="43"/>
      <c r="Q270" s="43"/>
      <c r="R270" s="43"/>
    </row>
    <row r="271" spans="1:18" s="49" customFormat="1" ht="27.95" customHeight="1" x14ac:dyDescent="0.2">
      <c r="B271" s="216" t="s">
        <v>176</v>
      </c>
      <c r="C271" s="195"/>
      <c r="D271" s="200">
        <f>C271*H274</f>
        <v>0</v>
      </c>
      <c r="F271" s="266" t="s">
        <v>147</v>
      </c>
      <c r="G271" s="267" t="s">
        <v>145</v>
      </c>
      <c r="H271" s="114">
        <v>0</v>
      </c>
      <c r="I271" s="62"/>
      <c r="J271" s="47"/>
      <c r="K271" s="177" t="str">
        <f>B271</f>
        <v>[Category A]</v>
      </c>
      <c r="L271" s="181">
        <f>D271</f>
        <v>0</v>
      </c>
      <c r="M271" s="66"/>
      <c r="N271" s="43"/>
      <c r="O271" s="43"/>
      <c r="P271" s="43"/>
      <c r="Q271" s="43"/>
      <c r="R271" s="43"/>
    </row>
    <row r="272" spans="1:18" s="49" customFormat="1" ht="27.95" customHeight="1" thickBot="1" x14ac:dyDescent="0.25">
      <c r="B272" s="217" t="s">
        <v>177</v>
      </c>
      <c r="C272" s="196"/>
      <c r="D272" s="200">
        <f>C272*H274</f>
        <v>0</v>
      </c>
      <c r="F272" s="268" t="s">
        <v>148</v>
      </c>
      <c r="G272" s="269" t="s">
        <v>145</v>
      </c>
      <c r="H272" s="115">
        <f>SUM(H261:H271)</f>
        <v>0</v>
      </c>
      <c r="I272" s="64"/>
      <c r="J272" s="47"/>
      <c r="K272" s="177" t="str">
        <f>B272</f>
        <v>[Category B]</v>
      </c>
      <c r="L272" s="181">
        <f>D272</f>
        <v>0</v>
      </c>
      <c r="M272" s="66"/>
      <c r="N272" s="43"/>
      <c r="O272" s="43"/>
      <c r="P272" s="43"/>
      <c r="Q272" s="43"/>
      <c r="R272" s="43"/>
    </row>
    <row r="273" spans="1:18" s="49" customFormat="1" ht="27.95" customHeight="1" thickBot="1" x14ac:dyDescent="0.25">
      <c r="B273" s="96"/>
      <c r="C273" s="96"/>
      <c r="D273" s="96"/>
      <c r="F273" s="253" t="s">
        <v>106</v>
      </c>
      <c r="G273" s="254" t="s">
        <v>145</v>
      </c>
      <c r="H273" s="133"/>
      <c r="I273" s="134"/>
      <c r="J273" s="67"/>
      <c r="K273" s="177"/>
      <c r="L273" s="179"/>
      <c r="M273" s="66"/>
      <c r="N273" s="43"/>
      <c r="O273" s="43"/>
      <c r="P273" s="43"/>
      <c r="Q273" s="43"/>
      <c r="R273" s="43"/>
    </row>
    <row r="274" spans="1:18" s="49" customFormat="1" ht="27.95" customHeight="1" thickBot="1" x14ac:dyDescent="0.25">
      <c r="B274" s="96"/>
      <c r="C274" s="96"/>
      <c r="D274" s="96"/>
      <c r="F274" s="255" t="s">
        <v>149</v>
      </c>
      <c r="G274" s="256"/>
      <c r="H274" s="189">
        <f>SUM(H273,H272)</f>
        <v>0</v>
      </c>
      <c r="I274" s="190"/>
      <c r="J274" s="67"/>
      <c r="K274" s="177"/>
      <c r="L274" s="179"/>
      <c r="M274" s="66"/>
      <c r="N274" s="43"/>
      <c r="O274" s="43"/>
      <c r="P274" s="43"/>
      <c r="Q274" s="43"/>
      <c r="R274" s="43"/>
    </row>
    <row r="275" spans="1:18" s="49" customFormat="1" ht="27.95" customHeight="1" thickBot="1" x14ac:dyDescent="0.25">
      <c r="A275" s="59"/>
      <c r="B275" s="96"/>
      <c r="C275" s="96"/>
      <c r="D275" s="96"/>
      <c r="G275" s="25"/>
      <c r="H275" s="94"/>
      <c r="I275" s="96"/>
      <c r="J275" s="67"/>
      <c r="K275" s="177"/>
      <c r="L275" s="179"/>
      <c r="M275" s="66"/>
      <c r="N275" s="43"/>
      <c r="O275" s="43"/>
      <c r="P275" s="43"/>
      <c r="Q275" s="43"/>
      <c r="R275" s="43"/>
    </row>
    <row r="276" spans="1:18" s="49" customFormat="1" ht="27.95" customHeight="1" x14ac:dyDescent="0.2">
      <c r="A276" s="59">
        <f>(ROW()-3)/Offset_Contracts+1</f>
        <v>18.0625</v>
      </c>
      <c r="B276" s="263" t="s">
        <v>137</v>
      </c>
      <c r="C276" s="264"/>
      <c r="D276" s="265"/>
      <c r="F276" s="274" t="s">
        <v>138</v>
      </c>
      <c r="G276" s="275"/>
      <c r="H276" s="275"/>
      <c r="I276" s="58" t="s">
        <v>128</v>
      </c>
      <c r="J276" s="67"/>
      <c r="K276" s="177"/>
      <c r="L276" s="179"/>
      <c r="M276" s="66"/>
      <c r="N276" s="43"/>
      <c r="O276" s="43"/>
      <c r="P276" s="43"/>
      <c r="Q276" s="43"/>
      <c r="R276" s="43"/>
    </row>
    <row r="277" spans="1:18" s="49" customFormat="1" ht="27.95" customHeight="1" x14ac:dyDescent="0.2">
      <c r="B277" s="276" t="s">
        <v>188</v>
      </c>
      <c r="C277" s="277"/>
      <c r="D277" s="211"/>
      <c r="F277" s="266" t="s">
        <v>97</v>
      </c>
      <c r="G277" s="267"/>
      <c r="H277" s="114"/>
      <c r="I277" s="62"/>
      <c r="J277" s="47"/>
      <c r="K277" s="177"/>
      <c r="L277" s="179"/>
      <c r="M277" s="66"/>
      <c r="N277" s="43"/>
      <c r="O277" s="43"/>
      <c r="P277" s="43"/>
      <c r="Q277" s="43"/>
      <c r="R277" s="43"/>
    </row>
    <row r="278" spans="1:18" s="49" customFormat="1" ht="27.95" customHeight="1" x14ac:dyDescent="0.2">
      <c r="B278" s="276" t="s">
        <v>139</v>
      </c>
      <c r="C278" s="277"/>
      <c r="D278" s="211"/>
      <c r="F278" s="266" t="s">
        <v>98</v>
      </c>
      <c r="G278" s="267"/>
      <c r="H278" s="114"/>
      <c r="I278" s="62"/>
      <c r="J278" s="47"/>
      <c r="K278" s="177"/>
      <c r="L278" s="179"/>
      <c r="M278" s="66"/>
      <c r="N278" s="43"/>
      <c r="O278" s="43"/>
      <c r="P278" s="43"/>
      <c r="Q278" s="43"/>
      <c r="R278" s="43"/>
    </row>
    <row r="279" spans="1:18" s="49" customFormat="1" ht="27.95" customHeight="1" x14ac:dyDescent="0.2">
      <c r="B279" s="270" t="s">
        <v>140</v>
      </c>
      <c r="C279" s="271"/>
      <c r="D279" s="211"/>
      <c r="F279" s="266" t="s">
        <v>100</v>
      </c>
      <c r="G279" s="267"/>
      <c r="H279" s="114">
        <v>0</v>
      </c>
      <c r="I279" s="62"/>
      <c r="J279" s="47"/>
      <c r="K279" s="177"/>
      <c r="L279" s="179"/>
      <c r="M279" s="66"/>
      <c r="N279" s="43"/>
      <c r="O279" s="43"/>
      <c r="P279" s="43"/>
      <c r="Q279" s="43"/>
      <c r="R279" s="43"/>
    </row>
    <row r="280" spans="1:18" s="49" customFormat="1" ht="27.95" customHeight="1" x14ac:dyDescent="0.2">
      <c r="B280" s="270" t="s">
        <v>141</v>
      </c>
      <c r="C280" s="271"/>
      <c r="D280" s="211"/>
      <c r="F280" s="266" t="s">
        <v>101</v>
      </c>
      <c r="G280" s="267"/>
      <c r="H280" s="114">
        <v>0</v>
      </c>
      <c r="I280" s="62"/>
      <c r="J280" s="47"/>
      <c r="K280" s="177"/>
      <c r="L280" s="179"/>
      <c r="M280" s="66"/>
      <c r="N280" s="43"/>
      <c r="O280" s="43"/>
      <c r="P280" s="43"/>
      <c r="Q280" s="43"/>
      <c r="R280" s="43"/>
    </row>
    <row r="281" spans="1:18" s="49" customFormat="1" ht="27.95" customHeight="1" x14ac:dyDescent="0.2">
      <c r="B281" s="257" t="s">
        <v>142</v>
      </c>
      <c r="C281" s="258"/>
      <c r="D281" s="261"/>
      <c r="F281" s="266" t="s">
        <v>102</v>
      </c>
      <c r="G281" s="267"/>
      <c r="H281" s="114"/>
      <c r="I281" s="62"/>
      <c r="J281" s="47"/>
      <c r="K281" s="177"/>
      <c r="L281" s="179"/>
      <c r="M281" s="66"/>
      <c r="N281" s="43"/>
      <c r="O281" s="43"/>
      <c r="P281" s="43"/>
      <c r="Q281" s="43"/>
      <c r="R281" s="43"/>
    </row>
    <row r="282" spans="1:18" s="49" customFormat="1" ht="27.95" customHeight="1" x14ac:dyDescent="0.2">
      <c r="B282" s="272"/>
      <c r="C282" s="273"/>
      <c r="D282" s="261"/>
      <c r="F282" s="266" t="s">
        <v>103</v>
      </c>
      <c r="G282" s="267"/>
      <c r="H282" s="114"/>
      <c r="I282" s="62"/>
      <c r="J282" s="47"/>
      <c r="K282" s="177"/>
      <c r="L282" s="179"/>
      <c r="M282" s="66"/>
      <c r="N282" s="43"/>
      <c r="O282" s="43"/>
      <c r="P282" s="43"/>
      <c r="Q282" s="43"/>
      <c r="R282" s="43"/>
    </row>
    <row r="283" spans="1:18" s="49" customFormat="1" ht="27.95" customHeight="1" x14ac:dyDescent="0.2">
      <c r="B283" s="257" t="s">
        <v>143</v>
      </c>
      <c r="C283" s="258"/>
      <c r="D283" s="261"/>
      <c r="F283" s="213" t="s">
        <v>144</v>
      </c>
      <c r="G283" s="60" t="s">
        <v>145</v>
      </c>
      <c r="H283" s="114">
        <v>0</v>
      </c>
      <c r="I283" s="62"/>
      <c r="J283" s="47"/>
      <c r="K283" s="177"/>
      <c r="L283" s="179"/>
      <c r="M283" s="66"/>
      <c r="N283" s="43"/>
      <c r="O283" s="43"/>
      <c r="P283" s="43"/>
      <c r="Q283" s="43"/>
      <c r="R283" s="43"/>
    </row>
    <row r="284" spans="1:18" s="49" customFormat="1" ht="27.95" customHeight="1" thickBot="1" x14ac:dyDescent="0.25">
      <c r="B284" s="259"/>
      <c r="C284" s="260"/>
      <c r="D284" s="262"/>
      <c r="F284" s="213" t="s">
        <v>104</v>
      </c>
      <c r="G284" s="60" t="s">
        <v>145</v>
      </c>
      <c r="H284" s="114">
        <v>0</v>
      </c>
      <c r="I284" s="62"/>
      <c r="J284" s="47"/>
      <c r="K284" s="177"/>
      <c r="L284" s="179"/>
      <c r="M284" s="66"/>
      <c r="N284" s="43"/>
      <c r="O284" s="43"/>
      <c r="P284" s="43"/>
      <c r="Q284" s="43"/>
      <c r="R284" s="43"/>
    </row>
    <row r="285" spans="1:18" s="49" customFormat="1" ht="26.25" thickBot="1" x14ac:dyDescent="0.25">
      <c r="B285" s="263" t="s">
        <v>129</v>
      </c>
      <c r="C285" s="264"/>
      <c r="D285" s="265"/>
      <c r="F285" s="213" t="s">
        <v>104</v>
      </c>
      <c r="G285" s="60" t="s">
        <v>145</v>
      </c>
      <c r="H285" s="114">
        <v>0</v>
      </c>
      <c r="I285" s="62"/>
      <c r="J285" s="47"/>
      <c r="K285" s="177"/>
      <c r="L285" s="179"/>
      <c r="M285" s="66"/>
      <c r="N285" s="43"/>
      <c r="O285" s="43"/>
      <c r="P285" s="43"/>
      <c r="Q285" s="43"/>
      <c r="R285" s="43"/>
    </row>
    <row r="286" spans="1:18" s="49" customFormat="1" ht="27.95" customHeight="1" x14ac:dyDescent="0.2">
      <c r="B286" s="173" t="s">
        <v>130</v>
      </c>
      <c r="C286" s="174" t="s">
        <v>131</v>
      </c>
      <c r="D286" s="174" t="s">
        <v>146</v>
      </c>
      <c r="F286" s="213" t="s">
        <v>104</v>
      </c>
      <c r="G286" s="60" t="s">
        <v>145</v>
      </c>
      <c r="H286" s="114">
        <v>0</v>
      </c>
      <c r="I286" s="62"/>
      <c r="J286" s="47"/>
      <c r="K286" s="177"/>
      <c r="L286" s="179"/>
      <c r="M286" s="66"/>
      <c r="N286" s="43"/>
      <c r="O286" s="43"/>
      <c r="P286" s="43"/>
      <c r="Q286" s="43"/>
      <c r="R286" s="43"/>
    </row>
    <row r="287" spans="1:18" s="49" customFormat="1" ht="27.95" customHeight="1" x14ac:dyDescent="0.2">
      <c r="B287" s="216" t="s">
        <v>176</v>
      </c>
      <c r="C287" s="195"/>
      <c r="D287" s="200">
        <f>C287*H290</f>
        <v>0</v>
      </c>
      <c r="F287" s="266" t="s">
        <v>147</v>
      </c>
      <c r="G287" s="267" t="s">
        <v>145</v>
      </c>
      <c r="H287" s="114">
        <v>0</v>
      </c>
      <c r="I287" s="62"/>
      <c r="J287" s="47"/>
      <c r="K287" s="177" t="str">
        <f>B287</f>
        <v>[Category A]</v>
      </c>
      <c r="L287" s="181">
        <f>D287</f>
        <v>0</v>
      </c>
      <c r="M287" s="66"/>
      <c r="N287" s="43"/>
      <c r="O287" s="43"/>
      <c r="P287" s="43"/>
      <c r="Q287" s="43"/>
      <c r="R287" s="43"/>
    </row>
    <row r="288" spans="1:18" s="49" customFormat="1" ht="27.95" customHeight="1" thickBot="1" x14ac:dyDescent="0.25">
      <c r="B288" s="217" t="s">
        <v>177</v>
      </c>
      <c r="C288" s="196"/>
      <c r="D288" s="200">
        <f>C288*H290</f>
        <v>0</v>
      </c>
      <c r="F288" s="268" t="s">
        <v>148</v>
      </c>
      <c r="G288" s="269" t="s">
        <v>145</v>
      </c>
      <c r="H288" s="115">
        <f>SUM(H277:H287)</f>
        <v>0</v>
      </c>
      <c r="I288" s="64"/>
      <c r="J288" s="47"/>
      <c r="K288" s="177" t="str">
        <f>B288</f>
        <v>[Category B]</v>
      </c>
      <c r="L288" s="181">
        <f>D288</f>
        <v>0</v>
      </c>
      <c r="M288" s="66"/>
      <c r="N288" s="43"/>
      <c r="O288" s="43"/>
      <c r="P288" s="43"/>
      <c r="Q288" s="43"/>
      <c r="R288" s="43"/>
    </row>
    <row r="289" spans="1:18" s="49" customFormat="1" ht="27.95" customHeight="1" thickBot="1" x14ac:dyDescent="0.25">
      <c r="B289" s="96"/>
      <c r="C289" s="96"/>
      <c r="D289" s="96"/>
      <c r="F289" s="253" t="s">
        <v>106</v>
      </c>
      <c r="G289" s="254" t="s">
        <v>145</v>
      </c>
      <c r="H289" s="133"/>
      <c r="I289" s="134"/>
      <c r="J289" s="67"/>
      <c r="K289" s="177"/>
      <c r="L289" s="179"/>
      <c r="M289" s="66"/>
      <c r="N289" s="43"/>
      <c r="O289" s="43"/>
      <c r="P289" s="43"/>
      <c r="Q289" s="43"/>
      <c r="R289" s="43"/>
    </row>
    <row r="290" spans="1:18" s="49" customFormat="1" ht="27.95" customHeight="1" thickBot="1" x14ac:dyDescent="0.25">
      <c r="B290" s="96"/>
      <c r="C290" s="96"/>
      <c r="D290" s="96"/>
      <c r="F290" s="255" t="s">
        <v>149</v>
      </c>
      <c r="G290" s="256"/>
      <c r="H290" s="189">
        <f>SUM(H289,H288)</f>
        <v>0</v>
      </c>
      <c r="I290" s="190"/>
      <c r="J290" s="67"/>
      <c r="K290" s="177"/>
      <c r="L290" s="179"/>
      <c r="M290" s="66"/>
      <c r="N290" s="43"/>
      <c r="O290" s="43"/>
      <c r="P290" s="43"/>
      <c r="Q290" s="43"/>
      <c r="R290" s="43"/>
    </row>
    <row r="291" spans="1:18" s="49" customFormat="1" ht="27.95" customHeight="1" thickBot="1" x14ac:dyDescent="0.25">
      <c r="A291" s="59"/>
      <c r="B291" s="96"/>
      <c r="C291" s="96"/>
      <c r="D291" s="96"/>
      <c r="G291" s="25"/>
      <c r="H291" s="94"/>
      <c r="I291" s="96"/>
      <c r="J291" s="67"/>
      <c r="K291" s="177"/>
      <c r="L291" s="179"/>
      <c r="M291" s="66"/>
      <c r="N291" s="43"/>
      <c r="O291" s="43"/>
      <c r="P291" s="43"/>
      <c r="Q291" s="43"/>
      <c r="R291" s="43"/>
    </row>
    <row r="292" spans="1:18" s="49" customFormat="1" ht="27.95" customHeight="1" x14ac:dyDescent="0.2">
      <c r="A292" s="59">
        <f>(ROW()-3)/Offset_Contracts+1</f>
        <v>19.0625</v>
      </c>
      <c r="B292" s="263" t="s">
        <v>137</v>
      </c>
      <c r="C292" s="264"/>
      <c r="D292" s="265"/>
      <c r="F292" s="274" t="s">
        <v>138</v>
      </c>
      <c r="G292" s="275"/>
      <c r="H292" s="275"/>
      <c r="I292" s="58" t="s">
        <v>128</v>
      </c>
      <c r="J292" s="67"/>
      <c r="K292" s="177"/>
      <c r="L292" s="179"/>
      <c r="M292" s="66"/>
      <c r="N292" s="43"/>
      <c r="O292" s="43"/>
      <c r="P292" s="43"/>
      <c r="Q292" s="43"/>
      <c r="R292" s="43"/>
    </row>
    <row r="293" spans="1:18" s="49" customFormat="1" ht="27.95" customHeight="1" x14ac:dyDescent="0.2">
      <c r="B293" s="276" t="s">
        <v>188</v>
      </c>
      <c r="C293" s="277"/>
      <c r="D293" s="211"/>
      <c r="F293" s="266" t="s">
        <v>97</v>
      </c>
      <c r="G293" s="267"/>
      <c r="H293" s="114"/>
      <c r="I293" s="62"/>
      <c r="J293" s="47"/>
      <c r="K293" s="177"/>
      <c r="L293" s="179"/>
      <c r="M293" s="66"/>
      <c r="N293" s="43"/>
      <c r="O293" s="43"/>
      <c r="P293" s="43"/>
      <c r="Q293" s="43"/>
      <c r="R293" s="43"/>
    </row>
    <row r="294" spans="1:18" s="49" customFormat="1" ht="27.95" customHeight="1" x14ac:dyDescent="0.2">
      <c r="B294" s="276" t="s">
        <v>139</v>
      </c>
      <c r="C294" s="277"/>
      <c r="D294" s="211"/>
      <c r="F294" s="266" t="s">
        <v>98</v>
      </c>
      <c r="G294" s="267"/>
      <c r="H294" s="114"/>
      <c r="I294" s="62"/>
      <c r="J294" s="47"/>
      <c r="K294" s="177"/>
      <c r="L294" s="179"/>
      <c r="M294" s="66"/>
      <c r="N294" s="43"/>
      <c r="O294" s="43"/>
      <c r="P294" s="43"/>
      <c r="Q294" s="43"/>
      <c r="R294" s="43"/>
    </row>
    <row r="295" spans="1:18" s="49" customFormat="1" ht="27.95" customHeight="1" x14ac:dyDescent="0.2">
      <c r="B295" s="270" t="s">
        <v>140</v>
      </c>
      <c r="C295" s="271"/>
      <c r="D295" s="211"/>
      <c r="F295" s="266" t="s">
        <v>100</v>
      </c>
      <c r="G295" s="267"/>
      <c r="H295" s="114">
        <v>0</v>
      </c>
      <c r="I295" s="62"/>
      <c r="J295" s="47"/>
      <c r="K295" s="177"/>
      <c r="L295" s="179"/>
      <c r="M295" s="66"/>
      <c r="N295" s="43"/>
      <c r="O295" s="43"/>
      <c r="P295" s="43"/>
      <c r="Q295" s="43"/>
      <c r="R295" s="43"/>
    </row>
    <row r="296" spans="1:18" s="49" customFormat="1" ht="27.95" customHeight="1" x14ac:dyDescent="0.2">
      <c r="B296" s="270" t="s">
        <v>141</v>
      </c>
      <c r="C296" s="271"/>
      <c r="D296" s="211"/>
      <c r="F296" s="266" t="s">
        <v>101</v>
      </c>
      <c r="G296" s="267"/>
      <c r="H296" s="114">
        <v>0</v>
      </c>
      <c r="I296" s="62"/>
      <c r="J296" s="47"/>
      <c r="K296" s="177"/>
      <c r="L296" s="179"/>
      <c r="M296" s="66"/>
      <c r="N296" s="43"/>
      <c r="O296" s="43"/>
      <c r="P296" s="43"/>
      <c r="Q296" s="43"/>
      <c r="R296" s="43"/>
    </row>
    <row r="297" spans="1:18" s="49" customFormat="1" ht="27.95" customHeight="1" x14ac:dyDescent="0.2">
      <c r="B297" s="257" t="s">
        <v>142</v>
      </c>
      <c r="C297" s="258"/>
      <c r="D297" s="261"/>
      <c r="F297" s="266" t="s">
        <v>102</v>
      </c>
      <c r="G297" s="267"/>
      <c r="H297" s="114"/>
      <c r="I297" s="62"/>
      <c r="J297" s="47"/>
      <c r="K297" s="177"/>
      <c r="L297" s="179"/>
      <c r="M297" s="66"/>
      <c r="N297" s="43"/>
      <c r="O297" s="43"/>
      <c r="P297" s="43"/>
      <c r="Q297" s="43"/>
      <c r="R297" s="43"/>
    </row>
    <row r="298" spans="1:18" s="49" customFormat="1" ht="27.95" customHeight="1" x14ac:dyDescent="0.2">
      <c r="B298" s="272"/>
      <c r="C298" s="273"/>
      <c r="D298" s="261"/>
      <c r="F298" s="266" t="s">
        <v>103</v>
      </c>
      <c r="G298" s="267"/>
      <c r="H298" s="114"/>
      <c r="I298" s="62"/>
      <c r="J298" s="47"/>
      <c r="K298" s="177"/>
      <c r="L298" s="179"/>
      <c r="M298" s="66"/>
      <c r="N298" s="43"/>
      <c r="O298" s="43"/>
      <c r="P298" s="43"/>
      <c r="Q298" s="43"/>
      <c r="R298" s="43"/>
    </row>
    <row r="299" spans="1:18" s="49" customFormat="1" ht="27.95" customHeight="1" x14ac:dyDescent="0.2">
      <c r="B299" s="257" t="s">
        <v>143</v>
      </c>
      <c r="C299" s="258"/>
      <c r="D299" s="261"/>
      <c r="F299" s="213" t="s">
        <v>144</v>
      </c>
      <c r="G299" s="60" t="s">
        <v>145</v>
      </c>
      <c r="H299" s="114">
        <v>0</v>
      </c>
      <c r="I299" s="62"/>
      <c r="J299" s="47"/>
      <c r="K299" s="177"/>
      <c r="L299" s="179"/>
      <c r="M299" s="66"/>
      <c r="N299" s="43"/>
      <c r="O299" s="43"/>
      <c r="P299" s="43"/>
      <c r="Q299" s="43"/>
      <c r="R299" s="43"/>
    </row>
    <row r="300" spans="1:18" s="49" customFormat="1" ht="27.95" customHeight="1" thickBot="1" x14ac:dyDescent="0.25">
      <c r="B300" s="259"/>
      <c r="C300" s="260"/>
      <c r="D300" s="262"/>
      <c r="F300" s="213" t="s">
        <v>104</v>
      </c>
      <c r="G300" s="60" t="s">
        <v>145</v>
      </c>
      <c r="H300" s="114">
        <v>0</v>
      </c>
      <c r="I300" s="62"/>
      <c r="J300" s="47"/>
      <c r="K300" s="177"/>
      <c r="L300" s="179"/>
      <c r="M300" s="66"/>
      <c r="N300" s="43"/>
      <c r="O300" s="43"/>
      <c r="P300" s="43"/>
      <c r="Q300" s="43"/>
      <c r="R300" s="43"/>
    </row>
    <row r="301" spans="1:18" s="49" customFormat="1" ht="26.25" thickBot="1" x14ac:dyDescent="0.25">
      <c r="B301" s="263" t="s">
        <v>129</v>
      </c>
      <c r="C301" s="264"/>
      <c r="D301" s="265"/>
      <c r="F301" s="213" t="s">
        <v>104</v>
      </c>
      <c r="G301" s="60" t="s">
        <v>145</v>
      </c>
      <c r="H301" s="114">
        <v>0</v>
      </c>
      <c r="I301" s="62"/>
      <c r="J301" s="47"/>
      <c r="K301" s="177"/>
      <c r="L301" s="179"/>
      <c r="M301" s="66"/>
      <c r="N301" s="43"/>
      <c r="O301" s="43"/>
      <c r="P301" s="43"/>
      <c r="Q301" s="43"/>
      <c r="R301" s="43"/>
    </row>
    <row r="302" spans="1:18" s="49" customFormat="1" ht="27.95" customHeight="1" x14ac:dyDescent="0.2">
      <c r="B302" s="173" t="s">
        <v>130</v>
      </c>
      <c r="C302" s="174" t="s">
        <v>131</v>
      </c>
      <c r="D302" s="174" t="s">
        <v>146</v>
      </c>
      <c r="F302" s="213" t="s">
        <v>104</v>
      </c>
      <c r="G302" s="60" t="s">
        <v>145</v>
      </c>
      <c r="H302" s="114">
        <v>0</v>
      </c>
      <c r="I302" s="62"/>
      <c r="J302" s="47"/>
      <c r="K302" s="177"/>
      <c r="L302" s="179"/>
      <c r="M302" s="66"/>
      <c r="N302" s="43"/>
      <c r="O302" s="43"/>
      <c r="P302" s="43"/>
      <c r="Q302" s="43"/>
      <c r="R302" s="43"/>
    </row>
    <row r="303" spans="1:18" s="49" customFormat="1" ht="27.95" customHeight="1" x14ac:dyDescent="0.2">
      <c r="B303" s="216" t="s">
        <v>176</v>
      </c>
      <c r="C303" s="195"/>
      <c r="D303" s="200">
        <f>C303*H306</f>
        <v>0</v>
      </c>
      <c r="F303" s="266" t="s">
        <v>147</v>
      </c>
      <c r="G303" s="267" t="s">
        <v>145</v>
      </c>
      <c r="H303" s="114">
        <v>0</v>
      </c>
      <c r="I303" s="62"/>
      <c r="J303" s="47"/>
      <c r="K303" s="177" t="str">
        <f>B303</f>
        <v>[Category A]</v>
      </c>
      <c r="L303" s="181">
        <f>D303</f>
        <v>0</v>
      </c>
      <c r="M303" s="66"/>
      <c r="N303" s="43"/>
      <c r="O303" s="43"/>
      <c r="P303" s="43"/>
      <c r="Q303" s="43"/>
      <c r="R303" s="43"/>
    </row>
    <row r="304" spans="1:18" s="49" customFormat="1" ht="27.95" customHeight="1" thickBot="1" x14ac:dyDescent="0.25">
      <c r="B304" s="217" t="s">
        <v>177</v>
      </c>
      <c r="C304" s="196"/>
      <c r="D304" s="200">
        <f>C304*H306</f>
        <v>0</v>
      </c>
      <c r="F304" s="268" t="s">
        <v>148</v>
      </c>
      <c r="G304" s="269" t="s">
        <v>145</v>
      </c>
      <c r="H304" s="115">
        <f>SUM(H293:H303)</f>
        <v>0</v>
      </c>
      <c r="I304" s="64"/>
      <c r="J304" s="47"/>
      <c r="K304" s="177" t="str">
        <f>B304</f>
        <v>[Category B]</v>
      </c>
      <c r="L304" s="181">
        <f>D304</f>
        <v>0</v>
      </c>
      <c r="M304" s="66"/>
      <c r="N304" s="43"/>
      <c r="O304" s="43"/>
      <c r="P304" s="43"/>
      <c r="Q304" s="43"/>
      <c r="R304" s="43"/>
    </row>
    <row r="305" spans="1:18" s="49" customFormat="1" ht="27.95" customHeight="1" thickBot="1" x14ac:dyDescent="0.25">
      <c r="B305" s="96"/>
      <c r="C305" s="96"/>
      <c r="D305" s="96"/>
      <c r="F305" s="253" t="s">
        <v>106</v>
      </c>
      <c r="G305" s="254" t="s">
        <v>145</v>
      </c>
      <c r="H305" s="133"/>
      <c r="I305" s="134"/>
      <c r="J305" s="67"/>
      <c r="K305" s="177"/>
      <c r="L305" s="179"/>
      <c r="M305" s="66"/>
      <c r="N305" s="43"/>
      <c r="O305" s="43"/>
      <c r="P305" s="43"/>
      <c r="Q305" s="43"/>
      <c r="R305" s="43"/>
    </row>
    <row r="306" spans="1:18" s="49" customFormat="1" ht="27.95" customHeight="1" thickBot="1" x14ac:dyDescent="0.25">
      <c r="B306" s="96"/>
      <c r="C306" s="96"/>
      <c r="D306" s="96"/>
      <c r="F306" s="255" t="s">
        <v>149</v>
      </c>
      <c r="G306" s="256"/>
      <c r="H306" s="189">
        <f>SUM(H305,H304)</f>
        <v>0</v>
      </c>
      <c r="I306" s="190"/>
      <c r="J306" s="67"/>
      <c r="K306" s="177"/>
      <c r="L306" s="179"/>
      <c r="M306" s="66"/>
      <c r="N306" s="43"/>
      <c r="O306" s="43"/>
      <c r="P306" s="43"/>
      <c r="Q306" s="43"/>
      <c r="R306" s="43"/>
    </row>
    <row r="307" spans="1:18" s="49" customFormat="1" ht="27.95" customHeight="1" thickBot="1" x14ac:dyDescent="0.25">
      <c r="A307" s="59"/>
      <c r="B307" s="96"/>
      <c r="C307" s="96"/>
      <c r="D307" s="96"/>
      <c r="G307" s="25"/>
      <c r="H307" s="94"/>
      <c r="I307" s="96"/>
      <c r="J307" s="67"/>
      <c r="K307" s="177"/>
      <c r="L307" s="179"/>
      <c r="M307" s="66"/>
      <c r="N307" s="43"/>
      <c r="O307" s="43"/>
      <c r="P307" s="43"/>
      <c r="Q307" s="43"/>
      <c r="R307" s="43"/>
    </row>
    <row r="308" spans="1:18" s="49" customFormat="1" ht="27.95" customHeight="1" x14ac:dyDescent="0.2">
      <c r="A308" s="59">
        <f>(ROW()-3)/Offset_Contracts+1</f>
        <v>20.0625</v>
      </c>
      <c r="B308" s="263" t="s">
        <v>137</v>
      </c>
      <c r="C308" s="264"/>
      <c r="D308" s="265"/>
      <c r="F308" s="274" t="s">
        <v>138</v>
      </c>
      <c r="G308" s="275"/>
      <c r="H308" s="275"/>
      <c r="I308" s="58" t="s">
        <v>128</v>
      </c>
      <c r="J308" s="67"/>
      <c r="K308" s="177"/>
      <c r="L308" s="179"/>
      <c r="M308" s="66"/>
      <c r="N308" s="43"/>
      <c r="O308" s="43"/>
      <c r="P308" s="43"/>
      <c r="Q308" s="43"/>
      <c r="R308" s="43"/>
    </row>
    <row r="309" spans="1:18" s="49" customFormat="1" ht="27.95" customHeight="1" x14ac:dyDescent="0.2">
      <c r="B309" s="276" t="s">
        <v>188</v>
      </c>
      <c r="C309" s="277"/>
      <c r="D309" s="211"/>
      <c r="F309" s="266" t="s">
        <v>97</v>
      </c>
      <c r="G309" s="267"/>
      <c r="H309" s="114"/>
      <c r="I309" s="62"/>
      <c r="J309" s="47"/>
      <c r="K309" s="177"/>
      <c r="L309" s="179"/>
      <c r="M309" s="66"/>
      <c r="N309" s="43"/>
      <c r="O309" s="43"/>
      <c r="P309" s="43"/>
      <c r="Q309" s="43"/>
      <c r="R309" s="43"/>
    </row>
    <row r="310" spans="1:18" s="49" customFormat="1" ht="27.95" customHeight="1" x14ac:dyDescent="0.2">
      <c r="B310" s="276" t="s">
        <v>139</v>
      </c>
      <c r="C310" s="277"/>
      <c r="D310" s="211"/>
      <c r="F310" s="266" t="s">
        <v>98</v>
      </c>
      <c r="G310" s="267"/>
      <c r="H310" s="114"/>
      <c r="I310" s="62"/>
      <c r="J310" s="47"/>
      <c r="K310" s="177"/>
      <c r="L310" s="179"/>
      <c r="M310" s="66"/>
      <c r="N310" s="43"/>
      <c r="O310" s="43"/>
      <c r="P310" s="43"/>
      <c r="Q310" s="43"/>
      <c r="R310" s="43"/>
    </row>
    <row r="311" spans="1:18" s="49" customFormat="1" ht="27.95" customHeight="1" x14ac:dyDescent="0.2">
      <c r="B311" s="270" t="s">
        <v>140</v>
      </c>
      <c r="C311" s="271"/>
      <c r="D311" s="211"/>
      <c r="F311" s="266" t="s">
        <v>100</v>
      </c>
      <c r="G311" s="267"/>
      <c r="H311" s="114">
        <v>0</v>
      </c>
      <c r="I311" s="62"/>
      <c r="J311" s="47"/>
      <c r="K311" s="177"/>
      <c r="L311" s="179"/>
      <c r="M311" s="66"/>
      <c r="N311" s="43"/>
      <c r="O311" s="43"/>
      <c r="P311" s="43"/>
      <c r="Q311" s="43"/>
      <c r="R311" s="43"/>
    </row>
    <row r="312" spans="1:18" s="49" customFormat="1" ht="27.95" customHeight="1" x14ac:dyDescent="0.2">
      <c r="B312" s="270" t="s">
        <v>141</v>
      </c>
      <c r="C312" s="271"/>
      <c r="D312" s="211"/>
      <c r="F312" s="266" t="s">
        <v>101</v>
      </c>
      <c r="G312" s="267"/>
      <c r="H312" s="114">
        <v>0</v>
      </c>
      <c r="I312" s="62"/>
      <c r="J312" s="47"/>
      <c r="K312" s="177"/>
      <c r="L312" s="179"/>
      <c r="M312" s="66"/>
      <c r="N312" s="43"/>
      <c r="O312" s="43"/>
      <c r="P312" s="43"/>
      <c r="Q312" s="43"/>
      <c r="R312" s="43"/>
    </row>
    <row r="313" spans="1:18" s="49" customFormat="1" ht="27.95" customHeight="1" x14ac:dyDescent="0.2">
      <c r="B313" s="257" t="s">
        <v>142</v>
      </c>
      <c r="C313" s="258"/>
      <c r="D313" s="261"/>
      <c r="F313" s="266" t="s">
        <v>102</v>
      </c>
      <c r="G313" s="267"/>
      <c r="H313" s="114"/>
      <c r="I313" s="62"/>
      <c r="J313" s="47"/>
      <c r="K313" s="177"/>
      <c r="L313" s="179"/>
      <c r="M313" s="66"/>
      <c r="N313" s="43"/>
      <c r="O313" s="43"/>
      <c r="P313" s="43"/>
      <c r="Q313" s="43"/>
      <c r="R313" s="43"/>
    </row>
    <row r="314" spans="1:18" s="49" customFormat="1" ht="27.95" customHeight="1" x14ac:dyDescent="0.2">
      <c r="B314" s="272"/>
      <c r="C314" s="273"/>
      <c r="D314" s="261"/>
      <c r="F314" s="266" t="s">
        <v>103</v>
      </c>
      <c r="G314" s="267"/>
      <c r="H314" s="114"/>
      <c r="I314" s="62"/>
      <c r="J314" s="47"/>
      <c r="K314" s="177"/>
      <c r="L314" s="179"/>
      <c r="M314" s="66"/>
      <c r="N314" s="43"/>
      <c r="O314" s="43"/>
      <c r="P314" s="43"/>
      <c r="Q314" s="43"/>
      <c r="R314" s="43"/>
    </row>
    <row r="315" spans="1:18" s="49" customFormat="1" ht="27.95" customHeight="1" x14ac:dyDescent="0.2">
      <c r="B315" s="257" t="s">
        <v>143</v>
      </c>
      <c r="C315" s="258"/>
      <c r="D315" s="261"/>
      <c r="F315" s="213" t="s">
        <v>144</v>
      </c>
      <c r="G315" s="60" t="s">
        <v>145</v>
      </c>
      <c r="H315" s="114">
        <v>0</v>
      </c>
      <c r="I315" s="62"/>
      <c r="J315" s="47"/>
      <c r="K315" s="177"/>
      <c r="L315" s="179"/>
      <c r="M315" s="66"/>
      <c r="N315" s="43"/>
      <c r="O315" s="43"/>
      <c r="P315" s="43"/>
      <c r="Q315" s="43"/>
      <c r="R315" s="43"/>
    </row>
    <row r="316" spans="1:18" s="49" customFormat="1" ht="27.95" customHeight="1" thickBot="1" x14ac:dyDescent="0.25">
      <c r="B316" s="259"/>
      <c r="C316" s="260"/>
      <c r="D316" s="262"/>
      <c r="F316" s="213" t="s">
        <v>104</v>
      </c>
      <c r="G316" s="60" t="s">
        <v>145</v>
      </c>
      <c r="H316" s="114">
        <v>0</v>
      </c>
      <c r="I316" s="62"/>
      <c r="J316" s="47"/>
      <c r="K316" s="177"/>
      <c r="L316" s="179"/>
      <c r="M316" s="66"/>
      <c r="N316" s="43"/>
      <c r="O316" s="43"/>
      <c r="P316" s="43"/>
      <c r="Q316" s="43"/>
      <c r="R316" s="43"/>
    </row>
    <row r="317" spans="1:18" s="49" customFormat="1" ht="26.25" thickBot="1" x14ac:dyDescent="0.25">
      <c r="B317" s="263" t="s">
        <v>129</v>
      </c>
      <c r="C317" s="264"/>
      <c r="D317" s="265"/>
      <c r="F317" s="213" t="s">
        <v>104</v>
      </c>
      <c r="G317" s="60" t="s">
        <v>145</v>
      </c>
      <c r="H317" s="114">
        <v>0</v>
      </c>
      <c r="I317" s="62"/>
      <c r="J317" s="47"/>
      <c r="K317" s="177"/>
      <c r="L317" s="179"/>
      <c r="M317" s="66"/>
      <c r="N317" s="43"/>
      <c r="O317" s="43"/>
      <c r="P317" s="43"/>
      <c r="Q317" s="43"/>
      <c r="R317" s="43"/>
    </row>
    <row r="318" spans="1:18" s="49" customFormat="1" ht="27.95" customHeight="1" x14ac:dyDescent="0.2">
      <c r="B318" s="173" t="s">
        <v>130</v>
      </c>
      <c r="C318" s="174" t="s">
        <v>131</v>
      </c>
      <c r="D318" s="174" t="s">
        <v>146</v>
      </c>
      <c r="F318" s="213" t="s">
        <v>104</v>
      </c>
      <c r="G318" s="60" t="s">
        <v>145</v>
      </c>
      <c r="H318" s="114">
        <v>0</v>
      </c>
      <c r="I318" s="62"/>
      <c r="J318" s="47"/>
      <c r="K318" s="177"/>
      <c r="L318" s="179"/>
      <c r="M318" s="66"/>
      <c r="N318" s="43"/>
      <c r="O318" s="43"/>
      <c r="P318" s="43"/>
      <c r="Q318" s="43"/>
      <c r="R318" s="43"/>
    </row>
    <row r="319" spans="1:18" s="49" customFormat="1" ht="27.95" customHeight="1" x14ac:dyDescent="0.2">
      <c r="B319" s="216" t="s">
        <v>176</v>
      </c>
      <c r="C319" s="195"/>
      <c r="D319" s="200">
        <f>C319*H322</f>
        <v>0</v>
      </c>
      <c r="F319" s="266" t="s">
        <v>147</v>
      </c>
      <c r="G319" s="267" t="s">
        <v>145</v>
      </c>
      <c r="H319" s="114">
        <v>0</v>
      </c>
      <c r="I319" s="62"/>
      <c r="J319" s="47"/>
      <c r="K319" s="177" t="str">
        <f>B319</f>
        <v>[Category A]</v>
      </c>
      <c r="L319" s="181">
        <f>D319</f>
        <v>0</v>
      </c>
      <c r="M319" s="66"/>
      <c r="N319" s="43"/>
      <c r="O319" s="43"/>
      <c r="P319" s="43"/>
      <c r="Q319" s="43"/>
      <c r="R319" s="43"/>
    </row>
    <row r="320" spans="1:18" s="49" customFormat="1" ht="27.95" customHeight="1" thickBot="1" x14ac:dyDescent="0.25">
      <c r="B320" s="217" t="s">
        <v>177</v>
      </c>
      <c r="C320" s="196"/>
      <c r="D320" s="200">
        <f>C320*H322</f>
        <v>0</v>
      </c>
      <c r="F320" s="268" t="s">
        <v>148</v>
      </c>
      <c r="G320" s="269" t="s">
        <v>145</v>
      </c>
      <c r="H320" s="115">
        <f>SUM(H309:H319)</f>
        <v>0</v>
      </c>
      <c r="I320" s="64"/>
      <c r="J320" s="47"/>
      <c r="K320" s="177" t="str">
        <f>B320</f>
        <v>[Category B]</v>
      </c>
      <c r="L320" s="181">
        <f>D320</f>
        <v>0</v>
      </c>
      <c r="M320" s="66"/>
      <c r="N320" s="43"/>
      <c r="O320" s="43"/>
      <c r="P320" s="43"/>
      <c r="Q320" s="43"/>
      <c r="R320" s="43"/>
    </row>
    <row r="321" spans="1:18" s="49" customFormat="1" ht="27.95" customHeight="1" thickBot="1" x14ac:dyDescent="0.25">
      <c r="B321" s="96"/>
      <c r="C321" s="96"/>
      <c r="D321" s="96"/>
      <c r="F321" s="253" t="s">
        <v>106</v>
      </c>
      <c r="G321" s="254" t="s">
        <v>145</v>
      </c>
      <c r="H321" s="133"/>
      <c r="I321" s="134"/>
      <c r="J321" s="67"/>
      <c r="K321" s="177"/>
      <c r="L321" s="179"/>
      <c r="M321" s="66"/>
      <c r="N321" s="43"/>
      <c r="O321" s="43"/>
      <c r="P321" s="43"/>
      <c r="Q321" s="43"/>
      <c r="R321" s="43"/>
    </row>
    <row r="322" spans="1:18" s="49" customFormat="1" ht="27.95" customHeight="1" thickBot="1" x14ac:dyDescent="0.25">
      <c r="B322" s="96"/>
      <c r="C322" s="96"/>
      <c r="D322" s="96"/>
      <c r="F322" s="255" t="s">
        <v>149</v>
      </c>
      <c r="G322" s="256"/>
      <c r="H322" s="189">
        <f>SUM(H321,H320)</f>
        <v>0</v>
      </c>
      <c r="I322" s="190"/>
      <c r="J322" s="67"/>
      <c r="K322" s="177"/>
      <c r="L322" s="179"/>
      <c r="M322" s="66"/>
      <c r="N322" s="43"/>
      <c r="O322" s="43"/>
      <c r="P322" s="43"/>
      <c r="Q322" s="43"/>
      <c r="R322" s="43"/>
    </row>
    <row r="323" spans="1:18" s="49" customFormat="1" ht="27.95" customHeight="1" thickBot="1" x14ac:dyDescent="0.25">
      <c r="A323" s="59"/>
      <c r="B323" s="96"/>
      <c r="C323" s="96"/>
      <c r="D323" s="96"/>
      <c r="G323" s="25"/>
      <c r="H323" s="94"/>
      <c r="I323" s="96"/>
      <c r="J323" s="67"/>
      <c r="K323" s="177"/>
      <c r="L323" s="179"/>
      <c r="M323" s="66"/>
      <c r="N323" s="43"/>
      <c r="O323" s="43"/>
      <c r="P323" s="43"/>
      <c r="Q323" s="43"/>
      <c r="R323" s="43"/>
    </row>
    <row r="324" spans="1:18" s="49" customFormat="1" ht="27.95" customHeight="1" x14ac:dyDescent="0.2">
      <c r="A324" s="59">
        <f>(ROW()-3)/Offset_Contracts+1</f>
        <v>21.0625</v>
      </c>
      <c r="B324" s="263" t="s">
        <v>137</v>
      </c>
      <c r="C324" s="264"/>
      <c r="D324" s="265"/>
      <c r="F324" s="274" t="s">
        <v>138</v>
      </c>
      <c r="G324" s="275"/>
      <c r="H324" s="275"/>
      <c r="I324" s="58" t="s">
        <v>128</v>
      </c>
      <c r="J324" s="67"/>
      <c r="K324" s="177"/>
      <c r="L324" s="179"/>
      <c r="M324" s="66"/>
      <c r="N324" s="43"/>
      <c r="O324" s="43"/>
      <c r="P324" s="43"/>
      <c r="Q324" s="43"/>
      <c r="R324" s="43"/>
    </row>
    <row r="325" spans="1:18" s="49" customFormat="1" ht="27.95" customHeight="1" x14ac:dyDescent="0.2">
      <c r="B325" s="276" t="s">
        <v>188</v>
      </c>
      <c r="C325" s="277"/>
      <c r="D325" s="211"/>
      <c r="F325" s="266" t="s">
        <v>97</v>
      </c>
      <c r="G325" s="267"/>
      <c r="H325" s="114"/>
      <c r="I325" s="62"/>
      <c r="J325" s="47"/>
      <c r="K325" s="177"/>
      <c r="L325" s="179"/>
      <c r="M325" s="66"/>
      <c r="N325" s="43"/>
      <c r="O325" s="43"/>
      <c r="P325" s="43"/>
      <c r="Q325" s="43"/>
      <c r="R325" s="43"/>
    </row>
    <row r="326" spans="1:18" s="49" customFormat="1" ht="27.95" customHeight="1" x14ac:dyDescent="0.2">
      <c r="B326" s="276" t="s">
        <v>139</v>
      </c>
      <c r="C326" s="277"/>
      <c r="D326" s="211"/>
      <c r="F326" s="266" t="s">
        <v>98</v>
      </c>
      <c r="G326" s="267"/>
      <c r="H326" s="114"/>
      <c r="I326" s="62"/>
      <c r="J326" s="47"/>
      <c r="K326" s="177"/>
      <c r="L326" s="179"/>
      <c r="M326" s="66"/>
      <c r="N326" s="43"/>
      <c r="O326" s="43"/>
      <c r="P326" s="43"/>
      <c r="Q326" s="43"/>
      <c r="R326" s="43"/>
    </row>
    <row r="327" spans="1:18" s="49" customFormat="1" ht="27.95" customHeight="1" x14ac:dyDescent="0.2">
      <c r="B327" s="270" t="s">
        <v>140</v>
      </c>
      <c r="C327" s="271"/>
      <c r="D327" s="211"/>
      <c r="F327" s="266" t="s">
        <v>100</v>
      </c>
      <c r="G327" s="267"/>
      <c r="H327" s="114">
        <v>0</v>
      </c>
      <c r="I327" s="62"/>
      <c r="J327" s="47"/>
      <c r="K327" s="177"/>
      <c r="L327" s="179"/>
      <c r="M327" s="66"/>
      <c r="N327" s="43"/>
      <c r="O327" s="43"/>
      <c r="P327" s="43"/>
      <c r="Q327" s="43"/>
      <c r="R327" s="43"/>
    </row>
    <row r="328" spans="1:18" s="49" customFormat="1" ht="27.95" customHeight="1" x14ac:dyDescent="0.2">
      <c r="B328" s="270" t="s">
        <v>141</v>
      </c>
      <c r="C328" s="271"/>
      <c r="D328" s="211"/>
      <c r="F328" s="266" t="s">
        <v>101</v>
      </c>
      <c r="G328" s="267"/>
      <c r="H328" s="114">
        <v>0</v>
      </c>
      <c r="I328" s="62"/>
      <c r="J328" s="47"/>
      <c r="K328" s="177"/>
      <c r="L328" s="179"/>
      <c r="M328" s="66"/>
      <c r="N328" s="43"/>
      <c r="O328" s="43"/>
      <c r="P328" s="43"/>
      <c r="Q328" s="43"/>
      <c r="R328" s="43"/>
    </row>
    <row r="329" spans="1:18" s="49" customFormat="1" ht="27.95" customHeight="1" x14ac:dyDescent="0.2">
      <c r="B329" s="257" t="s">
        <v>142</v>
      </c>
      <c r="C329" s="258"/>
      <c r="D329" s="261"/>
      <c r="F329" s="266" t="s">
        <v>102</v>
      </c>
      <c r="G329" s="267"/>
      <c r="H329" s="114"/>
      <c r="I329" s="62"/>
      <c r="J329" s="47"/>
      <c r="K329" s="177"/>
      <c r="L329" s="179"/>
      <c r="M329" s="66"/>
      <c r="N329" s="43"/>
      <c r="O329" s="43"/>
      <c r="P329" s="43"/>
      <c r="Q329" s="43"/>
      <c r="R329" s="43"/>
    </row>
    <row r="330" spans="1:18" s="49" customFormat="1" ht="27.95" customHeight="1" x14ac:dyDescent="0.2">
      <c r="B330" s="272"/>
      <c r="C330" s="273"/>
      <c r="D330" s="261"/>
      <c r="F330" s="266" t="s">
        <v>103</v>
      </c>
      <c r="G330" s="267"/>
      <c r="H330" s="114"/>
      <c r="I330" s="62"/>
      <c r="J330" s="47"/>
      <c r="K330" s="177"/>
      <c r="L330" s="179"/>
      <c r="M330" s="66"/>
      <c r="N330" s="43"/>
      <c r="O330" s="43"/>
      <c r="P330" s="43"/>
      <c r="Q330" s="43"/>
      <c r="R330" s="43"/>
    </row>
    <row r="331" spans="1:18" s="49" customFormat="1" ht="27.95" customHeight="1" x14ac:dyDescent="0.2">
      <c r="B331" s="257" t="s">
        <v>143</v>
      </c>
      <c r="C331" s="258"/>
      <c r="D331" s="261"/>
      <c r="F331" s="213" t="s">
        <v>144</v>
      </c>
      <c r="G331" s="60" t="s">
        <v>145</v>
      </c>
      <c r="H331" s="114">
        <v>0</v>
      </c>
      <c r="I331" s="62"/>
      <c r="J331" s="47"/>
      <c r="K331" s="177"/>
      <c r="L331" s="179"/>
      <c r="M331" s="66"/>
      <c r="N331" s="43"/>
      <c r="O331" s="43"/>
      <c r="P331" s="43"/>
      <c r="Q331" s="43"/>
      <c r="R331" s="43"/>
    </row>
    <row r="332" spans="1:18" s="49" customFormat="1" ht="27.95" customHeight="1" thickBot="1" x14ac:dyDescent="0.25">
      <c r="B332" s="259"/>
      <c r="C332" s="260"/>
      <c r="D332" s="262"/>
      <c r="F332" s="213" t="s">
        <v>104</v>
      </c>
      <c r="G332" s="60" t="s">
        <v>145</v>
      </c>
      <c r="H332" s="114">
        <v>0</v>
      </c>
      <c r="I332" s="62"/>
      <c r="J332" s="47"/>
      <c r="K332" s="177"/>
      <c r="L332" s="179"/>
      <c r="M332" s="66"/>
      <c r="N332" s="43"/>
      <c r="O332" s="43"/>
      <c r="P332" s="43"/>
      <c r="Q332" s="43"/>
      <c r="R332" s="43"/>
    </row>
    <row r="333" spans="1:18" s="49" customFormat="1" ht="26.25" thickBot="1" x14ac:dyDescent="0.25">
      <c r="B333" s="263" t="s">
        <v>129</v>
      </c>
      <c r="C333" s="264"/>
      <c r="D333" s="265"/>
      <c r="F333" s="213" t="s">
        <v>104</v>
      </c>
      <c r="G333" s="60" t="s">
        <v>145</v>
      </c>
      <c r="H333" s="114">
        <v>0</v>
      </c>
      <c r="I333" s="62"/>
      <c r="J333" s="47"/>
      <c r="K333" s="177"/>
      <c r="L333" s="179"/>
      <c r="M333" s="66"/>
      <c r="N333" s="43"/>
      <c r="O333" s="43"/>
      <c r="P333" s="43"/>
      <c r="Q333" s="43"/>
      <c r="R333" s="43"/>
    </row>
    <row r="334" spans="1:18" s="49" customFormat="1" ht="27.95" customHeight="1" x14ac:dyDescent="0.2">
      <c r="B334" s="173" t="s">
        <v>130</v>
      </c>
      <c r="C334" s="174" t="s">
        <v>131</v>
      </c>
      <c r="D334" s="174" t="s">
        <v>146</v>
      </c>
      <c r="F334" s="213" t="s">
        <v>104</v>
      </c>
      <c r="G334" s="60" t="s">
        <v>145</v>
      </c>
      <c r="H334" s="114">
        <v>0</v>
      </c>
      <c r="I334" s="62"/>
      <c r="J334" s="47"/>
      <c r="K334" s="177"/>
      <c r="L334" s="179"/>
      <c r="M334" s="66"/>
      <c r="N334" s="43"/>
      <c r="O334" s="43"/>
      <c r="P334" s="43"/>
      <c r="Q334" s="43"/>
      <c r="R334" s="43"/>
    </row>
    <row r="335" spans="1:18" s="49" customFormat="1" ht="27.95" customHeight="1" x14ac:dyDescent="0.2">
      <c r="B335" s="216" t="s">
        <v>176</v>
      </c>
      <c r="C335" s="195"/>
      <c r="D335" s="200">
        <f>C335*H338</f>
        <v>0</v>
      </c>
      <c r="F335" s="266" t="s">
        <v>147</v>
      </c>
      <c r="G335" s="267" t="s">
        <v>145</v>
      </c>
      <c r="H335" s="114">
        <v>0</v>
      </c>
      <c r="I335" s="62"/>
      <c r="J335" s="47"/>
      <c r="K335" s="177" t="str">
        <f>B335</f>
        <v>[Category A]</v>
      </c>
      <c r="L335" s="181">
        <f>D335</f>
        <v>0</v>
      </c>
      <c r="M335" s="66"/>
      <c r="N335" s="43"/>
      <c r="O335" s="43"/>
      <c r="P335" s="43"/>
      <c r="Q335" s="43"/>
      <c r="R335" s="43"/>
    </row>
    <row r="336" spans="1:18" s="49" customFormat="1" ht="27.95" customHeight="1" thickBot="1" x14ac:dyDescent="0.25">
      <c r="B336" s="217" t="s">
        <v>177</v>
      </c>
      <c r="C336" s="196"/>
      <c r="D336" s="200">
        <f>C336*H338</f>
        <v>0</v>
      </c>
      <c r="F336" s="268" t="s">
        <v>148</v>
      </c>
      <c r="G336" s="269" t="s">
        <v>145</v>
      </c>
      <c r="H336" s="115">
        <f>SUM(H325:H335)</f>
        <v>0</v>
      </c>
      <c r="I336" s="64"/>
      <c r="J336" s="47"/>
      <c r="K336" s="177" t="str">
        <f>B336</f>
        <v>[Category B]</v>
      </c>
      <c r="L336" s="181">
        <f>D336</f>
        <v>0</v>
      </c>
      <c r="M336" s="66"/>
      <c r="N336" s="43"/>
      <c r="O336" s="43"/>
      <c r="P336" s="43"/>
      <c r="Q336" s="43"/>
      <c r="R336" s="43"/>
    </row>
    <row r="337" spans="1:18" s="49" customFormat="1" ht="27.95" customHeight="1" thickBot="1" x14ac:dyDescent="0.25">
      <c r="B337" s="96"/>
      <c r="C337" s="96"/>
      <c r="D337" s="96"/>
      <c r="F337" s="253" t="s">
        <v>106</v>
      </c>
      <c r="G337" s="254" t="s">
        <v>145</v>
      </c>
      <c r="H337" s="133"/>
      <c r="I337" s="134"/>
      <c r="J337" s="67"/>
      <c r="K337" s="177"/>
      <c r="L337" s="179"/>
      <c r="M337" s="66"/>
      <c r="N337" s="43"/>
      <c r="O337" s="43"/>
      <c r="P337" s="43"/>
      <c r="Q337" s="43"/>
      <c r="R337" s="43"/>
    </row>
    <row r="338" spans="1:18" s="49" customFormat="1" ht="27.95" customHeight="1" thickBot="1" x14ac:dyDescent="0.25">
      <c r="B338" s="96"/>
      <c r="C338" s="96"/>
      <c r="D338" s="96"/>
      <c r="F338" s="255" t="s">
        <v>149</v>
      </c>
      <c r="G338" s="256"/>
      <c r="H338" s="189">
        <f>SUM(H337,H336)</f>
        <v>0</v>
      </c>
      <c r="I338" s="190"/>
      <c r="J338" s="67"/>
      <c r="K338" s="177"/>
      <c r="L338" s="179"/>
      <c r="M338" s="66"/>
      <c r="N338" s="43"/>
      <c r="O338" s="43"/>
      <c r="P338" s="43"/>
      <c r="Q338" s="43"/>
      <c r="R338" s="43"/>
    </row>
    <row r="339" spans="1:18" s="49" customFormat="1" ht="27.95" customHeight="1" thickBot="1" x14ac:dyDescent="0.25">
      <c r="A339" s="59"/>
      <c r="B339" s="96"/>
      <c r="C339" s="96"/>
      <c r="D339" s="96"/>
      <c r="G339" s="25"/>
      <c r="H339" s="94"/>
      <c r="I339" s="96"/>
      <c r="J339" s="67"/>
      <c r="K339" s="177"/>
      <c r="L339" s="179"/>
      <c r="M339" s="66"/>
      <c r="N339" s="43"/>
      <c r="O339" s="43"/>
      <c r="P339" s="43"/>
      <c r="Q339" s="43"/>
      <c r="R339" s="43"/>
    </row>
    <row r="340" spans="1:18" s="49" customFormat="1" ht="27.95" customHeight="1" x14ac:dyDescent="0.2">
      <c r="A340" s="59">
        <f>(ROW()-3)/Offset_Contracts+1</f>
        <v>22.0625</v>
      </c>
      <c r="B340" s="263" t="s">
        <v>137</v>
      </c>
      <c r="C340" s="264"/>
      <c r="D340" s="265"/>
      <c r="F340" s="274" t="s">
        <v>138</v>
      </c>
      <c r="G340" s="275"/>
      <c r="H340" s="275"/>
      <c r="I340" s="58" t="s">
        <v>128</v>
      </c>
      <c r="J340" s="67"/>
      <c r="K340" s="177"/>
      <c r="L340" s="179"/>
      <c r="M340" s="66"/>
      <c r="N340" s="43"/>
      <c r="O340" s="43"/>
      <c r="P340" s="43"/>
      <c r="Q340" s="43"/>
      <c r="R340" s="43"/>
    </row>
    <row r="341" spans="1:18" s="49" customFormat="1" ht="27.95" customHeight="1" x14ac:dyDescent="0.2">
      <c r="B341" s="276" t="s">
        <v>188</v>
      </c>
      <c r="C341" s="277"/>
      <c r="D341" s="211"/>
      <c r="F341" s="266" t="s">
        <v>97</v>
      </c>
      <c r="G341" s="267"/>
      <c r="H341" s="114"/>
      <c r="I341" s="62"/>
      <c r="J341" s="47"/>
      <c r="K341" s="177"/>
      <c r="L341" s="179"/>
      <c r="M341" s="66"/>
      <c r="N341" s="43"/>
      <c r="O341" s="43"/>
      <c r="P341" s="43"/>
      <c r="Q341" s="43"/>
      <c r="R341" s="43"/>
    </row>
    <row r="342" spans="1:18" s="49" customFormat="1" ht="27.95" customHeight="1" x14ac:dyDescent="0.2">
      <c r="B342" s="276" t="s">
        <v>139</v>
      </c>
      <c r="C342" s="277"/>
      <c r="D342" s="211"/>
      <c r="F342" s="266" t="s">
        <v>98</v>
      </c>
      <c r="G342" s="267"/>
      <c r="H342" s="114"/>
      <c r="I342" s="62"/>
      <c r="J342" s="47"/>
      <c r="K342" s="177"/>
      <c r="L342" s="179"/>
      <c r="M342" s="66"/>
      <c r="N342" s="43"/>
      <c r="O342" s="43"/>
      <c r="P342" s="43"/>
      <c r="Q342" s="43"/>
      <c r="R342" s="43"/>
    </row>
    <row r="343" spans="1:18" s="49" customFormat="1" ht="27.95" customHeight="1" x14ac:dyDescent="0.2">
      <c r="B343" s="270" t="s">
        <v>140</v>
      </c>
      <c r="C343" s="271"/>
      <c r="D343" s="211"/>
      <c r="F343" s="266" t="s">
        <v>100</v>
      </c>
      <c r="G343" s="267"/>
      <c r="H343" s="114">
        <v>0</v>
      </c>
      <c r="I343" s="62"/>
      <c r="J343" s="47"/>
      <c r="K343" s="177"/>
      <c r="L343" s="179"/>
      <c r="M343" s="66"/>
      <c r="N343" s="43"/>
      <c r="O343" s="43"/>
      <c r="P343" s="43"/>
      <c r="Q343" s="43"/>
      <c r="R343" s="43"/>
    </row>
    <row r="344" spans="1:18" s="49" customFormat="1" ht="27.95" customHeight="1" x14ac:dyDescent="0.2">
      <c r="B344" s="270" t="s">
        <v>141</v>
      </c>
      <c r="C344" s="271"/>
      <c r="D344" s="211"/>
      <c r="F344" s="266" t="s">
        <v>101</v>
      </c>
      <c r="G344" s="267"/>
      <c r="H344" s="114">
        <v>0</v>
      </c>
      <c r="I344" s="62"/>
      <c r="J344" s="47"/>
      <c r="K344" s="177"/>
      <c r="L344" s="179"/>
      <c r="M344" s="66"/>
      <c r="N344" s="43"/>
      <c r="O344" s="43"/>
      <c r="P344" s="43"/>
      <c r="Q344" s="43"/>
      <c r="R344" s="43"/>
    </row>
    <row r="345" spans="1:18" s="49" customFormat="1" ht="27.95" customHeight="1" x14ac:dyDescent="0.2">
      <c r="B345" s="257" t="s">
        <v>142</v>
      </c>
      <c r="C345" s="258"/>
      <c r="D345" s="261"/>
      <c r="F345" s="266" t="s">
        <v>102</v>
      </c>
      <c r="G345" s="267"/>
      <c r="H345" s="114"/>
      <c r="I345" s="62"/>
      <c r="J345" s="47"/>
      <c r="K345" s="177"/>
      <c r="L345" s="179"/>
      <c r="M345" s="66"/>
      <c r="N345" s="43"/>
      <c r="O345" s="43"/>
      <c r="P345" s="43"/>
      <c r="Q345" s="43"/>
      <c r="R345" s="43"/>
    </row>
    <row r="346" spans="1:18" s="49" customFormat="1" ht="27.95" customHeight="1" x14ac:dyDescent="0.2">
      <c r="B346" s="272"/>
      <c r="C346" s="273"/>
      <c r="D346" s="261"/>
      <c r="F346" s="266" t="s">
        <v>103</v>
      </c>
      <c r="G346" s="267"/>
      <c r="H346" s="114"/>
      <c r="I346" s="62"/>
      <c r="J346" s="47"/>
      <c r="K346" s="177"/>
      <c r="L346" s="179"/>
      <c r="M346" s="66"/>
      <c r="N346" s="43"/>
      <c r="O346" s="43"/>
      <c r="P346" s="43"/>
      <c r="Q346" s="43"/>
      <c r="R346" s="43"/>
    </row>
    <row r="347" spans="1:18" s="49" customFormat="1" ht="27.95" customHeight="1" x14ac:dyDescent="0.2">
      <c r="B347" s="257" t="s">
        <v>143</v>
      </c>
      <c r="C347" s="258"/>
      <c r="D347" s="261"/>
      <c r="F347" s="213" t="s">
        <v>144</v>
      </c>
      <c r="G347" s="60" t="s">
        <v>145</v>
      </c>
      <c r="H347" s="114">
        <v>0</v>
      </c>
      <c r="I347" s="62"/>
      <c r="J347" s="47"/>
      <c r="K347" s="177"/>
      <c r="L347" s="179"/>
      <c r="M347" s="66"/>
      <c r="N347" s="43"/>
      <c r="O347" s="43"/>
      <c r="P347" s="43"/>
      <c r="Q347" s="43"/>
      <c r="R347" s="43"/>
    </row>
    <row r="348" spans="1:18" s="49" customFormat="1" ht="27.95" customHeight="1" thickBot="1" x14ac:dyDescent="0.25">
      <c r="B348" s="259"/>
      <c r="C348" s="260"/>
      <c r="D348" s="262"/>
      <c r="F348" s="213" t="s">
        <v>104</v>
      </c>
      <c r="G348" s="60" t="s">
        <v>145</v>
      </c>
      <c r="H348" s="114">
        <v>0</v>
      </c>
      <c r="I348" s="62"/>
      <c r="J348" s="47"/>
      <c r="K348" s="177"/>
      <c r="L348" s="179"/>
      <c r="M348" s="66"/>
      <c r="N348" s="43"/>
      <c r="O348" s="43"/>
      <c r="P348" s="43"/>
      <c r="Q348" s="43"/>
      <c r="R348" s="43"/>
    </row>
    <row r="349" spans="1:18" s="49" customFormat="1" ht="26.25" thickBot="1" x14ac:dyDescent="0.25">
      <c r="B349" s="263" t="s">
        <v>129</v>
      </c>
      <c r="C349" s="264"/>
      <c r="D349" s="265"/>
      <c r="F349" s="213" t="s">
        <v>104</v>
      </c>
      <c r="G349" s="60" t="s">
        <v>145</v>
      </c>
      <c r="H349" s="114">
        <v>0</v>
      </c>
      <c r="I349" s="62"/>
      <c r="J349" s="47"/>
      <c r="K349" s="177"/>
      <c r="L349" s="179"/>
      <c r="M349" s="66"/>
      <c r="N349" s="43"/>
      <c r="O349" s="43"/>
      <c r="P349" s="43"/>
      <c r="Q349" s="43"/>
      <c r="R349" s="43"/>
    </row>
    <row r="350" spans="1:18" s="49" customFormat="1" ht="27.95" customHeight="1" x14ac:dyDescent="0.2">
      <c r="B350" s="173" t="s">
        <v>130</v>
      </c>
      <c r="C350" s="174" t="s">
        <v>131</v>
      </c>
      <c r="D350" s="174" t="s">
        <v>146</v>
      </c>
      <c r="F350" s="213" t="s">
        <v>104</v>
      </c>
      <c r="G350" s="60" t="s">
        <v>145</v>
      </c>
      <c r="H350" s="114">
        <v>0</v>
      </c>
      <c r="I350" s="62"/>
      <c r="J350" s="47"/>
      <c r="K350" s="177"/>
      <c r="L350" s="179"/>
      <c r="M350" s="66"/>
      <c r="N350" s="43"/>
      <c r="O350" s="43"/>
      <c r="P350" s="43"/>
      <c r="Q350" s="43"/>
      <c r="R350" s="43"/>
    </row>
    <row r="351" spans="1:18" s="49" customFormat="1" ht="27.95" customHeight="1" x14ac:dyDescent="0.2">
      <c r="B351" s="216" t="s">
        <v>176</v>
      </c>
      <c r="C351" s="195"/>
      <c r="D351" s="200">
        <f>C351*H354</f>
        <v>0</v>
      </c>
      <c r="F351" s="266" t="s">
        <v>147</v>
      </c>
      <c r="G351" s="267" t="s">
        <v>145</v>
      </c>
      <c r="H351" s="114">
        <v>0</v>
      </c>
      <c r="I351" s="62"/>
      <c r="J351" s="47"/>
      <c r="K351" s="177" t="str">
        <f>B351</f>
        <v>[Category A]</v>
      </c>
      <c r="L351" s="181">
        <f>D351</f>
        <v>0</v>
      </c>
      <c r="M351" s="66"/>
      <c r="N351" s="43"/>
      <c r="O351" s="43"/>
      <c r="P351" s="43"/>
      <c r="Q351" s="43"/>
      <c r="R351" s="43"/>
    </row>
    <row r="352" spans="1:18" s="49" customFormat="1" ht="27.95" customHeight="1" thickBot="1" x14ac:dyDescent="0.25">
      <c r="B352" s="217" t="s">
        <v>177</v>
      </c>
      <c r="C352" s="196"/>
      <c r="D352" s="200">
        <f>C352*H354</f>
        <v>0</v>
      </c>
      <c r="F352" s="268" t="s">
        <v>148</v>
      </c>
      <c r="G352" s="269" t="s">
        <v>145</v>
      </c>
      <c r="H352" s="115">
        <f>SUM(H341:H351)</f>
        <v>0</v>
      </c>
      <c r="I352" s="64"/>
      <c r="J352" s="47"/>
      <c r="K352" s="177" t="str">
        <f>B352</f>
        <v>[Category B]</v>
      </c>
      <c r="L352" s="181">
        <f>D352</f>
        <v>0</v>
      </c>
      <c r="M352" s="66"/>
      <c r="N352" s="43"/>
      <c r="O352" s="43"/>
      <c r="P352" s="43"/>
      <c r="Q352" s="43"/>
      <c r="R352" s="43"/>
    </row>
    <row r="353" spans="1:18" s="49" customFormat="1" ht="27.95" customHeight="1" thickBot="1" x14ac:dyDescent="0.25">
      <c r="B353" s="96"/>
      <c r="C353" s="96"/>
      <c r="D353" s="96"/>
      <c r="F353" s="253" t="s">
        <v>106</v>
      </c>
      <c r="G353" s="254" t="s">
        <v>145</v>
      </c>
      <c r="H353" s="133"/>
      <c r="I353" s="134"/>
      <c r="J353" s="67"/>
      <c r="K353" s="177"/>
      <c r="L353" s="179"/>
      <c r="M353" s="66"/>
      <c r="N353" s="43"/>
      <c r="O353" s="43"/>
      <c r="P353" s="43"/>
      <c r="Q353" s="43"/>
      <c r="R353" s="43"/>
    </row>
    <row r="354" spans="1:18" s="49" customFormat="1" ht="27.95" customHeight="1" thickBot="1" x14ac:dyDescent="0.25">
      <c r="B354" s="96"/>
      <c r="C354" s="96"/>
      <c r="D354" s="96"/>
      <c r="F354" s="255" t="s">
        <v>149</v>
      </c>
      <c r="G354" s="256"/>
      <c r="H354" s="189">
        <f>SUM(H353,H352)</f>
        <v>0</v>
      </c>
      <c r="I354" s="190"/>
      <c r="J354" s="67"/>
      <c r="K354" s="177"/>
      <c r="L354" s="179"/>
      <c r="M354" s="66"/>
      <c r="N354" s="43"/>
      <c r="O354" s="43"/>
      <c r="P354" s="43"/>
      <c r="Q354" s="43"/>
      <c r="R354" s="43"/>
    </row>
    <row r="355" spans="1:18" s="49" customFormat="1" ht="27.95" customHeight="1" thickBot="1" x14ac:dyDescent="0.25">
      <c r="A355" s="59"/>
      <c r="B355" s="96"/>
      <c r="C355" s="96"/>
      <c r="D355" s="96"/>
      <c r="G355" s="25"/>
      <c r="H355" s="94"/>
      <c r="I355" s="96"/>
      <c r="J355" s="67"/>
      <c r="K355" s="177"/>
      <c r="L355" s="179"/>
      <c r="M355" s="66"/>
      <c r="N355" s="43"/>
      <c r="O355" s="43"/>
      <c r="P355" s="43"/>
      <c r="Q355" s="43"/>
      <c r="R355" s="43"/>
    </row>
    <row r="356" spans="1:18" s="49" customFormat="1" ht="27.95" customHeight="1" x14ac:dyDescent="0.2">
      <c r="A356" s="59">
        <f>(ROW()-3)/Offset_Contracts+1</f>
        <v>23.0625</v>
      </c>
      <c r="B356" s="263" t="s">
        <v>137</v>
      </c>
      <c r="C356" s="264"/>
      <c r="D356" s="265"/>
      <c r="F356" s="274" t="s">
        <v>138</v>
      </c>
      <c r="G356" s="275"/>
      <c r="H356" s="275"/>
      <c r="I356" s="58" t="s">
        <v>128</v>
      </c>
      <c r="J356" s="67"/>
      <c r="K356" s="177"/>
      <c r="L356" s="179"/>
      <c r="M356" s="66"/>
      <c r="N356" s="43"/>
      <c r="O356" s="43"/>
      <c r="P356" s="43"/>
      <c r="Q356" s="43"/>
      <c r="R356" s="43"/>
    </row>
    <row r="357" spans="1:18" s="49" customFormat="1" ht="27.95" customHeight="1" x14ac:dyDescent="0.2">
      <c r="B357" s="276" t="s">
        <v>188</v>
      </c>
      <c r="C357" s="277"/>
      <c r="D357" s="211"/>
      <c r="F357" s="266" t="s">
        <v>97</v>
      </c>
      <c r="G357" s="267"/>
      <c r="H357" s="114"/>
      <c r="I357" s="62"/>
      <c r="J357" s="47"/>
      <c r="K357" s="177"/>
      <c r="L357" s="179"/>
      <c r="M357" s="66"/>
      <c r="N357" s="43"/>
      <c r="O357" s="43"/>
      <c r="P357" s="43"/>
      <c r="Q357" s="43"/>
      <c r="R357" s="43"/>
    </row>
    <row r="358" spans="1:18" s="49" customFormat="1" ht="27.95" customHeight="1" x14ac:dyDescent="0.2">
      <c r="B358" s="276" t="s">
        <v>139</v>
      </c>
      <c r="C358" s="277"/>
      <c r="D358" s="211"/>
      <c r="F358" s="266" t="s">
        <v>98</v>
      </c>
      <c r="G358" s="267"/>
      <c r="H358" s="114"/>
      <c r="I358" s="62"/>
      <c r="J358" s="47"/>
      <c r="K358" s="177"/>
      <c r="L358" s="179"/>
      <c r="M358" s="66"/>
      <c r="N358" s="43"/>
      <c r="O358" s="43"/>
      <c r="P358" s="43"/>
      <c r="Q358" s="43"/>
      <c r="R358" s="43"/>
    </row>
    <row r="359" spans="1:18" s="49" customFormat="1" ht="27.95" customHeight="1" x14ac:dyDescent="0.2">
      <c r="B359" s="270" t="s">
        <v>140</v>
      </c>
      <c r="C359" s="271"/>
      <c r="D359" s="211"/>
      <c r="F359" s="266" t="s">
        <v>100</v>
      </c>
      <c r="G359" s="267"/>
      <c r="H359" s="114">
        <v>0</v>
      </c>
      <c r="I359" s="62"/>
      <c r="J359" s="47"/>
      <c r="K359" s="177"/>
      <c r="L359" s="179"/>
      <c r="M359" s="66"/>
      <c r="N359" s="43"/>
      <c r="O359" s="43"/>
      <c r="P359" s="43"/>
      <c r="Q359" s="43"/>
      <c r="R359" s="43"/>
    </row>
    <row r="360" spans="1:18" s="49" customFormat="1" ht="27.95" customHeight="1" x14ac:dyDescent="0.2">
      <c r="B360" s="270" t="s">
        <v>141</v>
      </c>
      <c r="C360" s="271"/>
      <c r="D360" s="211"/>
      <c r="F360" s="266" t="s">
        <v>101</v>
      </c>
      <c r="G360" s="267"/>
      <c r="H360" s="114">
        <v>0</v>
      </c>
      <c r="I360" s="62"/>
      <c r="J360" s="47"/>
      <c r="K360" s="177"/>
      <c r="L360" s="179"/>
      <c r="M360" s="66"/>
      <c r="N360" s="43"/>
      <c r="O360" s="43"/>
      <c r="P360" s="43"/>
      <c r="Q360" s="43"/>
      <c r="R360" s="43"/>
    </row>
    <row r="361" spans="1:18" s="49" customFormat="1" ht="27.95" customHeight="1" x14ac:dyDescent="0.2">
      <c r="B361" s="257" t="s">
        <v>142</v>
      </c>
      <c r="C361" s="258"/>
      <c r="D361" s="261"/>
      <c r="F361" s="266" t="s">
        <v>102</v>
      </c>
      <c r="G361" s="267"/>
      <c r="H361" s="114"/>
      <c r="I361" s="62"/>
      <c r="J361" s="47"/>
      <c r="K361" s="177"/>
      <c r="L361" s="179"/>
      <c r="M361" s="66"/>
      <c r="N361" s="43"/>
      <c r="O361" s="43"/>
      <c r="P361" s="43"/>
      <c r="Q361" s="43"/>
      <c r="R361" s="43"/>
    </row>
    <row r="362" spans="1:18" s="49" customFormat="1" ht="27.95" customHeight="1" x14ac:dyDescent="0.2">
      <c r="B362" s="272"/>
      <c r="C362" s="273"/>
      <c r="D362" s="261"/>
      <c r="F362" s="266" t="s">
        <v>103</v>
      </c>
      <c r="G362" s="267"/>
      <c r="H362" s="114"/>
      <c r="I362" s="62"/>
      <c r="J362" s="47"/>
      <c r="K362" s="177"/>
      <c r="L362" s="179"/>
      <c r="M362" s="66"/>
      <c r="N362" s="43"/>
      <c r="O362" s="43"/>
      <c r="P362" s="43"/>
      <c r="Q362" s="43"/>
      <c r="R362" s="43"/>
    </row>
    <row r="363" spans="1:18" s="49" customFormat="1" ht="27.95" customHeight="1" x14ac:dyDescent="0.2">
      <c r="B363" s="257" t="s">
        <v>143</v>
      </c>
      <c r="C363" s="258"/>
      <c r="D363" s="261"/>
      <c r="F363" s="213" t="s">
        <v>144</v>
      </c>
      <c r="G363" s="60" t="s">
        <v>145</v>
      </c>
      <c r="H363" s="114">
        <v>0</v>
      </c>
      <c r="I363" s="62"/>
      <c r="J363" s="47"/>
      <c r="K363" s="177"/>
      <c r="L363" s="179"/>
      <c r="M363" s="66"/>
      <c r="N363" s="43"/>
      <c r="O363" s="43"/>
      <c r="P363" s="43"/>
      <c r="Q363" s="43"/>
      <c r="R363" s="43"/>
    </row>
    <row r="364" spans="1:18" s="49" customFormat="1" ht="27.95" customHeight="1" thickBot="1" x14ac:dyDescent="0.25">
      <c r="B364" s="259"/>
      <c r="C364" s="260"/>
      <c r="D364" s="262"/>
      <c r="F364" s="213" t="s">
        <v>104</v>
      </c>
      <c r="G364" s="60" t="s">
        <v>145</v>
      </c>
      <c r="H364" s="114">
        <v>0</v>
      </c>
      <c r="I364" s="62"/>
      <c r="J364" s="47"/>
      <c r="K364" s="177"/>
      <c r="L364" s="179"/>
      <c r="M364" s="66"/>
      <c r="N364" s="43"/>
      <c r="O364" s="43"/>
      <c r="P364" s="43"/>
      <c r="Q364" s="43"/>
      <c r="R364" s="43"/>
    </row>
    <row r="365" spans="1:18" s="49" customFormat="1" ht="26.25" thickBot="1" x14ac:dyDescent="0.25">
      <c r="B365" s="263" t="s">
        <v>129</v>
      </c>
      <c r="C365" s="264"/>
      <c r="D365" s="265"/>
      <c r="F365" s="213" t="s">
        <v>104</v>
      </c>
      <c r="G365" s="60" t="s">
        <v>145</v>
      </c>
      <c r="H365" s="114">
        <v>0</v>
      </c>
      <c r="I365" s="62"/>
      <c r="J365" s="47"/>
      <c r="K365" s="177"/>
      <c r="L365" s="179"/>
      <c r="M365" s="66"/>
      <c r="N365" s="43"/>
      <c r="O365" s="43"/>
      <c r="P365" s="43"/>
      <c r="Q365" s="43"/>
      <c r="R365" s="43"/>
    </row>
    <row r="366" spans="1:18" s="49" customFormat="1" ht="27.95" customHeight="1" x14ac:dyDescent="0.2">
      <c r="B366" s="173" t="s">
        <v>130</v>
      </c>
      <c r="C366" s="174" t="s">
        <v>131</v>
      </c>
      <c r="D366" s="174" t="s">
        <v>146</v>
      </c>
      <c r="F366" s="213" t="s">
        <v>104</v>
      </c>
      <c r="G366" s="60" t="s">
        <v>145</v>
      </c>
      <c r="H366" s="114">
        <v>0</v>
      </c>
      <c r="I366" s="62"/>
      <c r="J366" s="47"/>
      <c r="K366" s="177"/>
      <c r="L366" s="179"/>
      <c r="M366" s="66"/>
      <c r="N366" s="43"/>
      <c r="O366" s="43"/>
      <c r="P366" s="43"/>
      <c r="Q366" s="43"/>
      <c r="R366" s="43"/>
    </row>
    <row r="367" spans="1:18" s="49" customFormat="1" ht="27.95" customHeight="1" x14ac:dyDescent="0.2">
      <c r="B367" s="216" t="s">
        <v>176</v>
      </c>
      <c r="C367" s="195"/>
      <c r="D367" s="200">
        <f>C367*H370</f>
        <v>0</v>
      </c>
      <c r="F367" s="266" t="s">
        <v>147</v>
      </c>
      <c r="G367" s="267" t="s">
        <v>145</v>
      </c>
      <c r="H367" s="114">
        <v>0</v>
      </c>
      <c r="I367" s="62"/>
      <c r="J367" s="47"/>
      <c r="K367" s="177" t="str">
        <f>B367</f>
        <v>[Category A]</v>
      </c>
      <c r="L367" s="181">
        <f>D367</f>
        <v>0</v>
      </c>
      <c r="M367" s="66"/>
      <c r="N367" s="43"/>
      <c r="O367" s="43"/>
      <c r="P367" s="43"/>
      <c r="Q367" s="43"/>
      <c r="R367" s="43"/>
    </row>
    <row r="368" spans="1:18" s="49" customFormat="1" ht="27.95" customHeight="1" thickBot="1" x14ac:dyDescent="0.25">
      <c r="B368" s="217" t="s">
        <v>177</v>
      </c>
      <c r="C368" s="196"/>
      <c r="D368" s="200">
        <f>C368*H370</f>
        <v>0</v>
      </c>
      <c r="F368" s="268" t="s">
        <v>148</v>
      </c>
      <c r="G368" s="269" t="s">
        <v>145</v>
      </c>
      <c r="H368" s="115">
        <f>SUM(H357:H367)</f>
        <v>0</v>
      </c>
      <c r="I368" s="64"/>
      <c r="J368" s="47"/>
      <c r="K368" s="177" t="str">
        <f>B368</f>
        <v>[Category B]</v>
      </c>
      <c r="L368" s="181">
        <f>D368</f>
        <v>0</v>
      </c>
      <c r="M368" s="66"/>
      <c r="N368" s="43"/>
      <c r="O368" s="43"/>
      <c r="P368" s="43"/>
      <c r="Q368" s="43"/>
      <c r="R368" s="43"/>
    </row>
    <row r="369" spans="1:18" s="49" customFormat="1" ht="27.95" customHeight="1" thickBot="1" x14ac:dyDescent="0.25">
      <c r="B369" s="96"/>
      <c r="C369" s="96"/>
      <c r="D369" s="96"/>
      <c r="F369" s="253" t="s">
        <v>106</v>
      </c>
      <c r="G369" s="254" t="s">
        <v>145</v>
      </c>
      <c r="H369" s="133"/>
      <c r="I369" s="134"/>
      <c r="J369" s="67"/>
      <c r="K369" s="177"/>
      <c r="L369" s="179"/>
      <c r="M369" s="66"/>
      <c r="N369" s="43"/>
      <c r="O369" s="43"/>
      <c r="P369" s="43"/>
      <c r="Q369" s="43"/>
      <c r="R369" s="43"/>
    </row>
    <row r="370" spans="1:18" s="49" customFormat="1" ht="27.95" customHeight="1" thickBot="1" x14ac:dyDescent="0.25">
      <c r="B370" s="96"/>
      <c r="C370" s="96"/>
      <c r="D370" s="96"/>
      <c r="F370" s="255" t="s">
        <v>149</v>
      </c>
      <c r="G370" s="256"/>
      <c r="H370" s="189">
        <f>SUM(H369,H368)</f>
        <v>0</v>
      </c>
      <c r="I370" s="190"/>
      <c r="J370" s="67"/>
      <c r="K370" s="177"/>
      <c r="L370" s="179"/>
      <c r="M370" s="66"/>
      <c r="N370" s="43"/>
      <c r="O370" s="43"/>
      <c r="P370" s="43"/>
      <c r="Q370" s="43"/>
      <c r="R370" s="43"/>
    </row>
    <row r="371" spans="1:18" s="49" customFormat="1" ht="27.95" customHeight="1" thickBot="1" x14ac:dyDescent="0.25">
      <c r="A371" s="59"/>
      <c r="B371" s="96"/>
      <c r="C371" s="96"/>
      <c r="D371" s="96"/>
      <c r="G371" s="25"/>
      <c r="H371" s="94"/>
      <c r="I371" s="96"/>
      <c r="J371" s="67"/>
      <c r="K371" s="177"/>
      <c r="L371" s="179"/>
      <c r="M371" s="66"/>
      <c r="N371" s="43"/>
      <c r="O371" s="43"/>
      <c r="P371" s="43"/>
      <c r="Q371" s="43"/>
      <c r="R371" s="43"/>
    </row>
    <row r="372" spans="1:18" s="49" customFormat="1" ht="27.95" customHeight="1" x14ac:dyDescent="0.2">
      <c r="A372" s="59">
        <f>(ROW()-3)/Offset_Contracts+1</f>
        <v>24.0625</v>
      </c>
      <c r="B372" s="263" t="s">
        <v>137</v>
      </c>
      <c r="C372" s="264"/>
      <c r="D372" s="265"/>
      <c r="F372" s="274" t="s">
        <v>138</v>
      </c>
      <c r="G372" s="275"/>
      <c r="H372" s="275"/>
      <c r="I372" s="58" t="s">
        <v>128</v>
      </c>
      <c r="J372" s="67"/>
      <c r="K372" s="177"/>
      <c r="L372" s="179"/>
      <c r="M372" s="66"/>
      <c r="N372" s="43"/>
      <c r="O372" s="43"/>
      <c r="P372" s="43"/>
      <c r="Q372" s="43"/>
      <c r="R372" s="43"/>
    </row>
    <row r="373" spans="1:18" s="49" customFormat="1" ht="27.95" customHeight="1" x14ac:dyDescent="0.2">
      <c r="B373" s="276" t="s">
        <v>188</v>
      </c>
      <c r="C373" s="277"/>
      <c r="D373" s="211"/>
      <c r="F373" s="266" t="s">
        <v>97</v>
      </c>
      <c r="G373" s="267"/>
      <c r="H373" s="114"/>
      <c r="I373" s="62"/>
      <c r="J373" s="47"/>
      <c r="K373" s="177"/>
      <c r="L373" s="179"/>
      <c r="M373" s="66"/>
      <c r="N373" s="43"/>
      <c r="O373" s="43"/>
      <c r="P373" s="43"/>
      <c r="Q373" s="43"/>
      <c r="R373" s="43"/>
    </row>
    <row r="374" spans="1:18" s="49" customFormat="1" ht="27.95" customHeight="1" x14ac:dyDescent="0.2">
      <c r="B374" s="276" t="s">
        <v>139</v>
      </c>
      <c r="C374" s="277"/>
      <c r="D374" s="211"/>
      <c r="F374" s="266" t="s">
        <v>98</v>
      </c>
      <c r="G374" s="267"/>
      <c r="H374" s="114"/>
      <c r="I374" s="62"/>
      <c r="J374" s="47"/>
      <c r="K374" s="177"/>
      <c r="L374" s="179"/>
      <c r="M374" s="66"/>
      <c r="N374" s="43"/>
      <c r="O374" s="43"/>
      <c r="P374" s="43"/>
      <c r="Q374" s="43"/>
      <c r="R374" s="43"/>
    </row>
    <row r="375" spans="1:18" s="49" customFormat="1" ht="27.95" customHeight="1" x14ac:dyDescent="0.2">
      <c r="B375" s="270" t="s">
        <v>140</v>
      </c>
      <c r="C375" s="271"/>
      <c r="D375" s="211"/>
      <c r="F375" s="266" t="s">
        <v>100</v>
      </c>
      <c r="G375" s="267"/>
      <c r="H375" s="114">
        <v>0</v>
      </c>
      <c r="I375" s="62"/>
      <c r="J375" s="47"/>
      <c r="K375" s="177"/>
      <c r="L375" s="179"/>
      <c r="M375" s="66"/>
      <c r="N375" s="43"/>
      <c r="O375" s="43"/>
      <c r="P375" s="43"/>
      <c r="Q375" s="43"/>
      <c r="R375" s="43"/>
    </row>
    <row r="376" spans="1:18" s="49" customFormat="1" ht="27.95" customHeight="1" x14ac:dyDescent="0.2">
      <c r="B376" s="270" t="s">
        <v>141</v>
      </c>
      <c r="C376" s="271"/>
      <c r="D376" s="211"/>
      <c r="F376" s="266" t="s">
        <v>101</v>
      </c>
      <c r="G376" s="267"/>
      <c r="H376" s="114">
        <v>0</v>
      </c>
      <c r="I376" s="62"/>
      <c r="J376" s="47"/>
      <c r="K376" s="177"/>
      <c r="L376" s="179"/>
      <c r="M376" s="66"/>
      <c r="N376" s="43"/>
      <c r="O376" s="43"/>
      <c r="P376" s="43"/>
      <c r="Q376" s="43"/>
      <c r="R376" s="43"/>
    </row>
    <row r="377" spans="1:18" s="49" customFormat="1" ht="27.95" customHeight="1" x14ac:dyDescent="0.2">
      <c r="B377" s="257" t="s">
        <v>142</v>
      </c>
      <c r="C377" s="258"/>
      <c r="D377" s="261"/>
      <c r="F377" s="266" t="s">
        <v>102</v>
      </c>
      <c r="G377" s="267"/>
      <c r="H377" s="114"/>
      <c r="I377" s="62"/>
      <c r="J377" s="47"/>
      <c r="K377" s="177"/>
      <c r="L377" s="179"/>
      <c r="M377" s="66"/>
      <c r="N377" s="43"/>
      <c r="O377" s="43"/>
      <c r="P377" s="43"/>
      <c r="Q377" s="43"/>
      <c r="R377" s="43"/>
    </row>
    <row r="378" spans="1:18" s="49" customFormat="1" ht="27.95" customHeight="1" x14ac:dyDescent="0.2">
      <c r="B378" s="272"/>
      <c r="C378" s="273"/>
      <c r="D378" s="261"/>
      <c r="F378" s="266" t="s">
        <v>103</v>
      </c>
      <c r="G378" s="267"/>
      <c r="H378" s="114"/>
      <c r="I378" s="62"/>
      <c r="J378" s="47"/>
      <c r="K378" s="177"/>
      <c r="L378" s="179"/>
      <c r="M378" s="66"/>
      <c r="N378" s="43"/>
      <c r="O378" s="43"/>
      <c r="P378" s="43"/>
      <c r="Q378" s="43"/>
      <c r="R378" s="43"/>
    </row>
    <row r="379" spans="1:18" s="49" customFormat="1" ht="27.95" customHeight="1" x14ac:dyDescent="0.2">
      <c r="B379" s="257" t="s">
        <v>143</v>
      </c>
      <c r="C379" s="258"/>
      <c r="D379" s="261"/>
      <c r="F379" s="213" t="s">
        <v>144</v>
      </c>
      <c r="G379" s="60" t="s">
        <v>145</v>
      </c>
      <c r="H379" s="114">
        <v>0</v>
      </c>
      <c r="I379" s="62"/>
      <c r="J379" s="47"/>
      <c r="K379" s="177"/>
      <c r="L379" s="179"/>
      <c r="M379" s="66"/>
      <c r="N379" s="43"/>
      <c r="O379" s="43"/>
      <c r="P379" s="43"/>
      <c r="Q379" s="43"/>
      <c r="R379" s="43"/>
    </row>
    <row r="380" spans="1:18" s="49" customFormat="1" ht="27.95" customHeight="1" thickBot="1" x14ac:dyDescent="0.25">
      <c r="B380" s="259"/>
      <c r="C380" s="260"/>
      <c r="D380" s="262"/>
      <c r="F380" s="213" t="s">
        <v>104</v>
      </c>
      <c r="G380" s="60" t="s">
        <v>145</v>
      </c>
      <c r="H380" s="114">
        <v>0</v>
      </c>
      <c r="I380" s="62"/>
      <c r="J380" s="47"/>
      <c r="K380" s="177"/>
      <c r="L380" s="179"/>
      <c r="M380" s="66"/>
      <c r="N380" s="43"/>
      <c r="O380" s="43"/>
      <c r="P380" s="43"/>
      <c r="Q380" s="43"/>
      <c r="R380" s="43"/>
    </row>
    <row r="381" spans="1:18" s="49" customFormat="1" ht="26.25" thickBot="1" x14ac:dyDescent="0.25">
      <c r="B381" s="263" t="s">
        <v>129</v>
      </c>
      <c r="C381" s="264"/>
      <c r="D381" s="265"/>
      <c r="F381" s="213" t="s">
        <v>104</v>
      </c>
      <c r="G381" s="60" t="s">
        <v>145</v>
      </c>
      <c r="H381" s="114">
        <v>0</v>
      </c>
      <c r="I381" s="62"/>
      <c r="J381" s="47"/>
      <c r="K381" s="177"/>
      <c r="L381" s="179"/>
      <c r="M381" s="66"/>
      <c r="N381" s="43"/>
      <c r="O381" s="43"/>
      <c r="P381" s="43"/>
      <c r="Q381" s="43"/>
      <c r="R381" s="43"/>
    </row>
    <row r="382" spans="1:18" s="49" customFormat="1" ht="27.95" customHeight="1" x14ac:dyDescent="0.2">
      <c r="B382" s="173" t="s">
        <v>130</v>
      </c>
      <c r="C382" s="174" t="s">
        <v>131</v>
      </c>
      <c r="D382" s="174" t="s">
        <v>146</v>
      </c>
      <c r="F382" s="213" t="s">
        <v>104</v>
      </c>
      <c r="G382" s="60" t="s">
        <v>145</v>
      </c>
      <c r="H382" s="114">
        <v>0</v>
      </c>
      <c r="I382" s="62"/>
      <c r="J382" s="47"/>
      <c r="K382" s="177"/>
      <c r="L382" s="179"/>
      <c r="M382" s="66"/>
      <c r="N382" s="43"/>
      <c r="O382" s="43"/>
      <c r="P382" s="43"/>
      <c r="Q382" s="43"/>
      <c r="R382" s="43"/>
    </row>
    <row r="383" spans="1:18" s="49" customFormat="1" ht="27.95" customHeight="1" x14ac:dyDescent="0.2">
      <c r="B383" s="216" t="s">
        <v>176</v>
      </c>
      <c r="C383" s="195"/>
      <c r="D383" s="200">
        <f>C383*H386</f>
        <v>0</v>
      </c>
      <c r="F383" s="266" t="s">
        <v>147</v>
      </c>
      <c r="G383" s="267" t="s">
        <v>145</v>
      </c>
      <c r="H383" s="114">
        <v>0</v>
      </c>
      <c r="I383" s="62"/>
      <c r="J383" s="47"/>
      <c r="K383" s="177" t="str">
        <f>B383</f>
        <v>[Category A]</v>
      </c>
      <c r="L383" s="181">
        <f>D383</f>
        <v>0</v>
      </c>
      <c r="M383" s="66"/>
      <c r="N383" s="43"/>
      <c r="O383" s="43"/>
      <c r="P383" s="43"/>
      <c r="Q383" s="43"/>
      <c r="R383" s="43"/>
    </row>
    <row r="384" spans="1:18" s="49" customFormat="1" ht="27.95" customHeight="1" thickBot="1" x14ac:dyDescent="0.25">
      <c r="B384" s="217" t="s">
        <v>177</v>
      </c>
      <c r="C384" s="196"/>
      <c r="D384" s="200">
        <f>C384*H386</f>
        <v>0</v>
      </c>
      <c r="F384" s="268" t="s">
        <v>148</v>
      </c>
      <c r="G384" s="269" t="s">
        <v>145</v>
      </c>
      <c r="H384" s="115">
        <f>SUM(H373:H383)</f>
        <v>0</v>
      </c>
      <c r="I384" s="64"/>
      <c r="J384" s="47"/>
      <c r="K384" s="177" t="str">
        <f>B384</f>
        <v>[Category B]</v>
      </c>
      <c r="L384" s="181">
        <f>D384</f>
        <v>0</v>
      </c>
      <c r="M384" s="66"/>
      <c r="N384" s="43"/>
      <c r="O384" s="43"/>
      <c r="P384" s="43"/>
      <c r="Q384" s="43"/>
      <c r="R384" s="43"/>
    </row>
    <row r="385" spans="1:18" s="49" customFormat="1" ht="27.95" customHeight="1" thickBot="1" x14ac:dyDescent="0.25">
      <c r="B385" s="96"/>
      <c r="C385" s="96"/>
      <c r="D385" s="96"/>
      <c r="F385" s="253" t="s">
        <v>106</v>
      </c>
      <c r="G385" s="254" t="s">
        <v>145</v>
      </c>
      <c r="H385" s="133"/>
      <c r="I385" s="134"/>
      <c r="J385" s="67"/>
      <c r="K385" s="177"/>
      <c r="L385" s="179"/>
      <c r="M385" s="66"/>
      <c r="N385" s="43"/>
      <c r="O385" s="43"/>
      <c r="P385" s="43"/>
      <c r="Q385" s="43"/>
      <c r="R385" s="43"/>
    </row>
    <row r="386" spans="1:18" s="49" customFormat="1" ht="27.95" customHeight="1" thickBot="1" x14ac:dyDescent="0.25">
      <c r="B386" s="96"/>
      <c r="C386" s="96"/>
      <c r="D386" s="96"/>
      <c r="F386" s="255" t="s">
        <v>149</v>
      </c>
      <c r="G386" s="256"/>
      <c r="H386" s="189">
        <f>SUM(H385,H384)</f>
        <v>0</v>
      </c>
      <c r="I386" s="190"/>
      <c r="J386" s="67"/>
      <c r="K386" s="177"/>
      <c r="L386" s="179"/>
      <c r="M386" s="66"/>
      <c r="N386" s="43"/>
      <c r="O386" s="43"/>
      <c r="P386" s="43"/>
      <c r="Q386" s="43"/>
      <c r="R386" s="43"/>
    </row>
    <row r="387" spans="1:18" s="49" customFormat="1" ht="27.95" customHeight="1" thickBot="1" x14ac:dyDescent="0.25">
      <c r="A387" s="59"/>
      <c r="B387" s="96"/>
      <c r="C387" s="96"/>
      <c r="D387" s="96"/>
      <c r="G387" s="25"/>
      <c r="H387" s="94"/>
      <c r="I387" s="96"/>
      <c r="J387" s="67"/>
      <c r="K387" s="177"/>
      <c r="L387" s="179"/>
      <c r="M387" s="66"/>
      <c r="N387" s="43"/>
      <c r="O387" s="43"/>
      <c r="P387" s="43"/>
      <c r="Q387" s="43"/>
      <c r="R387" s="43"/>
    </row>
    <row r="388" spans="1:18" s="49" customFormat="1" ht="27.95" customHeight="1" x14ac:dyDescent="0.2">
      <c r="A388" s="59">
        <f>(ROW()-3)/Offset_Contracts+1</f>
        <v>25.0625</v>
      </c>
      <c r="B388" s="263" t="s">
        <v>137</v>
      </c>
      <c r="C388" s="264"/>
      <c r="D388" s="265"/>
      <c r="F388" s="274" t="s">
        <v>138</v>
      </c>
      <c r="G388" s="275"/>
      <c r="H388" s="275"/>
      <c r="I388" s="58" t="s">
        <v>128</v>
      </c>
      <c r="J388" s="67"/>
      <c r="K388" s="177"/>
      <c r="L388" s="179"/>
      <c r="M388" s="66"/>
      <c r="N388" s="43"/>
      <c r="O388" s="43"/>
      <c r="P388" s="43"/>
      <c r="Q388" s="43"/>
      <c r="R388" s="43"/>
    </row>
    <row r="389" spans="1:18" s="49" customFormat="1" ht="27.95" customHeight="1" x14ac:dyDescent="0.2">
      <c r="B389" s="276" t="s">
        <v>188</v>
      </c>
      <c r="C389" s="277"/>
      <c r="D389" s="211"/>
      <c r="F389" s="266" t="s">
        <v>97</v>
      </c>
      <c r="G389" s="267"/>
      <c r="H389" s="114"/>
      <c r="I389" s="62"/>
      <c r="J389" s="47"/>
      <c r="K389" s="177"/>
      <c r="L389" s="179"/>
      <c r="M389" s="66"/>
      <c r="N389" s="43"/>
      <c r="O389" s="43"/>
      <c r="P389" s="43"/>
      <c r="Q389" s="43"/>
      <c r="R389" s="43"/>
    </row>
    <row r="390" spans="1:18" s="49" customFormat="1" ht="27.95" customHeight="1" x14ac:dyDescent="0.2">
      <c r="B390" s="276" t="s">
        <v>139</v>
      </c>
      <c r="C390" s="277"/>
      <c r="D390" s="211"/>
      <c r="F390" s="266" t="s">
        <v>98</v>
      </c>
      <c r="G390" s="267"/>
      <c r="H390" s="114"/>
      <c r="I390" s="62"/>
      <c r="J390" s="47"/>
      <c r="K390" s="177"/>
      <c r="L390" s="179"/>
      <c r="M390" s="66"/>
      <c r="N390" s="43"/>
      <c r="O390" s="43"/>
      <c r="P390" s="43"/>
      <c r="Q390" s="43"/>
      <c r="R390" s="43"/>
    </row>
    <row r="391" spans="1:18" s="49" customFormat="1" ht="27.95" customHeight="1" x14ac:dyDescent="0.2">
      <c r="B391" s="270" t="s">
        <v>140</v>
      </c>
      <c r="C391" s="271"/>
      <c r="D391" s="211"/>
      <c r="F391" s="266" t="s">
        <v>100</v>
      </c>
      <c r="G391" s="267"/>
      <c r="H391" s="114">
        <v>0</v>
      </c>
      <c r="I391" s="62"/>
      <c r="J391" s="47"/>
      <c r="K391" s="177"/>
      <c r="L391" s="179"/>
      <c r="M391" s="66"/>
      <c r="N391" s="43"/>
      <c r="O391" s="43"/>
      <c r="P391" s="43"/>
      <c r="Q391" s="43"/>
      <c r="R391" s="43"/>
    </row>
    <row r="392" spans="1:18" s="49" customFormat="1" ht="27.95" customHeight="1" x14ac:dyDescent="0.2">
      <c r="B392" s="270" t="s">
        <v>141</v>
      </c>
      <c r="C392" s="271"/>
      <c r="D392" s="211"/>
      <c r="F392" s="266" t="s">
        <v>101</v>
      </c>
      <c r="G392" s="267"/>
      <c r="H392" s="114">
        <v>0</v>
      </c>
      <c r="I392" s="62"/>
      <c r="J392" s="47"/>
      <c r="K392" s="177"/>
      <c r="L392" s="179"/>
      <c r="M392" s="66"/>
      <c r="N392" s="43"/>
      <c r="O392" s="43"/>
      <c r="P392" s="43"/>
      <c r="Q392" s="43"/>
      <c r="R392" s="43"/>
    </row>
    <row r="393" spans="1:18" s="49" customFormat="1" ht="27.95" customHeight="1" x14ac:dyDescent="0.2">
      <c r="B393" s="257" t="s">
        <v>142</v>
      </c>
      <c r="C393" s="258"/>
      <c r="D393" s="261"/>
      <c r="F393" s="266" t="s">
        <v>102</v>
      </c>
      <c r="G393" s="267"/>
      <c r="H393" s="114"/>
      <c r="I393" s="62"/>
      <c r="J393" s="47"/>
      <c r="K393" s="177"/>
      <c r="L393" s="179"/>
      <c r="M393" s="66"/>
      <c r="N393" s="43"/>
      <c r="O393" s="43"/>
      <c r="P393" s="43"/>
      <c r="Q393" s="43"/>
      <c r="R393" s="43"/>
    </row>
    <row r="394" spans="1:18" s="49" customFormat="1" ht="27.95" customHeight="1" x14ac:dyDescent="0.2">
      <c r="B394" s="272"/>
      <c r="C394" s="273"/>
      <c r="D394" s="261"/>
      <c r="F394" s="266" t="s">
        <v>103</v>
      </c>
      <c r="G394" s="267"/>
      <c r="H394" s="114"/>
      <c r="I394" s="62"/>
      <c r="J394" s="47"/>
      <c r="K394" s="177"/>
      <c r="L394" s="179"/>
      <c r="M394" s="66"/>
      <c r="N394" s="43"/>
      <c r="O394" s="43"/>
      <c r="P394" s="43"/>
      <c r="Q394" s="43"/>
      <c r="R394" s="43"/>
    </row>
    <row r="395" spans="1:18" s="49" customFormat="1" ht="27.95" customHeight="1" x14ac:dyDescent="0.2">
      <c r="B395" s="257" t="s">
        <v>143</v>
      </c>
      <c r="C395" s="258"/>
      <c r="D395" s="261"/>
      <c r="F395" s="213" t="s">
        <v>144</v>
      </c>
      <c r="G395" s="60" t="s">
        <v>145</v>
      </c>
      <c r="H395" s="114">
        <v>0</v>
      </c>
      <c r="I395" s="62"/>
      <c r="J395" s="47"/>
      <c r="K395" s="177"/>
      <c r="L395" s="179"/>
      <c r="M395" s="66"/>
      <c r="N395" s="43"/>
      <c r="O395" s="43"/>
      <c r="P395" s="43"/>
      <c r="Q395" s="43"/>
      <c r="R395" s="43"/>
    </row>
    <row r="396" spans="1:18" s="49" customFormat="1" ht="27.95" customHeight="1" thickBot="1" x14ac:dyDescent="0.25">
      <c r="B396" s="259"/>
      <c r="C396" s="260"/>
      <c r="D396" s="262"/>
      <c r="F396" s="213" t="s">
        <v>104</v>
      </c>
      <c r="G396" s="60" t="s">
        <v>145</v>
      </c>
      <c r="H396" s="114">
        <v>0</v>
      </c>
      <c r="I396" s="62"/>
      <c r="J396" s="47"/>
      <c r="K396" s="177"/>
      <c r="L396" s="179"/>
      <c r="M396" s="66"/>
      <c r="N396" s="43"/>
      <c r="O396" s="43"/>
      <c r="P396" s="43"/>
      <c r="Q396" s="43"/>
      <c r="R396" s="43"/>
    </row>
    <row r="397" spans="1:18" s="49" customFormat="1" ht="26.25" thickBot="1" x14ac:dyDescent="0.25">
      <c r="B397" s="263" t="s">
        <v>129</v>
      </c>
      <c r="C397" s="264"/>
      <c r="D397" s="265"/>
      <c r="F397" s="213" t="s">
        <v>104</v>
      </c>
      <c r="G397" s="60" t="s">
        <v>145</v>
      </c>
      <c r="H397" s="114">
        <v>0</v>
      </c>
      <c r="I397" s="62"/>
      <c r="J397" s="47"/>
      <c r="K397" s="177"/>
      <c r="L397" s="179"/>
      <c r="M397" s="66"/>
      <c r="N397" s="43"/>
      <c r="O397" s="43"/>
      <c r="P397" s="43"/>
      <c r="Q397" s="43"/>
      <c r="R397" s="43"/>
    </row>
    <row r="398" spans="1:18" s="49" customFormat="1" ht="27.95" customHeight="1" x14ac:dyDescent="0.2">
      <c r="B398" s="173" t="s">
        <v>130</v>
      </c>
      <c r="C398" s="174" t="s">
        <v>131</v>
      </c>
      <c r="D398" s="174" t="s">
        <v>146</v>
      </c>
      <c r="F398" s="213" t="s">
        <v>104</v>
      </c>
      <c r="G398" s="60" t="s">
        <v>145</v>
      </c>
      <c r="H398" s="114">
        <v>0</v>
      </c>
      <c r="I398" s="62"/>
      <c r="J398" s="47"/>
      <c r="K398" s="177"/>
      <c r="L398" s="179"/>
      <c r="M398" s="66"/>
      <c r="N398" s="43"/>
      <c r="O398" s="43"/>
      <c r="P398" s="43"/>
      <c r="Q398" s="43"/>
      <c r="R398" s="43"/>
    </row>
    <row r="399" spans="1:18" s="49" customFormat="1" ht="27.95" customHeight="1" x14ac:dyDescent="0.2">
      <c r="B399" s="216" t="s">
        <v>176</v>
      </c>
      <c r="C399" s="195"/>
      <c r="D399" s="200">
        <f>C399*H402</f>
        <v>0</v>
      </c>
      <c r="F399" s="266" t="s">
        <v>147</v>
      </c>
      <c r="G399" s="267" t="s">
        <v>145</v>
      </c>
      <c r="H399" s="114">
        <v>0</v>
      </c>
      <c r="I399" s="62"/>
      <c r="J399" s="47"/>
      <c r="K399" s="177" t="str">
        <f>B399</f>
        <v>[Category A]</v>
      </c>
      <c r="L399" s="181">
        <f>D399</f>
        <v>0</v>
      </c>
      <c r="M399" s="66"/>
      <c r="N399" s="43"/>
      <c r="O399" s="43"/>
      <c r="P399" s="43"/>
      <c r="Q399" s="43"/>
      <c r="R399" s="43"/>
    </row>
    <row r="400" spans="1:18" s="49" customFormat="1" ht="27.95" customHeight="1" thickBot="1" x14ac:dyDescent="0.25">
      <c r="B400" s="217" t="s">
        <v>177</v>
      </c>
      <c r="C400" s="196"/>
      <c r="D400" s="200">
        <f>C400*H402</f>
        <v>0</v>
      </c>
      <c r="F400" s="268" t="s">
        <v>148</v>
      </c>
      <c r="G400" s="269" t="s">
        <v>145</v>
      </c>
      <c r="H400" s="115">
        <f>SUM(H389:H399)</f>
        <v>0</v>
      </c>
      <c r="I400" s="64"/>
      <c r="J400" s="47"/>
      <c r="K400" s="177" t="str">
        <f>B400</f>
        <v>[Category B]</v>
      </c>
      <c r="L400" s="181">
        <f>D400</f>
        <v>0</v>
      </c>
      <c r="M400" s="66"/>
      <c r="N400" s="43"/>
      <c r="O400" s="43"/>
      <c r="P400" s="43"/>
      <c r="Q400" s="43"/>
      <c r="R400" s="43"/>
    </row>
    <row r="401" spans="1:18" s="49" customFormat="1" ht="27.95" customHeight="1" thickBot="1" x14ac:dyDescent="0.25">
      <c r="B401" s="96"/>
      <c r="C401" s="96"/>
      <c r="D401" s="96"/>
      <c r="F401" s="253" t="s">
        <v>106</v>
      </c>
      <c r="G401" s="254" t="s">
        <v>145</v>
      </c>
      <c r="H401" s="133"/>
      <c r="I401" s="134"/>
      <c r="J401" s="67"/>
      <c r="K401" s="177"/>
      <c r="L401" s="179"/>
      <c r="M401" s="66"/>
      <c r="N401" s="43"/>
      <c r="O401" s="43"/>
      <c r="P401" s="43"/>
      <c r="Q401" s="43"/>
      <c r="R401" s="43"/>
    </row>
    <row r="402" spans="1:18" s="49" customFormat="1" ht="27.95" customHeight="1" thickBot="1" x14ac:dyDescent="0.25">
      <c r="B402" s="96"/>
      <c r="C402" s="96"/>
      <c r="D402" s="96"/>
      <c r="F402" s="255" t="s">
        <v>149</v>
      </c>
      <c r="G402" s="256"/>
      <c r="H402" s="189">
        <f>SUM(H401,H400)</f>
        <v>0</v>
      </c>
      <c r="I402" s="190"/>
      <c r="J402" s="67"/>
      <c r="K402" s="177"/>
      <c r="L402" s="179"/>
      <c r="M402" s="66"/>
      <c r="N402" s="43"/>
      <c r="O402" s="43"/>
      <c r="P402" s="43"/>
      <c r="Q402" s="43"/>
      <c r="R402" s="43"/>
    </row>
    <row r="403" spans="1:18" s="49" customFormat="1" ht="27.95" customHeight="1" thickBot="1" x14ac:dyDescent="0.25">
      <c r="A403" s="59"/>
      <c r="B403" s="96"/>
      <c r="C403" s="96"/>
      <c r="D403" s="96"/>
      <c r="G403" s="25"/>
      <c r="H403" s="94"/>
      <c r="I403" s="96"/>
      <c r="J403" s="67"/>
      <c r="K403" s="177"/>
      <c r="L403" s="179"/>
      <c r="M403" s="66"/>
      <c r="N403" s="43"/>
      <c r="O403" s="43"/>
      <c r="P403" s="43"/>
      <c r="Q403" s="43"/>
      <c r="R403" s="43"/>
    </row>
    <row r="404" spans="1:18" s="49" customFormat="1" ht="27.95" customHeight="1" x14ac:dyDescent="0.2">
      <c r="A404" s="59">
        <f>(ROW()-3)/Offset_Contracts+1</f>
        <v>26.0625</v>
      </c>
      <c r="B404" s="263" t="s">
        <v>137</v>
      </c>
      <c r="C404" s="264"/>
      <c r="D404" s="265"/>
      <c r="F404" s="274" t="s">
        <v>138</v>
      </c>
      <c r="G404" s="275"/>
      <c r="H404" s="275"/>
      <c r="I404" s="58" t="s">
        <v>128</v>
      </c>
      <c r="J404" s="67"/>
      <c r="K404" s="177"/>
      <c r="L404" s="179"/>
      <c r="M404" s="66"/>
      <c r="N404" s="43"/>
      <c r="O404" s="43"/>
      <c r="P404" s="43"/>
      <c r="Q404" s="43"/>
      <c r="R404" s="43"/>
    </row>
    <row r="405" spans="1:18" s="49" customFormat="1" ht="27.95" customHeight="1" x14ac:dyDescent="0.2">
      <c r="B405" s="276" t="s">
        <v>188</v>
      </c>
      <c r="C405" s="277"/>
      <c r="D405" s="211"/>
      <c r="F405" s="266" t="s">
        <v>97</v>
      </c>
      <c r="G405" s="267"/>
      <c r="H405" s="114"/>
      <c r="I405" s="62"/>
      <c r="J405" s="47"/>
      <c r="K405" s="177"/>
      <c r="L405" s="179"/>
      <c r="M405" s="66"/>
      <c r="N405" s="43"/>
      <c r="O405" s="43"/>
      <c r="P405" s="43"/>
      <c r="Q405" s="43"/>
      <c r="R405" s="43"/>
    </row>
    <row r="406" spans="1:18" s="49" customFormat="1" ht="27.95" customHeight="1" x14ac:dyDescent="0.2">
      <c r="B406" s="276" t="s">
        <v>139</v>
      </c>
      <c r="C406" s="277"/>
      <c r="D406" s="211"/>
      <c r="F406" s="266" t="s">
        <v>98</v>
      </c>
      <c r="G406" s="267"/>
      <c r="H406" s="114"/>
      <c r="I406" s="62"/>
      <c r="J406" s="47"/>
      <c r="K406" s="177"/>
      <c r="L406" s="179"/>
      <c r="M406" s="66"/>
      <c r="N406" s="43"/>
      <c r="O406" s="43"/>
      <c r="P406" s="43"/>
      <c r="Q406" s="43"/>
      <c r="R406" s="43"/>
    </row>
    <row r="407" spans="1:18" s="49" customFormat="1" ht="27.95" customHeight="1" x14ac:dyDescent="0.2">
      <c r="B407" s="270" t="s">
        <v>140</v>
      </c>
      <c r="C407" s="271"/>
      <c r="D407" s="211"/>
      <c r="F407" s="266" t="s">
        <v>100</v>
      </c>
      <c r="G407" s="267"/>
      <c r="H407" s="114">
        <v>0</v>
      </c>
      <c r="I407" s="62"/>
      <c r="J407" s="47"/>
      <c r="K407" s="177"/>
      <c r="L407" s="179"/>
      <c r="M407" s="66"/>
      <c r="N407" s="43"/>
      <c r="O407" s="43"/>
      <c r="P407" s="43"/>
      <c r="Q407" s="43"/>
      <c r="R407" s="43"/>
    </row>
    <row r="408" spans="1:18" s="49" customFormat="1" ht="27.95" customHeight="1" x14ac:dyDescent="0.2">
      <c r="B408" s="270" t="s">
        <v>141</v>
      </c>
      <c r="C408" s="271"/>
      <c r="D408" s="211"/>
      <c r="F408" s="266" t="s">
        <v>101</v>
      </c>
      <c r="G408" s="267"/>
      <c r="H408" s="114">
        <v>0</v>
      </c>
      <c r="I408" s="62"/>
      <c r="J408" s="47"/>
      <c r="K408" s="177"/>
      <c r="L408" s="179"/>
      <c r="M408" s="66"/>
      <c r="N408" s="43"/>
      <c r="O408" s="43"/>
      <c r="P408" s="43"/>
      <c r="Q408" s="43"/>
      <c r="R408" s="43"/>
    </row>
    <row r="409" spans="1:18" s="49" customFormat="1" ht="27.95" customHeight="1" x14ac:dyDescent="0.2">
      <c r="B409" s="257" t="s">
        <v>142</v>
      </c>
      <c r="C409" s="258"/>
      <c r="D409" s="261"/>
      <c r="F409" s="266" t="s">
        <v>102</v>
      </c>
      <c r="G409" s="267"/>
      <c r="H409" s="114"/>
      <c r="I409" s="62"/>
      <c r="J409" s="47"/>
      <c r="K409" s="177"/>
      <c r="L409" s="179"/>
      <c r="M409" s="66"/>
      <c r="N409" s="43"/>
      <c r="O409" s="43"/>
      <c r="P409" s="43"/>
      <c r="Q409" s="43"/>
      <c r="R409" s="43"/>
    </row>
    <row r="410" spans="1:18" s="49" customFormat="1" ht="27.95" customHeight="1" x14ac:dyDescent="0.2">
      <c r="B410" s="272"/>
      <c r="C410" s="273"/>
      <c r="D410" s="261"/>
      <c r="F410" s="266" t="s">
        <v>103</v>
      </c>
      <c r="G410" s="267"/>
      <c r="H410" s="114"/>
      <c r="I410" s="62"/>
      <c r="J410" s="47"/>
      <c r="K410" s="177"/>
      <c r="L410" s="179"/>
      <c r="M410" s="66"/>
      <c r="N410" s="43"/>
      <c r="O410" s="43"/>
      <c r="P410" s="43"/>
      <c r="Q410" s="43"/>
      <c r="R410" s="43"/>
    </row>
    <row r="411" spans="1:18" s="49" customFormat="1" ht="27.95" customHeight="1" x14ac:dyDescent="0.2">
      <c r="B411" s="257" t="s">
        <v>143</v>
      </c>
      <c r="C411" s="258"/>
      <c r="D411" s="261"/>
      <c r="F411" s="213" t="s">
        <v>144</v>
      </c>
      <c r="G411" s="60" t="s">
        <v>145</v>
      </c>
      <c r="H411" s="114">
        <v>0</v>
      </c>
      <c r="I411" s="62"/>
      <c r="J411" s="47"/>
      <c r="K411" s="177"/>
      <c r="L411" s="179"/>
      <c r="M411" s="66"/>
      <c r="N411" s="43"/>
      <c r="O411" s="43"/>
      <c r="P411" s="43"/>
      <c r="Q411" s="43"/>
      <c r="R411" s="43"/>
    </row>
    <row r="412" spans="1:18" s="49" customFormat="1" ht="27.95" customHeight="1" thickBot="1" x14ac:dyDescent="0.25">
      <c r="B412" s="259"/>
      <c r="C412" s="260"/>
      <c r="D412" s="262"/>
      <c r="F412" s="213" t="s">
        <v>104</v>
      </c>
      <c r="G412" s="60" t="s">
        <v>145</v>
      </c>
      <c r="H412" s="114">
        <v>0</v>
      </c>
      <c r="I412" s="62"/>
      <c r="J412" s="47"/>
      <c r="K412" s="177"/>
      <c r="L412" s="179"/>
      <c r="M412" s="66"/>
      <c r="N412" s="43"/>
      <c r="O412" s="43"/>
      <c r="P412" s="43"/>
      <c r="Q412" s="43"/>
      <c r="R412" s="43"/>
    </row>
    <row r="413" spans="1:18" s="49" customFormat="1" ht="26.25" thickBot="1" x14ac:dyDescent="0.25">
      <c r="B413" s="263" t="s">
        <v>129</v>
      </c>
      <c r="C413" s="264"/>
      <c r="D413" s="265"/>
      <c r="F413" s="213" t="s">
        <v>104</v>
      </c>
      <c r="G413" s="60" t="s">
        <v>145</v>
      </c>
      <c r="H413" s="114">
        <v>0</v>
      </c>
      <c r="I413" s="62"/>
      <c r="J413" s="47"/>
      <c r="K413" s="177"/>
      <c r="L413" s="179"/>
      <c r="M413" s="66"/>
      <c r="N413" s="43"/>
      <c r="O413" s="43"/>
      <c r="P413" s="43"/>
      <c r="Q413" s="43"/>
      <c r="R413" s="43"/>
    </row>
    <row r="414" spans="1:18" s="49" customFormat="1" ht="27.95" customHeight="1" x14ac:dyDescent="0.2">
      <c r="B414" s="173" t="s">
        <v>130</v>
      </c>
      <c r="C414" s="174" t="s">
        <v>131</v>
      </c>
      <c r="D414" s="174" t="s">
        <v>146</v>
      </c>
      <c r="F414" s="213" t="s">
        <v>104</v>
      </c>
      <c r="G414" s="60" t="s">
        <v>145</v>
      </c>
      <c r="H414" s="114">
        <v>0</v>
      </c>
      <c r="I414" s="62"/>
      <c r="J414" s="47"/>
      <c r="K414" s="177"/>
      <c r="L414" s="179"/>
      <c r="M414" s="66"/>
      <c r="N414" s="43"/>
      <c r="O414" s="43"/>
      <c r="P414" s="43"/>
      <c r="Q414" s="43"/>
      <c r="R414" s="43"/>
    </row>
    <row r="415" spans="1:18" s="49" customFormat="1" ht="27.95" customHeight="1" x14ac:dyDescent="0.2">
      <c r="B415" s="216" t="s">
        <v>176</v>
      </c>
      <c r="C415" s="195"/>
      <c r="D415" s="200">
        <f>C415*H418</f>
        <v>0</v>
      </c>
      <c r="F415" s="266" t="s">
        <v>147</v>
      </c>
      <c r="G415" s="267" t="s">
        <v>145</v>
      </c>
      <c r="H415" s="114">
        <v>0</v>
      </c>
      <c r="I415" s="62"/>
      <c r="J415" s="47"/>
      <c r="K415" s="177" t="str">
        <f>B415</f>
        <v>[Category A]</v>
      </c>
      <c r="L415" s="181">
        <f>D415</f>
        <v>0</v>
      </c>
      <c r="M415" s="66"/>
      <c r="N415" s="43"/>
      <c r="O415" s="43"/>
      <c r="P415" s="43"/>
      <c r="Q415" s="43"/>
      <c r="R415" s="43"/>
    </row>
    <row r="416" spans="1:18" s="49" customFormat="1" ht="27.95" customHeight="1" thickBot="1" x14ac:dyDescent="0.25">
      <c r="B416" s="217" t="s">
        <v>177</v>
      </c>
      <c r="C416" s="196"/>
      <c r="D416" s="200">
        <f>C416*H418</f>
        <v>0</v>
      </c>
      <c r="F416" s="268" t="s">
        <v>148</v>
      </c>
      <c r="G416" s="269" t="s">
        <v>145</v>
      </c>
      <c r="H416" s="115">
        <f>SUM(H405:H415)</f>
        <v>0</v>
      </c>
      <c r="I416" s="64"/>
      <c r="J416" s="47"/>
      <c r="K416" s="177" t="str">
        <f>B416</f>
        <v>[Category B]</v>
      </c>
      <c r="L416" s="181">
        <f>D416</f>
        <v>0</v>
      </c>
      <c r="M416" s="66"/>
      <c r="N416" s="43"/>
      <c r="O416" s="43"/>
      <c r="P416" s="43"/>
      <c r="Q416" s="43"/>
      <c r="R416" s="43"/>
    </row>
    <row r="417" spans="1:18" s="49" customFormat="1" ht="27.95" customHeight="1" thickBot="1" x14ac:dyDescent="0.25">
      <c r="B417" s="96"/>
      <c r="C417" s="96"/>
      <c r="D417" s="96"/>
      <c r="F417" s="253" t="s">
        <v>106</v>
      </c>
      <c r="G417" s="254" t="s">
        <v>145</v>
      </c>
      <c r="H417" s="133"/>
      <c r="I417" s="134"/>
      <c r="J417" s="67"/>
      <c r="K417" s="177"/>
      <c r="L417" s="179"/>
      <c r="M417" s="66"/>
      <c r="N417" s="43"/>
      <c r="O417" s="43"/>
      <c r="P417" s="43"/>
      <c r="Q417" s="43"/>
      <c r="R417" s="43"/>
    </row>
    <row r="418" spans="1:18" s="49" customFormat="1" ht="27.95" customHeight="1" thickBot="1" x14ac:dyDescent="0.25">
      <c r="B418" s="96"/>
      <c r="C418" s="96"/>
      <c r="D418" s="96"/>
      <c r="F418" s="255" t="s">
        <v>149</v>
      </c>
      <c r="G418" s="256"/>
      <c r="H418" s="189">
        <f>SUM(H417,H416)</f>
        <v>0</v>
      </c>
      <c r="I418" s="190"/>
      <c r="J418" s="67"/>
      <c r="K418" s="177"/>
      <c r="L418" s="179"/>
      <c r="M418" s="66"/>
      <c r="N418" s="43"/>
      <c r="O418" s="43"/>
      <c r="P418" s="43"/>
      <c r="Q418" s="43"/>
      <c r="R418" s="43"/>
    </row>
    <row r="419" spans="1:18" s="49" customFormat="1" ht="27.95" customHeight="1" thickBot="1" x14ac:dyDescent="0.25">
      <c r="A419" s="59"/>
      <c r="B419" s="96"/>
      <c r="C419" s="96"/>
      <c r="D419" s="96"/>
      <c r="G419" s="25"/>
      <c r="H419" s="94"/>
      <c r="I419" s="96"/>
      <c r="J419" s="67"/>
      <c r="K419" s="177"/>
      <c r="L419" s="179"/>
      <c r="M419" s="66"/>
      <c r="N419" s="43"/>
      <c r="O419" s="43"/>
      <c r="P419" s="43"/>
      <c r="Q419" s="43"/>
      <c r="R419" s="43"/>
    </row>
    <row r="420" spans="1:18" s="49" customFormat="1" ht="27.95" customHeight="1" x14ac:dyDescent="0.2">
      <c r="A420" s="59">
        <f>(ROW()-3)/Offset_Contracts+1</f>
        <v>27.0625</v>
      </c>
      <c r="B420" s="263" t="s">
        <v>137</v>
      </c>
      <c r="C420" s="264"/>
      <c r="D420" s="265"/>
      <c r="F420" s="274" t="s">
        <v>138</v>
      </c>
      <c r="G420" s="275"/>
      <c r="H420" s="275"/>
      <c r="I420" s="58" t="s">
        <v>128</v>
      </c>
      <c r="J420" s="67"/>
      <c r="K420" s="177"/>
      <c r="L420" s="179"/>
      <c r="M420" s="66"/>
      <c r="N420" s="43"/>
      <c r="O420" s="43"/>
      <c r="P420" s="43"/>
      <c r="Q420" s="43"/>
      <c r="R420" s="43"/>
    </row>
    <row r="421" spans="1:18" s="49" customFormat="1" ht="27.95" customHeight="1" x14ac:dyDescent="0.2">
      <c r="B421" s="276" t="s">
        <v>188</v>
      </c>
      <c r="C421" s="277"/>
      <c r="D421" s="211"/>
      <c r="F421" s="266" t="s">
        <v>97</v>
      </c>
      <c r="G421" s="267"/>
      <c r="H421" s="114"/>
      <c r="I421" s="62"/>
      <c r="J421" s="47"/>
      <c r="K421" s="177"/>
      <c r="L421" s="179"/>
      <c r="M421" s="66"/>
      <c r="N421" s="43"/>
      <c r="O421" s="43"/>
      <c r="P421" s="43"/>
      <c r="Q421" s="43"/>
      <c r="R421" s="43"/>
    </row>
    <row r="422" spans="1:18" s="49" customFormat="1" ht="27.95" customHeight="1" x14ac:dyDescent="0.2">
      <c r="B422" s="276" t="s">
        <v>139</v>
      </c>
      <c r="C422" s="277"/>
      <c r="D422" s="211"/>
      <c r="F422" s="266" t="s">
        <v>98</v>
      </c>
      <c r="G422" s="267"/>
      <c r="H422" s="114"/>
      <c r="I422" s="62"/>
      <c r="J422" s="47"/>
      <c r="K422" s="177"/>
      <c r="L422" s="179"/>
      <c r="M422" s="66"/>
      <c r="N422" s="43"/>
      <c r="O422" s="43"/>
      <c r="P422" s="43"/>
      <c r="Q422" s="43"/>
      <c r="R422" s="43"/>
    </row>
    <row r="423" spans="1:18" s="49" customFormat="1" ht="27.95" customHeight="1" x14ac:dyDescent="0.2">
      <c r="B423" s="270" t="s">
        <v>140</v>
      </c>
      <c r="C423" s="271"/>
      <c r="D423" s="211"/>
      <c r="F423" s="266" t="s">
        <v>100</v>
      </c>
      <c r="G423" s="267"/>
      <c r="H423" s="114">
        <v>0</v>
      </c>
      <c r="I423" s="62"/>
      <c r="J423" s="47"/>
      <c r="K423" s="177"/>
      <c r="L423" s="179"/>
      <c r="M423" s="66"/>
      <c r="N423" s="43"/>
      <c r="O423" s="43"/>
      <c r="P423" s="43"/>
      <c r="Q423" s="43"/>
      <c r="R423" s="43"/>
    </row>
    <row r="424" spans="1:18" s="49" customFormat="1" ht="27.95" customHeight="1" x14ac:dyDescent="0.2">
      <c r="B424" s="270" t="s">
        <v>141</v>
      </c>
      <c r="C424" s="271"/>
      <c r="D424" s="211"/>
      <c r="F424" s="266" t="s">
        <v>101</v>
      </c>
      <c r="G424" s="267"/>
      <c r="H424" s="114">
        <v>0</v>
      </c>
      <c r="I424" s="62"/>
      <c r="J424" s="47"/>
      <c r="K424" s="177"/>
      <c r="L424" s="179"/>
      <c r="M424" s="66"/>
      <c r="N424" s="43"/>
      <c r="O424" s="43"/>
      <c r="P424" s="43"/>
      <c r="Q424" s="43"/>
      <c r="R424" s="43"/>
    </row>
    <row r="425" spans="1:18" s="49" customFormat="1" ht="27.95" customHeight="1" x14ac:dyDescent="0.2">
      <c r="B425" s="257" t="s">
        <v>142</v>
      </c>
      <c r="C425" s="258"/>
      <c r="D425" s="261"/>
      <c r="F425" s="266" t="s">
        <v>102</v>
      </c>
      <c r="G425" s="267"/>
      <c r="H425" s="114"/>
      <c r="I425" s="62"/>
      <c r="J425" s="47"/>
      <c r="K425" s="177"/>
      <c r="L425" s="179"/>
      <c r="M425" s="66"/>
      <c r="N425" s="43"/>
      <c r="O425" s="43"/>
      <c r="P425" s="43"/>
      <c r="Q425" s="43"/>
      <c r="R425" s="43"/>
    </row>
    <row r="426" spans="1:18" s="49" customFormat="1" ht="27.95" customHeight="1" x14ac:dyDescent="0.2">
      <c r="B426" s="272"/>
      <c r="C426" s="273"/>
      <c r="D426" s="261"/>
      <c r="F426" s="266" t="s">
        <v>103</v>
      </c>
      <c r="G426" s="267"/>
      <c r="H426" s="114"/>
      <c r="I426" s="62"/>
      <c r="J426" s="47"/>
      <c r="K426" s="177"/>
      <c r="L426" s="179"/>
      <c r="M426" s="66"/>
      <c r="N426" s="43"/>
      <c r="O426" s="43"/>
      <c r="P426" s="43"/>
      <c r="Q426" s="43"/>
      <c r="R426" s="43"/>
    </row>
    <row r="427" spans="1:18" s="49" customFormat="1" ht="27.95" customHeight="1" x14ac:dyDescent="0.2">
      <c r="B427" s="257" t="s">
        <v>143</v>
      </c>
      <c r="C427" s="258"/>
      <c r="D427" s="261"/>
      <c r="F427" s="213" t="s">
        <v>144</v>
      </c>
      <c r="G427" s="60" t="s">
        <v>145</v>
      </c>
      <c r="H427" s="114">
        <v>0</v>
      </c>
      <c r="I427" s="62"/>
      <c r="J427" s="47"/>
      <c r="K427" s="177"/>
      <c r="L427" s="179"/>
      <c r="M427" s="66"/>
      <c r="N427" s="43"/>
      <c r="O427" s="43"/>
      <c r="P427" s="43"/>
      <c r="Q427" s="43"/>
      <c r="R427" s="43"/>
    </row>
    <row r="428" spans="1:18" s="49" customFormat="1" ht="27.95" customHeight="1" thickBot="1" x14ac:dyDescent="0.25">
      <c r="B428" s="259"/>
      <c r="C428" s="260"/>
      <c r="D428" s="262"/>
      <c r="F428" s="213" t="s">
        <v>104</v>
      </c>
      <c r="G428" s="60" t="s">
        <v>145</v>
      </c>
      <c r="H428" s="114">
        <v>0</v>
      </c>
      <c r="I428" s="62"/>
      <c r="J428" s="47"/>
      <c r="K428" s="177"/>
      <c r="L428" s="179"/>
      <c r="M428" s="66"/>
      <c r="N428" s="43"/>
      <c r="O428" s="43"/>
      <c r="P428" s="43"/>
      <c r="Q428" s="43"/>
      <c r="R428" s="43"/>
    </row>
    <row r="429" spans="1:18" s="49" customFormat="1" ht="26.25" thickBot="1" x14ac:dyDescent="0.25">
      <c r="B429" s="263" t="s">
        <v>129</v>
      </c>
      <c r="C429" s="264"/>
      <c r="D429" s="265"/>
      <c r="F429" s="213" t="s">
        <v>104</v>
      </c>
      <c r="G429" s="60" t="s">
        <v>145</v>
      </c>
      <c r="H429" s="114">
        <v>0</v>
      </c>
      <c r="I429" s="62"/>
      <c r="J429" s="47"/>
      <c r="K429" s="177"/>
      <c r="L429" s="179"/>
      <c r="M429" s="66"/>
      <c r="N429" s="43"/>
      <c r="O429" s="43"/>
      <c r="P429" s="43"/>
      <c r="Q429" s="43"/>
      <c r="R429" s="43"/>
    </row>
    <row r="430" spans="1:18" s="49" customFormat="1" ht="27.95" customHeight="1" x14ac:dyDescent="0.2">
      <c r="B430" s="173" t="s">
        <v>130</v>
      </c>
      <c r="C430" s="174" t="s">
        <v>131</v>
      </c>
      <c r="D430" s="174" t="s">
        <v>146</v>
      </c>
      <c r="F430" s="213" t="s">
        <v>104</v>
      </c>
      <c r="G430" s="60" t="s">
        <v>145</v>
      </c>
      <c r="H430" s="114">
        <v>0</v>
      </c>
      <c r="I430" s="62"/>
      <c r="J430" s="47"/>
      <c r="K430" s="177"/>
      <c r="L430" s="179"/>
      <c r="M430" s="66"/>
      <c r="N430" s="43"/>
      <c r="O430" s="43"/>
      <c r="P430" s="43"/>
      <c r="Q430" s="43"/>
      <c r="R430" s="43"/>
    </row>
    <row r="431" spans="1:18" s="49" customFormat="1" ht="27.95" customHeight="1" x14ac:dyDescent="0.2">
      <c r="B431" s="216" t="s">
        <v>176</v>
      </c>
      <c r="C431" s="195"/>
      <c r="D431" s="200">
        <f>C431*H434</f>
        <v>0</v>
      </c>
      <c r="F431" s="266" t="s">
        <v>147</v>
      </c>
      <c r="G431" s="267" t="s">
        <v>145</v>
      </c>
      <c r="H431" s="114">
        <v>0</v>
      </c>
      <c r="I431" s="62"/>
      <c r="J431" s="47"/>
      <c r="K431" s="177" t="str">
        <f>B431</f>
        <v>[Category A]</v>
      </c>
      <c r="L431" s="181">
        <f>D431</f>
        <v>0</v>
      </c>
      <c r="M431" s="66"/>
      <c r="N431" s="43"/>
      <c r="O431" s="43"/>
      <c r="P431" s="43"/>
      <c r="Q431" s="43"/>
      <c r="R431" s="43"/>
    </row>
    <row r="432" spans="1:18" s="49" customFormat="1" ht="27.95" customHeight="1" thickBot="1" x14ac:dyDescent="0.25">
      <c r="B432" s="217" t="s">
        <v>177</v>
      </c>
      <c r="C432" s="196"/>
      <c r="D432" s="200">
        <f>C432*H434</f>
        <v>0</v>
      </c>
      <c r="F432" s="268" t="s">
        <v>148</v>
      </c>
      <c r="G432" s="269" t="s">
        <v>145</v>
      </c>
      <c r="H432" s="115">
        <f>SUM(H421:H431)</f>
        <v>0</v>
      </c>
      <c r="I432" s="64"/>
      <c r="J432" s="47"/>
      <c r="K432" s="177" t="str">
        <f>B432</f>
        <v>[Category B]</v>
      </c>
      <c r="L432" s="181">
        <f>D432</f>
        <v>0</v>
      </c>
      <c r="M432" s="66"/>
      <c r="N432" s="43"/>
      <c r="O432" s="43"/>
      <c r="P432" s="43"/>
      <c r="Q432" s="43"/>
      <c r="R432" s="43"/>
    </row>
    <row r="433" spans="1:18" s="49" customFormat="1" ht="27.95" customHeight="1" thickBot="1" x14ac:dyDescent="0.25">
      <c r="B433" s="96"/>
      <c r="C433" s="96"/>
      <c r="D433" s="96"/>
      <c r="F433" s="253" t="s">
        <v>106</v>
      </c>
      <c r="G433" s="254" t="s">
        <v>145</v>
      </c>
      <c r="H433" s="133"/>
      <c r="I433" s="134"/>
      <c r="J433" s="67"/>
      <c r="K433" s="177"/>
      <c r="L433" s="179"/>
      <c r="M433" s="66"/>
      <c r="N433" s="43"/>
      <c r="O433" s="43"/>
      <c r="P433" s="43"/>
      <c r="Q433" s="43"/>
      <c r="R433" s="43"/>
    </row>
    <row r="434" spans="1:18" s="49" customFormat="1" ht="27.95" customHeight="1" thickBot="1" x14ac:dyDescent="0.25">
      <c r="B434" s="96"/>
      <c r="C434" s="96"/>
      <c r="D434" s="96"/>
      <c r="F434" s="255" t="s">
        <v>149</v>
      </c>
      <c r="G434" s="256"/>
      <c r="H434" s="189">
        <f>SUM(H433,H432)</f>
        <v>0</v>
      </c>
      <c r="I434" s="190"/>
      <c r="J434" s="67"/>
      <c r="K434" s="177"/>
      <c r="L434" s="179"/>
      <c r="M434" s="66"/>
      <c r="N434" s="43"/>
      <c r="O434" s="43"/>
      <c r="P434" s="43"/>
      <c r="Q434" s="43"/>
      <c r="R434" s="43"/>
    </row>
    <row r="435" spans="1:18" s="49" customFormat="1" ht="27.95" customHeight="1" thickBot="1" x14ac:dyDescent="0.25">
      <c r="A435" s="59"/>
      <c r="B435" s="96"/>
      <c r="C435" s="96"/>
      <c r="D435" s="96"/>
      <c r="G435" s="25"/>
      <c r="H435" s="94"/>
      <c r="I435" s="96"/>
      <c r="J435" s="67"/>
      <c r="K435" s="177"/>
      <c r="L435" s="179"/>
      <c r="M435" s="66"/>
      <c r="N435" s="43"/>
      <c r="O435" s="43"/>
      <c r="P435" s="43"/>
      <c r="Q435" s="43"/>
      <c r="R435" s="43"/>
    </row>
    <row r="436" spans="1:18" s="49" customFormat="1" ht="27.95" customHeight="1" x14ac:dyDescent="0.2">
      <c r="A436" s="59">
        <f>(ROW()-3)/Offset_Contracts+1</f>
        <v>28.0625</v>
      </c>
      <c r="B436" s="263" t="s">
        <v>137</v>
      </c>
      <c r="C436" s="264"/>
      <c r="D436" s="265"/>
      <c r="F436" s="274" t="s">
        <v>138</v>
      </c>
      <c r="G436" s="275"/>
      <c r="H436" s="275"/>
      <c r="I436" s="58" t="s">
        <v>128</v>
      </c>
      <c r="J436" s="67"/>
      <c r="K436" s="177"/>
      <c r="L436" s="179"/>
      <c r="M436" s="66"/>
      <c r="N436" s="43"/>
      <c r="O436" s="43"/>
      <c r="P436" s="43"/>
      <c r="Q436" s="43"/>
      <c r="R436" s="43"/>
    </row>
    <row r="437" spans="1:18" s="49" customFormat="1" ht="27.95" customHeight="1" x14ac:dyDescent="0.2">
      <c r="B437" s="276" t="s">
        <v>188</v>
      </c>
      <c r="C437" s="277"/>
      <c r="D437" s="211"/>
      <c r="F437" s="266" t="s">
        <v>97</v>
      </c>
      <c r="G437" s="267"/>
      <c r="H437" s="114"/>
      <c r="I437" s="62"/>
      <c r="J437" s="47"/>
      <c r="K437" s="177"/>
      <c r="L437" s="179"/>
      <c r="M437" s="66"/>
      <c r="N437" s="43"/>
      <c r="O437" s="43"/>
      <c r="P437" s="43"/>
      <c r="Q437" s="43"/>
      <c r="R437" s="43"/>
    </row>
    <row r="438" spans="1:18" s="49" customFormat="1" ht="27.95" customHeight="1" x14ac:dyDescent="0.2">
      <c r="B438" s="276" t="s">
        <v>139</v>
      </c>
      <c r="C438" s="277"/>
      <c r="D438" s="211"/>
      <c r="F438" s="266" t="s">
        <v>98</v>
      </c>
      <c r="G438" s="267"/>
      <c r="H438" s="114"/>
      <c r="I438" s="62"/>
      <c r="J438" s="47"/>
      <c r="K438" s="177"/>
      <c r="L438" s="179"/>
      <c r="M438" s="66"/>
      <c r="N438" s="43"/>
      <c r="O438" s="43"/>
      <c r="P438" s="43"/>
      <c r="Q438" s="43"/>
      <c r="R438" s="43"/>
    </row>
    <row r="439" spans="1:18" s="49" customFormat="1" ht="27.95" customHeight="1" x14ac:dyDescent="0.2">
      <c r="B439" s="270" t="s">
        <v>140</v>
      </c>
      <c r="C439" s="271"/>
      <c r="D439" s="211"/>
      <c r="F439" s="266" t="s">
        <v>100</v>
      </c>
      <c r="G439" s="267"/>
      <c r="H439" s="114">
        <v>0</v>
      </c>
      <c r="I439" s="62"/>
      <c r="J439" s="47"/>
      <c r="K439" s="177"/>
      <c r="L439" s="179"/>
      <c r="M439" s="66"/>
      <c r="N439" s="43"/>
      <c r="O439" s="43"/>
      <c r="P439" s="43"/>
      <c r="Q439" s="43"/>
      <c r="R439" s="43"/>
    </row>
    <row r="440" spans="1:18" s="49" customFormat="1" ht="27.95" customHeight="1" x14ac:dyDescent="0.2">
      <c r="B440" s="270" t="s">
        <v>141</v>
      </c>
      <c r="C440" s="271"/>
      <c r="D440" s="211"/>
      <c r="F440" s="266" t="s">
        <v>101</v>
      </c>
      <c r="G440" s="267"/>
      <c r="H440" s="114">
        <v>0</v>
      </c>
      <c r="I440" s="62"/>
      <c r="J440" s="47"/>
      <c r="K440" s="177"/>
      <c r="L440" s="179"/>
      <c r="M440" s="66"/>
      <c r="N440" s="43"/>
      <c r="O440" s="43"/>
      <c r="P440" s="43"/>
      <c r="Q440" s="43"/>
      <c r="R440" s="43"/>
    </row>
    <row r="441" spans="1:18" s="49" customFormat="1" ht="27.95" customHeight="1" x14ac:dyDescent="0.2">
      <c r="B441" s="257" t="s">
        <v>142</v>
      </c>
      <c r="C441" s="258"/>
      <c r="D441" s="261"/>
      <c r="F441" s="266" t="s">
        <v>102</v>
      </c>
      <c r="G441" s="267"/>
      <c r="H441" s="114"/>
      <c r="I441" s="62"/>
      <c r="J441" s="47"/>
      <c r="K441" s="177"/>
      <c r="L441" s="179"/>
      <c r="M441" s="66"/>
      <c r="N441" s="43"/>
      <c r="O441" s="43"/>
      <c r="P441" s="43"/>
      <c r="Q441" s="43"/>
      <c r="R441" s="43"/>
    </row>
    <row r="442" spans="1:18" s="49" customFormat="1" ht="27.95" customHeight="1" x14ac:dyDescent="0.2">
      <c r="B442" s="272"/>
      <c r="C442" s="273"/>
      <c r="D442" s="261"/>
      <c r="F442" s="266" t="s">
        <v>103</v>
      </c>
      <c r="G442" s="267"/>
      <c r="H442" s="114"/>
      <c r="I442" s="62"/>
      <c r="J442" s="47"/>
      <c r="K442" s="177"/>
      <c r="L442" s="179"/>
      <c r="M442" s="66"/>
      <c r="N442" s="43"/>
      <c r="O442" s="43"/>
      <c r="P442" s="43"/>
      <c r="Q442" s="43"/>
      <c r="R442" s="43"/>
    </row>
    <row r="443" spans="1:18" s="49" customFormat="1" ht="27.95" customHeight="1" x14ac:dyDescent="0.2">
      <c r="B443" s="257" t="s">
        <v>143</v>
      </c>
      <c r="C443" s="258"/>
      <c r="D443" s="261"/>
      <c r="F443" s="213" t="s">
        <v>144</v>
      </c>
      <c r="G443" s="60" t="s">
        <v>145</v>
      </c>
      <c r="H443" s="114">
        <v>0</v>
      </c>
      <c r="I443" s="62"/>
      <c r="J443" s="47"/>
      <c r="K443" s="177"/>
      <c r="L443" s="179"/>
      <c r="M443" s="66"/>
      <c r="N443" s="43"/>
      <c r="O443" s="43"/>
      <c r="P443" s="43"/>
      <c r="Q443" s="43"/>
      <c r="R443" s="43"/>
    </row>
    <row r="444" spans="1:18" s="49" customFormat="1" ht="27.95" customHeight="1" thickBot="1" x14ac:dyDescent="0.25">
      <c r="B444" s="259"/>
      <c r="C444" s="260"/>
      <c r="D444" s="262"/>
      <c r="F444" s="213" t="s">
        <v>104</v>
      </c>
      <c r="G444" s="60" t="s">
        <v>145</v>
      </c>
      <c r="H444" s="114">
        <v>0</v>
      </c>
      <c r="I444" s="62"/>
      <c r="J444" s="47"/>
      <c r="K444" s="177"/>
      <c r="L444" s="179"/>
      <c r="M444" s="66"/>
      <c r="N444" s="43"/>
      <c r="O444" s="43"/>
      <c r="P444" s="43"/>
      <c r="Q444" s="43"/>
      <c r="R444" s="43"/>
    </row>
    <row r="445" spans="1:18" s="49" customFormat="1" ht="26.25" thickBot="1" x14ac:dyDescent="0.25">
      <c r="B445" s="263" t="s">
        <v>129</v>
      </c>
      <c r="C445" s="264"/>
      <c r="D445" s="265"/>
      <c r="F445" s="213" t="s">
        <v>104</v>
      </c>
      <c r="G445" s="60" t="s">
        <v>145</v>
      </c>
      <c r="H445" s="114">
        <v>0</v>
      </c>
      <c r="I445" s="62"/>
      <c r="J445" s="47"/>
      <c r="K445" s="177"/>
      <c r="L445" s="179"/>
      <c r="M445" s="66"/>
      <c r="N445" s="43"/>
      <c r="O445" s="43"/>
      <c r="P445" s="43"/>
      <c r="Q445" s="43"/>
      <c r="R445" s="43"/>
    </row>
    <row r="446" spans="1:18" s="49" customFormat="1" ht="27.95" customHeight="1" x14ac:dyDescent="0.2">
      <c r="B446" s="173" t="s">
        <v>130</v>
      </c>
      <c r="C446" s="174" t="s">
        <v>131</v>
      </c>
      <c r="D446" s="174" t="s">
        <v>146</v>
      </c>
      <c r="F446" s="213" t="s">
        <v>104</v>
      </c>
      <c r="G446" s="60" t="s">
        <v>145</v>
      </c>
      <c r="H446" s="114">
        <v>0</v>
      </c>
      <c r="I446" s="62"/>
      <c r="J446" s="47"/>
      <c r="K446" s="177"/>
      <c r="L446" s="179"/>
      <c r="M446" s="66"/>
      <c r="N446" s="43"/>
      <c r="O446" s="43"/>
      <c r="P446" s="43"/>
      <c r="Q446" s="43"/>
      <c r="R446" s="43"/>
    </row>
    <row r="447" spans="1:18" s="49" customFormat="1" ht="27.95" customHeight="1" x14ac:dyDescent="0.2">
      <c r="B447" s="216" t="s">
        <v>176</v>
      </c>
      <c r="C447" s="195"/>
      <c r="D447" s="200">
        <f>C447*H450</f>
        <v>0</v>
      </c>
      <c r="F447" s="266" t="s">
        <v>147</v>
      </c>
      <c r="G447" s="267" t="s">
        <v>145</v>
      </c>
      <c r="H447" s="114">
        <v>0</v>
      </c>
      <c r="I447" s="62"/>
      <c r="J447" s="47"/>
      <c r="K447" s="177" t="str">
        <f>B447</f>
        <v>[Category A]</v>
      </c>
      <c r="L447" s="181">
        <f>D447</f>
        <v>0</v>
      </c>
      <c r="M447" s="66"/>
      <c r="N447" s="43"/>
      <c r="O447" s="43"/>
      <c r="P447" s="43"/>
      <c r="Q447" s="43"/>
      <c r="R447" s="43"/>
    </row>
    <row r="448" spans="1:18" s="49" customFormat="1" ht="27.95" customHeight="1" thickBot="1" x14ac:dyDescent="0.25">
      <c r="B448" s="217" t="s">
        <v>177</v>
      </c>
      <c r="C448" s="196"/>
      <c r="D448" s="200">
        <f>C448*H450</f>
        <v>0</v>
      </c>
      <c r="F448" s="268" t="s">
        <v>148</v>
      </c>
      <c r="G448" s="269" t="s">
        <v>145</v>
      </c>
      <c r="H448" s="115">
        <f>SUM(H437:H447)</f>
        <v>0</v>
      </c>
      <c r="I448" s="64"/>
      <c r="J448" s="47"/>
      <c r="K448" s="177" t="str">
        <f>B448</f>
        <v>[Category B]</v>
      </c>
      <c r="L448" s="181">
        <f>D448</f>
        <v>0</v>
      </c>
      <c r="M448" s="66"/>
      <c r="N448" s="43"/>
      <c r="O448" s="43"/>
      <c r="P448" s="43"/>
      <c r="Q448" s="43"/>
      <c r="R448" s="43"/>
    </row>
    <row r="449" spans="1:18" s="49" customFormat="1" ht="27.95" customHeight="1" thickBot="1" x14ac:dyDescent="0.25">
      <c r="B449" s="96"/>
      <c r="C449" s="96"/>
      <c r="D449" s="96"/>
      <c r="F449" s="253" t="s">
        <v>106</v>
      </c>
      <c r="G449" s="254" t="s">
        <v>145</v>
      </c>
      <c r="H449" s="133"/>
      <c r="I449" s="134"/>
      <c r="J449" s="67"/>
      <c r="K449" s="177"/>
      <c r="L449" s="179"/>
      <c r="M449" s="66"/>
      <c r="N449" s="43"/>
      <c r="O449" s="43"/>
      <c r="P449" s="43"/>
      <c r="Q449" s="43"/>
      <c r="R449" s="43"/>
    </row>
    <row r="450" spans="1:18" s="49" customFormat="1" ht="27.95" customHeight="1" thickBot="1" x14ac:dyDescent="0.25">
      <c r="B450" s="96"/>
      <c r="C450" s="96"/>
      <c r="D450" s="96"/>
      <c r="F450" s="255" t="s">
        <v>149</v>
      </c>
      <c r="G450" s="256"/>
      <c r="H450" s="189">
        <f>SUM(H449,H448)</f>
        <v>0</v>
      </c>
      <c r="I450" s="190"/>
      <c r="J450" s="67"/>
      <c r="K450" s="177"/>
      <c r="L450" s="179"/>
      <c r="M450" s="66"/>
      <c r="N450" s="43"/>
      <c r="O450" s="43"/>
      <c r="P450" s="43"/>
      <c r="Q450" s="43"/>
      <c r="R450" s="43"/>
    </row>
    <row r="451" spans="1:18" s="49" customFormat="1" ht="27.95" customHeight="1" thickBot="1" x14ac:dyDescent="0.25">
      <c r="A451" s="59"/>
      <c r="B451" s="96"/>
      <c r="C451" s="96"/>
      <c r="D451" s="96"/>
      <c r="G451" s="25"/>
      <c r="H451" s="94"/>
      <c r="I451" s="96"/>
      <c r="J451" s="67"/>
      <c r="K451" s="177"/>
      <c r="L451" s="179"/>
      <c r="M451" s="66"/>
      <c r="N451" s="43"/>
      <c r="O451" s="43"/>
      <c r="P451" s="43"/>
      <c r="Q451" s="43"/>
      <c r="R451" s="43"/>
    </row>
    <row r="452" spans="1:18" s="49" customFormat="1" ht="27.95" customHeight="1" x14ac:dyDescent="0.2">
      <c r="A452" s="59">
        <f>(ROW()-3)/Offset_Contracts+1</f>
        <v>29.0625</v>
      </c>
      <c r="B452" s="263" t="s">
        <v>137</v>
      </c>
      <c r="C452" s="264"/>
      <c r="D452" s="265"/>
      <c r="F452" s="274" t="s">
        <v>138</v>
      </c>
      <c r="G452" s="275"/>
      <c r="H452" s="275"/>
      <c r="I452" s="58" t="s">
        <v>128</v>
      </c>
      <c r="J452" s="67"/>
      <c r="K452" s="177"/>
      <c r="L452" s="179"/>
      <c r="M452" s="66"/>
      <c r="N452" s="43"/>
      <c r="O452" s="43"/>
      <c r="P452" s="43"/>
      <c r="Q452" s="43"/>
      <c r="R452" s="43"/>
    </row>
    <row r="453" spans="1:18" s="49" customFormat="1" ht="27.95" customHeight="1" x14ac:dyDescent="0.2">
      <c r="B453" s="276" t="s">
        <v>188</v>
      </c>
      <c r="C453" s="277"/>
      <c r="D453" s="211"/>
      <c r="F453" s="266" t="s">
        <v>97</v>
      </c>
      <c r="G453" s="267"/>
      <c r="H453" s="114"/>
      <c r="I453" s="62"/>
      <c r="J453" s="47"/>
      <c r="K453" s="177"/>
      <c r="L453" s="179"/>
      <c r="M453" s="66"/>
      <c r="N453" s="43"/>
      <c r="O453" s="43"/>
      <c r="P453" s="43"/>
      <c r="Q453" s="43"/>
      <c r="R453" s="43"/>
    </row>
    <row r="454" spans="1:18" s="49" customFormat="1" ht="27.95" customHeight="1" x14ac:dyDescent="0.2">
      <c r="B454" s="276" t="s">
        <v>139</v>
      </c>
      <c r="C454" s="277"/>
      <c r="D454" s="211"/>
      <c r="F454" s="266" t="s">
        <v>98</v>
      </c>
      <c r="G454" s="267"/>
      <c r="H454" s="114"/>
      <c r="I454" s="62"/>
      <c r="J454" s="47"/>
      <c r="K454" s="177"/>
      <c r="L454" s="179"/>
      <c r="M454" s="66"/>
      <c r="N454" s="43"/>
      <c r="O454" s="43"/>
      <c r="P454" s="43"/>
      <c r="Q454" s="43"/>
      <c r="R454" s="43"/>
    </row>
    <row r="455" spans="1:18" s="49" customFormat="1" ht="27.95" customHeight="1" x14ac:dyDescent="0.2">
      <c r="B455" s="270" t="s">
        <v>140</v>
      </c>
      <c r="C455" s="271"/>
      <c r="D455" s="211"/>
      <c r="F455" s="266" t="s">
        <v>100</v>
      </c>
      <c r="G455" s="267"/>
      <c r="H455" s="114">
        <v>0</v>
      </c>
      <c r="I455" s="62"/>
      <c r="J455" s="47"/>
      <c r="K455" s="177"/>
      <c r="L455" s="179"/>
      <c r="M455" s="66"/>
      <c r="N455" s="43"/>
      <c r="O455" s="43"/>
      <c r="P455" s="43"/>
      <c r="Q455" s="43"/>
      <c r="R455" s="43"/>
    </row>
    <row r="456" spans="1:18" s="49" customFormat="1" ht="27.95" customHeight="1" x14ac:dyDescent="0.2">
      <c r="B456" s="270" t="s">
        <v>141</v>
      </c>
      <c r="C456" s="271"/>
      <c r="D456" s="211"/>
      <c r="F456" s="266" t="s">
        <v>101</v>
      </c>
      <c r="G456" s="267"/>
      <c r="H456" s="114">
        <v>0</v>
      </c>
      <c r="I456" s="62"/>
      <c r="J456" s="47"/>
      <c r="K456" s="177"/>
      <c r="L456" s="179"/>
      <c r="M456" s="66"/>
      <c r="N456" s="43"/>
      <c r="O456" s="43"/>
      <c r="P456" s="43"/>
      <c r="Q456" s="43"/>
      <c r="R456" s="43"/>
    </row>
    <row r="457" spans="1:18" s="49" customFormat="1" ht="27.95" customHeight="1" x14ac:dyDescent="0.2">
      <c r="B457" s="257" t="s">
        <v>142</v>
      </c>
      <c r="C457" s="258"/>
      <c r="D457" s="261"/>
      <c r="F457" s="266" t="s">
        <v>102</v>
      </c>
      <c r="G457" s="267"/>
      <c r="H457" s="114"/>
      <c r="I457" s="62"/>
      <c r="J457" s="47"/>
      <c r="K457" s="177"/>
      <c r="L457" s="179"/>
      <c r="M457" s="66"/>
      <c r="N457" s="43"/>
      <c r="O457" s="43"/>
      <c r="P457" s="43"/>
      <c r="Q457" s="43"/>
      <c r="R457" s="43"/>
    </row>
    <row r="458" spans="1:18" s="49" customFormat="1" ht="27.95" customHeight="1" x14ac:dyDescent="0.2">
      <c r="B458" s="272"/>
      <c r="C458" s="273"/>
      <c r="D458" s="261"/>
      <c r="F458" s="266" t="s">
        <v>103</v>
      </c>
      <c r="G458" s="267"/>
      <c r="H458" s="114"/>
      <c r="I458" s="62"/>
      <c r="J458" s="47"/>
      <c r="K458" s="177"/>
      <c r="L458" s="179"/>
      <c r="M458" s="66"/>
      <c r="N458" s="43"/>
      <c r="O458" s="43"/>
      <c r="P458" s="43"/>
      <c r="Q458" s="43"/>
      <c r="R458" s="43"/>
    </row>
    <row r="459" spans="1:18" s="49" customFormat="1" ht="27.95" customHeight="1" x14ac:dyDescent="0.2">
      <c r="B459" s="257" t="s">
        <v>143</v>
      </c>
      <c r="C459" s="258"/>
      <c r="D459" s="261"/>
      <c r="F459" s="213" t="s">
        <v>144</v>
      </c>
      <c r="G459" s="60" t="s">
        <v>145</v>
      </c>
      <c r="H459" s="114">
        <v>0</v>
      </c>
      <c r="I459" s="62"/>
      <c r="J459" s="47"/>
      <c r="K459" s="177"/>
      <c r="L459" s="179"/>
      <c r="M459" s="66"/>
      <c r="N459" s="43"/>
      <c r="O459" s="43"/>
      <c r="P459" s="43"/>
      <c r="Q459" s="43"/>
      <c r="R459" s="43"/>
    </row>
    <row r="460" spans="1:18" s="49" customFormat="1" ht="27.95" customHeight="1" thickBot="1" x14ac:dyDescent="0.25">
      <c r="B460" s="259"/>
      <c r="C460" s="260"/>
      <c r="D460" s="262"/>
      <c r="F460" s="213" t="s">
        <v>104</v>
      </c>
      <c r="G460" s="60" t="s">
        <v>145</v>
      </c>
      <c r="H460" s="114">
        <v>0</v>
      </c>
      <c r="I460" s="62"/>
      <c r="J460" s="47"/>
      <c r="K460" s="177"/>
      <c r="L460" s="179"/>
      <c r="M460" s="66"/>
      <c r="N460" s="43"/>
      <c r="O460" s="43"/>
      <c r="P460" s="43"/>
      <c r="Q460" s="43"/>
      <c r="R460" s="43"/>
    </row>
    <row r="461" spans="1:18" s="49" customFormat="1" ht="26.25" thickBot="1" x14ac:dyDescent="0.25">
      <c r="B461" s="263" t="s">
        <v>129</v>
      </c>
      <c r="C461" s="264"/>
      <c r="D461" s="265"/>
      <c r="F461" s="213" t="s">
        <v>104</v>
      </c>
      <c r="G461" s="60" t="s">
        <v>145</v>
      </c>
      <c r="H461" s="114">
        <v>0</v>
      </c>
      <c r="I461" s="62"/>
      <c r="J461" s="47"/>
      <c r="K461" s="177"/>
      <c r="L461" s="179"/>
      <c r="M461" s="66"/>
      <c r="N461" s="43"/>
      <c r="O461" s="43"/>
      <c r="P461" s="43"/>
      <c r="Q461" s="43"/>
      <c r="R461" s="43"/>
    </row>
    <row r="462" spans="1:18" s="49" customFormat="1" ht="27.95" customHeight="1" x14ac:dyDescent="0.2">
      <c r="B462" s="173" t="s">
        <v>130</v>
      </c>
      <c r="C462" s="174" t="s">
        <v>131</v>
      </c>
      <c r="D462" s="174" t="s">
        <v>146</v>
      </c>
      <c r="F462" s="213" t="s">
        <v>104</v>
      </c>
      <c r="G462" s="60" t="s">
        <v>145</v>
      </c>
      <c r="H462" s="114">
        <v>0</v>
      </c>
      <c r="I462" s="62"/>
      <c r="J462" s="47"/>
      <c r="K462" s="177"/>
      <c r="L462" s="179"/>
      <c r="M462" s="66"/>
      <c r="N462" s="43"/>
      <c r="O462" s="43"/>
      <c r="P462" s="43"/>
      <c r="Q462" s="43"/>
      <c r="R462" s="43"/>
    </row>
    <row r="463" spans="1:18" s="49" customFormat="1" ht="27.95" customHeight="1" x14ac:dyDescent="0.2">
      <c r="B463" s="216" t="s">
        <v>176</v>
      </c>
      <c r="C463" s="195"/>
      <c r="D463" s="200">
        <f>C463*H466</f>
        <v>0</v>
      </c>
      <c r="F463" s="266" t="s">
        <v>147</v>
      </c>
      <c r="G463" s="267" t="s">
        <v>145</v>
      </c>
      <c r="H463" s="114">
        <v>0</v>
      </c>
      <c r="I463" s="62"/>
      <c r="J463" s="47"/>
      <c r="K463" s="177" t="str">
        <f>B463</f>
        <v>[Category A]</v>
      </c>
      <c r="L463" s="181">
        <f>D463</f>
        <v>0</v>
      </c>
      <c r="M463" s="66"/>
      <c r="N463" s="43"/>
      <c r="O463" s="43"/>
      <c r="P463" s="43"/>
      <c r="Q463" s="43"/>
      <c r="R463" s="43"/>
    </row>
    <row r="464" spans="1:18" s="49" customFormat="1" ht="27.95" customHeight="1" thickBot="1" x14ac:dyDescent="0.25">
      <c r="B464" s="217" t="s">
        <v>177</v>
      </c>
      <c r="C464" s="196"/>
      <c r="D464" s="200">
        <f>C464*H466</f>
        <v>0</v>
      </c>
      <c r="F464" s="268" t="s">
        <v>148</v>
      </c>
      <c r="G464" s="269" t="s">
        <v>145</v>
      </c>
      <c r="H464" s="115">
        <f>SUM(H453:H463)</f>
        <v>0</v>
      </c>
      <c r="I464" s="64"/>
      <c r="J464" s="47"/>
      <c r="K464" s="177" t="str">
        <f>B464</f>
        <v>[Category B]</v>
      </c>
      <c r="L464" s="181">
        <f>D464</f>
        <v>0</v>
      </c>
      <c r="M464" s="66"/>
      <c r="N464" s="43"/>
      <c r="O464" s="43"/>
      <c r="P464" s="43"/>
      <c r="Q464" s="43"/>
      <c r="R464" s="43"/>
    </row>
    <row r="465" spans="1:18" s="49" customFormat="1" ht="27.95" customHeight="1" thickBot="1" x14ac:dyDescent="0.25">
      <c r="B465" s="96"/>
      <c r="C465" s="96"/>
      <c r="D465" s="96"/>
      <c r="F465" s="253" t="s">
        <v>106</v>
      </c>
      <c r="G465" s="254" t="s">
        <v>145</v>
      </c>
      <c r="H465" s="133"/>
      <c r="I465" s="134"/>
      <c r="J465" s="67"/>
      <c r="K465" s="177"/>
      <c r="L465" s="179"/>
      <c r="M465" s="66"/>
      <c r="N465" s="43"/>
      <c r="O465" s="43"/>
      <c r="P465" s="43"/>
      <c r="Q465" s="43"/>
      <c r="R465" s="43"/>
    </row>
    <row r="466" spans="1:18" s="49" customFormat="1" ht="27.95" customHeight="1" thickBot="1" x14ac:dyDescent="0.25">
      <c r="B466" s="96"/>
      <c r="C466" s="96"/>
      <c r="D466" s="96"/>
      <c r="F466" s="255" t="s">
        <v>149</v>
      </c>
      <c r="G466" s="256"/>
      <c r="H466" s="189">
        <f>SUM(H465,H464)</f>
        <v>0</v>
      </c>
      <c r="I466" s="190"/>
      <c r="J466" s="67"/>
      <c r="K466" s="177"/>
      <c r="L466" s="179"/>
      <c r="M466" s="66"/>
      <c r="N466" s="43"/>
      <c r="O466" s="43"/>
      <c r="P466" s="43"/>
      <c r="Q466" s="43"/>
      <c r="R466" s="43"/>
    </row>
    <row r="467" spans="1:18" s="49" customFormat="1" ht="27.95" customHeight="1" thickBot="1" x14ac:dyDescent="0.25">
      <c r="A467" s="59"/>
      <c r="B467" s="96"/>
      <c r="C467" s="96"/>
      <c r="D467" s="96"/>
      <c r="G467" s="25"/>
      <c r="H467" s="94"/>
      <c r="I467" s="96"/>
      <c r="J467" s="67"/>
      <c r="K467" s="177"/>
      <c r="L467" s="179"/>
      <c r="M467" s="66"/>
      <c r="N467" s="43"/>
      <c r="O467" s="43"/>
      <c r="P467" s="43"/>
      <c r="Q467" s="43"/>
      <c r="R467" s="43"/>
    </row>
    <row r="468" spans="1:18" s="49" customFormat="1" ht="27.95" customHeight="1" x14ac:dyDescent="0.2">
      <c r="A468" s="59">
        <f>(ROW()-3)/Offset_Contracts+1</f>
        <v>30.0625</v>
      </c>
      <c r="B468" s="263" t="s">
        <v>137</v>
      </c>
      <c r="C468" s="264"/>
      <c r="D468" s="265"/>
      <c r="F468" s="274" t="s">
        <v>138</v>
      </c>
      <c r="G468" s="275"/>
      <c r="H468" s="275"/>
      <c r="I468" s="58" t="s">
        <v>128</v>
      </c>
      <c r="J468" s="67"/>
      <c r="K468" s="177"/>
      <c r="L468" s="179"/>
      <c r="M468" s="66"/>
      <c r="N468" s="43"/>
      <c r="O468" s="43"/>
      <c r="P468" s="43"/>
      <c r="Q468" s="43"/>
      <c r="R468" s="43"/>
    </row>
    <row r="469" spans="1:18" s="49" customFormat="1" ht="27.95" customHeight="1" x14ac:dyDescent="0.2">
      <c r="B469" s="276" t="s">
        <v>188</v>
      </c>
      <c r="C469" s="277"/>
      <c r="D469" s="211"/>
      <c r="F469" s="266" t="s">
        <v>97</v>
      </c>
      <c r="G469" s="267"/>
      <c r="H469" s="114"/>
      <c r="I469" s="62"/>
      <c r="J469" s="47"/>
      <c r="K469" s="177"/>
      <c r="L469" s="179"/>
      <c r="M469" s="66"/>
      <c r="N469" s="43"/>
      <c r="O469" s="43"/>
      <c r="P469" s="43"/>
      <c r="Q469" s="43"/>
      <c r="R469" s="43"/>
    </row>
    <row r="470" spans="1:18" s="49" customFormat="1" ht="27.95" customHeight="1" x14ac:dyDescent="0.2">
      <c r="B470" s="276" t="s">
        <v>139</v>
      </c>
      <c r="C470" s="277"/>
      <c r="D470" s="211"/>
      <c r="F470" s="266" t="s">
        <v>98</v>
      </c>
      <c r="G470" s="267"/>
      <c r="H470" s="114"/>
      <c r="I470" s="62"/>
      <c r="J470" s="47"/>
      <c r="K470" s="177"/>
      <c r="L470" s="179"/>
      <c r="M470" s="66"/>
      <c r="N470" s="43"/>
      <c r="O470" s="43"/>
      <c r="P470" s="43"/>
      <c r="Q470" s="43"/>
      <c r="R470" s="43"/>
    </row>
    <row r="471" spans="1:18" s="49" customFormat="1" ht="27.95" customHeight="1" x14ac:dyDescent="0.2">
      <c r="B471" s="270" t="s">
        <v>140</v>
      </c>
      <c r="C471" s="271"/>
      <c r="D471" s="211"/>
      <c r="F471" s="266" t="s">
        <v>100</v>
      </c>
      <c r="G471" s="267"/>
      <c r="H471" s="114">
        <v>0</v>
      </c>
      <c r="I471" s="62"/>
      <c r="J471" s="47"/>
      <c r="K471" s="177"/>
      <c r="L471" s="179"/>
      <c r="M471" s="66"/>
      <c r="N471" s="43"/>
      <c r="O471" s="43"/>
      <c r="P471" s="43"/>
      <c r="Q471" s="43"/>
      <c r="R471" s="43"/>
    </row>
    <row r="472" spans="1:18" s="49" customFormat="1" ht="27.95" customHeight="1" x14ac:dyDescent="0.2">
      <c r="B472" s="270" t="s">
        <v>141</v>
      </c>
      <c r="C472" s="271"/>
      <c r="D472" s="211"/>
      <c r="F472" s="266" t="s">
        <v>101</v>
      </c>
      <c r="G472" s="267"/>
      <c r="H472" s="114">
        <v>0</v>
      </c>
      <c r="I472" s="62"/>
      <c r="J472" s="47"/>
      <c r="K472" s="177"/>
      <c r="L472" s="179"/>
      <c r="M472" s="66"/>
      <c r="N472" s="43"/>
      <c r="O472" s="43"/>
      <c r="P472" s="43"/>
      <c r="Q472" s="43"/>
      <c r="R472" s="43"/>
    </row>
    <row r="473" spans="1:18" s="49" customFormat="1" ht="27.95" customHeight="1" x14ac:dyDescent="0.2">
      <c r="B473" s="257" t="s">
        <v>142</v>
      </c>
      <c r="C473" s="258"/>
      <c r="D473" s="261"/>
      <c r="F473" s="266" t="s">
        <v>102</v>
      </c>
      <c r="G473" s="267"/>
      <c r="H473" s="114"/>
      <c r="I473" s="62"/>
      <c r="J473" s="47"/>
      <c r="K473" s="177"/>
      <c r="L473" s="179"/>
      <c r="M473" s="66"/>
      <c r="N473" s="43"/>
      <c r="O473" s="43"/>
      <c r="P473" s="43"/>
      <c r="Q473" s="43"/>
      <c r="R473" s="43"/>
    </row>
    <row r="474" spans="1:18" s="49" customFormat="1" ht="27.95" customHeight="1" x14ac:dyDescent="0.2">
      <c r="B474" s="272"/>
      <c r="C474" s="273"/>
      <c r="D474" s="261"/>
      <c r="F474" s="266" t="s">
        <v>103</v>
      </c>
      <c r="G474" s="267"/>
      <c r="H474" s="114"/>
      <c r="I474" s="62"/>
      <c r="J474" s="47"/>
      <c r="K474" s="177"/>
      <c r="L474" s="179"/>
      <c r="M474" s="66"/>
      <c r="N474" s="43"/>
      <c r="O474" s="43"/>
      <c r="P474" s="43"/>
      <c r="Q474" s="43"/>
      <c r="R474" s="43"/>
    </row>
    <row r="475" spans="1:18" s="49" customFormat="1" ht="27.95" customHeight="1" x14ac:dyDescent="0.2">
      <c r="B475" s="257" t="s">
        <v>143</v>
      </c>
      <c r="C475" s="258"/>
      <c r="D475" s="261"/>
      <c r="F475" s="213" t="s">
        <v>144</v>
      </c>
      <c r="G475" s="60" t="s">
        <v>145</v>
      </c>
      <c r="H475" s="114">
        <v>0</v>
      </c>
      <c r="I475" s="62"/>
      <c r="J475" s="47"/>
      <c r="K475" s="177"/>
      <c r="L475" s="179"/>
      <c r="M475" s="66"/>
      <c r="N475" s="43"/>
      <c r="O475" s="43"/>
      <c r="P475" s="43"/>
      <c r="Q475" s="43"/>
      <c r="R475" s="43"/>
    </row>
    <row r="476" spans="1:18" s="49" customFormat="1" ht="27.95" customHeight="1" thickBot="1" x14ac:dyDescent="0.25">
      <c r="B476" s="259"/>
      <c r="C476" s="260"/>
      <c r="D476" s="262"/>
      <c r="F476" s="213" t="s">
        <v>104</v>
      </c>
      <c r="G476" s="60" t="s">
        <v>145</v>
      </c>
      <c r="H476" s="114">
        <v>0</v>
      </c>
      <c r="I476" s="62"/>
      <c r="J476" s="47"/>
      <c r="K476" s="177"/>
      <c r="L476" s="179"/>
      <c r="M476" s="66"/>
      <c r="N476" s="43"/>
      <c r="O476" s="43"/>
      <c r="P476" s="43"/>
      <c r="Q476" s="43"/>
      <c r="R476" s="43"/>
    </row>
    <row r="477" spans="1:18" s="49" customFormat="1" ht="26.25" thickBot="1" x14ac:dyDescent="0.25">
      <c r="B477" s="263" t="s">
        <v>129</v>
      </c>
      <c r="C477" s="264"/>
      <c r="D477" s="265"/>
      <c r="F477" s="213" t="s">
        <v>104</v>
      </c>
      <c r="G477" s="60" t="s">
        <v>145</v>
      </c>
      <c r="H477" s="114">
        <v>0</v>
      </c>
      <c r="I477" s="62"/>
      <c r="J477" s="47"/>
      <c r="K477" s="177"/>
      <c r="L477" s="179"/>
      <c r="M477" s="66"/>
      <c r="N477" s="43"/>
      <c r="O477" s="43"/>
      <c r="P477" s="43"/>
      <c r="Q477" s="43"/>
      <c r="R477" s="43"/>
    </row>
    <row r="478" spans="1:18" s="49" customFormat="1" ht="27.95" customHeight="1" x14ac:dyDescent="0.2">
      <c r="B478" s="173" t="s">
        <v>130</v>
      </c>
      <c r="C478" s="174" t="s">
        <v>131</v>
      </c>
      <c r="D478" s="174" t="s">
        <v>146</v>
      </c>
      <c r="F478" s="213" t="s">
        <v>104</v>
      </c>
      <c r="G478" s="60" t="s">
        <v>145</v>
      </c>
      <c r="H478" s="114">
        <v>0</v>
      </c>
      <c r="I478" s="62"/>
      <c r="J478" s="47"/>
      <c r="K478" s="177"/>
      <c r="L478" s="179"/>
      <c r="M478" s="66"/>
      <c r="N478" s="43"/>
      <c r="O478" s="43"/>
      <c r="P478" s="43"/>
      <c r="Q478" s="43"/>
      <c r="R478" s="43"/>
    </row>
    <row r="479" spans="1:18" s="49" customFormat="1" ht="27.95" customHeight="1" x14ac:dyDescent="0.2">
      <c r="B479" s="216" t="s">
        <v>176</v>
      </c>
      <c r="C479" s="195"/>
      <c r="D479" s="200">
        <f>C479*H482</f>
        <v>0</v>
      </c>
      <c r="F479" s="266" t="s">
        <v>147</v>
      </c>
      <c r="G479" s="267" t="s">
        <v>145</v>
      </c>
      <c r="H479" s="114">
        <v>0</v>
      </c>
      <c r="I479" s="62"/>
      <c r="J479" s="47"/>
      <c r="K479" s="177" t="str">
        <f>B479</f>
        <v>[Category A]</v>
      </c>
      <c r="L479" s="181">
        <f>D479</f>
        <v>0</v>
      </c>
      <c r="M479" s="66"/>
      <c r="N479" s="43"/>
      <c r="O479" s="43"/>
      <c r="P479" s="43"/>
      <c r="Q479" s="43"/>
      <c r="R479" s="43"/>
    </row>
    <row r="480" spans="1:18" s="49" customFormat="1" ht="27.95" customHeight="1" thickBot="1" x14ac:dyDescent="0.25">
      <c r="B480" s="217" t="s">
        <v>177</v>
      </c>
      <c r="C480" s="196"/>
      <c r="D480" s="200">
        <f>C480*H482</f>
        <v>0</v>
      </c>
      <c r="F480" s="268" t="s">
        <v>148</v>
      </c>
      <c r="G480" s="269" t="s">
        <v>145</v>
      </c>
      <c r="H480" s="115">
        <f>SUM(H469:H479)</f>
        <v>0</v>
      </c>
      <c r="I480" s="64"/>
      <c r="J480" s="47"/>
      <c r="K480" s="177" t="str">
        <f>B480</f>
        <v>[Category B]</v>
      </c>
      <c r="L480" s="181">
        <f>D480</f>
        <v>0</v>
      </c>
      <c r="M480" s="66"/>
      <c r="N480" s="43"/>
      <c r="O480" s="43"/>
      <c r="P480" s="43"/>
      <c r="Q480" s="43"/>
      <c r="R480" s="43"/>
    </row>
    <row r="481" spans="1:18" s="49" customFormat="1" ht="27.95" customHeight="1" thickBot="1" x14ac:dyDescent="0.25">
      <c r="B481" s="96"/>
      <c r="C481" s="96"/>
      <c r="D481" s="96"/>
      <c r="F481" s="253" t="s">
        <v>106</v>
      </c>
      <c r="G481" s="254" t="s">
        <v>145</v>
      </c>
      <c r="H481" s="133"/>
      <c r="I481" s="134"/>
      <c r="J481" s="67"/>
      <c r="K481" s="177"/>
      <c r="L481" s="179"/>
      <c r="M481" s="66"/>
      <c r="N481" s="43"/>
      <c r="O481" s="43"/>
      <c r="P481" s="43"/>
      <c r="Q481" s="43"/>
      <c r="R481" s="43"/>
    </row>
    <row r="482" spans="1:18" s="49" customFormat="1" ht="27.95" customHeight="1" thickBot="1" x14ac:dyDescent="0.25">
      <c r="B482" s="96"/>
      <c r="C482" s="96"/>
      <c r="D482" s="96"/>
      <c r="F482" s="255" t="s">
        <v>149</v>
      </c>
      <c r="G482" s="256"/>
      <c r="H482" s="189">
        <f>SUM(H481,H480)</f>
        <v>0</v>
      </c>
      <c r="I482" s="190"/>
      <c r="J482" s="67"/>
      <c r="K482" s="177"/>
      <c r="L482" s="179"/>
      <c r="M482" s="66"/>
      <c r="N482" s="43"/>
      <c r="O482" s="43"/>
      <c r="P482" s="43"/>
      <c r="Q482" s="43"/>
      <c r="R482" s="43"/>
    </row>
    <row r="483" spans="1:18" s="49" customFormat="1" ht="27.95" customHeight="1" thickBot="1" x14ac:dyDescent="0.25">
      <c r="A483" s="59"/>
      <c r="B483" s="96"/>
      <c r="C483" s="96"/>
      <c r="D483" s="96"/>
      <c r="G483" s="25"/>
      <c r="H483" s="94"/>
      <c r="I483" s="96"/>
      <c r="J483" s="67"/>
      <c r="K483" s="177"/>
      <c r="L483" s="179"/>
      <c r="M483" s="66"/>
      <c r="N483" s="43"/>
      <c r="O483" s="43"/>
      <c r="P483" s="43"/>
      <c r="Q483" s="43"/>
      <c r="R483" s="43"/>
    </row>
    <row r="484" spans="1:18" s="49" customFormat="1" ht="27.95" customHeight="1" x14ac:dyDescent="0.2">
      <c r="A484" s="59">
        <f>(ROW()-3)/Offset_Contracts+1</f>
        <v>31.0625</v>
      </c>
      <c r="B484" s="263" t="s">
        <v>137</v>
      </c>
      <c r="C484" s="264"/>
      <c r="D484" s="265"/>
      <c r="F484" s="274" t="s">
        <v>138</v>
      </c>
      <c r="G484" s="275"/>
      <c r="H484" s="275"/>
      <c r="I484" s="58" t="s">
        <v>128</v>
      </c>
      <c r="J484" s="67"/>
      <c r="K484" s="177"/>
      <c r="L484" s="179"/>
      <c r="M484" s="66"/>
      <c r="N484" s="43"/>
      <c r="O484" s="43"/>
      <c r="P484" s="43"/>
      <c r="Q484" s="43"/>
      <c r="R484" s="43"/>
    </row>
    <row r="485" spans="1:18" s="49" customFormat="1" ht="27.95" customHeight="1" x14ac:dyDescent="0.2">
      <c r="B485" s="276" t="s">
        <v>188</v>
      </c>
      <c r="C485" s="277"/>
      <c r="D485" s="211"/>
      <c r="F485" s="266" t="s">
        <v>97</v>
      </c>
      <c r="G485" s="267"/>
      <c r="H485" s="114"/>
      <c r="I485" s="62"/>
      <c r="J485" s="47"/>
      <c r="K485" s="177"/>
      <c r="L485" s="179"/>
      <c r="M485" s="66"/>
      <c r="N485" s="43"/>
      <c r="O485" s="43"/>
      <c r="P485" s="43"/>
      <c r="Q485" s="43"/>
      <c r="R485" s="43"/>
    </row>
    <row r="486" spans="1:18" s="49" customFormat="1" ht="27.95" customHeight="1" x14ac:dyDescent="0.2">
      <c r="B486" s="276" t="s">
        <v>139</v>
      </c>
      <c r="C486" s="277"/>
      <c r="D486" s="211"/>
      <c r="F486" s="266" t="s">
        <v>98</v>
      </c>
      <c r="G486" s="267"/>
      <c r="H486" s="114"/>
      <c r="I486" s="62"/>
      <c r="J486" s="47"/>
      <c r="K486" s="177"/>
      <c r="L486" s="179"/>
      <c r="M486" s="66"/>
      <c r="N486" s="43"/>
      <c r="O486" s="43"/>
      <c r="P486" s="43"/>
      <c r="Q486" s="43"/>
      <c r="R486" s="43"/>
    </row>
    <row r="487" spans="1:18" s="49" customFormat="1" ht="27.95" customHeight="1" x14ac:dyDescent="0.2">
      <c r="B487" s="270" t="s">
        <v>140</v>
      </c>
      <c r="C487" s="271"/>
      <c r="D487" s="211"/>
      <c r="F487" s="266" t="s">
        <v>100</v>
      </c>
      <c r="G487" s="267"/>
      <c r="H487" s="114">
        <v>0</v>
      </c>
      <c r="I487" s="62"/>
      <c r="J487" s="47"/>
      <c r="K487" s="177"/>
      <c r="L487" s="179"/>
      <c r="M487" s="66"/>
      <c r="N487" s="43"/>
      <c r="O487" s="43"/>
      <c r="P487" s="43"/>
      <c r="Q487" s="43"/>
      <c r="R487" s="43"/>
    </row>
    <row r="488" spans="1:18" s="49" customFormat="1" ht="27.95" customHeight="1" x14ac:dyDescent="0.2">
      <c r="B488" s="270" t="s">
        <v>141</v>
      </c>
      <c r="C488" s="271"/>
      <c r="D488" s="211"/>
      <c r="F488" s="266" t="s">
        <v>101</v>
      </c>
      <c r="G488" s="267"/>
      <c r="H488" s="114">
        <v>0</v>
      </c>
      <c r="I488" s="62"/>
      <c r="J488" s="47"/>
      <c r="K488" s="177"/>
      <c r="L488" s="179"/>
      <c r="M488" s="66"/>
      <c r="N488" s="43"/>
      <c r="O488" s="43"/>
      <c r="P488" s="43"/>
      <c r="Q488" s="43"/>
      <c r="R488" s="43"/>
    </row>
    <row r="489" spans="1:18" s="49" customFormat="1" ht="27.95" customHeight="1" x14ac:dyDescent="0.2">
      <c r="B489" s="257" t="s">
        <v>142</v>
      </c>
      <c r="C489" s="258"/>
      <c r="D489" s="261"/>
      <c r="F489" s="266" t="s">
        <v>102</v>
      </c>
      <c r="G489" s="267"/>
      <c r="H489" s="114"/>
      <c r="I489" s="62"/>
      <c r="J489" s="47"/>
      <c r="K489" s="177"/>
      <c r="L489" s="179"/>
      <c r="M489" s="66"/>
      <c r="N489" s="43"/>
      <c r="O489" s="43"/>
      <c r="P489" s="43"/>
      <c r="Q489" s="43"/>
      <c r="R489" s="43"/>
    </row>
    <row r="490" spans="1:18" s="49" customFormat="1" ht="27.95" customHeight="1" x14ac:dyDescent="0.2">
      <c r="B490" s="272"/>
      <c r="C490" s="273"/>
      <c r="D490" s="261"/>
      <c r="F490" s="266" t="s">
        <v>103</v>
      </c>
      <c r="G490" s="267"/>
      <c r="H490" s="114"/>
      <c r="I490" s="62"/>
      <c r="J490" s="47"/>
      <c r="K490" s="177"/>
      <c r="L490" s="179"/>
      <c r="M490" s="66"/>
      <c r="N490" s="43"/>
      <c r="O490" s="43"/>
      <c r="P490" s="43"/>
      <c r="Q490" s="43"/>
      <c r="R490" s="43"/>
    </row>
    <row r="491" spans="1:18" s="49" customFormat="1" ht="27.95" customHeight="1" x14ac:dyDescent="0.2">
      <c r="B491" s="257" t="s">
        <v>143</v>
      </c>
      <c r="C491" s="258"/>
      <c r="D491" s="261"/>
      <c r="F491" s="213" t="s">
        <v>144</v>
      </c>
      <c r="G491" s="60" t="s">
        <v>145</v>
      </c>
      <c r="H491" s="114">
        <v>0</v>
      </c>
      <c r="I491" s="62"/>
      <c r="J491" s="47"/>
      <c r="K491" s="177"/>
      <c r="L491" s="179"/>
      <c r="M491" s="66"/>
      <c r="N491" s="43"/>
      <c r="O491" s="43"/>
      <c r="P491" s="43"/>
      <c r="Q491" s="43"/>
      <c r="R491" s="43"/>
    </row>
    <row r="492" spans="1:18" s="49" customFormat="1" ht="27.95" customHeight="1" thickBot="1" x14ac:dyDescent="0.25">
      <c r="B492" s="259"/>
      <c r="C492" s="260"/>
      <c r="D492" s="262"/>
      <c r="F492" s="213" t="s">
        <v>104</v>
      </c>
      <c r="G492" s="60" t="s">
        <v>145</v>
      </c>
      <c r="H492" s="114">
        <v>0</v>
      </c>
      <c r="I492" s="62"/>
      <c r="J492" s="47"/>
      <c r="K492" s="177"/>
      <c r="L492" s="179"/>
      <c r="M492" s="66"/>
      <c r="N492" s="43"/>
      <c r="O492" s="43"/>
      <c r="P492" s="43"/>
      <c r="Q492" s="43"/>
      <c r="R492" s="43"/>
    </row>
    <row r="493" spans="1:18" s="49" customFormat="1" ht="26.25" thickBot="1" x14ac:dyDescent="0.25">
      <c r="B493" s="263" t="s">
        <v>129</v>
      </c>
      <c r="C493" s="264"/>
      <c r="D493" s="265"/>
      <c r="F493" s="213" t="s">
        <v>104</v>
      </c>
      <c r="G493" s="60" t="s">
        <v>145</v>
      </c>
      <c r="H493" s="114">
        <v>0</v>
      </c>
      <c r="I493" s="62"/>
      <c r="J493" s="47"/>
      <c r="K493" s="177"/>
      <c r="L493" s="179"/>
      <c r="M493" s="66"/>
      <c r="N493" s="43"/>
      <c r="O493" s="43"/>
      <c r="P493" s="43"/>
      <c r="Q493" s="43"/>
      <c r="R493" s="43"/>
    </row>
    <row r="494" spans="1:18" s="49" customFormat="1" ht="27.95" customHeight="1" x14ac:dyDescent="0.2">
      <c r="B494" s="173" t="s">
        <v>130</v>
      </c>
      <c r="C494" s="174" t="s">
        <v>131</v>
      </c>
      <c r="D494" s="174" t="s">
        <v>146</v>
      </c>
      <c r="F494" s="213" t="s">
        <v>104</v>
      </c>
      <c r="G494" s="60" t="s">
        <v>145</v>
      </c>
      <c r="H494" s="114">
        <v>0</v>
      </c>
      <c r="I494" s="62"/>
      <c r="J494" s="47"/>
      <c r="K494" s="177"/>
      <c r="L494" s="179"/>
      <c r="M494" s="66"/>
      <c r="N494" s="43"/>
      <c r="O494" s="43"/>
      <c r="P494" s="43"/>
      <c r="Q494" s="43"/>
      <c r="R494" s="43"/>
    </row>
    <row r="495" spans="1:18" s="49" customFormat="1" ht="27.95" customHeight="1" x14ac:dyDescent="0.2">
      <c r="B495" s="216" t="s">
        <v>176</v>
      </c>
      <c r="C495" s="195"/>
      <c r="D495" s="200">
        <f>C495*H498</f>
        <v>0</v>
      </c>
      <c r="F495" s="266" t="s">
        <v>147</v>
      </c>
      <c r="G495" s="267" t="s">
        <v>145</v>
      </c>
      <c r="H495" s="114">
        <v>0</v>
      </c>
      <c r="I495" s="62"/>
      <c r="J495" s="47"/>
      <c r="K495" s="177" t="str">
        <f>B495</f>
        <v>[Category A]</v>
      </c>
      <c r="L495" s="181">
        <f>D495</f>
        <v>0</v>
      </c>
      <c r="M495" s="66"/>
      <c r="N495" s="43"/>
      <c r="O495" s="43"/>
      <c r="P495" s="43"/>
      <c r="Q495" s="43"/>
      <c r="R495" s="43"/>
    </row>
    <row r="496" spans="1:18" s="49" customFormat="1" ht="27.95" customHeight="1" thickBot="1" x14ac:dyDescent="0.25">
      <c r="B496" s="217" t="s">
        <v>177</v>
      </c>
      <c r="C496" s="196"/>
      <c r="D496" s="200">
        <f>C496*H498</f>
        <v>0</v>
      </c>
      <c r="F496" s="268" t="s">
        <v>148</v>
      </c>
      <c r="G496" s="269" t="s">
        <v>145</v>
      </c>
      <c r="H496" s="115">
        <f>SUM(H485:H495)</f>
        <v>0</v>
      </c>
      <c r="I496" s="64"/>
      <c r="J496" s="47"/>
      <c r="K496" s="177" t="str">
        <f>B496</f>
        <v>[Category B]</v>
      </c>
      <c r="L496" s="181">
        <f>D496</f>
        <v>0</v>
      </c>
      <c r="M496" s="66"/>
      <c r="N496" s="43"/>
      <c r="O496" s="43"/>
      <c r="P496" s="43"/>
      <c r="Q496" s="43"/>
      <c r="R496" s="43"/>
    </row>
    <row r="497" spans="1:18" s="49" customFormat="1" ht="27.95" customHeight="1" thickBot="1" x14ac:dyDescent="0.25">
      <c r="B497" s="96"/>
      <c r="C497" s="96"/>
      <c r="D497" s="96"/>
      <c r="F497" s="253" t="s">
        <v>106</v>
      </c>
      <c r="G497" s="254" t="s">
        <v>145</v>
      </c>
      <c r="H497" s="133"/>
      <c r="I497" s="134"/>
      <c r="J497" s="67"/>
      <c r="K497" s="177"/>
      <c r="L497" s="179"/>
      <c r="M497" s="66"/>
      <c r="N497" s="43"/>
      <c r="O497" s="43"/>
      <c r="P497" s="43"/>
      <c r="Q497" s="43"/>
      <c r="R497" s="43"/>
    </row>
    <row r="498" spans="1:18" s="49" customFormat="1" ht="27.95" customHeight="1" thickBot="1" x14ac:dyDescent="0.25">
      <c r="B498" s="96"/>
      <c r="C498" s="96"/>
      <c r="D498" s="96"/>
      <c r="F498" s="255" t="s">
        <v>149</v>
      </c>
      <c r="G498" s="256"/>
      <c r="H498" s="189">
        <f>SUM(H497,H496)</f>
        <v>0</v>
      </c>
      <c r="I498" s="190"/>
      <c r="J498" s="67"/>
      <c r="K498" s="177"/>
      <c r="L498" s="179"/>
      <c r="M498" s="66"/>
      <c r="N498" s="43"/>
      <c r="O498" s="43"/>
      <c r="P498" s="43"/>
      <c r="Q498" s="43"/>
      <c r="R498" s="43"/>
    </row>
    <row r="499" spans="1:18" s="49" customFormat="1" ht="27.95" customHeight="1" thickBot="1" x14ac:dyDescent="0.25">
      <c r="A499" s="59"/>
      <c r="B499" s="96"/>
      <c r="C499" s="96"/>
      <c r="D499" s="96"/>
      <c r="G499" s="25"/>
      <c r="H499" s="94"/>
      <c r="I499" s="96"/>
      <c r="J499" s="67"/>
      <c r="K499" s="177"/>
      <c r="L499" s="179"/>
      <c r="M499" s="66"/>
      <c r="N499" s="43"/>
      <c r="O499" s="43"/>
      <c r="P499" s="43"/>
      <c r="Q499" s="43"/>
      <c r="R499" s="43"/>
    </row>
    <row r="500" spans="1:18" s="49" customFormat="1" ht="27.95" customHeight="1" x14ac:dyDescent="0.2">
      <c r="A500" s="59">
        <f>(ROW()-3)/Offset_Contracts+1</f>
        <v>32.0625</v>
      </c>
      <c r="B500" s="263" t="s">
        <v>137</v>
      </c>
      <c r="C500" s="264"/>
      <c r="D500" s="265"/>
      <c r="F500" s="274" t="s">
        <v>138</v>
      </c>
      <c r="G500" s="275"/>
      <c r="H500" s="275"/>
      <c r="I500" s="58" t="s">
        <v>128</v>
      </c>
      <c r="J500" s="67"/>
      <c r="K500" s="177"/>
      <c r="L500" s="179"/>
      <c r="M500" s="66"/>
      <c r="N500" s="43"/>
      <c r="O500" s="43"/>
      <c r="P500" s="43"/>
      <c r="Q500" s="43"/>
      <c r="R500" s="43"/>
    </row>
    <row r="501" spans="1:18" s="49" customFormat="1" ht="27.95" customHeight="1" x14ac:dyDescent="0.2">
      <c r="B501" s="276" t="s">
        <v>188</v>
      </c>
      <c r="C501" s="277"/>
      <c r="D501" s="211"/>
      <c r="F501" s="266" t="s">
        <v>97</v>
      </c>
      <c r="G501" s="267"/>
      <c r="H501" s="114"/>
      <c r="I501" s="62"/>
      <c r="J501" s="47"/>
      <c r="K501" s="177"/>
      <c r="L501" s="179"/>
      <c r="M501" s="66"/>
      <c r="N501" s="43"/>
      <c r="O501" s="43"/>
      <c r="P501" s="43"/>
      <c r="Q501" s="43"/>
      <c r="R501" s="43"/>
    </row>
    <row r="502" spans="1:18" s="49" customFormat="1" ht="27.95" customHeight="1" x14ac:dyDescent="0.2">
      <c r="B502" s="276" t="s">
        <v>139</v>
      </c>
      <c r="C502" s="277"/>
      <c r="D502" s="211"/>
      <c r="F502" s="266" t="s">
        <v>98</v>
      </c>
      <c r="G502" s="267"/>
      <c r="H502" s="114"/>
      <c r="I502" s="62"/>
      <c r="J502" s="47"/>
      <c r="K502" s="177"/>
      <c r="L502" s="179"/>
      <c r="M502" s="66"/>
      <c r="N502" s="43"/>
      <c r="O502" s="43"/>
      <c r="P502" s="43"/>
      <c r="Q502" s="43"/>
      <c r="R502" s="43"/>
    </row>
    <row r="503" spans="1:18" s="49" customFormat="1" ht="27.95" customHeight="1" x14ac:dyDescent="0.2">
      <c r="B503" s="270" t="s">
        <v>140</v>
      </c>
      <c r="C503" s="271"/>
      <c r="D503" s="211"/>
      <c r="F503" s="266" t="s">
        <v>100</v>
      </c>
      <c r="G503" s="267"/>
      <c r="H503" s="114">
        <v>0</v>
      </c>
      <c r="I503" s="62"/>
      <c r="J503" s="47"/>
      <c r="K503" s="177"/>
      <c r="L503" s="179"/>
      <c r="M503" s="66"/>
      <c r="N503" s="43"/>
      <c r="O503" s="43"/>
      <c r="P503" s="43"/>
      <c r="Q503" s="43"/>
      <c r="R503" s="43"/>
    </row>
    <row r="504" spans="1:18" s="49" customFormat="1" ht="27.95" customHeight="1" x14ac:dyDescent="0.2">
      <c r="B504" s="270" t="s">
        <v>141</v>
      </c>
      <c r="C504" s="271"/>
      <c r="D504" s="211"/>
      <c r="F504" s="266" t="s">
        <v>101</v>
      </c>
      <c r="G504" s="267"/>
      <c r="H504" s="114">
        <v>0</v>
      </c>
      <c r="I504" s="62"/>
      <c r="J504" s="47"/>
      <c r="K504" s="177"/>
      <c r="L504" s="179"/>
      <c r="M504" s="66"/>
      <c r="N504" s="43"/>
      <c r="O504" s="43"/>
      <c r="P504" s="43"/>
      <c r="Q504" s="43"/>
      <c r="R504" s="43"/>
    </row>
    <row r="505" spans="1:18" s="49" customFormat="1" ht="27.95" customHeight="1" x14ac:dyDescent="0.2">
      <c r="B505" s="257" t="s">
        <v>142</v>
      </c>
      <c r="C505" s="258"/>
      <c r="D505" s="261"/>
      <c r="F505" s="266" t="s">
        <v>102</v>
      </c>
      <c r="G505" s="267"/>
      <c r="H505" s="114"/>
      <c r="I505" s="62"/>
      <c r="J505" s="47"/>
      <c r="K505" s="177"/>
      <c r="L505" s="179"/>
      <c r="M505" s="66"/>
      <c r="N505" s="43"/>
      <c r="O505" s="43"/>
      <c r="P505" s="43"/>
      <c r="Q505" s="43"/>
      <c r="R505" s="43"/>
    </row>
    <row r="506" spans="1:18" s="49" customFormat="1" ht="27.95" customHeight="1" x14ac:dyDescent="0.2">
      <c r="B506" s="272"/>
      <c r="C506" s="273"/>
      <c r="D506" s="261"/>
      <c r="F506" s="266" t="s">
        <v>103</v>
      </c>
      <c r="G506" s="267"/>
      <c r="H506" s="114"/>
      <c r="I506" s="62"/>
      <c r="J506" s="47"/>
      <c r="K506" s="177"/>
      <c r="L506" s="179"/>
      <c r="M506" s="66"/>
      <c r="N506" s="43"/>
      <c r="O506" s="43"/>
      <c r="P506" s="43"/>
      <c r="Q506" s="43"/>
      <c r="R506" s="43"/>
    </row>
    <row r="507" spans="1:18" s="49" customFormat="1" ht="27.95" customHeight="1" x14ac:dyDescent="0.2">
      <c r="B507" s="257" t="s">
        <v>143</v>
      </c>
      <c r="C507" s="258"/>
      <c r="D507" s="261"/>
      <c r="F507" s="213" t="s">
        <v>144</v>
      </c>
      <c r="G507" s="60" t="s">
        <v>145</v>
      </c>
      <c r="H507" s="114">
        <v>0</v>
      </c>
      <c r="I507" s="62"/>
      <c r="J507" s="47"/>
      <c r="K507" s="177"/>
      <c r="L507" s="179"/>
      <c r="M507" s="66"/>
      <c r="N507" s="43"/>
      <c r="O507" s="43"/>
      <c r="P507" s="43"/>
      <c r="Q507" s="43"/>
      <c r="R507" s="43"/>
    </row>
    <row r="508" spans="1:18" s="49" customFormat="1" ht="27.95" customHeight="1" thickBot="1" x14ac:dyDescent="0.25">
      <c r="B508" s="259"/>
      <c r="C508" s="260"/>
      <c r="D508" s="262"/>
      <c r="F508" s="213" t="s">
        <v>104</v>
      </c>
      <c r="G508" s="60" t="s">
        <v>145</v>
      </c>
      <c r="H508" s="114">
        <v>0</v>
      </c>
      <c r="I508" s="62"/>
      <c r="J508" s="47"/>
      <c r="K508" s="177"/>
      <c r="L508" s="179"/>
      <c r="M508" s="66"/>
      <c r="N508" s="43"/>
      <c r="O508" s="43"/>
      <c r="P508" s="43"/>
      <c r="Q508" s="43"/>
      <c r="R508" s="43"/>
    </row>
    <row r="509" spans="1:18" s="49" customFormat="1" ht="26.25" thickBot="1" x14ac:dyDescent="0.25">
      <c r="B509" s="263" t="s">
        <v>129</v>
      </c>
      <c r="C509" s="264"/>
      <c r="D509" s="265"/>
      <c r="F509" s="213" t="s">
        <v>104</v>
      </c>
      <c r="G509" s="60" t="s">
        <v>145</v>
      </c>
      <c r="H509" s="114">
        <v>0</v>
      </c>
      <c r="I509" s="62"/>
      <c r="J509" s="47"/>
      <c r="K509" s="177"/>
      <c r="L509" s="179"/>
      <c r="M509" s="66"/>
      <c r="N509" s="43"/>
      <c r="O509" s="43"/>
      <c r="P509" s="43"/>
      <c r="Q509" s="43"/>
      <c r="R509" s="43"/>
    </row>
    <row r="510" spans="1:18" s="49" customFormat="1" ht="27.95" customHeight="1" x14ac:dyDescent="0.2">
      <c r="B510" s="173" t="s">
        <v>130</v>
      </c>
      <c r="C510" s="174" t="s">
        <v>131</v>
      </c>
      <c r="D510" s="174" t="s">
        <v>146</v>
      </c>
      <c r="F510" s="213" t="s">
        <v>104</v>
      </c>
      <c r="G510" s="60" t="s">
        <v>145</v>
      </c>
      <c r="H510" s="114">
        <v>0</v>
      </c>
      <c r="I510" s="62"/>
      <c r="J510" s="47"/>
      <c r="K510" s="177"/>
      <c r="L510" s="179"/>
      <c r="M510" s="66"/>
      <c r="N510" s="43"/>
      <c r="O510" s="43"/>
      <c r="P510" s="43"/>
      <c r="Q510" s="43"/>
      <c r="R510" s="43"/>
    </row>
    <row r="511" spans="1:18" s="49" customFormat="1" ht="27.95" customHeight="1" x14ac:dyDescent="0.2">
      <c r="B511" s="216" t="s">
        <v>176</v>
      </c>
      <c r="C511" s="195"/>
      <c r="D511" s="200">
        <f>C511*H514</f>
        <v>0</v>
      </c>
      <c r="F511" s="266" t="s">
        <v>147</v>
      </c>
      <c r="G511" s="267" t="s">
        <v>145</v>
      </c>
      <c r="H511" s="114">
        <v>0</v>
      </c>
      <c r="I511" s="62"/>
      <c r="J511" s="47"/>
      <c r="K511" s="177" t="str">
        <f>B511</f>
        <v>[Category A]</v>
      </c>
      <c r="L511" s="181">
        <f>D511</f>
        <v>0</v>
      </c>
      <c r="M511" s="66"/>
      <c r="N511" s="43"/>
      <c r="O511" s="43"/>
      <c r="P511" s="43"/>
      <c r="Q511" s="43"/>
      <c r="R511" s="43"/>
    </row>
    <row r="512" spans="1:18" s="49" customFormat="1" ht="27.95" customHeight="1" thickBot="1" x14ac:dyDescent="0.25">
      <c r="B512" s="217" t="s">
        <v>177</v>
      </c>
      <c r="C512" s="196"/>
      <c r="D512" s="200">
        <f>C512*H514</f>
        <v>0</v>
      </c>
      <c r="F512" s="268" t="s">
        <v>148</v>
      </c>
      <c r="G512" s="269" t="s">
        <v>145</v>
      </c>
      <c r="H512" s="115">
        <f>SUM(H501:H511)</f>
        <v>0</v>
      </c>
      <c r="I512" s="64"/>
      <c r="J512" s="47"/>
      <c r="K512" s="177" t="str">
        <f>B512</f>
        <v>[Category B]</v>
      </c>
      <c r="L512" s="181">
        <f>D512</f>
        <v>0</v>
      </c>
      <c r="M512" s="66"/>
      <c r="N512" s="43"/>
      <c r="O512" s="43"/>
      <c r="P512" s="43"/>
      <c r="Q512" s="43"/>
      <c r="R512" s="43"/>
    </row>
    <row r="513" spans="1:18" s="49" customFormat="1" ht="27.95" customHeight="1" thickBot="1" x14ac:dyDescent="0.25">
      <c r="B513" s="96"/>
      <c r="C513" s="96"/>
      <c r="D513" s="96"/>
      <c r="F513" s="253" t="s">
        <v>106</v>
      </c>
      <c r="G513" s="254" t="s">
        <v>145</v>
      </c>
      <c r="H513" s="133"/>
      <c r="I513" s="134"/>
      <c r="J513" s="67"/>
      <c r="K513" s="177"/>
      <c r="L513" s="179"/>
      <c r="M513" s="66"/>
      <c r="N513" s="43"/>
      <c r="O513" s="43"/>
      <c r="P513" s="43"/>
      <c r="Q513" s="43"/>
      <c r="R513" s="43"/>
    </row>
    <row r="514" spans="1:18" s="49" customFormat="1" ht="27.95" customHeight="1" thickBot="1" x14ac:dyDescent="0.25">
      <c r="B514" s="96"/>
      <c r="C514" s="96"/>
      <c r="D514" s="96"/>
      <c r="F514" s="255" t="s">
        <v>149</v>
      </c>
      <c r="G514" s="256"/>
      <c r="H514" s="189">
        <f>SUM(H513,H512)</f>
        <v>0</v>
      </c>
      <c r="I514" s="190"/>
      <c r="J514" s="67"/>
      <c r="K514" s="177"/>
      <c r="L514" s="179"/>
      <c r="M514" s="66"/>
      <c r="N514" s="43"/>
      <c r="O514" s="43"/>
      <c r="P514" s="43"/>
      <c r="Q514" s="43"/>
      <c r="R514" s="43"/>
    </row>
    <row r="515" spans="1:18" s="49" customFormat="1" ht="27.95" customHeight="1" thickBot="1" x14ac:dyDescent="0.25">
      <c r="A515" s="59"/>
      <c r="B515" s="96"/>
      <c r="C515" s="96"/>
      <c r="D515" s="96"/>
      <c r="G515" s="25"/>
      <c r="H515" s="94"/>
      <c r="I515" s="96"/>
      <c r="J515" s="67"/>
      <c r="K515" s="177"/>
      <c r="L515" s="179"/>
      <c r="M515" s="66"/>
      <c r="N515" s="43"/>
      <c r="O515" s="43"/>
      <c r="P515" s="43"/>
      <c r="Q515" s="43"/>
      <c r="R515" s="43"/>
    </row>
    <row r="516" spans="1:18" s="49" customFormat="1" ht="27.95" customHeight="1" x14ac:dyDescent="0.2">
      <c r="A516" s="59">
        <f>(ROW()-3)/Offset_Contracts+1</f>
        <v>33.0625</v>
      </c>
      <c r="B516" s="263" t="s">
        <v>137</v>
      </c>
      <c r="C516" s="264"/>
      <c r="D516" s="265"/>
      <c r="F516" s="274" t="s">
        <v>138</v>
      </c>
      <c r="G516" s="275"/>
      <c r="H516" s="275"/>
      <c r="I516" s="58" t="s">
        <v>128</v>
      </c>
      <c r="J516" s="67"/>
      <c r="K516" s="177"/>
      <c r="L516" s="179"/>
      <c r="M516" s="66"/>
      <c r="N516" s="43"/>
      <c r="O516" s="43"/>
      <c r="P516" s="43"/>
      <c r="Q516" s="43"/>
      <c r="R516" s="43"/>
    </row>
    <row r="517" spans="1:18" s="49" customFormat="1" ht="27.95" customHeight="1" x14ac:dyDescent="0.2">
      <c r="B517" s="276" t="s">
        <v>188</v>
      </c>
      <c r="C517" s="277"/>
      <c r="D517" s="211"/>
      <c r="F517" s="266" t="s">
        <v>97</v>
      </c>
      <c r="G517" s="267"/>
      <c r="H517" s="114"/>
      <c r="I517" s="62"/>
      <c r="J517" s="47"/>
      <c r="K517" s="177"/>
      <c r="L517" s="179"/>
      <c r="M517" s="66"/>
      <c r="N517" s="43"/>
      <c r="O517" s="43"/>
      <c r="P517" s="43"/>
      <c r="Q517" s="43"/>
      <c r="R517" s="43"/>
    </row>
    <row r="518" spans="1:18" s="49" customFormat="1" ht="27.95" customHeight="1" x14ac:dyDescent="0.2">
      <c r="B518" s="276" t="s">
        <v>139</v>
      </c>
      <c r="C518" s="277"/>
      <c r="D518" s="211"/>
      <c r="F518" s="266" t="s">
        <v>98</v>
      </c>
      <c r="G518" s="267"/>
      <c r="H518" s="114"/>
      <c r="I518" s="62"/>
      <c r="J518" s="47"/>
      <c r="K518" s="177"/>
      <c r="L518" s="179"/>
      <c r="M518" s="66"/>
      <c r="N518" s="43"/>
      <c r="O518" s="43"/>
      <c r="P518" s="43"/>
      <c r="Q518" s="43"/>
      <c r="R518" s="43"/>
    </row>
    <row r="519" spans="1:18" s="49" customFormat="1" ht="27.95" customHeight="1" x14ac:dyDescent="0.2">
      <c r="B519" s="270" t="s">
        <v>140</v>
      </c>
      <c r="C519" s="271"/>
      <c r="D519" s="211"/>
      <c r="F519" s="266" t="s">
        <v>100</v>
      </c>
      <c r="G519" s="267"/>
      <c r="H519" s="114">
        <v>0</v>
      </c>
      <c r="I519" s="62"/>
      <c r="J519" s="47"/>
      <c r="K519" s="177"/>
      <c r="L519" s="179"/>
      <c r="M519" s="66"/>
      <c r="N519" s="43"/>
      <c r="O519" s="43"/>
      <c r="P519" s="43"/>
      <c r="Q519" s="43"/>
      <c r="R519" s="43"/>
    </row>
    <row r="520" spans="1:18" s="49" customFormat="1" ht="27.95" customHeight="1" x14ac:dyDescent="0.2">
      <c r="B520" s="270" t="s">
        <v>141</v>
      </c>
      <c r="C520" s="271"/>
      <c r="D520" s="211"/>
      <c r="F520" s="266" t="s">
        <v>101</v>
      </c>
      <c r="G520" s="267"/>
      <c r="H520" s="114">
        <v>0</v>
      </c>
      <c r="I520" s="62"/>
      <c r="J520" s="47"/>
      <c r="K520" s="177"/>
      <c r="L520" s="179"/>
      <c r="M520" s="66"/>
      <c r="N520" s="43"/>
      <c r="O520" s="43"/>
      <c r="P520" s="43"/>
      <c r="Q520" s="43"/>
      <c r="R520" s="43"/>
    </row>
    <row r="521" spans="1:18" s="49" customFormat="1" ht="27.95" customHeight="1" x14ac:dyDescent="0.2">
      <c r="B521" s="257" t="s">
        <v>142</v>
      </c>
      <c r="C521" s="258"/>
      <c r="D521" s="261"/>
      <c r="F521" s="266" t="s">
        <v>102</v>
      </c>
      <c r="G521" s="267"/>
      <c r="H521" s="114"/>
      <c r="I521" s="62"/>
      <c r="J521" s="47"/>
      <c r="K521" s="177"/>
      <c r="L521" s="179"/>
      <c r="M521" s="66"/>
      <c r="N521" s="43"/>
      <c r="O521" s="43"/>
      <c r="P521" s="43"/>
      <c r="Q521" s="43"/>
      <c r="R521" s="43"/>
    </row>
    <row r="522" spans="1:18" s="49" customFormat="1" ht="27.95" customHeight="1" x14ac:dyDescent="0.2">
      <c r="B522" s="272"/>
      <c r="C522" s="273"/>
      <c r="D522" s="261"/>
      <c r="F522" s="266" t="s">
        <v>103</v>
      </c>
      <c r="G522" s="267"/>
      <c r="H522" s="114"/>
      <c r="I522" s="62"/>
      <c r="J522" s="47"/>
      <c r="K522" s="177"/>
      <c r="L522" s="179"/>
      <c r="M522" s="66"/>
      <c r="N522" s="43"/>
      <c r="O522" s="43"/>
      <c r="P522" s="43"/>
      <c r="Q522" s="43"/>
      <c r="R522" s="43"/>
    </row>
    <row r="523" spans="1:18" s="49" customFormat="1" ht="27.95" customHeight="1" x14ac:dyDescent="0.2">
      <c r="B523" s="257" t="s">
        <v>143</v>
      </c>
      <c r="C523" s="258"/>
      <c r="D523" s="261"/>
      <c r="F523" s="213" t="s">
        <v>144</v>
      </c>
      <c r="G523" s="60" t="s">
        <v>145</v>
      </c>
      <c r="H523" s="114">
        <v>0</v>
      </c>
      <c r="I523" s="62"/>
      <c r="J523" s="47"/>
      <c r="K523" s="177"/>
      <c r="L523" s="179"/>
      <c r="M523" s="66"/>
      <c r="N523" s="43"/>
      <c r="O523" s="43"/>
      <c r="P523" s="43"/>
      <c r="Q523" s="43"/>
      <c r="R523" s="43"/>
    </row>
    <row r="524" spans="1:18" s="49" customFormat="1" ht="27.95" customHeight="1" thickBot="1" x14ac:dyDescent="0.25">
      <c r="B524" s="259"/>
      <c r="C524" s="260"/>
      <c r="D524" s="262"/>
      <c r="F524" s="213" t="s">
        <v>104</v>
      </c>
      <c r="G524" s="60" t="s">
        <v>145</v>
      </c>
      <c r="H524" s="114">
        <v>0</v>
      </c>
      <c r="I524" s="62"/>
      <c r="J524" s="47"/>
      <c r="K524" s="177"/>
      <c r="L524" s="179"/>
      <c r="M524" s="66"/>
      <c r="N524" s="43"/>
      <c r="O524" s="43"/>
      <c r="P524" s="43"/>
      <c r="Q524" s="43"/>
      <c r="R524" s="43"/>
    </row>
    <row r="525" spans="1:18" s="49" customFormat="1" ht="26.25" thickBot="1" x14ac:dyDescent="0.25">
      <c r="B525" s="263" t="s">
        <v>129</v>
      </c>
      <c r="C525" s="264"/>
      <c r="D525" s="265"/>
      <c r="F525" s="213" t="s">
        <v>104</v>
      </c>
      <c r="G525" s="60" t="s">
        <v>145</v>
      </c>
      <c r="H525" s="114">
        <v>0</v>
      </c>
      <c r="I525" s="62"/>
      <c r="J525" s="47"/>
      <c r="K525" s="177"/>
      <c r="L525" s="179"/>
      <c r="M525" s="66"/>
      <c r="N525" s="43"/>
      <c r="O525" s="43"/>
      <c r="P525" s="43"/>
      <c r="Q525" s="43"/>
      <c r="R525" s="43"/>
    </row>
    <row r="526" spans="1:18" s="49" customFormat="1" ht="27.95" customHeight="1" x14ac:dyDescent="0.2">
      <c r="B526" s="173" t="s">
        <v>130</v>
      </c>
      <c r="C526" s="174" t="s">
        <v>131</v>
      </c>
      <c r="D526" s="174" t="s">
        <v>146</v>
      </c>
      <c r="F526" s="213" t="s">
        <v>104</v>
      </c>
      <c r="G526" s="60" t="s">
        <v>145</v>
      </c>
      <c r="H526" s="114">
        <v>0</v>
      </c>
      <c r="I526" s="62"/>
      <c r="J526" s="47"/>
      <c r="K526" s="177"/>
      <c r="L526" s="179"/>
      <c r="M526" s="66"/>
      <c r="N526" s="43"/>
      <c r="O526" s="43"/>
      <c r="P526" s="43"/>
      <c r="Q526" s="43"/>
      <c r="R526" s="43"/>
    </row>
    <row r="527" spans="1:18" s="49" customFormat="1" ht="27.95" customHeight="1" x14ac:dyDescent="0.2">
      <c r="B527" s="216" t="s">
        <v>176</v>
      </c>
      <c r="C527" s="195"/>
      <c r="D527" s="200">
        <f>C527*H530</f>
        <v>0</v>
      </c>
      <c r="F527" s="266" t="s">
        <v>147</v>
      </c>
      <c r="G527" s="267" t="s">
        <v>145</v>
      </c>
      <c r="H527" s="114">
        <v>0</v>
      </c>
      <c r="I527" s="62"/>
      <c r="J527" s="47"/>
      <c r="K527" s="177" t="str">
        <f>B527</f>
        <v>[Category A]</v>
      </c>
      <c r="L527" s="181">
        <f>D527</f>
        <v>0</v>
      </c>
      <c r="M527" s="66"/>
      <c r="N527" s="43"/>
      <c r="O527" s="43"/>
      <c r="P527" s="43"/>
      <c r="Q527" s="43"/>
      <c r="R527" s="43"/>
    </row>
    <row r="528" spans="1:18" s="49" customFormat="1" ht="27.95" customHeight="1" thickBot="1" x14ac:dyDescent="0.25">
      <c r="B528" s="217" t="s">
        <v>177</v>
      </c>
      <c r="C528" s="196"/>
      <c r="D528" s="200">
        <f>C528*H530</f>
        <v>0</v>
      </c>
      <c r="F528" s="268" t="s">
        <v>148</v>
      </c>
      <c r="G528" s="269" t="s">
        <v>145</v>
      </c>
      <c r="H528" s="115">
        <f>SUM(H517:H527)</f>
        <v>0</v>
      </c>
      <c r="I528" s="64"/>
      <c r="J528" s="47"/>
      <c r="K528" s="177" t="str">
        <f>B528</f>
        <v>[Category B]</v>
      </c>
      <c r="L528" s="181">
        <f>D528</f>
        <v>0</v>
      </c>
      <c r="M528" s="66"/>
      <c r="N528" s="43"/>
      <c r="O528" s="43"/>
      <c r="P528" s="43"/>
      <c r="Q528" s="43"/>
      <c r="R528" s="43"/>
    </row>
    <row r="529" spans="1:18" s="49" customFormat="1" ht="27.95" customHeight="1" thickBot="1" x14ac:dyDescent="0.25">
      <c r="B529" s="96"/>
      <c r="C529" s="96"/>
      <c r="D529" s="96"/>
      <c r="F529" s="253" t="s">
        <v>106</v>
      </c>
      <c r="G529" s="254" t="s">
        <v>145</v>
      </c>
      <c r="H529" s="133"/>
      <c r="I529" s="134"/>
      <c r="J529" s="67"/>
      <c r="K529" s="177"/>
      <c r="L529" s="179"/>
      <c r="M529" s="66"/>
      <c r="N529" s="43"/>
      <c r="O529" s="43"/>
      <c r="P529" s="43"/>
      <c r="Q529" s="43"/>
      <c r="R529" s="43"/>
    </row>
    <row r="530" spans="1:18" s="49" customFormat="1" ht="27.95" customHeight="1" thickBot="1" x14ac:dyDescent="0.25">
      <c r="B530" s="96"/>
      <c r="C530" s="96"/>
      <c r="D530" s="96"/>
      <c r="F530" s="255" t="s">
        <v>149</v>
      </c>
      <c r="G530" s="256"/>
      <c r="H530" s="189">
        <f>SUM(H529,H528)</f>
        <v>0</v>
      </c>
      <c r="I530" s="190"/>
      <c r="J530" s="67"/>
      <c r="K530" s="177"/>
      <c r="L530" s="179"/>
      <c r="M530" s="66"/>
      <c r="N530" s="43"/>
      <c r="O530" s="43"/>
      <c r="P530" s="43"/>
      <c r="Q530" s="43"/>
      <c r="R530" s="43"/>
    </row>
    <row r="531" spans="1:18" s="49" customFormat="1" ht="27.95" customHeight="1" thickBot="1" x14ac:dyDescent="0.25">
      <c r="A531" s="59"/>
      <c r="B531" s="96"/>
      <c r="C531" s="96"/>
      <c r="D531" s="96"/>
      <c r="G531" s="25"/>
      <c r="H531" s="94"/>
      <c r="I531" s="96"/>
      <c r="J531" s="67"/>
      <c r="K531" s="177"/>
      <c r="L531" s="179"/>
      <c r="M531" s="66"/>
      <c r="N531" s="43"/>
      <c r="O531" s="43"/>
      <c r="P531" s="43"/>
      <c r="Q531" s="43"/>
      <c r="R531" s="43"/>
    </row>
    <row r="532" spans="1:18" s="49" customFormat="1" ht="27.95" customHeight="1" x14ac:dyDescent="0.2">
      <c r="A532" s="59">
        <f>(ROW()-3)/Offset_Contracts+1</f>
        <v>34.0625</v>
      </c>
      <c r="B532" s="263" t="s">
        <v>137</v>
      </c>
      <c r="C532" s="264"/>
      <c r="D532" s="265"/>
      <c r="F532" s="274" t="s">
        <v>138</v>
      </c>
      <c r="G532" s="275"/>
      <c r="H532" s="275"/>
      <c r="I532" s="58" t="s">
        <v>128</v>
      </c>
      <c r="J532" s="67"/>
      <c r="K532" s="177"/>
      <c r="L532" s="179"/>
      <c r="M532" s="66"/>
      <c r="N532" s="43"/>
      <c r="O532" s="43"/>
      <c r="P532" s="43"/>
      <c r="Q532" s="43"/>
      <c r="R532" s="43"/>
    </row>
    <row r="533" spans="1:18" s="49" customFormat="1" ht="27.95" customHeight="1" x14ac:dyDescent="0.2">
      <c r="B533" s="276" t="s">
        <v>188</v>
      </c>
      <c r="C533" s="277"/>
      <c r="D533" s="211"/>
      <c r="F533" s="266" t="s">
        <v>97</v>
      </c>
      <c r="G533" s="267"/>
      <c r="H533" s="114"/>
      <c r="I533" s="62"/>
      <c r="J533" s="47"/>
      <c r="K533" s="177"/>
      <c r="L533" s="179"/>
      <c r="M533" s="66"/>
      <c r="N533" s="43"/>
      <c r="O533" s="43"/>
      <c r="P533" s="43"/>
      <c r="Q533" s="43"/>
      <c r="R533" s="43"/>
    </row>
    <row r="534" spans="1:18" s="49" customFormat="1" ht="27.95" customHeight="1" x14ac:dyDescent="0.2">
      <c r="B534" s="276" t="s">
        <v>139</v>
      </c>
      <c r="C534" s="277"/>
      <c r="D534" s="211"/>
      <c r="F534" s="266" t="s">
        <v>98</v>
      </c>
      <c r="G534" s="267"/>
      <c r="H534" s="114"/>
      <c r="I534" s="62"/>
      <c r="J534" s="47"/>
      <c r="K534" s="177"/>
      <c r="L534" s="179"/>
      <c r="M534" s="66"/>
      <c r="N534" s="43"/>
      <c r="O534" s="43"/>
      <c r="P534" s="43"/>
      <c r="Q534" s="43"/>
      <c r="R534" s="43"/>
    </row>
    <row r="535" spans="1:18" s="49" customFormat="1" ht="27.95" customHeight="1" x14ac:dyDescent="0.2">
      <c r="B535" s="270" t="s">
        <v>140</v>
      </c>
      <c r="C535" s="271"/>
      <c r="D535" s="211"/>
      <c r="F535" s="266" t="s">
        <v>100</v>
      </c>
      <c r="G535" s="267"/>
      <c r="H535" s="114">
        <v>0</v>
      </c>
      <c r="I535" s="62"/>
      <c r="J535" s="47"/>
      <c r="K535" s="177"/>
      <c r="L535" s="179"/>
      <c r="M535" s="66"/>
      <c r="N535" s="43"/>
      <c r="O535" s="43"/>
      <c r="P535" s="43"/>
      <c r="Q535" s="43"/>
      <c r="R535" s="43"/>
    </row>
    <row r="536" spans="1:18" s="49" customFormat="1" ht="27.95" customHeight="1" x14ac:dyDescent="0.2">
      <c r="B536" s="270" t="s">
        <v>141</v>
      </c>
      <c r="C536" s="271"/>
      <c r="D536" s="211"/>
      <c r="F536" s="266" t="s">
        <v>101</v>
      </c>
      <c r="G536" s="267"/>
      <c r="H536" s="114">
        <v>0</v>
      </c>
      <c r="I536" s="62"/>
      <c r="J536" s="47"/>
      <c r="K536" s="177"/>
      <c r="L536" s="179"/>
      <c r="M536" s="66"/>
      <c r="N536" s="43"/>
      <c r="O536" s="43"/>
      <c r="P536" s="43"/>
      <c r="Q536" s="43"/>
      <c r="R536" s="43"/>
    </row>
    <row r="537" spans="1:18" s="49" customFormat="1" ht="27.95" customHeight="1" x14ac:dyDescent="0.2">
      <c r="B537" s="257" t="s">
        <v>142</v>
      </c>
      <c r="C537" s="258"/>
      <c r="D537" s="261"/>
      <c r="F537" s="266" t="s">
        <v>102</v>
      </c>
      <c r="G537" s="267"/>
      <c r="H537" s="114"/>
      <c r="I537" s="62"/>
      <c r="J537" s="47"/>
      <c r="K537" s="177"/>
      <c r="L537" s="179"/>
      <c r="M537" s="66"/>
      <c r="N537" s="43"/>
      <c r="O537" s="43"/>
      <c r="P537" s="43"/>
      <c r="Q537" s="43"/>
      <c r="R537" s="43"/>
    </row>
    <row r="538" spans="1:18" s="49" customFormat="1" ht="27.95" customHeight="1" x14ac:dyDescent="0.2">
      <c r="B538" s="272"/>
      <c r="C538" s="273"/>
      <c r="D538" s="261"/>
      <c r="F538" s="266" t="s">
        <v>103</v>
      </c>
      <c r="G538" s="267"/>
      <c r="H538" s="114"/>
      <c r="I538" s="62"/>
      <c r="J538" s="47"/>
      <c r="K538" s="177"/>
      <c r="L538" s="179"/>
      <c r="M538" s="66"/>
      <c r="N538" s="43"/>
      <c r="O538" s="43"/>
      <c r="P538" s="43"/>
      <c r="Q538" s="43"/>
      <c r="R538" s="43"/>
    </row>
    <row r="539" spans="1:18" s="49" customFormat="1" ht="27.95" customHeight="1" x14ac:dyDescent="0.2">
      <c r="B539" s="257" t="s">
        <v>143</v>
      </c>
      <c r="C539" s="258"/>
      <c r="D539" s="261"/>
      <c r="F539" s="213" t="s">
        <v>144</v>
      </c>
      <c r="G539" s="60" t="s">
        <v>145</v>
      </c>
      <c r="H539" s="114">
        <v>0</v>
      </c>
      <c r="I539" s="62"/>
      <c r="J539" s="47"/>
      <c r="K539" s="177"/>
      <c r="L539" s="179"/>
      <c r="M539" s="66"/>
      <c r="N539" s="43"/>
      <c r="O539" s="43"/>
      <c r="P539" s="43"/>
      <c r="Q539" s="43"/>
      <c r="R539" s="43"/>
    </row>
    <row r="540" spans="1:18" s="49" customFormat="1" ht="27.95" customHeight="1" thickBot="1" x14ac:dyDescent="0.25">
      <c r="B540" s="259"/>
      <c r="C540" s="260"/>
      <c r="D540" s="262"/>
      <c r="F540" s="213" t="s">
        <v>104</v>
      </c>
      <c r="G540" s="60" t="s">
        <v>145</v>
      </c>
      <c r="H540" s="114">
        <v>0</v>
      </c>
      <c r="I540" s="62"/>
      <c r="J540" s="47"/>
      <c r="K540" s="177"/>
      <c r="L540" s="179"/>
      <c r="M540" s="66"/>
      <c r="N540" s="43"/>
      <c r="O540" s="43"/>
      <c r="P540" s="43"/>
      <c r="Q540" s="43"/>
      <c r="R540" s="43"/>
    </row>
    <row r="541" spans="1:18" s="49" customFormat="1" ht="26.25" thickBot="1" x14ac:dyDescent="0.25">
      <c r="B541" s="263" t="s">
        <v>129</v>
      </c>
      <c r="C541" s="264"/>
      <c r="D541" s="265"/>
      <c r="F541" s="213" t="s">
        <v>104</v>
      </c>
      <c r="G541" s="60" t="s">
        <v>145</v>
      </c>
      <c r="H541" s="114">
        <v>0</v>
      </c>
      <c r="I541" s="62"/>
      <c r="J541" s="47"/>
      <c r="K541" s="177"/>
      <c r="L541" s="179"/>
      <c r="M541" s="66"/>
      <c r="N541" s="43"/>
      <c r="O541" s="43"/>
      <c r="P541" s="43"/>
      <c r="Q541" s="43"/>
      <c r="R541" s="43"/>
    </row>
    <row r="542" spans="1:18" s="49" customFormat="1" ht="27.95" customHeight="1" x14ac:dyDescent="0.2">
      <c r="B542" s="173" t="s">
        <v>130</v>
      </c>
      <c r="C542" s="174" t="s">
        <v>131</v>
      </c>
      <c r="D542" s="174" t="s">
        <v>146</v>
      </c>
      <c r="F542" s="213" t="s">
        <v>104</v>
      </c>
      <c r="G542" s="60" t="s">
        <v>145</v>
      </c>
      <c r="H542" s="114">
        <v>0</v>
      </c>
      <c r="I542" s="62"/>
      <c r="J542" s="47"/>
      <c r="K542" s="177"/>
      <c r="L542" s="179"/>
      <c r="M542" s="66"/>
      <c r="N542" s="43"/>
      <c r="O542" s="43"/>
      <c r="P542" s="43"/>
      <c r="Q542" s="43"/>
      <c r="R542" s="43"/>
    </row>
    <row r="543" spans="1:18" s="49" customFormat="1" ht="27.95" customHeight="1" x14ac:dyDescent="0.2">
      <c r="B543" s="216" t="s">
        <v>176</v>
      </c>
      <c r="C543" s="195"/>
      <c r="D543" s="200">
        <f>C543*H546</f>
        <v>0</v>
      </c>
      <c r="F543" s="266" t="s">
        <v>147</v>
      </c>
      <c r="G543" s="267" t="s">
        <v>145</v>
      </c>
      <c r="H543" s="114">
        <v>0</v>
      </c>
      <c r="I543" s="62"/>
      <c r="J543" s="47"/>
      <c r="K543" s="177" t="str">
        <f>B543</f>
        <v>[Category A]</v>
      </c>
      <c r="L543" s="181">
        <f>D543</f>
        <v>0</v>
      </c>
      <c r="M543" s="66"/>
      <c r="N543" s="43"/>
      <c r="O543" s="43"/>
      <c r="P543" s="43"/>
      <c r="Q543" s="43"/>
      <c r="R543" s="43"/>
    </row>
    <row r="544" spans="1:18" s="49" customFormat="1" ht="27.95" customHeight="1" thickBot="1" x14ac:dyDescent="0.25">
      <c r="B544" s="217" t="s">
        <v>177</v>
      </c>
      <c r="C544" s="196"/>
      <c r="D544" s="200">
        <f>C544*H546</f>
        <v>0</v>
      </c>
      <c r="F544" s="268" t="s">
        <v>148</v>
      </c>
      <c r="G544" s="269" t="s">
        <v>145</v>
      </c>
      <c r="H544" s="115">
        <f>SUM(H533:H543)</f>
        <v>0</v>
      </c>
      <c r="I544" s="64"/>
      <c r="J544" s="47"/>
      <c r="K544" s="177" t="str">
        <f>B544</f>
        <v>[Category B]</v>
      </c>
      <c r="L544" s="181">
        <f>D544</f>
        <v>0</v>
      </c>
      <c r="M544" s="66"/>
      <c r="N544" s="43"/>
      <c r="O544" s="43"/>
      <c r="P544" s="43"/>
      <c r="Q544" s="43"/>
      <c r="R544" s="43"/>
    </row>
    <row r="545" spans="1:18" s="49" customFormat="1" ht="27.95" customHeight="1" thickBot="1" x14ac:dyDescent="0.25">
      <c r="B545" s="96"/>
      <c r="C545" s="96"/>
      <c r="D545" s="96"/>
      <c r="F545" s="253" t="s">
        <v>106</v>
      </c>
      <c r="G545" s="254" t="s">
        <v>145</v>
      </c>
      <c r="H545" s="133"/>
      <c r="I545" s="134"/>
      <c r="J545" s="67"/>
      <c r="K545" s="177"/>
      <c r="L545" s="179"/>
      <c r="M545" s="66"/>
      <c r="N545" s="43"/>
      <c r="O545" s="43"/>
      <c r="P545" s="43"/>
      <c r="Q545" s="43"/>
      <c r="R545" s="43"/>
    </row>
    <row r="546" spans="1:18" s="49" customFormat="1" ht="27.95" customHeight="1" thickBot="1" x14ac:dyDescent="0.25">
      <c r="B546" s="96"/>
      <c r="C546" s="96"/>
      <c r="D546" s="96"/>
      <c r="F546" s="255" t="s">
        <v>149</v>
      </c>
      <c r="G546" s="256"/>
      <c r="H546" s="189">
        <f>SUM(H545,H544)</f>
        <v>0</v>
      </c>
      <c r="I546" s="190"/>
      <c r="J546" s="67"/>
      <c r="K546" s="177"/>
      <c r="L546" s="179"/>
      <c r="M546" s="66"/>
      <c r="N546" s="43"/>
      <c r="O546" s="43"/>
      <c r="P546" s="43"/>
      <c r="Q546" s="43"/>
      <c r="R546" s="43"/>
    </row>
    <row r="547" spans="1:18" s="49" customFormat="1" ht="27.95" customHeight="1" thickBot="1" x14ac:dyDescent="0.25">
      <c r="A547" s="59"/>
      <c r="B547" s="96"/>
      <c r="C547" s="96"/>
      <c r="D547" s="96"/>
      <c r="G547" s="25"/>
      <c r="H547" s="94"/>
      <c r="I547" s="96"/>
      <c r="J547" s="67"/>
      <c r="K547" s="177"/>
      <c r="L547" s="179"/>
      <c r="M547" s="66"/>
      <c r="N547" s="43"/>
      <c r="O547" s="43"/>
      <c r="P547" s="43"/>
      <c r="Q547" s="43"/>
      <c r="R547" s="43"/>
    </row>
    <row r="548" spans="1:18" s="49" customFormat="1" ht="27.95" customHeight="1" x14ac:dyDescent="0.2">
      <c r="A548" s="59">
        <f>(ROW()-3)/Offset_Contracts+1</f>
        <v>35.0625</v>
      </c>
      <c r="B548" s="263" t="s">
        <v>137</v>
      </c>
      <c r="C548" s="264"/>
      <c r="D548" s="265"/>
      <c r="F548" s="274" t="s">
        <v>138</v>
      </c>
      <c r="G548" s="275"/>
      <c r="H548" s="275"/>
      <c r="I548" s="58" t="s">
        <v>128</v>
      </c>
      <c r="J548" s="67"/>
      <c r="K548" s="177"/>
      <c r="L548" s="179"/>
      <c r="M548" s="66"/>
      <c r="N548" s="43"/>
      <c r="O548" s="43"/>
      <c r="P548" s="43"/>
      <c r="Q548" s="43"/>
      <c r="R548" s="43"/>
    </row>
    <row r="549" spans="1:18" s="49" customFormat="1" ht="27.95" customHeight="1" x14ac:dyDescent="0.2">
      <c r="B549" s="276" t="s">
        <v>188</v>
      </c>
      <c r="C549" s="277"/>
      <c r="D549" s="211"/>
      <c r="F549" s="266" t="s">
        <v>97</v>
      </c>
      <c r="G549" s="267"/>
      <c r="H549" s="114"/>
      <c r="I549" s="62"/>
      <c r="J549" s="47"/>
      <c r="K549" s="177"/>
      <c r="L549" s="179"/>
      <c r="M549" s="66"/>
      <c r="N549" s="43"/>
      <c r="O549" s="43"/>
      <c r="P549" s="43"/>
      <c r="Q549" s="43"/>
      <c r="R549" s="43"/>
    </row>
    <row r="550" spans="1:18" s="49" customFormat="1" ht="27.95" customHeight="1" x14ac:dyDescent="0.2">
      <c r="B550" s="276" t="s">
        <v>139</v>
      </c>
      <c r="C550" s="277"/>
      <c r="D550" s="211"/>
      <c r="F550" s="266" t="s">
        <v>98</v>
      </c>
      <c r="G550" s="267"/>
      <c r="H550" s="114"/>
      <c r="I550" s="62"/>
      <c r="J550" s="47"/>
      <c r="K550" s="177"/>
      <c r="L550" s="179"/>
      <c r="M550" s="66"/>
      <c r="N550" s="43"/>
      <c r="O550" s="43"/>
      <c r="P550" s="43"/>
      <c r="Q550" s="43"/>
      <c r="R550" s="43"/>
    </row>
    <row r="551" spans="1:18" s="49" customFormat="1" ht="27.95" customHeight="1" x14ac:dyDescent="0.2">
      <c r="B551" s="270" t="s">
        <v>140</v>
      </c>
      <c r="C551" s="271"/>
      <c r="D551" s="211"/>
      <c r="F551" s="266" t="s">
        <v>100</v>
      </c>
      <c r="G551" s="267"/>
      <c r="H551" s="114">
        <v>0</v>
      </c>
      <c r="I551" s="62"/>
      <c r="J551" s="47"/>
      <c r="K551" s="177"/>
      <c r="L551" s="179"/>
      <c r="M551" s="66"/>
      <c r="N551" s="43"/>
      <c r="O551" s="43"/>
      <c r="P551" s="43"/>
      <c r="Q551" s="43"/>
      <c r="R551" s="43"/>
    </row>
    <row r="552" spans="1:18" s="49" customFormat="1" ht="27.95" customHeight="1" x14ac:dyDescent="0.2">
      <c r="B552" s="270" t="s">
        <v>141</v>
      </c>
      <c r="C552" s="271"/>
      <c r="D552" s="211"/>
      <c r="F552" s="266" t="s">
        <v>101</v>
      </c>
      <c r="G552" s="267"/>
      <c r="H552" s="114">
        <v>0</v>
      </c>
      <c r="I552" s="62"/>
      <c r="J552" s="47"/>
      <c r="K552" s="177"/>
      <c r="L552" s="179"/>
      <c r="M552" s="66"/>
      <c r="N552" s="43"/>
      <c r="O552" s="43"/>
      <c r="P552" s="43"/>
      <c r="Q552" s="43"/>
      <c r="R552" s="43"/>
    </row>
    <row r="553" spans="1:18" s="49" customFormat="1" ht="27.95" customHeight="1" x14ac:dyDescent="0.2">
      <c r="B553" s="257" t="s">
        <v>142</v>
      </c>
      <c r="C553" s="258"/>
      <c r="D553" s="261"/>
      <c r="F553" s="266" t="s">
        <v>102</v>
      </c>
      <c r="G553" s="267"/>
      <c r="H553" s="114"/>
      <c r="I553" s="62"/>
      <c r="J553" s="47"/>
      <c r="K553" s="177"/>
      <c r="L553" s="179"/>
      <c r="M553" s="66"/>
      <c r="N553" s="43"/>
      <c r="O553" s="43"/>
      <c r="P553" s="43"/>
      <c r="Q553" s="43"/>
      <c r="R553" s="43"/>
    </row>
    <row r="554" spans="1:18" s="49" customFormat="1" ht="27.95" customHeight="1" x14ac:dyDescent="0.2">
      <c r="B554" s="272"/>
      <c r="C554" s="273"/>
      <c r="D554" s="261"/>
      <c r="F554" s="266" t="s">
        <v>103</v>
      </c>
      <c r="G554" s="267"/>
      <c r="H554" s="114"/>
      <c r="I554" s="62"/>
      <c r="J554" s="47"/>
      <c r="K554" s="177"/>
      <c r="L554" s="179"/>
      <c r="M554" s="66"/>
      <c r="N554" s="43"/>
      <c r="O554" s="43"/>
      <c r="P554" s="43"/>
      <c r="Q554" s="43"/>
      <c r="R554" s="43"/>
    </row>
    <row r="555" spans="1:18" s="49" customFormat="1" ht="27.95" customHeight="1" x14ac:dyDescent="0.2">
      <c r="B555" s="257" t="s">
        <v>143</v>
      </c>
      <c r="C555" s="258"/>
      <c r="D555" s="261"/>
      <c r="F555" s="213" t="s">
        <v>144</v>
      </c>
      <c r="G555" s="60" t="s">
        <v>145</v>
      </c>
      <c r="H555" s="114">
        <v>0</v>
      </c>
      <c r="I555" s="62"/>
      <c r="J555" s="47"/>
      <c r="K555" s="177"/>
      <c r="L555" s="179"/>
      <c r="M555" s="66"/>
      <c r="N555" s="43"/>
      <c r="O555" s="43"/>
      <c r="P555" s="43"/>
      <c r="Q555" s="43"/>
      <c r="R555" s="43"/>
    </row>
    <row r="556" spans="1:18" s="49" customFormat="1" ht="27.95" customHeight="1" thickBot="1" x14ac:dyDescent="0.25">
      <c r="B556" s="259"/>
      <c r="C556" s="260"/>
      <c r="D556" s="262"/>
      <c r="F556" s="213" t="s">
        <v>104</v>
      </c>
      <c r="G556" s="60" t="s">
        <v>145</v>
      </c>
      <c r="H556" s="114">
        <v>0</v>
      </c>
      <c r="I556" s="62"/>
      <c r="J556" s="47"/>
      <c r="K556" s="177"/>
      <c r="L556" s="179"/>
      <c r="M556" s="66"/>
      <c r="N556" s="43"/>
      <c r="O556" s="43"/>
      <c r="P556" s="43"/>
      <c r="Q556" s="43"/>
      <c r="R556" s="43"/>
    </row>
    <row r="557" spans="1:18" s="49" customFormat="1" ht="26.25" thickBot="1" x14ac:dyDescent="0.25">
      <c r="B557" s="263" t="s">
        <v>129</v>
      </c>
      <c r="C557" s="264"/>
      <c r="D557" s="265"/>
      <c r="F557" s="213" t="s">
        <v>104</v>
      </c>
      <c r="G557" s="60" t="s">
        <v>145</v>
      </c>
      <c r="H557" s="114">
        <v>0</v>
      </c>
      <c r="I557" s="62"/>
      <c r="J557" s="47"/>
      <c r="K557" s="177"/>
      <c r="L557" s="179"/>
      <c r="M557" s="66"/>
      <c r="N557" s="43"/>
      <c r="O557" s="43"/>
      <c r="P557" s="43"/>
      <c r="Q557" s="43"/>
      <c r="R557" s="43"/>
    </row>
    <row r="558" spans="1:18" s="49" customFormat="1" ht="27.95" customHeight="1" x14ac:dyDescent="0.2">
      <c r="B558" s="173" t="s">
        <v>130</v>
      </c>
      <c r="C558" s="174" t="s">
        <v>131</v>
      </c>
      <c r="D558" s="174" t="s">
        <v>146</v>
      </c>
      <c r="F558" s="213" t="s">
        <v>104</v>
      </c>
      <c r="G558" s="60" t="s">
        <v>145</v>
      </c>
      <c r="H558" s="114">
        <v>0</v>
      </c>
      <c r="I558" s="62"/>
      <c r="J558" s="47"/>
      <c r="K558" s="177"/>
      <c r="L558" s="179"/>
      <c r="M558" s="66"/>
      <c r="N558" s="43"/>
      <c r="O558" s="43"/>
      <c r="P558" s="43"/>
      <c r="Q558" s="43"/>
      <c r="R558" s="43"/>
    </row>
    <row r="559" spans="1:18" s="49" customFormat="1" ht="27.95" customHeight="1" x14ac:dyDescent="0.2">
      <c r="B559" s="216" t="s">
        <v>176</v>
      </c>
      <c r="C559" s="195"/>
      <c r="D559" s="200">
        <f>C559*H562</f>
        <v>0</v>
      </c>
      <c r="F559" s="266" t="s">
        <v>147</v>
      </c>
      <c r="G559" s="267" t="s">
        <v>145</v>
      </c>
      <c r="H559" s="114">
        <v>0</v>
      </c>
      <c r="I559" s="62"/>
      <c r="J559" s="47"/>
      <c r="K559" s="177" t="str">
        <f>B559</f>
        <v>[Category A]</v>
      </c>
      <c r="L559" s="181">
        <f>D559</f>
        <v>0</v>
      </c>
      <c r="M559" s="66"/>
      <c r="N559" s="43"/>
      <c r="O559" s="43"/>
      <c r="P559" s="43"/>
      <c r="Q559" s="43"/>
      <c r="R559" s="43"/>
    </row>
    <row r="560" spans="1:18" s="49" customFormat="1" ht="27.95" customHeight="1" thickBot="1" x14ac:dyDescent="0.25">
      <c r="B560" s="217" t="s">
        <v>177</v>
      </c>
      <c r="C560" s="196"/>
      <c r="D560" s="200">
        <f>C560*H562</f>
        <v>0</v>
      </c>
      <c r="F560" s="268" t="s">
        <v>148</v>
      </c>
      <c r="G560" s="269" t="s">
        <v>145</v>
      </c>
      <c r="H560" s="115">
        <f>SUM(H549:H559)</f>
        <v>0</v>
      </c>
      <c r="I560" s="64"/>
      <c r="J560" s="47"/>
      <c r="K560" s="177" t="str">
        <f>B560</f>
        <v>[Category B]</v>
      </c>
      <c r="L560" s="181">
        <f>D560</f>
        <v>0</v>
      </c>
      <c r="M560" s="66"/>
      <c r="N560" s="43"/>
      <c r="O560" s="43"/>
      <c r="P560" s="43"/>
      <c r="Q560" s="43"/>
      <c r="R560" s="43"/>
    </row>
    <row r="561" spans="1:18" s="49" customFormat="1" ht="27.95" customHeight="1" thickBot="1" x14ac:dyDescent="0.25">
      <c r="B561" s="96"/>
      <c r="C561" s="96"/>
      <c r="D561" s="96"/>
      <c r="F561" s="253" t="s">
        <v>106</v>
      </c>
      <c r="G561" s="254" t="s">
        <v>145</v>
      </c>
      <c r="H561" s="133"/>
      <c r="I561" s="134"/>
      <c r="J561" s="67"/>
      <c r="K561" s="177"/>
      <c r="L561" s="179"/>
      <c r="M561" s="66"/>
      <c r="N561" s="43"/>
      <c r="O561" s="43"/>
      <c r="P561" s="43"/>
      <c r="Q561" s="43"/>
      <c r="R561" s="43"/>
    </row>
    <row r="562" spans="1:18" s="49" customFormat="1" ht="27.95" customHeight="1" thickBot="1" x14ac:dyDescent="0.25">
      <c r="B562" s="96"/>
      <c r="C562" s="96"/>
      <c r="D562" s="96"/>
      <c r="F562" s="255" t="s">
        <v>149</v>
      </c>
      <c r="G562" s="256"/>
      <c r="H562" s="189">
        <f>SUM(H561,H560)</f>
        <v>0</v>
      </c>
      <c r="I562" s="190"/>
      <c r="J562" s="67"/>
      <c r="K562" s="177"/>
      <c r="L562" s="179"/>
      <c r="M562" s="66"/>
      <c r="N562" s="43"/>
      <c r="O562" s="43"/>
      <c r="P562" s="43"/>
      <c r="Q562" s="43"/>
      <c r="R562" s="43"/>
    </row>
    <row r="563" spans="1:18" s="49" customFormat="1" ht="27.95" customHeight="1" thickBot="1" x14ac:dyDescent="0.25">
      <c r="A563" s="59"/>
      <c r="B563" s="96"/>
      <c r="C563" s="96"/>
      <c r="D563" s="96"/>
      <c r="G563" s="25"/>
      <c r="H563" s="94"/>
      <c r="I563" s="96"/>
      <c r="J563" s="67"/>
      <c r="K563" s="177"/>
      <c r="L563" s="179"/>
      <c r="M563" s="66"/>
      <c r="N563" s="43"/>
      <c r="O563" s="43"/>
      <c r="P563" s="43"/>
      <c r="Q563" s="43"/>
      <c r="R563" s="43"/>
    </row>
    <row r="564" spans="1:18" s="49" customFormat="1" ht="27.95" customHeight="1" x14ac:dyDescent="0.2">
      <c r="A564" s="59">
        <f>(ROW()-3)/Offset_Contracts+1</f>
        <v>36.0625</v>
      </c>
      <c r="B564" s="263" t="s">
        <v>137</v>
      </c>
      <c r="C564" s="264"/>
      <c r="D564" s="265"/>
      <c r="F564" s="274" t="s">
        <v>138</v>
      </c>
      <c r="G564" s="275"/>
      <c r="H564" s="275"/>
      <c r="I564" s="58" t="s">
        <v>128</v>
      </c>
      <c r="J564" s="67"/>
      <c r="K564" s="177"/>
      <c r="L564" s="179"/>
      <c r="M564" s="66"/>
      <c r="N564" s="43"/>
      <c r="O564" s="43"/>
      <c r="P564" s="43"/>
      <c r="Q564" s="43"/>
      <c r="R564" s="43"/>
    </row>
    <row r="565" spans="1:18" s="49" customFormat="1" ht="27.95" customHeight="1" x14ac:dyDescent="0.2">
      <c r="B565" s="276" t="s">
        <v>188</v>
      </c>
      <c r="C565" s="277"/>
      <c r="D565" s="211"/>
      <c r="F565" s="266" t="s">
        <v>97</v>
      </c>
      <c r="G565" s="267"/>
      <c r="H565" s="114"/>
      <c r="I565" s="62"/>
      <c r="J565" s="47"/>
      <c r="K565" s="177"/>
      <c r="L565" s="179"/>
      <c r="M565" s="66"/>
      <c r="N565" s="43"/>
      <c r="O565" s="43"/>
      <c r="P565" s="43"/>
      <c r="Q565" s="43"/>
      <c r="R565" s="43"/>
    </row>
    <row r="566" spans="1:18" s="49" customFormat="1" ht="27.95" customHeight="1" x14ac:dyDescent="0.2">
      <c r="B566" s="276" t="s">
        <v>139</v>
      </c>
      <c r="C566" s="277"/>
      <c r="D566" s="211"/>
      <c r="F566" s="266" t="s">
        <v>98</v>
      </c>
      <c r="G566" s="267"/>
      <c r="H566" s="114"/>
      <c r="I566" s="62"/>
      <c r="J566" s="47"/>
      <c r="K566" s="177"/>
      <c r="L566" s="179"/>
      <c r="M566" s="66"/>
      <c r="N566" s="43"/>
      <c r="O566" s="43"/>
      <c r="P566" s="43"/>
      <c r="Q566" s="43"/>
      <c r="R566" s="43"/>
    </row>
    <row r="567" spans="1:18" s="49" customFormat="1" ht="27.95" customHeight="1" x14ac:dyDescent="0.2">
      <c r="B567" s="270" t="s">
        <v>140</v>
      </c>
      <c r="C567" s="271"/>
      <c r="D567" s="211"/>
      <c r="F567" s="266" t="s">
        <v>100</v>
      </c>
      <c r="G567" s="267"/>
      <c r="H567" s="114">
        <v>0</v>
      </c>
      <c r="I567" s="62"/>
      <c r="J567" s="47"/>
      <c r="K567" s="177"/>
      <c r="L567" s="179"/>
      <c r="M567" s="66"/>
      <c r="N567" s="43"/>
      <c r="O567" s="43"/>
      <c r="P567" s="43"/>
      <c r="Q567" s="43"/>
      <c r="R567" s="43"/>
    </row>
    <row r="568" spans="1:18" s="49" customFormat="1" ht="27.95" customHeight="1" x14ac:dyDescent="0.2">
      <c r="B568" s="270" t="s">
        <v>141</v>
      </c>
      <c r="C568" s="271"/>
      <c r="D568" s="211"/>
      <c r="F568" s="266" t="s">
        <v>101</v>
      </c>
      <c r="G568" s="267"/>
      <c r="H568" s="114">
        <v>0</v>
      </c>
      <c r="I568" s="62"/>
      <c r="J568" s="47"/>
      <c r="K568" s="177"/>
      <c r="L568" s="179"/>
      <c r="M568" s="66"/>
      <c r="N568" s="43"/>
      <c r="O568" s="43"/>
      <c r="P568" s="43"/>
      <c r="Q568" s="43"/>
      <c r="R568" s="43"/>
    </row>
    <row r="569" spans="1:18" s="49" customFormat="1" ht="27.95" customHeight="1" x14ac:dyDescent="0.2">
      <c r="B569" s="257" t="s">
        <v>142</v>
      </c>
      <c r="C569" s="258"/>
      <c r="D569" s="261"/>
      <c r="F569" s="266" t="s">
        <v>102</v>
      </c>
      <c r="G569" s="267"/>
      <c r="H569" s="114"/>
      <c r="I569" s="62"/>
      <c r="J569" s="47"/>
      <c r="K569" s="177"/>
      <c r="L569" s="179"/>
      <c r="M569" s="66"/>
      <c r="N569" s="43"/>
      <c r="O569" s="43"/>
      <c r="P569" s="43"/>
      <c r="Q569" s="43"/>
      <c r="R569" s="43"/>
    </row>
    <row r="570" spans="1:18" s="49" customFormat="1" ht="27.95" customHeight="1" x14ac:dyDescent="0.2">
      <c r="B570" s="272"/>
      <c r="C570" s="273"/>
      <c r="D570" s="261"/>
      <c r="F570" s="266" t="s">
        <v>103</v>
      </c>
      <c r="G570" s="267"/>
      <c r="H570" s="114"/>
      <c r="I570" s="62"/>
      <c r="J570" s="47"/>
      <c r="K570" s="177"/>
      <c r="L570" s="179"/>
      <c r="M570" s="66"/>
      <c r="N570" s="43"/>
      <c r="O570" s="43"/>
      <c r="P570" s="43"/>
      <c r="Q570" s="43"/>
      <c r="R570" s="43"/>
    </row>
    <row r="571" spans="1:18" s="49" customFormat="1" ht="27.95" customHeight="1" x14ac:dyDescent="0.2">
      <c r="B571" s="257" t="s">
        <v>143</v>
      </c>
      <c r="C571" s="258"/>
      <c r="D571" s="261"/>
      <c r="F571" s="213" t="s">
        <v>144</v>
      </c>
      <c r="G571" s="60" t="s">
        <v>145</v>
      </c>
      <c r="H571" s="114">
        <v>0</v>
      </c>
      <c r="I571" s="62"/>
      <c r="J571" s="47"/>
      <c r="K571" s="177"/>
      <c r="L571" s="179"/>
      <c r="M571" s="66"/>
      <c r="N571" s="43"/>
      <c r="O571" s="43"/>
      <c r="P571" s="43"/>
      <c r="Q571" s="43"/>
      <c r="R571" s="43"/>
    </row>
    <row r="572" spans="1:18" s="49" customFormat="1" ht="27.95" customHeight="1" thickBot="1" x14ac:dyDescent="0.25">
      <c r="B572" s="259"/>
      <c r="C572" s="260"/>
      <c r="D572" s="262"/>
      <c r="F572" s="213" t="s">
        <v>104</v>
      </c>
      <c r="G572" s="60" t="s">
        <v>145</v>
      </c>
      <c r="H572" s="114">
        <v>0</v>
      </c>
      <c r="I572" s="62"/>
      <c r="J572" s="47"/>
      <c r="K572" s="177"/>
      <c r="L572" s="179"/>
      <c r="M572" s="66"/>
      <c r="N572" s="43"/>
      <c r="O572" s="43"/>
      <c r="P572" s="43"/>
      <c r="Q572" s="43"/>
      <c r="R572" s="43"/>
    </row>
    <row r="573" spans="1:18" s="49" customFormat="1" ht="26.25" thickBot="1" x14ac:dyDescent="0.25">
      <c r="B573" s="263" t="s">
        <v>129</v>
      </c>
      <c r="C573" s="264"/>
      <c r="D573" s="265"/>
      <c r="F573" s="213" t="s">
        <v>104</v>
      </c>
      <c r="G573" s="60" t="s">
        <v>145</v>
      </c>
      <c r="H573" s="114">
        <v>0</v>
      </c>
      <c r="I573" s="62"/>
      <c r="J573" s="47"/>
      <c r="K573" s="177"/>
      <c r="L573" s="179"/>
      <c r="M573" s="66"/>
      <c r="N573" s="43"/>
      <c r="O573" s="43"/>
      <c r="P573" s="43"/>
      <c r="Q573" s="43"/>
      <c r="R573" s="43"/>
    </row>
    <row r="574" spans="1:18" s="49" customFormat="1" ht="27.95" customHeight="1" x14ac:dyDescent="0.2">
      <c r="B574" s="173" t="s">
        <v>130</v>
      </c>
      <c r="C574" s="174" t="s">
        <v>131</v>
      </c>
      <c r="D574" s="174" t="s">
        <v>146</v>
      </c>
      <c r="F574" s="213" t="s">
        <v>104</v>
      </c>
      <c r="G574" s="60" t="s">
        <v>145</v>
      </c>
      <c r="H574" s="114">
        <v>0</v>
      </c>
      <c r="I574" s="62"/>
      <c r="J574" s="47"/>
      <c r="K574" s="177"/>
      <c r="L574" s="179"/>
      <c r="M574" s="66"/>
      <c r="N574" s="43"/>
      <c r="O574" s="43"/>
      <c r="P574" s="43"/>
      <c r="Q574" s="43"/>
      <c r="R574" s="43"/>
    </row>
    <row r="575" spans="1:18" s="49" customFormat="1" ht="27.95" customHeight="1" x14ac:dyDescent="0.2">
      <c r="B575" s="216" t="s">
        <v>176</v>
      </c>
      <c r="C575" s="195"/>
      <c r="D575" s="200">
        <f>C575*H578</f>
        <v>0</v>
      </c>
      <c r="F575" s="266" t="s">
        <v>147</v>
      </c>
      <c r="G575" s="267" t="s">
        <v>145</v>
      </c>
      <c r="H575" s="114">
        <v>0</v>
      </c>
      <c r="I575" s="62"/>
      <c r="J575" s="47"/>
      <c r="K575" s="177" t="str">
        <f>B575</f>
        <v>[Category A]</v>
      </c>
      <c r="L575" s="181">
        <f>D575</f>
        <v>0</v>
      </c>
      <c r="M575" s="66"/>
      <c r="N575" s="43"/>
      <c r="O575" s="43"/>
      <c r="P575" s="43"/>
      <c r="Q575" s="43"/>
      <c r="R575" s="43"/>
    </row>
    <row r="576" spans="1:18" s="49" customFormat="1" ht="27.95" customHeight="1" thickBot="1" x14ac:dyDescent="0.25">
      <c r="B576" s="217" t="s">
        <v>177</v>
      </c>
      <c r="C576" s="196"/>
      <c r="D576" s="200">
        <f>C576*H578</f>
        <v>0</v>
      </c>
      <c r="F576" s="268" t="s">
        <v>148</v>
      </c>
      <c r="G576" s="269" t="s">
        <v>145</v>
      </c>
      <c r="H576" s="115">
        <f>SUM(H565:H575)</f>
        <v>0</v>
      </c>
      <c r="I576" s="64"/>
      <c r="J576" s="47"/>
      <c r="K576" s="177" t="str">
        <f>B576</f>
        <v>[Category B]</v>
      </c>
      <c r="L576" s="181">
        <f>D576</f>
        <v>0</v>
      </c>
      <c r="M576" s="66"/>
      <c r="N576" s="43"/>
      <c r="O576" s="43"/>
      <c r="P576" s="43"/>
      <c r="Q576" s="43"/>
      <c r="R576" s="43"/>
    </row>
    <row r="577" spans="1:18" s="49" customFormat="1" ht="27.95" customHeight="1" thickBot="1" x14ac:dyDescent="0.25">
      <c r="B577" s="96"/>
      <c r="C577" s="96"/>
      <c r="D577" s="96"/>
      <c r="F577" s="253" t="s">
        <v>106</v>
      </c>
      <c r="G577" s="254" t="s">
        <v>145</v>
      </c>
      <c r="H577" s="133"/>
      <c r="I577" s="134"/>
      <c r="J577" s="67"/>
      <c r="K577" s="177"/>
      <c r="L577" s="179"/>
      <c r="M577" s="66"/>
      <c r="N577" s="43"/>
      <c r="O577" s="43"/>
      <c r="P577" s="43"/>
      <c r="Q577" s="43"/>
      <c r="R577" s="43"/>
    </row>
    <row r="578" spans="1:18" s="49" customFormat="1" ht="27.95" customHeight="1" thickBot="1" x14ac:dyDescent="0.25">
      <c r="B578" s="96"/>
      <c r="C578" s="96"/>
      <c r="D578" s="96"/>
      <c r="F578" s="255" t="s">
        <v>149</v>
      </c>
      <c r="G578" s="256"/>
      <c r="H578" s="189">
        <f>SUM(H577,H576)</f>
        <v>0</v>
      </c>
      <c r="I578" s="190"/>
      <c r="J578" s="67"/>
      <c r="K578" s="177"/>
      <c r="L578" s="179"/>
      <c r="M578" s="66"/>
      <c r="N578" s="43"/>
      <c r="O578" s="43"/>
      <c r="P578" s="43"/>
      <c r="Q578" s="43"/>
      <c r="R578" s="43"/>
    </row>
    <row r="579" spans="1:18" s="49" customFormat="1" ht="27.95" customHeight="1" thickBot="1" x14ac:dyDescent="0.25">
      <c r="A579" s="59"/>
      <c r="B579" s="96"/>
      <c r="C579" s="96"/>
      <c r="D579" s="96"/>
      <c r="G579" s="25"/>
      <c r="H579" s="94"/>
      <c r="I579" s="96"/>
      <c r="J579" s="67"/>
      <c r="K579" s="177"/>
      <c r="L579" s="179"/>
      <c r="M579" s="66"/>
      <c r="N579" s="43"/>
      <c r="O579" s="43"/>
      <c r="P579" s="43"/>
      <c r="Q579" s="43"/>
      <c r="R579" s="43"/>
    </row>
    <row r="580" spans="1:18" s="49" customFormat="1" ht="27.95" customHeight="1" x14ac:dyDescent="0.2">
      <c r="A580" s="59">
        <f>(ROW()-3)/Offset_Contracts+1</f>
        <v>37.0625</v>
      </c>
      <c r="B580" s="263" t="s">
        <v>137</v>
      </c>
      <c r="C580" s="264"/>
      <c r="D580" s="265"/>
      <c r="F580" s="274" t="s">
        <v>138</v>
      </c>
      <c r="G580" s="275"/>
      <c r="H580" s="275"/>
      <c r="I580" s="58" t="s">
        <v>128</v>
      </c>
      <c r="J580" s="67"/>
      <c r="K580" s="177"/>
      <c r="L580" s="179"/>
      <c r="M580" s="66"/>
      <c r="N580" s="43"/>
      <c r="O580" s="43"/>
      <c r="P580" s="43"/>
      <c r="Q580" s="43"/>
      <c r="R580" s="43"/>
    </row>
    <row r="581" spans="1:18" s="49" customFormat="1" ht="27.95" customHeight="1" x14ac:dyDescent="0.2">
      <c r="B581" s="276" t="s">
        <v>188</v>
      </c>
      <c r="C581" s="277"/>
      <c r="D581" s="211"/>
      <c r="F581" s="266" t="s">
        <v>97</v>
      </c>
      <c r="G581" s="267"/>
      <c r="H581" s="114"/>
      <c r="I581" s="62"/>
      <c r="J581" s="47"/>
      <c r="K581" s="177"/>
      <c r="L581" s="179"/>
      <c r="M581" s="66"/>
      <c r="N581" s="43"/>
      <c r="O581" s="43"/>
      <c r="P581" s="43"/>
      <c r="Q581" s="43"/>
      <c r="R581" s="43"/>
    </row>
    <row r="582" spans="1:18" s="49" customFormat="1" ht="27.95" customHeight="1" x14ac:dyDescent="0.2">
      <c r="B582" s="276" t="s">
        <v>139</v>
      </c>
      <c r="C582" s="277"/>
      <c r="D582" s="211"/>
      <c r="F582" s="266" t="s">
        <v>98</v>
      </c>
      <c r="G582" s="267"/>
      <c r="H582" s="114"/>
      <c r="I582" s="62"/>
      <c r="J582" s="47"/>
      <c r="K582" s="177"/>
      <c r="L582" s="179"/>
      <c r="M582" s="66"/>
      <c r="N582" s="43"/>
      <c r="O582" s="43"/>
      <c r="P582" s="43"/>
      <c r="Q582" s="43"/>
      <c r="R582" s="43"/>
    </row>
    <row r="583" spans="1:18" s="49" customFormat="1" ht="27.95" customHeight="1" x14ac:dyDescent="0.2">
      <c r="B583" s="270" t="s">
        <v>140</v>
      </c>
      <c r="C583" s="271"/>
      <c r="D583" s="211"/>
      <c r="F583" s="266" t="s">
        <v>100</v>
      </c>
      <c r="G583" s="267"/>
      <c r="H583" s="114">
        <v>0</v>
      </c>
      <c r="I583" s="62"/>
      <c r="J583" s="47"/>
      <c r="K583" s="177"/>
      <c r="L583" s="179"/>
      <c r="M583" s="66"/>
      <c r="N583" s="43"/>
      <c r="O583" s="43"/>
      <c r="P583" s="43"/>
      <c r="Q583" s="43"/>
      <c r="R583" s="43"/>
    </row>
    <row r="584" spans="1:18" s="49" customFormat="1" ht="27.95" customHeight="1" x14ac:dyDescent="0.2">
      <c r="B584" s="270" t="s">
        <v>141</v>
      </c>
      <c r="C584" s="271"/>
      <c r="D584" s="211"/>
      <c r="F584" s="266" t="s">
        <v>101</v>
      </c>
      <c r="G584" s="267"/>
      <c r="H584" s="114">
        <v>0</v>
      </c>
      <c r="I584" s="62"/>
      <c r="J584" s="47"/>
      <c r="K584" s="177"/>
      <c r="L584" s="179"/>
      <c r="M584" s="66"/>
      <c r="N584" s="43"/>
      <c r="O584" s="43"/>
      <c r="P584" s="43"/>
      <c r="Q584" s="43"/>
      <c r="R584" s="43"/>
    </row>
    <row r="585" spans="1:18" s="49" customFormat="1" ht="27.95" customHeight="1" x14ac:dyDescent="0.2">
      <c r="B585" s="257" t="s">
        <v>142</v>
      </c>
      <c r="C585" s="258"/>
      <c r="D585" s="261"/>
      <c r="F585" s="266" t="s">
        <v>102</v>
      </c>
      <c r="G585" s="267"/>
      <c r="H585" s="114"/>
      <c r="I585" s="62"/>
      <c r="J585" s="47"/>
      <c r="K585" s="177"/>
      <c r="L585" s="179"/>
      <c r="M585" s="66"/>
      <c r="N585" s="43"/>
      <c r="O585" s="43"/>
      <c r="P585" s="43"/>
      <c r="Q585" s="43"/>
      <c r="R585" s="43"/>
    </row>
    <row r="586" spans="1:18" s="49" customFormat="1" ht="27.95" customHeight="1" x14ac:dyDescent="0.2">
      <c r="B586" s="272"/>
      <c r="C586" s="273"/>
      <c r="D586" s="261"/>
      <c r="F586" s="266" t="s">
        <v>103</v>
      </c>
      <c r="G586" s="267"/>
      <c r="H586" s="114"/>
      <c r="I586" s="62"/>
      <c r="J586" s="47"/>
      <c r="K586" s="177"/>
      <c r="L586" s="179"/>
      <c r="M586" s="66"/>
      <c r="N586" s="43"/>
      <c r="O586" s="43"/>
      <c r="P586" s="43"/>
      <c r="Q586" s="43"/>
      <c r="R586" s="43"/>
    </row>
    <row r="587" spans="1:18" s="49" customFormat="1" ht="27.95" customHeight="1" x14ac:dyDescent="0.2">
      <c r="B587" s="257" t="s">
        <v>143</v>
      </c>
      <c r="C587" s="258"/>
      <c r="D587" s="261"/>
      <c r="F587" s="213" t="s">
        <v>144</v>
      </c>
      <c r="G587" s="60" t="s">
        <v>145</v>
      </c>
      <c r="H587" s="114">
        <v>0</v>
      </c>
      <c r="I587" s="62"/>
      <c r="J587" s="47"/>
      <c r="K587" s="177"/>
      <c r="L587" s="179"/>
      <c r="M587" s="66"/>
      <c r="N587" s="43"/>
      <c r="O587" s="43"/>
      <c r="P587" s="43"/>
      <c r="Q587" s="43"/>
      <c r="R587" s="43"/>
    </row>
    <row r="588" spans="1:18" s="49" customFormat="1" ht="27.95" customHeight="1" thickBot="1" x14ac:dyDescent="0.25">
      <c r="B588" s="259"/>
      <c r="C588" s="260"/>
      <c r="D588" s="262"/>
      <c r="F588" s="213" t="s">
        <v>104</v>
      </c>
      <c r="G588" s="60" t="s">
        <v>145</v>
      </c>
      <c r="H588" s="114">
        <v>0</v>
      </c>
      <c r="I588" s="62"/>
      <c r="J588" s="47"/>
      <c r="K588" s="177"/>
      <c r="L588" s="179"/>
      <c r="M588" s="66"/>
      <c r="N588" s="43"/>
      <c r="O588" s="43"/>
      <c r="P588" s="43"/>
      <c r="Q588" s="43"/>
      <c r="R588" s="43"/>
    </row>
    <row r="589" spans="1:18" s="49" customFormat="1" ht="26.25" thickBot="1" x14ac:dyDescent="0.25">
      <c r="B589" s="263" t="s">
        <v>129</v>
      </c>
      <c r="C589" s="264"/>
      <c r="D589" s="265"/>
      <c r="F589" s="213" t="s">
        <v>104</v>
      </c>
      <c r="G589" s="60" t="s">
        <v>145</v>
      </c>
      <c r="H589" s="114">
        <v>0</v>
      </c>
      <c r="I589" s="62"/>
      <c r="J589" s="47"/>
      <c r="K589" s="177"/>
      <c r="L589" s="179"/>
      <c r="M589" s="66"/>
      <c r="N589" s="43"/>
      <c r="O589" s="43"/>
      <c r="P589" s="43"/>
      <c r="Q589" s="43"/>
      <c r="R589" s="43"/>
    </row>
    <row r="590" spans="1:18" s="49" customFormat="1" ht="27.95" customHeight="1" x14ac:dyDescent="0.2">
      <c r="B590" s="173" t="s">
        <v>130</v>
      </c>
      <c r="C590" s="174" t="s">
        <v>131</v>
      </c>
      <c r="D590" s="174" t="s">
        <v>146</v>
      </c>
      <c r="F590" s="213" t="s">
        <v>104</v>
      </c>
      <c r="G590" s="60" t="s">
        <v>145</v>
      </c>
      <c r="H590" s="114">
        <v>0</v>
      </c>
      <c r="I590" s="62"/>
      <c r="J590" s="47"/>
      <c r="K590" s="177"/>
      <c r="L590" s="179"/>
      <c r="M590" s="66"/>
      <c r="N590" s="43"/>
      <c r="O590" s="43"/>
      <c r="P590" s="43"/>
      <c r="Q590" s="43"/>
      <c r="R590" s="43"/>
    </row>
    <row r="591" spans="1:18" s="49" customFormat="1" ht="27.95" customHeight="1" x14ac:dyDescent="0.2">
      <c r="B591" s="216" t="s">
        <v>176</v>
      </c>
      <c r="C591" s="195"/>
      <c r="D591" s="200">
        <f>C591*H594</f>
        <v>0</v>
      </c>
      <c r="F591" s="266" t="s">
        <v>147</v>
      </c>
      <c r="G591" s="267" t="s">
        <v>145</v>
      </c>
      <c r="H591" s="114">
        <v>0</v>
      </c>
      <c r="I591" s="62"/>
      <c r="J591" s="47"/>
      <c r="K591" s="177" t="str">
        <f>B591</f>
        <v>[Category A]</v>
      </c>
      <c r="L591" s="181">
        <f>D591</f>
        <v>0</v>
      </c>
      <c r="M591" s="66"/>
      <c r="N591" s="43"/>
      <c r="O591" s="43"/>
      <c r="P591" s="43"/>
      <c r="Q591" s="43"/>
      <c r="R591" s="43"/>
    </row>
    <row r="592" spans="1:18" s="49" customFormat="1" ht="27.95" customHeight="1" thickBot="1" x14ac:dyDescent="0.25">
      <c r="B592" s="217" t="s">
        <v>177</v>
      </c>
      <c r="C592" s="196"/>
      <c r="D592" s="200">
        <f>C592*H594</f>
        <v>0</v>
      </c>
      <c r="F592" s="268" t="s">
        <v>148</v>
      </c>
      <c r="G592" s="269" t="s">
        <v>145</v>
      </c>
      <c r="H592" s="115">
        <f>SUM(H581:H591)</f>
        <v>0</v>
      </c>
      <c r="I592" s="64"/>
      <c r="J592" s="47"/>
      <c r="K592" s="177" t="str">
        <f>B592</f>
        <v>[Category B]</v>
      </c>
      <c r="L592" s="181">
        <f>D592</f>
        <v>0</v>
      </c>
      <c r="M592" s="66"/>
      <c r="N592" s="43"/>
      <c r="O592" s="43"/>
      <c r="P592" s="43"/>
      <c r="Q592" s="43"/>
      <c r="R592" s="43"/>
    </row>
    <row r="593" spans="1:18" s="49" customFormat="1" ht="27.95" customHeight="1" thickBot="1" x14ac:dyDescent="0.25">
      <c r="B593" s="96"/>
      <c r="C593" s="96"/>
      <c r="D593" s="96"/>
      <c r="F593" s="253" t="s">
        <v>106</v>
      </c>
      <c r="G593" s="254" t="s">
        <v>145</v>
      </c>
      <c r="H593" s="133"/>
      <c r="I593" s="134"/>
      <c r="J593" s="67"/>
      <c r="K593" s="177"/>
      <c r="L593" s="179"/>
      <c r="M593" s="66"/>
      <c r="N593" s="43"/>
      <c r="O593" s="43"/>
      <c r="P593" s="43"/>
      <c r="Q593" s="43"/>
      <c r="R593" s="43"/>
    </row>
    <row r="594" spans="1:18" s="49" customFormat="1" ht="27.95" customHeight="1" thickBot="1" x14ac:dyDescent="0.25">
      <c r="B594" s="96"/>
      <c r="C594" s="96"/>
      <c r="D594" s="96"/>
      <c r="F594" s="255" t="s">
        <v>149</v>
      </c>
      <c r="G594" s="256"/>
      <c r="H594" s="189">
        <f>SUM(H593,H592)</f>
        <v>0</v>
      </c>
      <c r="I594" s="190"/>
      <c r="J594" s="67"/>
      <c r="K594" s="177"/>
      <c r="L594" s="179"/>
      <c r="M594" s="66"/>
      <c r="N594" s="43"/>
      <c r="O594" s="43"/>
      <c r="P594" s="43"/>
      <c r="Q594" s="43"/>
      <c r="R594" s="43"/>
    </row>
    <row r="595" spans="1:18" s="49" customFormat="1" ht="27.95" customHeight="1" thickBot="1" x14ac:dyDescent="0.25">
      <c r="A595" s="59"/>
      <c r="B595" s="96"/>
      <c r="C595" s="96"/>
      <c r="D595" s="96"/>
      <c r="G595" s="25"/>
      <c r="H595" s="94"/>
      <c r="I595" s="96"/>
      <c r="J595" s="67"/>
      <c r="K595" s="177"/>
      <c r="L595" s="179"/>
      <c r="M595" s="66"/>
      <c r="N595" s="43"/>
      <c r="O595" s="43"/>
      <c r="P595" s="43"/>
      <c r="Q595" s="43"/>
      <c r="R595" s="43"/>
    </row>
    <row r="596" spans="1:18" s="49" customFormat="1" ht="27.95" customHeight="1" x14ac:dyDescent="0.2">
      <c r="A596" s="59">
        <f>(ROW()-3)/Offset_Contracts+1</f>
        <v>38.0625</v>
      </c>
      <c r="B596" s="263" t="s">
        <v>137</v>
      </c>
      <c r="C596" s="264"/>
      <c r="D596" s="265"/>
      <c r="F596" s="274" t="s">
        <v>138</v>
      </c>
      <c r="G596" s="275"/>
      <c r="H596" s="275"/>
      <c r="I596" s="58" t="s">
        <v>128</v>
      </c>
      <c r="J596" s="67"/>
      <c r="K596" s="177"/>
      <c r="L596" s="179"/>
      <c r="M596" s="66"/>
      <c r="N596" s="43"/>
      <c r="O596" s="43"/>
      <c r="P596" s="43"/>
      <c r="Q596" s="43"/>
      <c r="R596" s="43"/>
    </row>
    <row r="597" spans="1:18" s="49" customFormat="1" ht="27.95" customHeight="1" x14ac:dyDescent="0.2">
      <c r="B597" s="276" t="s">
        <v>188</v>
      </c>
      <c r="C597" s="277"/>
      <c r="D597" s="211"/>
      <c r="F597" s="266" t="s">
        <v>97</v>
      </c>
      <c r="G597" s="267"/>
      <c r="H597" s="114"/>
      <c r="I597" s="62"/>
      <c r="J597" s="47"/>
      <c r="K597" s="177"/>
      <c r="L597" s="179"/>
      <c r="M597" s="66"/>
      <c r="N597" s="43"/>
      <c r="O597" s="43"/>
      <c r="P597" s="43"/>
      <c r="Q597" s="43"/>
      <c r="R597" s="43"/>
    </row>
    <row r="598" spans="1:18" s="49" customFormat="1" ht="27.95" customHeight="1" x14ac:dyDescent="0.2">
      <c r="B598" s="276" t="s">
        <v>139</v>
      </c>
      <c r="C598" s="277"/>
      <c r="D598" s="211"/>
      <c r="F598" s="266" t="s">
        <v>98</v>
      </c>
      <c r="G598" s="267"/>
      <c r="H598" s="114"/>
      <c r="I598" s="62"/>
      <c r="J598" s="47"/>
      <c r="K598" s="177"/>
      <c r="L598" s="179"/>
      <c r="M598" s="66"/>
      <c r="N598" s="43"/>
      <c r="O598" s="43"/>
      <c r="P598" s="43"/>
      <c r="Q598" s="43"/>
      <c r="R598" s="43"/>
    </row>
    <row r="599" spans="1:18" s="49" customFormat="1" ht="27.95" customHeight="1" x14ac:dyDescent="0.2">
      <c r="B599" s="270" t="s">
        <v>140</v>
      </c>
      <c r="C599" s="271"/>
      <c r="D599" s="211"/>
      <c r="F599" s="266" t="s">
        <v>100</v>
      </c>
      <c r="G599" s="267"/>
      <c r="H599" s="114">
        <v>0</v>
      </c>
      <c r="I599" s="62"/>
      <c r="J599" s="47"/>
      <c r="K599" s="177"/>
      <c r="L599" s="179"/>
      <c r="M599" s="66"/>
      <c r="N599" s="43"/>
      <c r="O599" s="43"/>
      <c r="P599" s="43"/>
      <c r="Q599" s="43"/>
      <c r="R599" s="43"/>
    </row>
    <row r="600" spans="1:18" s="49" customFormat="1" ht="27.95" customHeight="1" x14ac:dyDescent="0.2">
      <c r="B600" s="270" t="s">
        <v>141</v>
      </c>
      <c r="C600" s="271"/>
      <c r="D600" s="211"/>
      <c r="F600" s="266" t="s">
        <v>101</v>
      </c>
      <c r="G600" s="267"/>
      <c r="H600" s="114">
        <v>0</v>
      </c>
      <c r="I600" s="62"/>
      <c r="J600" s="47"/>
      <c r="K600" s="177"/>
      <c r="L600" s="179"/>
      <c r="M600" s="66"/>
      <c r="N600" s="43"/>
      <c r="O600" s="43"/>
      <c r="P600" s="43"/>
      <c r="Q600" s="43"/>
      <c r="R600" s="43"/>
    </row>
    <row r="601" spans="1:18" s="49" customFormat="1" ht="27.95" customHeight="1" x14ac:dyDescent="0.2">
      <c r="B601" s="257" t="s">
        <v>142</v>
      </c>
      <c r="C601" s="258"/>
      <c r="D601" s="261"/>
      <c r="F601" s="266" t="s">
        <v>102</v>
      </c>
      <c r="G601" s="267"/>
      <c r="H601" s="114"/>
      <c r="I601" s="62"/>
      <c r="J601" s="47"/>
      <c r="K601" s="177"/>
      <c r="L601" s="179"/>
      <c r="M601" s="66"/>
      <c r="N601" s="43"/>
      <c r="O601" s="43"/>
      <c r="P601" s="43"/>
      <c r="Q601" s="43"/>
      <c r="R601" s="43"/>
    </row>
    <row r="602" spans="1:18" s="49" customFormat="1" ht="27.95" customHeight="1" x14ac:dyDescent="0.2">
      <c r="B602" s="272"/>
      <c r="C602" s="273"/>
      <c r="D602" s="261"/>
      <c r="F602" s="266" t="s">
        <v>103</v>
      </c>
      <c r="G602" s="267"/>
      <c r="H602" s="114"/>
      <c r="I602" s="62"/>
      <c r="J602" s="47"/>
      <c r="K602" s="177"/>
      <c r="L602" s="179"/>
      <c r="M602" s="66"/>
      <c r="N602" s="43"/>
      <c r="O602" s="43"/>
      <c r="P602" s="43"/>
      <c r="Q602" s="43"/>
      <c r="R602" s="43"/>
    </row>
    <row r="603" spans="1:18" s="49" customFormat="1" ht="27.95" customHeight="1" x14ac:dyDescent="0.2">
      <c r="B603" s="257" t="s">
        <v>143</v>
      </c>
      <c r="C603" s="258"/>
      <c r="D603" s="261"/>
      <c r="F603" s="213" t="s">
        <v>144</v>
      </c>
      <c r="G603" s="60" t="s">
        <v>145</v>
      </c>
      <c r="H603" s="114">
        <v>0</v>
      </c>
      <c r="I603" s="62"/>
      <c r="J603" s="47"/>
      <c r="K603" s="177"/>
      <c r="L603" s="179"/>
      <c r="M603" s="66"/>
      <c r="N603" s="43"/>
      <c r="O603" s="43"/>
      <c r="P603" s="43"/>
      <c r="Q603" s="43"/>
      <c r="R603" s="43"/>
    </row>
    <row r="604" spans="1:18" s="49" customFormat="1" ht="27.95" customHeight="1" thickBot="1" x14ac:dyDescent="0.25">
      <c r="B604" s="259"/>
      <c r="C604" s="260"/>
      <c r="D604" s="262"/>
      <c r="F604" s="213" t="s">
        <v>104</v>
      </c>
      <c r="G604" s="60" t="s">
        <v>145</v>
      </c>
      <c r="H604" s="114">
        <v>0</v>
      </c>
      <c r="I604" s="62"/>
      <c r="J604" s="47"/>
      <c r="K604" s="177"/>
      <c r="L604" s="179"/>
      <c r="M604" s="66"/>
      <c r="N604" s="43"/>
      <c r="O604" s="43"/>
      <c r="P604" s="43"/>
      <c r="Q604" s="43"/>
      <c r="R604" s="43"/>
    </row>
    <row r="605" spans="1:18" s="49" customFormat="1" ht="26.25" thickBot="1" x14ac:dyDescent="0.25">
      <c r="B605" s="263" t="s">
        <v>129</v>
      </c>
      <c r="C605" s="264"/>
      <c r="D605" s="265"/>
      <c r="F605" s="213" t="s">
        <v>104</v>
      </c>
      <c r="G605" s="60" t="s">
        <v>145</v>
      </c>
      <c r="H605" s="114">
        <v>0</v>
      </c>
      <c r="I605" s="62"/>
      <c r="J605" s="47"/>
      <c r="K605" s="177"/>
      <c r="L605" s="179"/>
      <c r="M605" s="66"/>
      <c r="N605" s="43"/>
      <c r="O605" s="43"/>
      <c r="P605" s="43"/>
      <c r="Q605" s="43"/>
      <c r="R605" s="43"/>
    </row>
    <row r="606" spans="1:18" s="49" customFormat="1" ht="27.95" customHeight="1" x14ac:dyDescent="0.2">
      <c r="B606" s="173" t="s">
        <v>130</v>
      </c>
      <c r="C606" s="174" t="s">
        <v>131</v>
      </c>
      <c r="D606" s="174" t="s">
        <v>146</v>
      </c>
      <c r="F606" s="213" t="s">
        <v>104</v>
      </c>
      <c r="G606" s="60" t="s">
        <v>145</v>
      </c>
      <c r="H606" s="114">
        <v>0</v>
      </c>
      <c r="I606" s="62"/>
      <c r="J606" s="47"/>
      <c r="K606" s="177"/>
      <c r="L606" s="179"/>
      <c r="M606" s="66"/>
      <c r="N606" s="43"/>
      <c r="O606" s="43"/>
      <c r="P606" s="43"/>
      <c r="Q606" s="43"/>
      <c r="R606" s="43"/>
    </row>
    <row r="607" spans="1:18" s="49" customFormat="1" ht="27.95" customHeight="1" x14ac:dyDescent="0.2">
      <c r="B607" s="216" t="s">
        <v>176</v>
      </c>
      <c r="C607" s="195"/>
      <c r="D607" s="200">
        <f>C607*H610</f>
        <v>0</v>
      </c>
      <c r="F607" s="266" t="s">
        <v>147</v>
      </c>
      <c r="G607" s="267" t="s">
        <v>145</v>
      </c>
      <c r="H607" s="114">
        <v>0</v>
      </c>
      <c r="I607" s="62"/>
      <c r="J607" s="47"/>
      <c r="K607" s="177" t="str">
        <f>B607</f>
        <v>[Category A]</v>
      </c>
      <c r="L607" s="181">
        <f>D607</f>
        <v>0</v>
      </c>
      <c r="M607" s="66"/>
      <c r="N607" s="43"/>
      <c r="O607" s="43"/>
      <c r="P607" s="43"/>
      <c r="Q607" s="43"/>
      <c r="R607" s="43"/>
    </row>
    <row r="608" spans="1:18" s="49" customFormat="1" ht="27.95" customHeight="1" thickBot="1" x14ac:dyDescent="0.25">
      <c r="B608" s="217" t="s">
        <v>177</v>
      </c>
      <c r="C608" s="196"/>
      <c r="D608" s="200">
        <f>C608*H610</f>
        <v>0</v>
      </c>
      <c r="F608" s="268" t="s">
        <v>148</v>
      </c>
      <c r="G608" s="269" t="s">
        <v>145</v>
      </c>
      <c r="H608" s="115">
        <f>SUM(H597:H607)</f>
        <v>0</v>
      </c>
      <c r="I608" s="64"/>
      <c r="J608" s="47"/>
      <c r="K608" s="177" t="str">
        <f>B608</f>
        <v>[Category B]</v>
      </c>
      <c r="L608" s="181">
        <f>D608</f>
        <v>0</v>
      </c>
      <c r="M608" s="66"/>
      <c r="N608" s="43"/>
      <c r="O608" s="43"/>
      <c r="P608" s="43"/>
      <c r="Q608" s="43"/>
      <c r="R608" s="43"/>
    </row>
    <row r="609" spans="1:18" s="49" customFormat="1" ht="27.95" customHeight="1" thickBot="1" x14ac:dyDescent="0.25">
      <c r="B609" s="96"/>
      <c r="C609" s="96"/>
      <c r="D609" s="96"/>
      <c r="F609" s="253" t="s">
        <v>106</v>
      </c>
      <c r="G609" s="254" t="s">
        <v>145</v>
      </c>
      <c r="H609" s="133"/>
      <c r="I609" s="134"/>
      <c r="J609" s="67"/>
      <c r="K609" s="177"/>
      <c r="L609" s="179"/>
      <c r="M609" s="66"/>
      <c r="N609" s="43"/>
      <c r="O609" s="43"/>
      <c r="P609" s="43"/>
      <c r="Q609" s="43"/>
      <c r="R609" s="43"/>
    </row>
    <row r="610" spans="1:18" s="49" customFormat="1" ht="27.95" customHeight="1" thickBot="1" x14ac:dyDescent="0.25">
      <c r="B610" s="96"/>
      <c r="C610" s="96"/>
      <c r="D610" s="96"/>
      <c r="F610" s="255" t="s">
        <v>149</v>
      </c>
      <c r="G610" s="256"/>
      <c r="H610" s="189">
        <f>SUM(H609,H608)</f>
        <v>0</v>
      </c>
      <c r="I610" s="190"/>
      <c r="J610" s="67"/>
      <c r="K610" s="177"/>
      <c r="L610" s="179"/>
      <c r="M610" s="66"/>
      <c r="N610" s="43"/>
      <c r="O610" s="43"/>
      <c r="P610" s="43"/>
      <c r="Q610" s="43"/>
      <c r="R610" s="43"/>
    </row>
    <row r="611" spans="1:18" s="49" customFormat="1" ht="27.95" customHeight="1" thickBot="1" x14ac:dyDescent="0.25">
      <c r="A611" s="59"/>
      <c r="B611" s="96"/>
      <c r="C611" s="96"/>
      <c r="D611" s="96"/>
      <c r="G611" s="25"/>
      <c r="H611" s="94"/>
      <c r="I611" s="96"/>
      <c r="J611" s="67"/>
      <c r="K611" s="177"/>
      <c r="L611" s="179"/>
      <c r="M611" s="66"/>
      <c r="N611" s="43"/>
      <c r="O611" s="43"/>
      <c r="P611" s="43"/>
      <c r="Q611" s="43"/>
      <c r="R611" s="43"/>
    </row>
    <row r="612" spans="1:18" s="49" customFormat="1" ht="27.95" customHeight="1" x14ac:dyDescent="0.2">
      <c r="A612" s="59">
        <f>(ROW()-3)/Offset_Contracts+1</f>
        <v>39.0625</v>
      </c>
      <c r="B612" s="263" t="s">
        <v>137</v>
      </c>
      <c r="C612" s="264"/>
      <c r="D612" s="265"/>
      <c r="F612" s="274" t="s">
        <v>138</v>
      </c>
      <c r="G612" s="275"/>
      <c r="H612" s="275"/>
      <c r="I612" s="58" t="s">
        <v>128</v>
      </c>
      <c r="J612" s="67"/>
      <c r="K612" s="177"/>
      <c r="L612" s="179"/>
      <c r="M612" s="66"/>
      <c r="N612" s="43"/>
      <c r="O612" s="43"/>
      <c r="P612" s="43"/>
      <c r="Q612" s="43"/>
      <c r="R612" s="43"/>
    </row>
    <row r="613" spans="1:18" s="49" customFormat="1" ht="27.95" customHeight="1" x14ac:dyDescent="0.2">
      <c r="B613" s="276" t="s">
        <v>188</v>
      </c>
      <c r="C613" s="277"/>
      <c r="D613" s="211"/>
      <c r="F613" s="266" t="s">
        <v>97</v>
      </c>
      <c r="G613" s="267"/>
      <c r="H613" s="114"/>
      <c r="I613" s="62"/>
      <c r="J613" s="47"/>
      <c r="K613" s="177"/>
      <c r="L613" s="179"/>
      <c r="M613" s="66"/>
      <c r="N613" s="43"/>
      <c r="O613" s="43"/>
      <c r="P613" s="43"/>
      <c r="Q613" s="43"/>
      <c r="R613" s="43"/>
    </row>
    <row r="614" spans="1:18" s="49" customFormat="1" ht="27.95" customHeight="1" x14ac:dyDescent="0.2">
      <c r="B614" s="276" t="s">
        <v>139</v>
      </c>
      <c r="C614" s="277"/>
      <c r="D614" s="211"/>
      <c r="F614" s="266" t="s">
        <v>98</v>
      </c>
      <c r="G614" s="267"/>
      <c r="H614" s="114"/>
      <c r="I614" s="62"/>
      <c r="J614" s="47"/>
      <c r="K614" s="177"/>
      <c r="L614" s="179"/>
      <c r="M614" s="66"/>
      <c r="N614" s="43"/>
      <c r="O614" s="43"/>
      <c r="P614" s="43"/>
      <c r="Q614" s="43"/>
      <c r="R614" s="43"/>
    </row>
    <row r="615" spans="1:18" s="49" customFormat="1" ht="27.95" customHeight="1" x14ac:dyDescent="0.2">
      <c r="B615" s="270" t="s">
        <v>140</v>
      </c>
      <c r="C615" s="271"/>
      <c r="D615" s="211"/>
      <c r="F615" s="266" t="s">
        <v>100</v>
      </c>
      <c r="G615" s="267"/>
      <c r="H615" s="114">
        <v>0</v>
      </c>
      <c r="I615" s="62"/>
      <c r="J615" s="47"/>
      <c r="K615" s="177"/>
      <c r="L615" s="179"/>
      <c r="M615" s="66"/>
      <c r="N615" s="43"/>
      <c r="O615" s="43"/>
      <c r="P615" s="43"/>
      <c r="Q615" s="43"/>
      <c r="R615" s="43"/>
    </row>
    <row r="616" spans="1:18" s="49" customFormat="1" ht="27.95" customHeight="1" x14ac:dyDescent="0.2">
      <c r="B616" s="270" t="s">
        <v>141</v>
      </c>
      <c r="C616" s="271"/>
      <c r="D616" s="211"/>
      <c r="F616" s="266" t="s">
        <v>101</v>
      </c>
      <c r="G616" s="267"/>
      <c r="H616" s="114">
        <v>0</v>
      </c>
      <c r="I616" s="62"/>
      <c r="J616" s="47"/>
      <c r="K616" s="177"/>
      <c r="L616" s="179"/>
      <c r="M616" s="66"/>
      <c r="N616" s="43"/>
      <c r="O616" s="43"/>
      <c r="P616" s="43"/>
      <c r="Q616" s="43"/>
      <c r="R616" s="43"/>
    </row>
    <row r="617" spans="1:18" s="49" customFormat="1" ht="27.95" customHeight="1" x14ac:dyDescent="0.2">
      <c r="B617" s="257" t="s">
        <v>142</v>
      </c>
      <c r="C617" s="258"/>
      <c r="D617" s="261"/>
      <c r="F617" s="266" t="s">
        <v>102</v>
      </c>
      <c r="G617" s="267"/>
      <c r="H617" s="114"/>
      <c r="I617" s="62"/>
      <c r="J617" s="47"/>
      <c r="K617" s="177"/>
      <c r="L617" s="179"/>
      <c r="M617" s="66"/>
      <c r="N617" s="43"/>
      <c r="O617" s="43"/>
      <c r="P617" s="43"/>
      <c r="Q617" s="43"/>
      <c r="R617" s="43"/>
    </row>
    <row r="618" spans="1:18" s="49" customFormat="1" ht="27.95" customHeight="1" x14ac:dyDescent="0.2">
      <c r="B618" s="272"/>
      <c r="C618" s="273"/>
      <c r="D618" s="261"/>
      <c r="F618" s="266" t="s">
        <v>103</v>
      </c>
      <c r="G618" s="267"/>
      <c r="H618" s="114"/>
      <c r="I618" s="62"/>
      <c r="J618" s="47"/>
      <c r="K618" s="177"/>
      <c r="L618" s="179"/>
      <c r="M618" s="66"/>
      <c r="N618" s="43"/>
      <c r="O618" s="43"/>
      <c r="P618" s="43"/>
      <c r="Q618" s="43"/>
      <c r="R618" s="43"/>
    </row>
    <row r="619" spans="1:18" s="49" customFormat="1" ht="27.95" customHeight="1" x14ac:dyDescent="0.2">
      <c r="B619" s="257" t="s">
        <v>143</v>
      </c>
      <c r="C619" s="258"/>
      <c r="D619" s="261"/>
      <c r="F619" s="213" t="s">
        <v>144</v>
      </c>
      <c r="G619" s="60" t="s">
        <v>145</v>
      </c>
      <c r="H619" s="114">
        <v>0</v>
      </c>
      <c r="I619" s="62"/>
      <c r="J619" s="47"/>
      <c r="K619" s="177"/>
      <c r="L619" s="179"/>
      <c r="M619" s="66"/>
      <c r="N619" s="43"/>
      <c r="O619" s="43"/>
      <c r="P619" s="43"/>
      <c r="Q619" s="43"/>
      <c r="R619" s="43"/>
    </row>
    <row r="620" spans="1:18" s="49" customFormat="1" ht="27.95" customHeight="1" thickBot="1" x14ac:dyDescent="0.25">
      <c r="B620" s="259"/>
      <c r="C620" s="260"/>
      <c r="D620" s="262"/>
      <c r="F620" s="213" t="s">
        <v>104</v>
      </c>
      <c r="G620" s="60" t="s">
        <v>145</v>
      </c>
      <c r="H620" s="114">
        <v>0</v>
      </c>
      <c r="I620" s="62"/>
      <c r="J620" s="47"/>
      <c r="K620" s="177"/>
      <c r="L620" s="179"/>
      <c r="M620" s="66"/>
      <c r="N620" s="43"/>
      <c r="O620" s="43"/>
      <c r="P620" s="43"/>
      <c r="Q620" s="43"/>
      <c r="R620" s="43"/>
    </row>
    <row r="621" spans="1:18" s="49" customFormat="1" ht="26.25" thickBot="1" x14ac:dyDescent="0.25">
      <c r="B621" s="263" t="s">
        <v>129</v>
      </c>
      <c r="C621" s="264"/>
      <c r="D621" s="265"/>
      <c r="F621" s="213" t="s">
        <v>104</v>
      </c>
      <c r="G621" s="60" t="s">
        <v>145</v>
      </c>
      <c r="H621" s="114">
        <v>0</v>
      </c>
      <c r="I621" s="62"/>
      <c r="J621" s="47"/>
      <c r="K621" s="177"/>
      <c r="L621" s="179"/>
      <c r="M621" s="66"/>
      <c r="N621" s="43"/>
      <c r="O621" s="43"/>
      <c r="P621" s="43"/>
      <c r="Q621" s="43"/>
      <c r="R621" s="43"/>
    </row>
    <row r="622" spans="1:18" s="49" customFormat="1" ht="27.95" customHeight="1" x14ac:dyDescent="0.2">
      <c r="B622" s="173" t="s">
        <v>130</v>
      </c>
      <c r="C622" s="174" t="s">
        <v>131</v>
      </c>
      <c r="D622" s="174" t="s">
        <v>146</v>
      </c>
      <c r="F622" s="213" t="s">
        <v>104</v>
      </c>
      <c r="G622" s="60" t="s">
        <v>145</v>
      </c>
      <c r="H622" s="114">
        <v>0</v>
      </c>
      <c r="I622" s="62"/>
      <c r="J622" s="47"/>
      <c r="K622" s="177"/>
      <c r="L622" s="179"/>
      <c r="M622" s="66"/>
      <c r="N622" s="43"/>
      <c r="O622" s="43"/>
      <c r="P622" s="43"/>
      <c r="Q622" s="43"/>
      <c r="R622" s="43"/>
    </row>
    <row r="623" spans="1:18" s="49" customFormat="1" ht="27.95" customHeight="1" x14ac:dyDescent="0.2">
      <c r="B623" s="216" t="s">
        <v>176</v>
      </c>
      <c r="C623" s="195"/>
      <c r="D623" s="200">
        <f>C623*H626</f>
        <v>0</v>
      </c>
      <c r="F623" s="266" t="s">
        <v>147</v>
      </c>
      <c r="G623" s="267" t="s">
        <v>145</v>
      </c>
      <c r="H623" s="114">
        <v>0</v>
      </c>
      <c r="I623" s="62"/>
      <c r="J623" s="47"/>
      <c r="K623" s="177" t="str">
        <f>B623</f>
        <v>[Category A]</v>
      </c>
      <c r="L623" s="181">
        <f>D623</f>
        <v>0</v>
      </c>
      <c r="M623" s="66"/>
      <c r="N623" s="43"/>
      <c r="O623" s="43"/>
      <c r="P623" s="43"/>
      <c r="Q623" s="43"/>
      <c r="R623" s="43"/>
    </row>
    <row r="624" spans="1:18" s="49" customFormat="1" ht="27.95" customHeight="1" thickBot="1" x14ac:dyDescent="0.25">
      <c r="B624" s="217" t="s">
        <v>177</v>
      </c>
      <c r="C624" s="196"/>
      <c r="D624" s="200">
        <f>C624*H626</f>
        <v>0</v>
      </c>
      <c r="F624" s="268" t="s">
        <v>148</v>
      </c>
      <c r="G624" s="269" t="s">
        <v>145</v>
      </c>
      <c r="H624" s="115">
        <f>SUM(H613:H623)</f>
        <v>0</v>
      </c>
      <c r="I624" s="64"/>
      <c r="J624" s="47"/>
      <c r="K624" s="177" t="str">
        <f>B624</f>
        <v>[Category B]</v>
      </c>
      <c r="L624" s="181">
        <f>D624</f>
        <v>0</v>
      </c>
      <c r="M624" s="66"/>
      <c r="N624" s="43"/>
      <c r="O624" s="43"/>
      <c r="P624" s="43"/>
      <c r="Q624" s="43"/>
      <c r="R624" s="43"/>
    </row>
    <row r="625" spans="1:18" s="49" customFormat="1" ht="27.95" customHeight="1" thickBot="1" x14ac:dyDescent="0.25">
      <c r="B625" s="96"/>
      <c r="C625" s="96"/>
      <c r="D625" s="96"/>
      <c r="F625" s="253" t="s">
        <v>106</v>
      </c>
      <c r="G625" s="254" t="s">
        <v>145</v>
      </c>
      <c r="H625" s="133"/>
      <c r="I625" s="134"/>
      <c r="J625" s="67"/>
      <c r="K625" s="177"/>
      <c r="L625" s="179"/>
      <c r="M625" s="66"/>
      <c r="N625" s="43"/>
      <c r="O625" s="43"/>
      <c r="P625" s="43"/>
      <c r="Q625" s="43"/>
      <c r="R625" s="43"/>
    </row>
    <row r="626" spans="1:18" s="49" customFormat="1" ht="27.95" customHeight="1" thickBot="1" x14ac:dyDescent="0.25">
      <c r="B626" s="96"/>
      <c r="C626" s="96"/>
      <c r="D626" s="96"/>
      <c r="F626" s="255" t="s">
        <v>149</v>
      </c>
      <c r="G626" s="256"/>
      <c r="H626" s="189">
        <f>SUM(H625,H624)</f>
        <v>0</v>
      </c>
      <c r="I626" s="190"/>
      <c r="J626" s="67"/>
      <c r="K626" s="177"/>
      <c r="L626" s="179"/>
      <c r="M626" s="66"/>
      <c r="N626" s="43"/>
      <c r="O626" s="43"/>
      <c r="P626" s="43"/>
      <c r="Q626" s="43"/>
      <c r="R626" s="43"/>
    </row>
    <row r="627" spans="1:18" s="49" customFormat="1" ht="27.95" customHeight="1" thickBot="1" x14ac:dyDescent="0.25">
      <c r="A627" s="59"/>
      <c r="B627" s="96"/>
      <c r="C627" s="96"/>
      <c r="D627" s="96"/>
      <c r="G627" s="25"/>
      <c r="H627" s="94"/>
      <c r="I627" s="96"/>
      <c r="J627" s="67"/>
      <c r="K627" s="177"/>
      <c r="L627" s="179"/>
      <c r="M627" s="66"/>
      <c r="N627" s="43"/>
      <c r="O627" s="43"/>
      <c r="P627" s="43"/>
      <c r="Q627" s="43"/>
      <c r="R627" s="43"/>
    </row>
    <row r="628" spans="1:18" s="49" customFormat="1" ht="27.95" customHeight="1" x14ac:dyDescent="0.2">
      <c r="A628" s="59">
        <f>(ROW()-3)/Offset_Contracts+1</f>
        <v>40.0625</v>
      </c>
      <c r="B628" s="263" t="s">
        <v>137</v>
      </c>
      <c r="C628" s="264"/>
      <c r="D628" s="265"/>
      <c r="F628" s="274" t="s">
        <v>138</v>
      </c>
      <c r="G628" s="275"/>
      <c r="H628" s="275"/>
      <c r="I628" s="58" t="s">
        <v>128</v>
      </c>
      <c r="J628" s="67"/>
      <c r="K628" s="177"/>
      <c r="L628" s="179"/>
      <c r="M628" s="66"/>
      <c r="N628" s="43"/>
      <c r="O628" s="43"/>
      <c r="P628" s="43"/>
      <c r="Q628" s="43"/>
      <c r="R628" s="43"/>
    </row>
    <row r="629" spans="1:18" s="49" customFormat="1" ht="27.95" customHeight="1" x14ac:dyDescent="0.2">
      <c r="B629" s="276" t="s">
        <v>188</v>
      </c>
      <c r="C629" s="277"/>
      <c r="D629" s="211"/>
      <c r="F629" s="266" t="s">
        <v>97</v>
      </c>
      <c r="G629" s="267"/>
      <c r="H629" s="114"/>
      <c r="I629" s="62"/>
      <c r="J629" s="47"/>
      <c r="K629" s="177"/>
      <c r="L629" s="179"/>
      <c r="M629" s="66"/>
      <c r="N629" s="43"/>
      <c r="O629" s="43"/>
      <c r="P629" s="43"/>
      <c r="Q629" s="43"/>
      <c r="R629" s="43"/>
    </row>
    <row r="630" spans="1:18" s="49" customFormat="1" ht="27.95" customHeight="1" x14ac:dyDescent="0.2">
      <c r="B630" s="276" t="s">
        <v>139</v>
      </c>
      <c r="C630" s="277"/>
      <c r="D630" s="211"/>
      <c r="F630" s="266" t="s">
        <v>98</v>
      </c>
      <c r="G630" s="267"/>
      <c r="H630" s="114"/>
      <c r="I630" s="62"/>
      <c r="J630" s="47"/>
      <c r="K630" s="177"/>
      <c r="L630" s="179"/>
      <c r="M630" s="66"/>
      <c r="N630" s="43"/>
      <c r="O630" s="43"/>
      <c r="P630" s="43"/>
      <c r="Q630" s="43"/>
      <c r="R630" s="43"/>
    </row>
    <row r="631" spans="1:18" s="49" customFormat="1" ht="27.95" customHeight="1" x14ac:dyDescent="0.2">
      <c r="B631" s="270" t="s">
        <v>140</v>
      </c>
      <c r="C631" s="271"/>
      <c r="D631" s="211"/>
      <c r="F631" s="266" t="s">
        <v>100</v>
      </c>
      <c r="G631" s="267"/>
      <c r="H631" s="114">
        <v>0</v>
      </c>
      <c r="I631" s="62"/>
      <c r="J631" s="47"/>
      <c r="K631" s="177"/>
      <c r="L631" s="179"/>
      <c r="M631" s="66"/>
      <c r="N631" s="43"/>
      <c r="O631" s="43"/>
      <c r="P631" s="43"/>
      <c r="Q631" s="43"/>
      <c r="R631" s="43"/>
    </row>
    <row r="632" spans="1:18" s="49" customFormat="1" ht="27.95" customHeight="1" x14ac:dyDescent="0.2">
      <c r="B632" s="270" t="s">
        <v>141</v>
      </c>
      <c r="C632" s="271"/>
      <c r="D632" s="211"/>
      <c r="F632" s="266" t="s">
        <v>101</v>
      </c>
      <c r="G632" s="267"/>
      <c r="H632" s="114">
        <v>0</v>
      </c>
      <c r="I632" s="62"/>
      <c r="J632" s="47"/>
      <c r="K632" s="177"/>
      <c r="L632" s="179"/>
      <c r="M632" s="66"/>
      <c r="N632" s="43"/>
      <c r="O632" s="43"/>
      <c r="P632" s="43"/>
      <c r="Q632" s="43"/>
      <c r="R632" s="43"/>
    </row>
    <row r="633" spans="1:18" s="49" customFormat="1" ht="27.95" customHeight="1" x14ac:dyDescent="0.2">
      <c r="B633" s="257" t="s">
        <v>142</v>
      </c>
      <c r="C633" s="258"/>
      <c r="D633" s="261"/>
      <c r="F633" s="266" t="s">
        <v>102</v>
      </c>
      <c r="G633" s="267"/>
      <c r="H633" s="114"/>
      <c r="I633" s="62"/>
      <c r="J633" s="47"/>
      <c r="K633" s="177"/>
      <c r="L633" s="179"/>
      <c r="M633" s="66"/>
      <c r="N633" s="43"/>
      <c r="O633" s="43"/>
      <c r="P633" s="43"/>
      <c r="Q633" s="43"/>
      <c r="R633" s="43"/>
    </row>
    <row r="634" spans="1:18" s="49" customFormat="1" ht="27.95" customHeight="1" x14ac:dyDescent="0.2">
      <c r="B634" s="272"/>
      <c r="C634" s="273"/>
      <c r="D634" s="261"/>
      <c r="F634" s="266" t="s">
        <v>103</v>
      </c>
      <c r="G634" s="267"/>
      <c r="H634" s="114"/>
      <c r="I634" s="62"/>
      <c r="J634" s="47"/>
      <c r="K634" s="177"/>
      <c r="L634" s="179"/>
      <c r="M634" s="66"/>
      <c r="N634" s="43"/>
      <c r="O634" s="43"/>
      <c r="P634" s="43"/>
      <c r="Q634" s="43"/>
      <c r="R634" s="43"/>
    </row>
    <row r="635" spans="1:18" s="49" customFormat="1" ht="27.95" customHeight="1" x14ac:dyDescent="0.2">
      <c r="B635" s="257" t="s">
        <v>143</v>
      </c>
      <c r="C635" s="258"/>
      <c r="D635" s="261"/>
      <c r="F635" s="213" t="s">
        <v>144</v>
      </c>
      <c r="G635" s="60" t="s">
        <v>145</v>
      </c>
      <c r="H635" s="114">
        <v>0</v>
      </c>
      <c r="I635" s="62"/>
      <c r="J635" s="47"/>
      <c r="K635" s="177"/>
      <c r="L635" s="179"/>
      <c r="M635" s="66"/>
      <c r="N635" s="43"/>
      <c r="O635" s="43"/>
      <c r="P635" s="43"/>
      <c r="Q635" s="43"/>
      <c r="R635" s="43"/>
    </row>
    <row r="636" spans="1:18" s="49" customFormat="1" ht="27.95" customHeight="1" thickBot="1" x14ac:dyDescent="0.25">
      <c r="B636" s="259"/>
      <c r="C636" s="260"/>
      <c r="D636" s="262"/>
      <c r="F636" s="213" t="s">
        <v>104</v>
      </c>
      <c r="G636" s="60" t="s">
        <v>145</v>
      </c>
      <c r="H636" s="114">
        <v>0</v>
      </c>
      <c r="I636" s="62"/>
      <c r="J636" s="47"/>
      <c r="K636" s="177"/>
      <c r="L636" s="179"/>
      <c r="M636" s="66"/>
      <c r="N636" s="43"/>
      <c r="O636" s="43"/>
      <c r="P636" s="43"/>
      <c r="Q636" s="43"/>
      <c r="R636" s="43"/>
    </row>
    <row r="637" spans="1:18" s="49" customFormat="1" ht="26.25" thickBot="1" x14ac:dyDescent="0.25">
      <c r="B637" s="263" t="s">
        <v>129</v>
      </c>
      <c r="C637" s="264"/>
      <c r="D637" s="265"/>
      <c r="F637" s="213" t="s">
        <v>104</v>
      </c>
      <c r="G637" s="60" t="s">
        <v>145</v>
      </c>
      <c r="H637" s="114">
        <v>0</v>
      </c>
      <c r="I637" s="62"/>
      <c r="J637" s="47"/>
      <c r="K637" s="177"/>
      <c r="L637" s="179"/>
      <c r="M637" s="66"/>
      <c r="N637" s="43"/>
      <c r="O637" s="43"/>
      <c r="P637" s="43"/>
      <c r="Q637" s="43"/>
      <c r="R637" s="43"/>
    </row>
    <row r="638" spans="1:18" s="49" customFormat="1" ht="27.95" customHeight="1" x14ac:dyDescent="0.2">
      <c r="B638" s="173" t="s">
        <v>130</v>
      </c>
      <c r="C638" s="174" t="s">
        <v>131</v>
      </c>
      <c r="D638" s="174" t="s">
        <v>146</v>
      </c>
      <c r="F638" s="213" t="s">
        <v>104</v>
      </c>
      <c r="G638" s="60" t="s">
        <v>145</v>
      </c>
      <c r="H638" s="114">
        <v>0</v>
      </c>
      <c r="I638" s="62"/>
      <c r="J638" s="47"/>
      <c r="K638" s="177"/>
      <c r="L638" s="179"/>
      <c r="M638" s="66"/>
      <c r="N638" s="43"/>
      <c r="O638" s="43"/>
      <c r="P638" s="43"/>
      <c r="Q638" s="43"/>
      <c r="R638" s="43"/>
    </row>
    <row r="639" spans="1:18" s="49" customFormat="1" ht="27.95" customHeight="1" x14ac:dyDescent="0.2">
      <c r="B639" s="216" t="s">
        <v>176</v>
      </c>
      <c r="C639" s="195"/>
      <c r="D639" s="200">
        <f>C639*H642</f>
        <v>0</v>
      </c>
      <c r="F639" s="266" t="s">
        <v>147</v>
      </c>
      <c r="G639" s="267" t="s">
        <v>145</v>
      </c>
      <c r="H639" s="114">
        <v>0</v>
      </c>
      <c r="I639" s="62"/>
      <c r="J639" s="47"/>
      <c r="K639" s="177" t="str">
        <f>B639</f>
        <v>[Category A]</v>
      </c>
      <c r="L639" s="181">
        <f>D639</f>
        <v>0</v>
      </c>
      <c r="M639" s="66"/>
      <c r="N639" s="43"/>
      <c r="O639" s="43"/>
      <c r="P639" s="43"/>
      <c r="Q639" s="43"/>
      <c r="R639" s="43"/>
    </row>
    <row r="640" spans="1:18" s="49" customFormat="1" ht="27.95" customHeight="1" thickBot="1" x14ac:dyDescent="0.25">
      <c r="B640" s="217" t="s">
        <v>177</v>
      </c>
      <c r="C640" s="196"/>
      <c r="D640" s="200">
        <f>C640*H642</f>
        <v>0</v>
      </c>
      <c r="F640" s="268" t="s">
        <v>148</v>
      </c>
      <c r="G640" s="269" t="s">
        <v>145</v>
      </c>
      <c r="H640" s="115">
        <f>SUM(H629:H639)</f>
        <v>0</v>
      </c>
      <c r="I640" s="64"/>
      <c r="J640" s="47"/>
      <c r="K640" s="177" t="str">
        <f>B640</f>
        <v>[Category B]</v>
      </c>
      <c r="L640" s="181">
        <f>D640</f>
        <v>0</v>
      </c>
      <c r="M640" s="66"/>
      <c r="N640" s="43"/>
      <c r="O640" s="43"/>
      <c r="P640" s="43"/>
      <c r="Q640" s="43"/>
      <c r="R640" s="43"/>
    </row>
    <row r="641" spans="1:18" s="49" customFormat="1" ht="27.95" customHeight="1" thickBot="1" x14ac:dyDescent="0.25">
      <c r="B641" s="96"/>
      <c r="C641" s="96"/>
      <c r="D641" s="96"/>
      <c r="F641" s="253" t="s">
        <v>106</v>
      </c>
      <c r="G641" s="254" t="s">
        <v>145</v>
      </c>
      <c r="H641" s="133"/>
      <c r="I641" s="134"/>
      <c r="J641" s="67"/>
      <c r="K641" s="177"/>
      <c r="L641" s="179"/>
      <c r="M641" s="66"/>
      <c r="N641" s="43"/>
      <c r="O641" s="43"/>
      <c r="P641" s="43"/>
      <c r="Q641" s="43"/>
      <c r="R641" s="43"/>
    </row>
    <row r="642" spans="1:18" s="49" customFormat="1" ht="27.95" customHeight="1" thickBot="1" x14ac:dyDescent="0.25">
      <c r="B642" s="96"/>
      <c r="C642" s="96"/>
      <c r="D642" s="96"/>
      <c r="F642" s="255" t="s">
        <v>149</v>
      </c>
      <c r="G642" s="256"/>
      <c r="H642" s="189">
        <f>SUM(H641,H640)</f>
        <v>0</v>
      </c>
      <c r="I642" s="190"/>
      <c r="J642" s="67"/>
      <c r="K642" s="177"/>
      <c r="L642" s="179"/>
      <c r="M642" s="66"/>
      <c r="N642" s="43"/>
      <c r="O642" s="43"/>
      <c r="P642" s="43"/>
      <c r="Q642" s="43"/>
      <c r="R642" s="43"/>
    </row>
    <row r="643" spans="1:18" s="49" customFormat="1" ht="27.95" customHeight="1" x14ac:dyDescent="0.2">
      <c r="A643" s="59"/>
      <c r="B643" s="96"/>
      <c r="C643" s="96"/>
      <c r="D643" s="96"/>
      <c r="G643" s="25"/>
      <c r="H643" s="94"/>
      <c r="I643" s="96"/>
      <c r="J643" s="67"/>
      <c r="K643" s="177"/>
      <c r="L643" s="179"/>
      <c r="M643" s="66"/>
      <c r="N643" s="43"/>
      <c r="O643" s="43"/>
      <c r="P643" s="43"/>
      <c r="Q643" s="43"/>
      <c r="R643" s="43"/>
    </row>
  </sheetData>
  <sheetProtection formatRows="0"/>
  <customSheetViews>
    <customSheetView guid="{7CD38D30-378B-4F82-84EA-B9D30A1B9308}" showGridLines="0" showRowCol="0" hiddenRows="1" hiddenColumns="1" topLeftCell="A635">
      <selection activeCell="H9" sqref="H9"/>
    </customSheetView>
  </customSheetViews>
  <mergeCells count="840">
    <mergeCell ref="F17:G17"/>
    <mergeCell ref="F18:G18"/>
    <mergeCell ref="F15:G15"/>
    <mergeCell ref="F16:G16"/>
    <mergeCell ref="B13:D13"/>
    <mergeCell ref="B4:D4"/>
    <mergeCell ref="F4:H4"/>
    <mergeCell ref="F5:G5"/>
    <mergeCell ref="F6:G6"/>
    <mergeCell ref="D9:D10"/>
    <mergeCell ref="F9:G9"/>
    <mergeCell ref="F10:G10"/>
    <mergeCell ref="B7:C7"/>
    <mergeCell ref="B8:C8"/>
    <mergeCell ref="B9:C10"/>
    <mergeCell ref="B11:C12"/>
    <mergeCell ref="B5:C5"/>
    <mergeCell ref="B6:C6"/>
    <mergeCell ref="F7:G7"/>
    <mergeCell ref="F8:G8"/>
    <mergeCell ref="D11:D12"/>
    <mergeCell ref="B23:C23"/>
    <mergeCell ref="F23:G23"/>
    <mergeCell ref="B24:C24"/>
    <mergeCell ref="F24:G24"/>
    <mergeCell ref="B25:C26"/>
    <mergeCell ref="D25:D26"/>
    <mergeCell ref="F25:G25"/>
    <mergeCell ref="F26:G26"/>
    <mergeCell ref="B20:D20"/>
    <mergeCell ref="F20:H20"/>
    <mergeCell ref="B21:C21"/>
    <mergeCell ref="F21:G21"/>
    <mergeCell ref="B22:C22"/>
    <mergeCell ref="F22:G22"/>
    <mergeCell ref="F33:G33"/>
    <mergeCell ref="F34:G34"/>
    <mergeCell ref="B36:D36"/>
    <mergeCell ref="F36:H36"/>
    <mergeCell ref="B37:C37"/>
    <mergeCell ref="F37:G37"/>
    <mergeCell ref="B27:C28"/>
    <mergeCell ref="D27:D28"/>
    <mergeCell ref="B29:D29"/>
    <mergeCell ref="F31:G31"/>
    <mergeCell ref="F32:G32"/>
    <mergeCell ref="B41:C42"/>
    <mergeCell ref="D41:D42"/>
    <mergeCell ref="F41:G41"/>
    <mergeCell ref="F42:G42"/>
    <mergeCell ref="B43:C44"/>
    <mergeCell ref="D43:D44"/>
    <mergeCell ref="B38:C38"/>
    <mergeCell ref="F38:G38"/>
    <mergeCell ref="B39:C39"/>
    <mergeCell ref="F39:G39"/>
    <mergeCell ref="B40:C40"/>
    <mergeCell ref="F40:G40"/>
    <mergeCell ref="B52:D52"/>
    <mergeCell ref="F52:H52"/>
    <mergeCell ref="B53:C53"/>
    <mergeCell ref="F53:G53"/>
    <mergeCell ref="B54:C54"/>
    <mergeCell ref="F54:G54"/>
    <mergeCell ref="B45:D45"/>
    <mergeCell ref="F47:G47"/>
    <mergeCell ref="F48:G48"/>
    <mergeCell ref="F49:G49"/>
    <mergeCell ref="F50:G50"/>
    <mergeCell ref="B59:C60"/>
    <mergeCell ref="D59:D60"/>
    <mergeCell ref="B61:D61"/>
    <mergeCell ref="F63:G63"/>
    <mergeCell ref="F64:G64"/>
    <mergeCell ref="B55:C55"/>
    <mergeCell ref="F55:G55"/>
    <mergeCell ref="B56:C56"/>
    <mergeCell ref="F56:G56"/>
    <mergeCell ref="B57:C58"/>
    <mergeCell ref="D57:D58"/>
    <mergeCell ref="F57:G57"/>
    <mergeCell ref="F58:G58"/>
    <mergeCell ref="B70:C70"/>
    <mergeCell ref="F70:G70"/>
    <mergeCell ref="B71:C71"/>
    <mergeCell ref="F71:G71"/>
    <mergeCell ref="B72:C72"/>
    <mergeCell ref="F72:G72"/>
    <mergeCell ref="F65:G65"/>
    <mergeCell ref="F66:G66"/>
    <mergeCell ref="B68:D68"/>
    <mergeCell ref="F68:H68"/>
    <mergeCell ref="B69:C69"/>
    <mergeCell ref="F69:G69"/>
    <mergeCell ref="B77:D77"/>
    <mergeCell ref="F79:G79"/>
    <mergeCell ref="F80:G80"/>
    <mergeCell ref="F81:G81"/>
    <mergeCell ref="F82:G82"/>
    <mergeCell ref="B73:C74"/>
    <mergeCell ref="D73:D74"/>
    <mergeCell ref="F73:G73"/>
    <mergeCell ref="F74:G74"/>
    <mergeCell ref="B75:C76"/>
    <mergeCell ref="D75:D76"/>
    <mergeCell ref="B87:C87"/>
    <mergeCell ref="F87:G87"/>
    <mergeCell ref="B88:C88"/>
    <mergeCell ref="F88:G88"/>
    <mergeCell ref="B89:C90"/>
    <mergeCell ref="D89:D90"/>
    <mergeCell ref="F89:G89"/>
    <mergeCell ref="F90:G90"/>
    <mergeCell ref="B84:D84"/>
    <mergeCell ref="F84:H84"/>
    <mergeCell ref="B85:C85"/>
    <mergeCell ref="F85:G85"/>
    <mergeCell ref="B86:C86"/>
    <mergeCell ref="F86:G86"/>
    <mergeCell ref="F97:G97"/>
    <mergeCell ref="F98:G98"/>
    <mergeCell ref="B100:D100"/>
    <mergeCell ref="F100:H100"/>
    <mergeCell ref="B101:C101"/>
    <mergeCell ref="F101:G101"/>
    <mergeCell ref="B91:C92"/>
    <mergeCell ref="D91:D92"/>
    <mergeCell ref="B93:D93"/>
    <mergeCell ref="F95:G95"/>
    <mergeCell ref="F96:G96"/>
    <mergeCell ref="B105:C106"/>
    <mergeCell ref="D105:D106"/>
    <mergeCell ref="F105:G105"/>
    <mergeCell ref="F106:G106"/>
    <mergeCell ref="B107:C108"/>
    <mergeCell ref="D107:D108"/>
    <mergeCell ref="B102:C102"/>
    <mergeCell ref="F102:G102"/>
    <mergeCell ref="B103:C103"/>
    <mergeCell ref="F103:G103"/>
    <mergeCell ref="B104:C104"/>
    <mergeCell ref="F104:G104"/>
    <mergeCell ref="B116:D116"/>
    <mergeCell ref="F116:H116"/>
    <mergeCell ref="B117:C117"/>
    <mergeCell ref="F117:G117"/>
    <mergeCell ref="B118:C118"/>
    <mergeCell ref="F118:G118"/>
    <mergeCell ref="B109:D109"/>
    <mergeCell ref="F111:G111"/>
    <mergeCell ref="F112:G112"/>
    <mergeCell ref="F113:G113"/>
    <mergeCell ref="F114:G114"/>
    <mergeCell ref="B123:C124"/>
    <mergeCell ref="D123:D124"/>
    <mergeCell ref="B125:D125"/>
    <mergeCell ref="F127:G127"/>
    <mergeCell ref="F128:G128"/>
    <mergeCell ref="B119:C119"/>
    <mergeCell ref="F119:G119"/>
    <mergeCell ref="B120:C120"/>
    <mergeCell ref="F120:G120"/>
    <mergeCell ref="B121:C122"/>
    <mergeCell ref="D121:D122"/>
    <mergeCell ref="F121:G121"/>
    <mergeCell ref="F122:G122"/>
    <mergeCell ref="B134:C134"/>
    <mergeCell ref="F134:G134"/>
    <mergeCell ref="B135:C135"/>
    <mergeCell ref="F135:G135"/>
    <mergeCell ref="B136:C136"/>
    <mergeCell ref="F136:G136"/>
    <mergeCell ref="F129:G129"/>
    <mergeCell ref="F130:G130"/>
    <mergeCell ref="B132:D132"/>
    <mergeCell ref="F132:H132"/>
    <mergeCell ref="B133:C133"/>
    <mergeCell ref="F133:G133"/>
    <mergeCell ref="B141:D141"/>
    <mergeCell ref="F143:G143"/>
    <mergeCell ref="F144:G144"/>
    <mergeCell ref="F145:G145"/>
    <mergeCell ref="F146:G146"/>
    <mergeCell ref="B137:C138"/>
    <mergeCell ref="D137:D138"/>
    <mergeCell ref="F137:G137"/>
    <mergeCell ref="F138:G138"/>
    <mergeCell ref="B139:C140"/>
    <mergeCell ref="D139:D140"/>
    <mergeCell ref="B151:C151"/>
    <mergeCell ref="F151:G151"/>
    <mergeCell ref="B152:C152"/>
    <mergeCell ref="F152:G152"/>
    <mergeCell ref="B153:C154"/>
    <mergeCell ref="D153:D154"/>
    <mergeCell ref="F153:G153"/>
    <mergeCell ref="F154:G154"/>
    <mergeCell ref="B148:D148"/>
    <mergeCell ref="F148:H148"/>
    <mergeCell ref="B149:C149"/>
    <mergeCell ref="F149:G149"/>
    <mergeCell ref="B150:C150"/>
    <mergeCell ref="F150:G150"/>
    <mergeCell ref="F161:G161"/>
    <mergeCell ref="F162:G162"/>
    <mergeCell ref="B164:D164"/>
    <mergeCell ref="F164:H164"/>
    <mergeCell ref="B165:C165"/>
    <mergeCell ref="F165:G165"/>
    <mergeCell ref="B155:C156"/>
    <mergeCell ref="D155:D156"/>
    <mergeCell ref="B157:D157"/>
    <mergeCell ref="F159:G159"/>
    <mergeCell ref="F160:G160"/>
    <mergeCell ref="B169:C170"/>
    <mergeCell ref="D169:D170"/>
    <mergeCell ref="F169:G169"/>
    <mergeCell ref="F170:G170"/>
    <mergeCell ref="B171:C172"/>
    <mergeCell ref="D171:D172"/>
    <mergeCell ref="B166:C166"/>
    <mergeCell ref="F166:G166"/>
    <mergeCell ref="B167:C167"/>
    <mergeCell ref="F167:G167"/>
    <mergeCell ref="B168:C168"/>
    <mergeCell ref="F168:G168"/>
    <mergeCell ref="B180:D180"/>
    <mergeCell ref="F180:H180"/>
    <mergeCell ref="B181:C181"/>
    <mergeCell ref="F181:G181"/>
    <mergeCell ref="B182:C182"/>
    <mergeCell ref="F182:G182"/>
    <mergeCell ref="B173:D173"/>
    <mergeCell ref="F175:G175"/>
    <mergeCell ref="F176:G176"/>
    <mergeCell ref="F177:G177"/>
    <mergeCell ref="F178:G178"/>
    <mergeCell ref="B187:C188"/>
    <mergeCell ref="D187:D188"/>
    <mergeCell ref="B189:D189"/>
    <mergeCell ref="F191:G191"/>
    <mergeCell ref="F192:G192"/>
    <mergeCell ref="B183:C183"/>
    <mergeCell ref="F183:G183"/>
    <mergeCell ref="B184:C184"/>
    <mergeCell ref="F184:G184"/>
    <mergeCell ref="B185:C186"/>
    <mergeCell ref="D185:D186"/>
    <mergeCell ref="F185:G185"/>
    <mergeCell ref="F186:G186"/>
    <mergeCell ref="B198:C198"/>
    <mergeCell ref="F198:G198"/>
    <mergeCell ref="B199:C199"/>
    <mergeCell ref="F199:G199"/>
    <mergeCell ref="B200:C200"/>
    <mergeCell ref="F200:G200"/>
    <mergeCell ref="F193:G193"/>
    <mergeCell ref="F194:G194"/>
    <mergeCell ref="B196:D196"/>
    <mergeCell ref="F196:H196"/>
    <mergeCell ref="B197:C197"/>
    <mergeCell ref="F197:G197"/>
    <mergeCell ref="B205:D205"/>
    <mergeCell ref="F207:G207"/>
    <mergeCell ref="F208:G208"/>
    <mergeCell ref="F209:G209"/>
    <mergeCell ref="F210:G210"/>
    <mergeCell ref="B201:C202"/>
    <mergeCell ref="D201:D202"/>
    <mergeCell ref="F201:G201"/>
    <mergeCell ref="F202:G202"/>
    <mergeCell ref="B203:C204"/>
    <mergeCell ref="D203:D204"/>
    <mergeCell ref="B215:C215"/>
    <mergeCell ref="F215:G215"/>
    <mergeCell ref="B216:C216"/>
    <mergeCell ref="F216:G216"/>
    <mergeCell ref="B217:C218"/>
    <mergeCell ref="D217:D218"/>
    <mergeCell ref="F217:G217"/>
    <mergeCell ref="F218:G218"/>
    <mergeCell ref="B212:D212"/>
    <mergeCell ref="F212:H212"/>
    <mergeCell ref="B213:C213"/>
    <mergeCell ref="F213:G213"/>
    <mergeCell ref="B214:C214"/>
    <mergeCell ref="F214:G214"/>
    <mergeCell ref="F225:G225"/>
    <mergeCell ref="F226:G226"/>
    <mergeCell ref="B228:D228"/>
    <mergeCell ref="F228:H228"/>
    <mergeCell ref="B229:C229"/>
    <mergeCell ref="F229:G229"/>
    <mergeCell ref="B219:C220"/>
    <mergeCell ref="D219:D220"/>
    <mergeCell ref="B221:D221"/>
    <mergeCell ref="F223:G223"/>
    <mergeCell ref="F224:G224"/>
    <mergeCell ref="B233:C234"/>
    <mergeCell ref="D233:D234"/>
    <mergeCell ref="F233:G233"/>
    <mergeCell ref="F234:G234"/>
    <mergeCell ref="B235:C236"/>
    <mergeCell ref="D235:D236"/>
    <mergeCell ref="B230:C230"/>
    <mergeCell ref="F230:G230"/>
    <mergeCell ref="B231:C231"/>
    <mergeCell ref="F231:G231"/>
    <mergeCell ref="B232:C232"/>
    <mergeCell ref="F232:G232"/>
    <mergeCell ref="B244:D244"/>
    <mergeCell ref="F244:H244"/>
    <mergeCell ref="B245:C245"/>
    <mergeCell ref="F245:G245"/>
    <mergeCell ref="B246:C246"/>
    <mergeCell ref="F246:G246"/>
    <mergeCell ref="B237:D237"/>
    <mergeCell ref="F239:G239"/>
    <mergeCell ref="F240:G240"/>
    <mergeCell ref="F241:G241"/>
    <mergeCell ref="F242:G242"/>
    <mergeCell ref="B251:C252"/>
    <mergeCell ref="D251:D252"/>
    <mergeCell ref="B253:D253"/>
    <mergeCell ref="F255:G255"/>
    <mergeCell ref="F256:G256"/>
    <mergeCell ref="B247:C247"/>
    <mergeCell ref="F247:G247"/>
    <mergeCell ref="B248:C248"/>
    <mergeCell ref="F248:G248"/>
    <mergeCell ref="B249:C250"/>
    <mergeCell ref="D249:D250"/>
    <mergeCell ref="F249:G249"/>
    <mergeCell ref="F250:G250"/>
    <mergeCell ref="B262:C262"/>
    <mergeCell ref="F262:G262"/>
    <mergeCell ref="B263:C263"/>
    <mergeCell ref="F263:G263"/>
    <mergeCell ref="B264:C264"/>
    <mergeCell ref="F264:G264"/>
    <mergeCell ref="F257:G257"/>
    <mergeCell ref="F258:G258"/>
    <mergeCell ref="B260:D260"/>
    <mergeCell ref="F260:H260"/>
    <mergeCell ref="B261:C261"/>
    <mergeCell ref="F261:G261"/>
    <mergeCell ref="B269:D269"/>
    <mergeCell ref="F271:G271"/>
    <mergeCell ref="F272:G272"/>
    <mergeCell ref="F273:G273"/>
    <mergeCell ref="F274:G274"/>
    <mergeCell ref="B265:C266"/>
    <mergeCell ref="D265:D266"/>
    <mergeCell ref="F265:G265"/>
    <mergeCell ref="F266:G266"/>
    <mergeCell ref="B267:C268"/>
    <mergeCell ref="D267:D268"/>
    <mergeCell ref="B279:C279"/>
    <mergeCell ref="F279:G279"/>
    <mergeCell ref="B280:C280"/>
    <mergeCell ref="F280:G280"/>
    <mergeCell ref="B281:C282"/>
    <mergeCell ref="D281:D282"/>
    <mergeCell ref="F281:G281"/>
    <mergeCell ref="F282:G282"/>
    <mergeCell ref="B276:D276"/>
    <mergeCell ref="F276:H276"/>
    <mergeCell ref="B277:C277"/>
    <mergeCell ref="F277:G277"/>
    <mergeCell ref="B278:C278"/>
    <mergeCell ref="F278:G278"/>
    <mergeCell ref="F289:G289"/>
    <mergeCell ref="F290:G290"/>
    <mergeCell ref="B292:D292"/>
    <mergeCell ref="F292:H292"/>
    <mergeCell ref="B293:C293"/>
    <mergeCell ref="F293:G293"/>
    <mergeCell ref="B283:C284"/>
    <mergeCell ref="D283:D284"/>
    <mergeCell ref="B285:D285"/>
    <mergeCell ref="F287:G287"/>
    <mergeCell ref="F288:G288"/>
    <mergeCell ref="B297:C298"/>
    <mergeCell ref="D297:D298"/>
    <mergeCell ref="F297:G297"/>
    <mergeCell ref="F298:G298"/>
    <mergeCell ref="B299:C300"/>
    <mergeCell ref="D299:D300"/>
    <mergeCell ref="B294:C294"/>
    <mergeCell ref="F294:G294"/>
    <mergeCell ref="B295:C295"/>
    <mergeCell ref="F295:G295"/>
    <mergeCell ref="B296:C296"/>
    <mergeCell ref="F296:G296"/>
    <mergeCell ref="B308:D308"/>
    <mergeCell ref="F308:H308"/>
    <mergeCell ref="B309:C309"/>
    <mergeCell ref="F309:G309"/>
    <mergeCell ref="B310:C310"/>
    <mergeCell ref="F310:G310"/>
    <mergeCell ref="B301:D301"/>
    <mergeCell ref="F303:G303"/>
    <mergeCell ref="F304:G304"/>
    <mergeCell ref="F305:G305"/>
    <mergeCell ref="F306:G306"/>
    <mergeCell ref="B315:C316"/>
    <mergeCell ref="D315:D316"/>
    <mergeCell ref="B317:D317"/>
    <mergeCell ref="F319:G319"/>
    <mergeCell ref="F320:G320"/>
    <mergeCell ref="B311:C311"/>
    <mergeCell ref="F311:G311"/>
    <mergeCell ref="B312:C312"/>
    <mergeCell ref="F312:G312"/>
    <mergeCell ref="B313:C314"/>
    <mergeCell ref="D313:D314"/>
    <mergeCell ref="F313:G313"/>
    <mergeCell ref="F314:G314"/>
    <mergeCell ref="B326:C326"/>
    <mergeCell ref="F326:G326"/>
    <mergeCell ref="B327:C327"/>
    <mergeCell ref="F327:G327"/>
    <mergeCell ref="B328:C328"/>
    <mergeCell ref="F328:G328"/>
    <mergeCell ref="F321:G321"/>
    <mergeCell ref="F322:G322"/>
    <mergeCell ref="B324:D324"/>
    <mergeCell ref="F324:H324"/>
    <mergeCell ref="B325:C325"/>
    <mergeCell ref="F325:G325"/>
    <mergeCell ref="B333:D333"/>
    <mergeCell ref="F335:G335"/>
    <mergeCell ref="F336:G336"/>
    <mergeCell ref="F337:G337"/>
    <mergeCell ref="F338:G338"/>
    <mergeCell ref="B329:C330"/>
    <mergeCell ref="D329:D330"/>
    <mergeCell ref="F329:G329"/>
    <mergeCell ref="F330:G330"/>
    <mergeCell ref="B331:C332"/>
    <mergeCell ref="D331:D332"/>
    <mergeCell ref="B343:C343"/>
    <mergeCell ref="F343:G343"/>
    <mergeCell ref="B344:C344"/>
    <mergeCell ref="F344:G344"/>
    <mergeCell ref="B345:C346"/>
    <mergeCell ref="D345:D346"/>
    <mergeCell ref="F345:G345"/>
    <mergeCell ref="F346:G346"/>
    <mergeCell ref="B340:D340"/>
    <mergeCell ref="F340:H340"/>
    <mergeCell ref="B341:C341"/>
    <mergeCell ref="F341:G341"/>
    <mergeCell ref="B342:C342"/>
    <mergeCell ref="F342:G342"/>
    <mergeCell ref="F353:G353"/>
    <mergeCell ref="F354:G354"/>
    <mergeCell ref="B356:D356"/>
    <mergeCell ref="F356:H356"/>
    <mergeCell ref="B357:C357"/>
    <mergeCell ref="F357:G357"/>
    <mergeCell ref="B347:C348"/>
    <mergeCell ref="D347:D348"/>
    <mergeCell ref="B349:D349"/>
    <mergeCell ref="F351:G351"/>
    <mergeCell ref="F352:G352"/>
    <mergeCell ref="B361:C362"/>
    <mergeCell ref="D361:D362"/>
    <mergeCell ref="F361:G361"/>
    <mergeCell ref="F362:G362"/>
    <mergeCell ref="B363:C364"/>
    <mergeCell ref="D363:D364"/>
    <mergeCell ref="B358:C358"/>
    <mergeCell ref="F358:G358"/>
    <mergeCell ref="B359:C359"/>
    <mergeCell ref="F359:G359"/>
    <mergeCell ref="B360:C360"/>
    <mergeCell ref="F360:G360"/>
    <mergeCell ref="B372:D372"/>
    <mergeCell ref="F372:H372"/>
    <mergeCell ref="B373:C373"/>
    <mergeCell ref="F373:G373"/>
    <mergeCell ref="B374:C374"/>
    <mergeCell ref="F374:G374"/>
    <mergeCell ref="B365:D365"/>
    <mergeCell ref="F367:G367"/>
    <mergeCell ref="F368:G368"/>
    <mergeCell ref="F369:G369"/>
    <mergeCell ref="F370:G370"/>
    <mergeCell ref="B379:C380"/>
    <mergeCell ref="D379:D380"/>
    <mergeCell ref="B381:D381"/>
    <mergeCell ref="F383:G383"/>
    <mergeCell ref="F384:G384"/>
    <mergeCell ref="B375:C375"/>
    <mergeCell ref="F375:G375"/>
    <mergeCell ref="B376:C376"/>
    <mergeCell ref="F376:G376"/>
    <mergeCell ref="B377:C378"/>
    <mergeCell ref="D377:D378"/>
    <mergeCell ref="F377:G377"/>
    <mergeCell ref="F378:G378"/>
    <mergeCell ref="B390:C390"/>
    <mergeCell ref="F390:G390"/>
    <mergeCell ref="B391:C391"/>
    <mergeCell ref="F391:G391"/>
    <mergeCell ref="B392:C392"/>
    <mergeCell ref="F392:G392"/>
    <mergeCell ref="F385:G385"/>
    <mergeCell ref="F386:G386"/>
    <mergeCell ref="B388:D388"/>
    <mergeCell ref="F388:H388"/>
    <mergeCell ref="B389:C389"/>
    <mergeCell ref="F389:G389"/>
    <mergeCell ref="B397:D397"/>
    <mergeCell ref="F399:G399"/>
    <mergeCell ref="F400:G400"/>
    <mergeCell ref="F401:G401"/>
    <mergeCell ref="F402:G402"/>
    <mergeCell ref="B393:C394"/>
    <mergeCell ref="D393:D394"/>
    <mergeCell ref="F393:G393"/>
    <mergeCell ref="F394:G394"/>
    <mergeCell ref="B395:C396"/>
    <mergeCell ref="D395:D396"/>
    <mergeCell ref="B407:C407"/>
    <mergeCell ref="F407:G407"/>
    <mergeCell ref="B408:C408"/>
    <mergeCell ref="F408:G408"/>
    <mergeCell ref="B409:C410"/>
    <mergeCell ref="D409:D410"/>
    <mergeCell ref="F409:G409"/>
    <mergeCell ref="F410:G410"/>
    <mergeCell ref="B404:D404"/>
    <mergeCell ref="F404:H404"/>
    <mergeCell ref="B405:C405"/>
    <mergeCell ref="F405:G405"/>
    <mergeCell ref="B406:C406"/>
    <mergeCell ref="F406:G406"/>
    <mergeCell ref="F417:G417"/>
    <mergeCell ref="F418:G418"/>
    <mergeCell ref="B420:D420"/>
    <mergeCell ref="F420:H420"/>
    <mergeCell ref="B421:C421"/>
    <mergeCell ref="F421:G421"/>
    <mergeCell ref="B411:C412"/>
    <mergeCell ref="D411:D412"/>
    <mergeCell ref="B413:D413"/>
    <mergeCell ref="F415:G415"/>
    <mergeCell ref="F416:G416"/>
    <mergeCell ref="B425:C426"/>
    <mergeCell ref="D425:D426"/>
    <mergeCell ref="F425:G425"/>
    <mergeCell ref="F426:G426"/>
    <mergeCell ref="B427:C428"/>
    <mergeCell ref="D427:D428"/>
    <mergeCell ref="B422:C422"/>
    <mergeCell ref="F422:G422"/>
    <mergeCell ref="B423:C423"/>
    <mergeCell ref="F423:G423"/>
    <mergeCell ref="B424:C424"/>
    <mergeCell ref="F424:G424"/>
    <mergeCell ref="B436:D436"/>
    <mergeCell ref="F436:H436"/>
    <mergeCell ref="B437:C437"/>
    <mergeCell ref="F437:G437"/>
    <mergeCell ref="B438:C438"/>
    <mergeCell ref="F438:G438"/>
    <mergeCell ref="B429:D429"/>
    <mergeCell ref="F431:G431"/>
    <mergeCell ref="F432:G432"/>
    <mergeCell ref="F433:G433"/>
    <mergeCell ref="F434:G434"/>
    <mergeCell ref="B443:C444"/>
    <mergeCell ref="D443:D444"/>
    <mergeCell ref="B445:D445"/>
    <mergeCell ref="F447:G447"/>
    <mergeCell ref="F448:G448"/>
    <mergeCell ref="B439:C439"/>
    <mergeCell ref="F439:G439"/>
    <mergeCell ref="B440:C440"/>
    <mergeCell ref="F440:G440"/>
    <mergeCell ref="B441:C442"/>
    <mergeCell ref="D441:D442"/>
    <mergeCell ref="F441:G441"/>
    <mergeCell ref="F442:G442"/>
    <mergeCell ref="B454:C454"/>
    <mergeCell ref="F454:G454"/>
    <mergeCell ref="B455:C455"/>
    <mergeCell ref="F455:G455"/>
    <mergeCell ref="B456:C456"/>
    <mergeCell ref="F456:G456"/>
    <mergeCell ref="F449:G449"/>
    <mergeCell ref="F450:G450"/>
    <mergeCell ref="B452:D452"/>
    <mergeCell ref="F452:H452"/>
    <mergeCell ref="B453:C453"/>
    <mergeCell ref="F453:G453"/>
    <mergeCell ref="B461:D461"/>
    <mergeCell ref="F463:G463"/>
    <mergeCell ref="F464:G464"/>
    <mergeCell ref="F465:G465"/>
    <mergeCell ref="F466:G466"/>
    <mergeCell ref="B457:C458"/>
    <mergeCell ref="D457:D458"/>
    <mergeCell ref="F457:G457"/>
    <mergeCell ref="F458:G458"/>
    <mergeCell ref="B459:C460"/>
    <mergeCell ref="D459:D460"/>
    <mergeCell ref="B471:C471"/>
    <mergeCell ref="F471:G471"/>
    <mergeCell ref="B472:C472"/>
    <mergeCell ref="F472:G472"/>
    <mergeCell ref="B473:C474"/>
    <mergeCell ref="D473:D474"/>
    <mergeCell ref="F473:G473"/>
    <mergeCell ref="F474:G474"/>
    <mergeCell ref="B468:D468"/>
    <mergeCell ref="F468:H468"/>
    <mergeCell ref="B469:C469"/>
    <mergeCell ref="F469:G469"/>
    <mergeCell ref="B470:C470"/>
    <mergeCell ref="F470:G470"/>
    <mergeCell ref="F481:G481"/>
    <mergeCell ref="F482:G482"/>
    <mergeCell ref="B484:D484"/>
    <mergeCell ref="F484:H484"/>
    <mergeCell ref="B485:C485"/>
    <mergeCell ref="F485:G485"/>
    <mergeCell ref="B475:C476"/>
    <mergeCell ref="D475:D476"/>
    <mergeCell ref="B477:D477"/>
    <mergeCell ref="F479:G479"/>
    <mergeCell ref="F480:G480"/>
    <mergeCell ref="B489:C490"/>
    <mergeCell ref="D489:D490"/>
    <mergeCell ref="F489:G489"/>
    <mergeCell ref="F490:G490"/>
    <mergeCell ref="B491:C492"/>
    <mergeCell ref="D491:D492"/>
    <mergeCell ref="B486:C486"/>
    <mergeCell ref="F486:G486"/>
    <mergeCell ref="B487:C487"/>
    <mergeCell ref="F487:G487"/>
    <mergeCell ref="B488:C488"/>
    <mergeCell ref="F488:G488"/>
    <mergeCell ref="B500:D500"/>
    <mergeCell ref="F500:H500"/>
    <mergeCell ref="B501:C501"/>
    <mergeCell ref="F501:G501"/>
    <mergeCell ref="B502:C502"/>
    <mergeCell ref="F502:G502"/>
    <mergeCell ref="B493:D493"/>
    <mergeCell ref="F495:G495"/>
    <mergeCell ref="F496:G496"/>
    <mergeCell ref="F497:G497"/>
    <mergeCell ref="F498:G498"/>
    <mergeCell ref="B507:C508"/>
    <mergeCell ref="D507:D508"/>
    <mergeCell ref="B509:D509"/>
    <mergeCell ref="F511:G511"/>
    <mergeCell ref="F512:G512"/>
    <mergeCell ref="B503:C503"/>
    <mergeCell ref="F503:G503"/>
    <mergeCell ref="B504:C504"/>
    <mergeCell ref="F504:G504"/>
    <mergeCell ref="B505:C506"/>
    <mergeCell ref="D505:D506"/>
    <mergeCell ref="F505:G505"/>
    <mergeCell ref="F506:G506"/>
    <mergeCell ref="B518:C518"/>
    <mergeCell ref="F518:G518"/>
    <mergeCell ref="B519:C519"/>
    <mergeCell ref="F519:G519"/>
    <mergeCell ref="B520:C520"/>
    <mergeCell ref="F520:G520"/>
    <mergeCell ref="F513:G513"/>
    <mergeCell ref="F514:G514"/>
    <mergeCell ref="B516:D516"/>
    <mergeCell ref="F516:H516"/>
    <mergeCell ref="B517:C517"/>
    <mergeCell ref="F517:G517"/>
    <mergeCell ref="B525:D525"/>
    <mergeCell ref="F527:G527"/>
    <mergeCell ref="F528:G528"/>
    <mergeCell ref="F529:G529"/>
    <mergeCell ref="F530:G530"/>
    <mergeCell ref="B521:C522"/>
    <mergeCell ref="D521:D522"/>
    <mergeCell ref="F521:G521"/>
    <mergeCell ref="F522:G522"/>
    <mergeCell ref="B523:C524"/>
    <mergeCell ref="D523:D524"/>
    <mergeCell ref="B535:C535"/>
    <mergeCell ref="F535:G535"/>
    <mergeCell ref="B536:C536"/>
    <mergeCell ref="F536:G536"/>
    <mergeCell ref="B537:C538"/>
    <mergeCell ref="D537:D538"/>
    <mergeCell ref="F537:G537"/>
    <mergeCell ref="F538:G538"/>
    <mergeCell ref="B532:D532"/>
    <mergeCell ref="F532:H532"/>
    <mergeCell ref="B533:C533"/>
    <mergeCell ref="F533:G533"/>
    <mergeCell ref="B534:C534"/>
    <mergeCell ref="F534:G534"/>
    <mergeCell ref="F545:G545"/>
    <mergeCell ref="F546:G546"/>
    <mergeCell ref="B548:D548"/>
    <mergeCell ref="F548:H548"/>
    <mergeCell ref="B549:C549"/>
    <mergeCell ref="F549:G549"/>
    <mergeCell ref="B539:C540"/>
    <mergeCell ref="D539:D540"/>
    <mergeCell ref="B541:D541"/>
    <mergeCell ref="F543:G543"/>
    <mergeCell ref="F544:G544"/>
    <mergeCell ref="B553:C554"/>
    <mergeCell ref="D553:D554"/>
    <mergeCell ref="F553:G553"/>
    <mergeCell ref="F554:G554"/>
    <mergeCell ref="B555:C556"/>
    <mergeCell ref="D555:D556"/>
    <mergeCell ref="B550:C550"/>
    <mergeCell ref="F550:G550"/>
    <mergeCell ref="B551:C551"/>
    <mergeCell ref="F551:G551"/>
    <mergeCell ref="B552:C552"/>
    <mergeCell ref="F552:G552"/>
    <mergeCell ref="B564:D564"/>
    <mergeCell ref="F564:H564"/>
    <mergeCell ref="B565:C565"/>
    <mergeCell ref="F565:G565"/>
    <mergeCell ref="B566:C566"/>
    <mergeCell ref="F566:G566"/>
    <mergeCell ref="B557:D557"/>
    <mergeCell ref="F559:G559"/>
    <mergeCell ref="F560:G560"/>
    <mergeCell ref="F561:G561"/>
    <mergeCell ref="F562:G562"/>
    <mergeCell ref="B571:C572"/>
    <mergeCell ref="D571:D572"/>
    <mergeCell ref="B573:D573"/>
    <mergeCell ref="F575:G575"/>
    <mergeCell ref="F576:G576"/>
    <mergeCell ref="B567:C567"/>
    <mergeCell ref="F567:G567"/>
    <mergeCell ref="B568:C568"/>
    <mergeCell ref="F568:G568"/>
    <mergeCell ref="B569:C570"/>
    <mergeCell ref="D569:D570"/>
    <mergeCell ref="F569:G569"/>
    <mergeCell ref="F570:G570"/>
    <mergeCell ref="B582:C582"/>
    <mergeCell ref="F582:G582"/>
    <mergeCell ref="B583:C583"/>
    <mergeCell ref="F583:G583"/>
    <mergeCell ref="B584:C584"/>
    <mergeCell ref="F584:G584"/>
    <mergeCell ref="F577:G577"/>
    <mergeCell ref="F578:G578"/>
    <mergeCell ref="B580:D580"/>
    <mergeCell ref="F580:H580"/>
    <mergeCell ref="B581:C581"/>
    <mergeCell ref="F581:G581"/>
    <mergeCell ref="B589:D589"/>
    <mergeCell ref="F591:G591"/>
    <mergeCell ref="F592:G592"/>
    <mergeCell ref="F593:G593"/>
    <mergeCell ref="F594:G594"/>
    <mergeCell ref="B585:C586"/>
    <mergeCell ref="D585:D586"/>
    <mergeCell ref="F585:G585"/>
    <mergeCell ref="F586:G586"/>
    <mergeCell ref="B587:C588"/>
    <mergeCell ref="D587:D588"/>
    <mergeCell ref="B599:C599"/>
    <mergeCell ref="F599:G599"/>
    <mergeCell ref="B600:C600"/>
    <mergeCell ref="F600:G600"/>
    <mergeCell ref="B601:C602"/>
    <mergeCell ref="D601:D602"/>
    <mergeCell ref="F601:G601"/>
    <mergeCell ref="F602:G602"/>
    <mergeCell ref="B596:D596"/>
    <mergeCell ref="F596:H596"/>
    <mergeCell ref="B597:C597"/>
    <mergeCell ref="F597:G597"/>
    <mergeCell ref="B598:C598"/>
    <mergeCell ref="F598:G598"/>
    <mergeCell ref="F609:G609"/>
    <mergeCell ref="F610:G610"/>
    <mergeCell ref="B612:D612"/>
    <mergeCell ref="F612:H612"/>
    <mergeCell ref="B613:C613"/>
    <mergeCell ref="F613:G613"/>
    <mergeCell ref="B603:C604"/>
    <mergeCell ref="D603:D604"/>
    <mergeCell ref="B605:D605"/>
    <mergeCell ref="F607:G607"/>
    <mergeCell ref="F608:G608"/>
    <mergeCell ref="B617:C618"/>
    <mergeCell ref="D617:D618"/>
    <mergeCell ref="F617:G617"/>
    <mergeCell ref="F618:G618"/>
    <mergeCell ref="B619:C620"/>
    <mergeCell ref="D619:D620"/>
    <mergeCell ref="B614:C614"/>
    <mergeCell ref="F614:G614"/>
    <mergeCell ref="B615:C615"/>
    <mergeCell ref="F615:G615"/>
    <mergeCell ref="B616:C616"/>
    <mergeCell ref="F616:G616"/>
    <mergeCell ref="B628:D628"/>
    <mergeCell ref="F628:H628"/>
    <mergeCell ref="B629:C629"/>
    <mergeCell ref="F629:G629"/>
    <mergeCell ref="B630:C630"/>
    <mergeCell ref="F630:G630"/>
    <mergeCell ref="B621:D621"/>
    <mergeCell ref="F623:G623"/>
    <mergeCell ref="F624:G624"/>
    <mergeCell ref="F625:G625"/>
    <mergeCell ref="F626:G626"/>
    <mergeCell ref="F641:G641"/>
    <mergeCell ref="F642:G642"/>
    <mergeCell ref="B635:C636"/>
    <mergeCell ref="D635:D636"/>
    <mergeCell ref="B637:D637"/>
    <mergeCell ref="F639:G639"/>
    <mergeCell ref="F640:G640"/>
    <mergeCell ref="B631:C631"/>
    <mergeCell ref="F631:G631"/>
    <mergeCell ref="B632:C632"/>
    <mergeCell ref="F632:G632"/>
    <mergeCell ref="B633:C634"/>
    <mergeCell ref="D633:D634"/>
    <mergeCell ref="F633:G633"/>
    <mergeCell ref="F634:G634"/>
  </mergeCells>
  <conditionalFormatting sqref="D7">
    <cfRule type="expression" dxfId="39" priority="790">
      <formula>MID(D6,1, 4)&lt;&gt;"Sole"</formula>
    </cfRule>
  </conditionalFormatting>
  <conditionalFormatting sqref="D23">
    <cfRule type="expression" dxfId="38" priority="39">
      <formula>MID(D22,1, 4)&lt;&gt;"Sole"</formula>
    </cfRule>
  </conditionalFormatting>
  <conditionalFormatting sqref="D39">
    <cfRule type="expression" dxfId="37" priority="38">
      <formula>MID(D38,1, 4)&lt;&gt;"Sole"</formula>
    </cfRule>
  </conditionalFormatting>
  <conditionalFormatting sqref="D55">
    <cfRule type="expression" dxfId="36" priority="37">
      <formula>MID(D54,1, 4)&lt;&gt;"Sole"</formula>
    </cfRule>
  </conditionalFormatting>
  <conditionalFormatting sqref="D71">
    <cfRule type="expression" dxfId="35" priority="36">
      <formula>MID(D70,1, 4)&lt;&gt;"Sole"</formula>
    </cfRule>
  </conditionalFormatting>
  <conditionalFormatting sqref="D87">
    <cfRule type="expression" dxfId="34" priority="35">
      <formula>MID(D86,1, 4)&lt;&gt;"Sole"</formula>
    </cfRule>
  </conditionalFormatting>
  <conditionalFormatting sqref="D103">
    <cfRule type="expression" dxfId="33" priority="34">
      <formula>MID(D102,1, 4)&lt;&gt;"Sole"</formula>
    </cfRule>
  </conditionalFormatting>
  <conditionalFormatting sqref="D119">
    <cfRule type="expression" dxfId="32" priority="33">
      <formula>MID(D118,1, 4)&lt;&gt;"Sole"</formula>
    </cfRule>
  </conditionalFormatting>
  <conditionalFormatting sqref="D135">
    <cfRule type="expression" dxfId="31" priority="32">
      <formula>MID(D134,1, 4)&lt;&gt;"Sole"</formula>
    </cfRule>
  </conditionalFormatting>
  <conditionalFormatting sqref="D151">
    <cfRule type="expression" dxfId="30" priority="31">
      <formula>MID(D150,1, 4)&lt;&gt;"Sole"</formula>
    </cfRule>
  </conditionalFormatting>
  <conditionalFormatting sqref="D167">
    <cfRule type="expression" dxfId="29" priority="30">
      <formula>MID(D166,1, 4)&lt;&gt;"Sole"</formula>
    </cfRule>
  </conditionalFormatting>
  <conditionalFormatting sqref="D183">
    <cfRule type="expression" dxfId="28" priority="29">
      <formula>MID(D182,1, 4)&lt;&gt;"Sole"</formula>
    </cfRule>
  </conditionalFormatting>
  <conditionalFormatting sqref="D199">
    <cfRule type="expression" dxfId="27" priority="28">
      <formula>MID(D198,1, 4)&lt;&gt;"Sole"</formula>
    </cfRule>
  </conditionalFormatting>
  <conditionalFormatting sqref="D215">
    <cfRule type="expression" dxfId="26" priority="27">
      <formula>MID(D214,1, 4)&lt;&gt;"Sole"</formula>
    </cfRule>
  </conditionalFormatting>
  <conditionalFormatting sqref="D231">
    <cfRule type="expression" dxfId="25" priority="26">
      <formula>MID(D230,1, 4)&lt;&gt;"Sole"</formula>
    </cfRule>
  </conditionalFormatting>
  <conditionalFormatting sqref="D247">
    <cfRule type="expression" dxfId="24" priority="25">
      <formula>MID(D246,1, 4)&lt;&gt;"Sole"</formula>
    </cfRule>
  </conditionalFormatting>
  <conditionalFormatting sqref="D263">
    <cfRule type="expression" dxfId="23" priority="24">
      <formula>MID(D262,1, 4)&lt;&gt;"Sole"</formula>
    </cfRule>
  </conditionalFormatting>
  <conditionalFormatting sqref="D279">
    <cfRule type="expression" dxfId="22" priority="23">
      <formula>MID(D278,1, 4)&lt;&gt;"Sole"</formula>
    </cfRule>
  </conditionalFormatting>
  <conditionalFormatting sqref="D295">
    <cfRule type="expression" dxfId="21" priority="22">
      <formula>MID(D294,1, 4)&lt;&gt;"Sole"</formula>
    </cfRule>
  </conditionalFormatting>
  <conditionalFormatting sqref="D311">
    <cfRule type="expression" dxfId="20" priority="21">
      <formula>MID(D310,1, 4)&lt;&gt;"Sole"</formula>
    </cfRule>
  </conditionalFormatting>
  <conditionalFormatting sqref="D327">
    <cfRule type="expression" dxfId="19" priority="20">
      <formula>MID(D326,1, 4)&lt;&gt;"Sole"</formula>
    </cfRule>
  </conditionalFormatting>
  <conditionalFormatting sqref="D343">
    <cfRule type="expression" dxfId="18" priority="19">
      <formula>MID(D342,1, 4)&lt;&gt;"Sole"</formula>
    </cfRule>
  </conditionalFormatting>
  <conditionalFormatting sqref="D359">
    <cfRule type="expression" dxfId="17" priority="18">
      <formula>MID(D358,1, 4)&lt;&gt;"Sole"</formula>
    </cfRule>
  </conditionalFormatting>
  <conditionalFormatting sqref="D375">
    <cfRule type="expression" dxfId="16" priority="17">
      <formula>MID(D374,1, 4)&lt;&gt;"Sole"</formula>
    </cfRule>
  </conditionalFormatting>
  <conditionalFormatting sqref="D391">
    <cfRule type="expression" dxfId="15" priority="16">
      <formula>MID(D390,1, 4)&lt;&gt;"Sole"</formula>
    </cfRule>
  </conditionalFormatting>
  <conditionalFormatting sqref="D407">
    <cfRule type="expression" dxfId="14" priority="15">
      <formula>MID(D406,1, 4)&lt;&gt;"Sole"</formula>
    </cfRule>
  </conditionalFormatting>
  <conditionalFormatting sqref="D423">
    <cfRule type="expression" dxfId="13" priority="14">
      <formula>MID(D422,1, 4)&lt;&gt;"Sole"</formula>
    </cfRule>
  </conditionalFormatting>
  <conditionalFormatting sqref="D439">
    <cfRule type="expression" dxfId="12" priority="13">
      <formula>MID(D438,1, 4)&lt;&gt;"Sole"</formula>
    </cfRule>
  </conditionalFormatting>
  <conditionalFormatting sqref="D455">
    <cfRule type="expression" dxfId="11" priority="12">
      <formula>MID(D454,1, 4)&lt;&gt;"Sole"</formula>
    </cfRule>
  </conditionalFormatting>
  <conditionalFormatting sqref="D471">
    <cfRule type="expression" dxfId="10" priority="11">
      <formula>MID(D470,1, 4)&lt;&gt;"Sole"</formula>
    </cfRule>
  </conditionalFormatting>
  <conditionalFormatting sqref="D487">
    <cfRule type="expression" dxfId="9" priority="10">
      <formula>MID(D486,1, 4)&lt;&gt;"Sole"</formula>
    </cfRule>
  </conditionalFormatting>
  <conditionalFormatting sqref="D503">
    <cfRule type="expression" dxfId="8" priority="9">
      <formula>MID(D502,1, 4)&lt;&gt;"Sole"</formula>
    </cfRule>
  </conditionalFormatting>
  <conditionalFormatting sqref="D519">
    <cfRule type="expression" dxfId="7" priority="8">
      <formula>MID(D518,1, 4)&lt;&gt;"Sole"</formula>
    </cfRule>
  </conditionalFormatting>
  <conditionalFormatting sqref="D535">
    <cfRule type="expression" dxfId="6" priority="7">
      <formula>MID(D534,1, 4)&lt;&gt;"Sole"</formula>
    </cfRule>
  </conditionalFormatting>
  <conditionalFormatting sqref="D551">
    <cfRule type="expression" dxfId="5" priority="6">
      <formula>MID(D550,1, 4)&lt;&gt;"Sole"</formula>
    </cfRule>
  </conditionalFormatting>
  <conditionalFormatting sqref="D567">
    <cfRule type="expression" dxfId="4" priority="5">
      <formula>MID(D566,1, 4)&lt;&gt;"Sole"</formula>
    </cfRule>
  </conditionalFormatting>
  <conditionalFormatting sqref="D583">
    <cfRule type="expression" dxfId="3" priority="4">
      <formula>MID(D582,1, 4)&lt;&gt;"Sole"</formula>
    </cfRule>
  </conditionalFormatting>
  <conditionalFormatting sqref="D599">
    <cfRule type="expression" dxfId="2" priority="3">
      <formula>MID(D598,1, 4)&lt;&gt;"Sole"</formula>
    </cfRule>
  </conditionalFormatting>
  <conditionalFormatting sqref="D615">
    <cfRule type="expression" dxfId="1" priority="2">
      <formula>MID(D614,1, 4)&lt;&gt;"Sole"</formula>
    </cfRule>
  </conditionalFormatting>
  <conditionalFormatting sqref="D631">
    <cfRule type="expression" dxfId="0" priority="1">
      <formula>MID(D630,1, 4)&lt;&gt;"Sole"</formula>
    </cfRule>
  </conditionalFormatting>
  <printOptions horizontalCentered="1"/>
  <pageMargins left="0.25" right="0.25" top="0.75" bottom="0.75" header="0.3" footer="0.3"/>
  <pageSetup scale="99"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/>
    <pageSetUpPr fitToPage="1"/>
  </sheetPr>
  <dimension ref="A1:L643"/>
  <sheetViews>
    <sheetView showGridLines="0" zoomScaleNormal="100" workbookViewId="0">
      <pane ySplit="2" topLeftCell="A3" activePane="bottomLeft" state="frozen"/>
      <selection activeCell="B21" sqref="B21:C23"/>
      <selection pane="bottomLeft" activeCell="A3" sqref="A3"/>
    </sheetView>
  </sheetViews>
  <sheetFormatPr defaultColWidth="0" defaultRowHeight="14.25" zeroHeight="1" x14ac:dyDescent="0.2"/>
  <cols>
    <col min="1" max="1" width="2.625" customWidth="1"/>
    <col min="2" max="2" width="18.875" customWidth="1"/>
    <col min="3" max="3" width="12.875" style="49" customWidth="1"/>
    <col min="4" max="4" width="37.5" customWidth="1"/>
    <col min="5" max="5" width="1.625" customWidth="1"/>
    <col min="6" max="6" width="10.5" customWidth="1"/>
    <col min="7" max="7" width="11.125" customWidth="1"/>
    <col min="8" max="8" width="15.25" style="8" customWidth="1"/>
    <col min="9" max="9" width="33.5" customWidth="1"/>
    <col min="10" max="10" width="2.625" style="44" customWidth="1"/>
    <col min="11" max="11" width="13" style="182" hidden="1" customWidth="1"/>
    <col min="12" max="12" width="23.75" style="179" hidden="1" customWidth="1"/>
    <col min="13" max="16384" width="17.625" hidden="1"/>
  </cols>
  <sheetData>
    <row r="1" spans="1:12" ht="24" customHeight="1" x14ac:dyDescent="0.2">
      <c r="A1" s="49"/>
      <c r="B1" s="49"/>
      <c r="D1" s="49"/>
      <c r="E1" s="49"/>
      <c r="F1" s="49"/>
      <c r="G1" s="25"/>
      <c r="I1" s="49"/>
      <c r="J1" s="67"/>
    </row>
    <row r="2" spans="1:12" ht="15.75" x14ac:dyDescent="0.25">
      <c r="A2" s="4"/>
      <c r="B2" s="4" t="s">
        <v>150</v>
      </c>
      <c r="C2" s="4"/>
      <c r="D2" s="4"/>
      <c r="E2" s="4"/>
      <c r="F2" s="4"/>
      <c r="G2" s="26"/>
      <c r="H2" s="82" t="s">
        <v>119</v>
      </c>
      <c r="I2" s="81">
        <f>SUM(L:L)</f>
        <v>0</v>
      </c>
      <c r="J2" s="49"/>
      <c r="K2" s="177" t="s">
        <v>116</v>
      </c>
      <c r="L2" s="179" t="s">
        <v>151</v>
      </c>
    </row>
    <row r="3" spans="1:12" ht="15" thickBot="1" x14ac:dyDescent="0.25">
      <c r="A3" s="49"/>
      <c r="B3" s="96"/>
      <c r="C3" s="96"/>
      <c r="D3" s="96"/>
      <c r="E3" s="49"/>
      <c r="F3" s="49"/>
      <c r="G3" s="25"/>
      <c r="H3" s="101"/>
      <c r="I3" s="96"/>
      <c r="J3" s="67"/>
    </row>
    <row r="4" spans="1:12" ht="27.95" customHeight="1" x14ac:dyDescent="0.2">
      <c r="A4" s="59">
        <f>(ROW()-3)/Offset_Consultants+1</f>
        <v>1.0625</v>
      </c>
      <c r="B4" s="263" t="s">
        <v>137</v>
      </c>
      <c r="C4" s="264"/>
      <c r="D4" s="265"/>
      <c r="E4" s="102"/>
      <c r="F4" s="263" t="s">
        <v>138</v>
      </c>
      <c r="G4" s="264"/>
      <c r="H4" s="264"/>
      <c r="I4" s="58" t="s">
        <v>128</v>
      </c>
      <c r="J4" s="67"/>
    </row>
    <row r="5" spans="1:12" ht="27.95" customHeight="1" x14ac:dyDescent="0.2">
      <c r="A5" s="49"/>
      <c r="B5" s="276" t="s">
        <v>187</v>
      </c>
      <c r="C5" s="277"/>
      <c r="D5" s="202"/>
      <c r="E5" s="102"/>
      <c r="F5" s="276" t="s">
        <v>152</v>
      </c>
      <c r="G5" s="277"/>
      <c r="H5" s="99"/>
      <c r="I5" s="61"/>
      <c r="J5" s="47"/>
      <c r="K5" s="183"/>
    </row>
    <row r="6" spans="1:12" ht="27.95" customHeight="1" x14ac:dyDescent="0.2">
      <c r="A6" s="49"/>
      <c r="B6" s="276" t="s">
        <v>153</v>
      </c>
      <c r="C6" s="277"/>
      <c r="D6" s="202"/>
      <c r="E6" s="102"/>
      <c r="F6" s="276" t="s">
        <v>154</v>
      </c>
      <c r="G6" s="277"/>
      <c r="H6" s="100"/>
      <c r="I6" s="62"/>
      <c r="J6" s="47"/>
      <c r="K6" s="183"/>
    </row>
    <row r="7" spans="1:12" ht="27.95" customHeight="1" x14ac:dyDescent="0.2">
      <c r="A7" s="49"/>
      <c r="B7" s="276" t="s">
        <v>155</v>
      </c>
      <c r="C7" s="277"/>
      <c r="D7" s="202"/>
      <c r="E7" s="102"/>
      <c r="F7" s="268" t="s">
        <v>156</v>
      </c>
      <c r="G7" s="269"/>
      <c r="H7" s="116">
        <f>H6*H5</f>
        <v>0</v>
      </c>
      <c r="I7" s="63"/>
      <c r="J7" s="67"/>
    </row>
    <row r="8" spans="1:12" ht="27.95" customHeight="1" x14ac:dyDescent="0.2">
      <c r="A8" s="49"/>
      <c r="B8" s="276" t="s">
        <v>157</v>
      </c>
      <c r="C8" s="277"/>
      <c r="D8" s="202"/>
      <c r="E8" s="102"/>
      <c r="F8" s="276" t="s">
        <v>103</v>
      </c>
      <c r="G8" s="277"/>
      <c r="H8" s="117">
        <v>0</v>
      </c>
      <c r="I8" s="62"/>
      <c r="J8" s="47"/>
      <c r="K8" s="183"/>
    </row>
    <row r="9" spans="1:12" ht="27.95" customHeight="1" thickBot="1" x14ac:dyDescent="0.25">
      <c r="A9" s="49"/>
      <c r="B9" s="280" t="s">
        <v>143</v>
      </c>
      <c r="C9" s="281"/>
      <c r="D9" s="203"/>
      <c r="E9" s="102"/>
      <c r="F9" s="276" t="s">
        <v>158</v>
      </c>
      <c r="G9" s="277"/>
      <c r="H9" s="117">
        <v>0</v>
      </c>
      <c r="I9" s="62"/>
      <c r="J9" s="47"/>
      <c r="K9" s="183"/>
    </row>
    <row r="10" spans="1:12" ht="27.95" customHeight="1" thickBot="1" x14ac:dyDescent="0.25">
      <c r="A10" s="49"/>
      <c r="B10" s="263" t="s">
        <v>129</v>
      </c>
      <c r="C10" s="264"/>
      <c r="D10" s="265"/>
      <c r="E10" s="96"/>
      <c r="F10" s="276" t="s">
        <v>102</v>
      </c>
      <c r="G10" s="277"/>
      <c r="H10" s="117">
        <v>0</v>
      </c>
      <c r="I10" s="62"/>
      <c r="J10" s="47"/>
      <c r="K10" s="183"/>
    </row>
    <row r="11" spans="1:12" ht="27.95" customHeight="1" x14ac:dyDescent="0.2">
      <c r="A11" s="49"/>
      <c r="B11" s="173" t="s">
        <v>130</v>
      </c>
      <c r="C11" s="174" t="s">
        <v>131</v>
      </c>
      <c r="D11" s="174" t="s">
        <v>146</v>
      </c>
      <c r="E11" s="96"/>
      <c r="F11" s="83" t="s">
        <v>144</v>
      </c>
      <c r="G11" s="60" t="s">
        <v>145</v>
      </c>
      <c r="H11" s="117">
        <v>0</v>
      </c>
      <c r="I11" s="62"/>
      <c r="J11" s="47"/>
      <c r="K11" s="183"/>
    </row>
    <row r="12" spans="1:12" ht="27.95" customHeight="1" x14ac:dyDescent="0.2">
      <c r="A12" s="49"/>
      <c r="B12" s="216" t="s">
        <v>176</v>
      </c>
      <c r="C12" s="195">
        <v>0</v>
      </c>
      <c r="D12" s="137">
        <f>C12*H18</f>
        <v>0</v>
      </c>
      <c r="E12" s="96"/>
      <c r="F12" s="83" t="s">
        <v>104</v>
      </c>
      <c r="G12" s="60" t="s">
        <v>145</v>
      </c>
      <c r="H12" s="117">
        <v>0</v>
      </c>
      <c r="I12" s="62"/>
      <c r="J12" s="47"/>
      <c r="K12" s="179" t="str">
        <f>B12</f>
        <v>[Category A]</v>
      </c>
      <c r="L12" s="181">
        <f>D12</f>
        <v>0</v>
      </c>
    </row>
    <row r="13" spans="1:12" ht="27.95" customHeight="1" thickBot="1" x14ac:dyDescent="0.25">
      <c r="A13" s="49"/>
      <c r="B13" s="217" t="s">
        <v>177</v>
      </c>
      <c r="C13" s="195">
        <v>0</v>
      </c>
      <c r="D13" s="137">
        <f>C13*H18</f>
        <v>0</v>
      </c>
      <c r="E13" s="96"/>
      <c r="F13" s="83" t="s">
        <v>104</v>
      </c>
      <c r="G13" s="60" t="s">
        <v>145</v>
      </c>
      <c r="H13" s="117">
        <v>0</v>
      </c>
      <c r="I13" s="62"/>
      <c r="J13" s="47"/>
      <c r="K13" s="179" t="str">
        <f>B13</f>
        <v>[Category B]</v>
      </c>
      <c r="L13" s="181">
        <f>D13</f>
        <v>0</v>
      </c>
    </row>
    <row r="14" spans="1:12" ht="27.95" customHeight="1" x14ac:dyDescent="0.2">
      <c r="A14" s="49"/>
      <c r="B14" s="96"/>
      <c r="C14" s="96"/>
      <c r="D14" s="96"/>
      <c r="E14" s="96"/>
      <c r="F14" s="83" t="s">
        <v>104</v>
      </c>
      <c r="G14" s="60" t="s">
        <v>145</v>
      </c>
      <c r="H14" s="117">
        <v>0</v>
      </c>
      <c r="I14" s="62"/>
      <c r="J14" s="47"/>
      <c r="K14" s="183"/>
    </row>
    <row r="15" spans="1:12" ht="27.95" customHeight="1" x14ac:dyDescent="0.2">
      <c r="A15" s="49"/>
      <c r="B15" s="96"/>
      <c r="C15" s="96"/>
      <c r="D15" s="96"/>
      <c r="E15" s="96"/>
      <c r="F15" s="83" t="s">
        <v>104</v>
      </c>
      <c r="G15" s="60" t="s">
        <v>145</v>
      </c>
      <c r="H15" s="117">
        <v>0</v>
      </c>
      <c r="I15" s="62"/>
      <c r="J15" s="47"/>
      <c r="K15" s="183"/>
    </row>
    <row r="16" spans="1:12" ht="27.95" customHeight="1" x14ac:dyDescent="0.2">
      <c r="A16" s="49"/>
      <c r="B16" s="96"/>
      <c r="C16" s="96"/>
      <c r="D16" s="96"/>
      <c r="E16" s="96"/>
      <c r="F16" s="83" t="s">
        <v>104</v>
      </c>
      <c r="G16" s="60" t="s">
        <v>145</v>
      </c>
      <c r="H16" s="117">
        <v>0</v>
      </c>
      <c r="I16" s="62"/>
      <c r="J16" s="47"/>
      <c r="K16" s="183"/>
    </row>
    <row r="17" spans="1:12" ht="27.95" customHeight="1" x14ac:dyDescent="0.2">
      <c r="A17" s="49"/>
      <c r="B17" s="96"/>
      <c r="C17" s="96"/>
      <c r="D17" s="96"/>
      <c r="E17" s="96"/>
      <c r="F17" s="282" t="s">
        <v>159</v>
      </c>
      <c r="G17" s="283"/>
      <c r="H17" s="135">
        <f>SUM(H8:H16)</f>
        <v>0</v>
      </c>
      <c r="I17" s="136"/>
      <c r="J17" s="67"/>
    </row>
    <row r="18" spans="1:12" ht="27.95" customHeight="1" thickBot="1" x14ac:dyDescent="0.25">
      <c r="A18" s="49"/>
      <c r="B18" s="96"/>
      <c r="C18" s="96"/>
      <c r="D18" s="96"/>
      <c r="E18" s="96"/>
      <c r="F18" s="278" t="s">
        <v>160</v>
      </c>
      <c r="G18" s="279"/>
      <c r="H18" s="138">
        <f>SUM(H17,H7)</f>
        <v>0</v>
      </c>
      <c r="I18" s="139"/>
      <c r="J18" s="67"/>
      <c r="L18" s="184"/>
    </row>
    <row r="19" spans="1:12" ht="27.95" customHeight="1" thickBot="1" x14ac:dyDescent="0.25">
      <c r="A19" s="59"/>
      <c r="B19" s="49"/>
      <c r="D19" s="49"/>
      <c r="E19" s="49"/>
      <c r="F19" s="49"/>
      <c r="G19" s="49"/>
      <c r="I19" s="49"/>
      <c r="J19" s="48"/>
      <c r="K19" s="185"/>
      <c r="L19" s="180"/>
    </row>
    <row r="20" spans="1:12" s="49" customFormat="1" ht="27.95" customHeight="1" x14ac:dyDescent="0.2">
      <c r="A20" s="59">
        <f>(ROW()-3)/Offset_Consultants+1</f>
        <v>2.0625</v>
      </c>
      <c r="B20" s="263" t="s">
        <v>137</v>
      </c>
      <c r="C20" s="264"/>
      <c r="D20" s="265"/>
      <c r="E20" s="102"/>
      <c r="F20" s="263" t="s">
        <v>138</v>
      </c>
      <c r="G20" s="264"/>
      <c r="H20" s="264"/>
      <c r="I20" s="58" t="s">
        <v>128</v>
      </c>
      <c r="J20" s="67"/>
      <c r="K20" s="182"/>
      <c r="L20" s="179"/>
    </row>
    <row r="21" spans="1:12" s="49" customFormat="1" ht="27.95" customHeight="1" x14ac:dyDescent="0.2">
      <c r="B21" s="276" t="s">
        <v>187</v>
      </c>
      <c r="C21" s="277"/>
      <c r="D21" s="211"/>
      <c r="E21" s="102"/>
      <c r="F21" s="276" t="s">
        <v>152</v>
      </c>
      <c r="G21" s="277"/>
      <c r="H21" s="99"/>
      <c r="I21" s="61"/>
      <c r="J21" s="47"/>
      <c r="K21" s="183"/>
      <c r="L21" s="179"/>
    </row>
    <row r="22" spans="1:12" s="49" customFormat="1" ht="27.95" customHeight="1" x14ac:dyDescent="0.2">
      <c r="B22" s="276" t="s">
        <v>153</v>
      </c>
      <c r="C22" s="277"/>
      <c r="D22" s="211"/>
      <c r="E22" s="102"/>
      <c r="F22" s="276" t="s">
        <v>154</v>
      </c>
      <c r="G22" s="277"/>
      <c r="H22" s="100"/>
      <c r="I22" s="62"/>
      <c r="J22" s="47"/>
      <c r="K22" s="183"/>
      <c r="L22" s="179"/>
    </row>
    <row r="23" spans="1:12" s="49" customFormat="1" ht="27.95" customHeight="1" x14ac:dyDescent="0.2">
      <c r="B23" s="276" t="s">
        <v>155</v>
      </c>
      <c r="C23" s="277"/>
      <c r="D23" s="211"/>
      <c r="E23" s="102"/>
      <c r="F23" s="268" t="s">
        <v>156</v>
      </c>
      <c r="G23" s="269"/>
      <c r="H23" s="116">
        <f>H22*H21</f>
        <v>0</v>
      </c>
      <c r="I23" s="63"/>
      <c r="J23" s="67"/>
      <c r="K23" s="182"/>
      <c r="L23" s="179"/>
    </row>
    <row r="24" spans="1:12" s="49" customFormat="1" ht="27.95" customHeight="1" x14ac:dyDescent="0.2">
      <c r="B24" s="276" t="s">
        <v>157</v>
      </c>
      <c r="C24" s="277"/>
      <c r="D24" s="211"/>
      <c r="E24" s="102"/>
      <c r="F24" s="276" t="s">
        <v>103</v>
      </c>
      <c r="G24" s="277"/>
      <c r="H24" s="117">
        <v>0</v>
      </c>
      <c r="I24" s="62"/>
      <c r="J24" s="47"/>
      <c r="K24" s="183"/>
      <c r="L24" s="179"/>
    </row>
    <row r="25" spans="1:12" s="49" customFormat="1" ht="27.95" customHeight="1" thickBot="1" x14ac:dyDescent="0.25">
      <c r="B25" s="280" t="s">
        <v>143</v>
      </c>
      <c r="C25" s="281"/>
      <c r="D25" s="212"/>
      <c r="E25" s="102"/>
      <c r="F25" s="276" t="s">
        <v>158</v>
      </c>
      <c r="G25" s="277"/>
      <c r="H25" s="117">
        <v>0</v>
      </c>
      <c r="I25" s="62"/>
      <c r="J25" s="47"/>
      <c r="K25" s="183"/>
      <c r="L25" s="179"/>
    </row>
    <row r="26" spans="1:12" s="49" customFormat="1" ht="27.95" customHeight="1" thickBot="1" x14ac:dyDescent="0.25">
      <c r="B26" s="263" t="s">
        <v>129</v>
      </c>
      <c r="C26" s="264"/>
      <c r="D26" s="265"/>
      <c r="E26" s="96"/>
      <c r="F26" s="276" t="s">
        <v>102</v>
      </c>
      <c r="G26" s="277"/>
      <c r="H26" s="117">
        <v>0</v>
      </c>
      <c r="I26" s="62"/>
      <c r="J26" s="47"/>
      <c r="K26" s="183"/>
      <c r="L26" s="179"/>
    </row>
    <row r="27" spans="1:12" s="49" customFormat="1" ht="27.95" customHeight="1" x14ac:dyDescent="0.2">
      <c r="B27" s="173" t="s">
        <v>130</v>
      </c>
      <c r="C27" s="174" t="s">
        <v>131</v>
      </c>
      <c r="D27" s="174" t="s">
        <v>146</v>
      </c>
      <c r="E27" s="96"/>
      <c r="F27" s="83" t="s">
        <v>144</v>
      </c>
      <c r="G27" s="60" t="s">
        <v>145</v>
      </c>
      <c r="H27" s="117">
        <v>0</v>
      </c>
      <c r="I27" s="62"/>
      <c r="J27" s="47"/>
      <c r="K27" s="183"/>
      <c r="L27" s="179"/>
    </row>
    <row r="28" spans="1:12" s="49" customFormat="1" ht="27.95" customHeight="1" x14ac:dyDescent="0.2">
      <c r="B28" s="216" t="s">
        <v>176</v>
      </c>
      <c r="C28" s="195">
        <v>0</v>
      </c>
      <c r="D28" s="137">
        <f>C28*H34</f>
        <v>0</v>
      </c>
      <c r="E28" s="96"/>
      <c r="F28" s="83" t="s">
        <v>104</v>
      </c>
      <c r="G28" s="60" t="s">
        <v>145</v>
      </c>
      <c r="H28" s="117">
        <v>0</v>
      </c>
      <c r="I28" s="62"/>
      <c r="J28" s="47"/>
      <c r="K28" s="179" t="str">
        <f>B28</f>
        <v>[Category A]</v>
      </c>
      <c r="L28" s="181">
        <f>D28</f>
        <v>0</v>
      </c>
    </row>
    <row r="29" spans="1:12" s="49" customFormat="1" ht="27.95" customHeight="1" thickBot="1" x14ac:dyDescent="0.25">
      <c r="B29" s="217" t="s">
        <v>177</v>
      </c>
      <c r="C29" s="195">
        <v>0</v>
      </c>
      <c r="D29" s="137">
        <f>C29*H34</f>
        <v>0</v>
      </c>
      <c r="E29" s="96"/>
      <c r="F29" s="83" t="s">
        <v>104</v>
      </c>
      <c r="G29" s="60" t="s">
        <v>145</v>
      </c>
      <c r="H29" s="117">
        <v>0</v>
      </c>
      <c r="I29" s="62"/>
      <c r="J29" s="47"/>
      <c r="K29" s="179" t="str">
        <f>B29</f>
        <v>[Category B]</v>
      </c>
      <c r="L29" s="181">
        <f>D29</f>
        <v>0</v>
      </c>
    </row>
    <row r="30" spans="1:12" s="49" customFormat="1" ht="27.95" customHeight="1" x14ac:dyDescent="0.2">
      <c r="B30" s="96"/>
      <c r="C30" s="96"/>
      <c r="D30" s="96"/>
      <c r="E30" s="96"/>
      <c r="F30" s="83" t="s">
        <v>104</v>
      </c>
      <c r="G30" s="60" t="s">
        <v>145</v>
      </c>
      <c r="H30" s="117">
        <v>0</v>
      </c>
      <c r="I30" s="62"/>
      <c r="J30" s="47"/>
      <c r="K30" s="183"/>
      <c r="L30" s="179"/>
    </row>
    <row r="31" spans="1:12" s="49" customFormat="1" ht="27.95" customHeight="1" x14ac:dyDescent="0.2">
      <c r="B31" s="96"/>
      <c r="C31" s="96"/>
      <c r="D31" s="96"/>
      <c r="E31" s="96"/>
      <c r="F31" s="83" t="s">
        <v>104</v>
      </c>
      <c r="G31" s="60" t="s">
        <v>145</v>
      </c>
      <c r="H31" s="117">
        <v>0</v>
      </c>
      <c r="I31" s="62"/>
      <c r="J31" s="47"/>
      <c r="K31" s="183"/>
      <c r="L31" s="179"/>
    </row>
    <row r="32" spans="1:12" s="49" customFormat="1" ht="27.95" customHeight="1" x14ac:dyDescent="0.2">
      <c r="B32" s="96"/>
      <c r="C32" s="96"/>
      <c r="D32" s="96"/>
      <c r="E32" s="96"/>
      <c r="F32" s="83" t="s">
        <v>104</v>
      </c>
      <c r="G32" s="60" t="s">
        <v>145</v>
      </c>
      <c r="H32" s="117">
        <v>0</v>
      </c>
      <c r="I32" s="62"/>
      <c r="J32" s="47"/>
      <c r="K32" s="183"/>
      <c r="L32" s="179"/>
    </row>
    <row r="33" spans="1:12" s="49" customFormat="1" ht="27.95" customHeight="1" x14ac:dyDescent="0.2">
      <c r="B33" s="96"/>
      <c r="C33" s="96"/>
      <c r="D33" s="96"/>
      <c r="E33" s="96"/>
      <c r="F33" s="282" t="s">
        <v>159</v>
      </c>
      <c r="G33" s="283"/>
      <c r="H33" s="135">
        <f>SUM(H24:H32)</f>
        <v>0</v>
      </c>
      <c r="I33" s="136"/>
      <c r="J33" s="67"/>
      <c r="K33" s="182"/>
      <c r="L33" s="179"/>
    </row>
    <row r="34" spans="1:12" s="49" customFormat="1" ht="27.95" customHeight="1" thickBot="1" x14ac:dyDescent="0.25">
      <c r="B34" s="96"/>
      <c r="C34" s="96"/>
      <c r="D34" s="96"/>
      <c r="E34" s="96"/>
      <c r="F34" s="278" t="s">
        <v>160</v>
      </c>
      <c r="G34" s="279"/>
      <c r="H34" s="138">
        <f>SUM(H33,H23)</f>
        <v>0</v>
      </c>
      <c r="I34" s="139"/>
      <c r="J34" s="67"/>
      <c r="K34" s="182"/>
      <c r="L34" s="184"/>
    </row>
    <row r="35" spans="1:12" s="49" customFormat="1" ht="27.95" customHeight="1" thickBot="1" x14ac:dyDescent="0.25">
      <c r="A35" s="59"/>
      <c r="H35" s="8"/>
      <c r="J35" s="48"/>
      <c r="K35" s="185"/>
      <c r="L35" s="180"/>
    </row>
    <row r="36" spans="1:12" s="49" customFormat="1" ht="27.95" customHeight="1" x14ac:dyDescent="0.2">
      <c r="A36" s="59">
        <f>(ROW()-3)/Offset_Consultants+1</f>
        <v>3.0625</v>
      </c>
      <c r="B36" s="263" t="s">
        <v>137</v>
      </c>
      <c r="C36" s="264"/>
      <c r="D36" s="265"/>
      <c r="E36" s="102"/>
      <c r="F36" s="263" t="s">
        <v>138</v>
      </c>
      <c r="G36" s="264"/>
      <c r="H36" s="264"/>
      <c r="I36" s="58" t="s">
        <v>128</v>
      </c>
      <c r="J36" s="67"/>
      <c r="K36" s="182"/>
      <c r="L36" s="179"/>
    </row>
    <row r="37" spans="1:12" s="49" customFormat="1" ht="27.95" customHeight="1" x14ac:dyDescent="0.2">
      <c r="B37" s="276" t="s">
        <v>187</v>
      </c>
      <c r="C37" s="277"/>
      <c r="D37" s="211"/>
      <c r="E37" s="102"/>
      <c r="F37" s="276" t="s">
        <v>152</v>
      </c>
      <c r="G37" s="277"/>
      <c r="H37" s="99"/>
      <c r="I37" s="61"/>
      <c r="J37" s="47"/>
      <c r="K37" s="183"/>
      <c r="L37" s="179"/>
    </row>
    <row r="38" spans="1:12" s="49" customFormat="1" ht="27.95" customHeight="1" x14ac:dyDescent="0.2">
      <c r="B38" s="276" t="s">
        <v>153</v>
      </c>
      <c r="C38" s="277"/>
      <c r="D38" s="211"/>
      <c r="E38" s="102"/>
      <c r="F38" s="276" t="s">
        <v>154</v>
      </c>
      <c r="G38" s="277"/>
      <c r="H38" s="100"/>
      <c r="I38" s="62"/>
      <c r="J38" s="47"/>
      <c r="K38" s="183"/>
      <c r="L38" s="179"/>
    </row>
    <row r="39" spans="1:12" s="49" customFormat="1" ht="27.95" customHeight="1" x14ac:dyDescent="0.2">
      <c r="B39" s="276" t="s">
        <v>155</v>
      </c>
      <c r="C39" s="277"/>
      <c r="D39" s="211"/>
      <c r="E39" s="102"/>
      <c r="F39" s="268" t="s">
        <v>156</v>
      </c>
      <c r="G39" s="269"/>
      <c r="H39" s="116">
        <f>H38*H37</f>
        <v>0</v>
      </c>
      <c r="I39" s="63"/>
      <c r="J39" s="67"/>
      <c r="K39" s="182"/>
      <c r="L39" s="179"/>
    </row>
    <row r="40" spans="1:12" s="49" customFormat="1" ht="27.95" customHeight="1" x14ac:dyDescent="0.2">
      <c r="B40" s="276" t="s">
        <v>157</v>
      </c>
      <c r="C40" s="277"/>
      <c r="D40" s="211"/>
      <c r="E40" s="102"/>
      <c r="F40" s="276" t="s">
        <v>103</v>
      </c>
      <c r="G40" s="277"/>
      <c r="H40" s="117">
        <v>0</v>
      </c>
      <c r="I40" s="62"/>
      <c r="J40" s="47"/>
      <c r="K40" s="183"/>
      <c r="L40" s="179"/>
    </row>
    <row r="41" spans="1:12" s="49" customFormat="1" ht="27.95" customHeight="1" thickBot="1" x14ac:dyDescent="0.25">
      <c r="B41" s="280" t="s">
        <v>143</v>
      </c>
      <c r="C41" s="281"/>
      <c r="D41" s="212"/>
      <c r="E41" s="102"/>
      <c r="F41" s="276" t="s">
        <v>158</v>
      </c>
      <c r="G41" s="277"/>
      <c r="H41" s="117">
        <v>0</v>
      </c>
      <c r="I41" s="62"/>
      <c r="J41" s="47"/>
      <c r="K41" s="183"/>
      <c r="L41" s="179"/>
    </row>
    <row r="42" spans="1:12" s="49" customFormat="1" ht="27.95" customHeight="1" thickBot="1" x14ac:dyDescent="0.25">
      <c r="B42" s="263" t="s">
        <v>129</v>
      </c>
      <c r="C42" s="264"/>
      <c r="D42" s="265"/>
      <c r="E42" s="96"/>
      <c r="F42" s="276" t="s">
        <v>102</v>
      </c>
      <c r="G42" s="277"/>
      <c r="H42" s="117">
        <v>0</v>
      </c>
      <c r="I42" s="62"/>
      <c r="J42" s="47"/>
      <c r="K42" s="183"/>
      <c r="L42" s="179"/>
    </row>
    <row r="43" spans="1:12" s="49" customFormat="1" ht="27.95" customHeight="1" x14ac:dyDescent="0.2">
      <c r="B43" s="173" t="s">
        <v>130</v>
      </c>
      <c r="C43" s="174" t="s">
        <v>131</v>
      </c>
      <c r="D43" s="174" t="s">
        <v>146</v>
      </c>
      <c r="E43" s="96"/>
      <c r="F43" s="83" t="s">
        <v>144</v>
      </c>
      <c r="G43" s="60" t="s">
        <v>145</v>
      </c>
      <c r="H43" s="117">
        <v>0</v>
      </c>
      <c r="I43" s="62"/>
      <c r="J43" s="47"/>
      <c r="K43" s="183"/>
      <c r="L43" s="179"/>
    </row>
    <row r="44" spans="1:12" s="49" customFormat="1" ht="27.95" customHeight="1" x14ac:dyDescent="0.2">
      <c r="B44" s="216" t="s">
        <v>176</v>
      </c>
      <c r="C44" s="195">
        <v>0</v>
      </c>
      <c r="D44" s="137">
        <f>C44*H50</f>
        <v>0</v>
      </c>
      <c r="E44" s="96"/>
      <c r="F44" s="83" t="s">
        <v>104</v>
      </c>
      <c r="G44" s="60" t="s">
        <v>145</v>
      </c>
      <c r="H44" s="117">
        <v>0</v>
      </c>
      <c r="I44" s="62"/>
      <c r="J44" s="47"/>
      <c r="K44" s="179" t="str">
        <f>B44</f>
        <v>[Category A]</v>
      </c>
      <c r="L44" s="181">
        <f>D44</f>
        <v>0</v>
      </c>
    </row>
    <row r="45" spans="1:12" s="49" customFormat="1" ht="27.95" customHeight="1" thickBot="1" x14ac:dyDescent="0.25">
      <c r="B45" s="217" t="s">
        <v>177</v>
      </c>
      <c r="C45" s="195">
        <v>0</v>
      </c>
      <c r="D45" s="137">
        <f>C45*H50</f>
        <v>0</v>
      </c>
      <c r="E45" s="96"/>
      <c r="F45" s="83" t="s">
        <v>104</v>
      </c>
      <c r="G45" s="60" t="s">
        <v>145</v>
      </c>
      <c r="H45" s="117">
        <v>0</v>
      </c>
      <c r="I45" s="62"/>
      <c r="J45" s="47"/>
      <c r="K45" s="179" t="str">
        <f>B45</f>
        <v>[Category B]</v>
      </c>
      <c r="L45" s="181">
        <f>D45</f>
        <v>0</v>
      </c>
    </row>
    <row r="46" spans="1:12" s="49" customFormat="1" ht="27.95" customHeight="1" x14ac:dyDescent="0.2">
      <c r="B46" s="96"/>
      <c r="C46" s="96"/>
      <c r="D46" s="96"/>
      <c r="E46" s="96"/>
      <c r="F46" s="83" t="s">
        <v>104</v>
      </c>
      <c r="G46" s="60" t="s">
        <v>145</v>
      </c>
      <c r="H46" s="117">
        <v>0</v>
      </c>
      <c r="I46" s="62"/>
      <c r="J46" s="47"/>
      <c r="K46" s="183"/>
      <c r="L46" s="179"/>
    </row>
    <row r="47" spans="1:12" s="49" customFormat="1" ht="27.95" customHeight="1" x14ac:dyDescent="0.2">
      <c r="B47" s="96"/>
      <c r="C47" s="96"/>
      <c r="D47" s="96"/>
      <c r="E47" s="96"/>
      <c r="F47" s="83" t="s">
        <v>104</v>
      </c>
      <c r="G47" s="60" t="s">
        <v>145</v>
      </c>
      <c r="H47" s="117">
        <v>0</v>
      </c>
      <c r="I47" s="62"/>
      <c r="J47" s="47"/>
      <c r="K47" s="183"/>
      <c r="L47" s="179"/>
    </row>
    <row r="48" spans="1:12" s="49" customFormat="1" ht="27.95" customHeight="1" x14ac:dyDescent="0.2">
      <c r="B48" s="96"/>
      <c r="C48" s="96"/>
      <c r="D48" s="96"/>
      <c r="E48" s="96"/>
      <c r="F48" s="83" t="s">
        <v>104</v>
      </c>
      <c r="G48" s="60" t="s">
        <v>145</v>
      </c>
      <c r="H48" s="117">
        <v>0</v>
      </c>
      <c r="I48" s="62"/>
      <c r="J48" s="47"/>
      <c r="K48" s="183"/>
      <c r="L48" s="179"/>
    </row>
    <row r="49" spans="1:12" s="49" customFormat="1" ht="27.95" customHeight="1" x14ac:dyDescent="0.2">
      <c r="B49" s="96"/>
      <c r="C49" s="96"/>
      <c r="D49" s="96"/>
      <c r="E49" s="96"/>
      <c r="F49" s="282" t="s">
        <v>159</v>
      </c>
      <c r="G49" s="283"/>
      <c r="H49" s="135">
        <f>SUM(H40:H48)</f>
        <v>0</v>
      </c>
      <c r="I49" s="136"/>
      <c r="J49" s="67"/>
      <c r="K49" s="182"/>
      <c r="L49" s="179"/>
    </row>
    <row r="50" spans="1:12" s="49" customFormat="1" ht="27.95" customHeight="1" thickBot="1" x14ac:dyDescent="0.25">
      <c r="B50" s="96"/>
      <c r="C50" s="96"/>
      <c r="D50" s="96"/>
      <c r="E50" s="96"/>
      <c r="F50" s="278" t="s">
        <v>160</v>
      </c>
      <c r="G50" s="279"/>
      <c r="H50" s="138">
        <f>SUM(H49,H39)</f>
        <v>0</v>
      </c>
      <c r="I50" s="139"/>
      <c r="J50" s="67"/>
      <c r="K50" s="182"/>
      <c r="L50" s="184"/>
    </row>
    <row r="51" spans="1:12" s="49" customFormat="1" ht="27.95" customHeight="1" thickBot="1" x14ac:dyDescent="0.25">
      <c r="A51" s="59"/>
      <c r="H51" s="8"/>
      <c r="J51" s="48"/>
      <c r="K51" s="185"/>
      <c r="L51" s="180"/>
    </row>
    <row r="52" spans="1:12" s="49" customFormat="1" ht="27.95" customHeight="1" x14ac:dyDescent="0.2">
      <c r="A52" s="59">
        <f>(ROW()-3)/Offset_Consultants+1</f>
        <v>4.0625</v>
      </c>
      <c r="B52" s="263" t="s">
        <v>137</v>
      </c>
      <c r="C52" s="264"/>
      <c r="D52" s="265"/>
      <c r="E52" s="102"/>
      <c r="F52" s="263" t="s">
        <v>138</v>
      </c>
      <c r="G52" s="264"/>
      <c r="H52" s="264"/>
      <c r="I52" s="58" t="s">
        <v>128</v>
      </c>
      <c r="J52" s="67"/>
      <c r="K52" s="182"/>
      <c r="L52" s="179"/>
    </row>
    <row r="53" spans="1:12" s="49" customFormat="1" ht="27.95" customHeight="1" x14ac:dyDescent="0.2">
      <c r="B53" s="276" t="s">
        <v>187</v>
      </c>
      <c r="C53" s="277"/>
      <c r="D53" s="211"/>
      <c r="E53" s="102"/>
      <c r="F53" s="276" t="s">
        <v>152</v>
      </c>
      <c r="G53" s="277"/>
      <c r="H53" s="99"/>
      <c r="I53" s="61"/>
      <c r="J53" s="47"/>
      <c r="K53" s="183"/>
      <c r="L53" s="179"/>
    </row>
    <row r="54" spans="1:12" s="49" customFormat="1" ht="27.95" customHeight="1" x14ac:dyDescent="0.2">
      <c r="B54" s="276" t="s">
        <v>153</v>
      </c>
      <c r="C54" s="277"/>
      <c r="D54" s="211"/>
      <c r="E54" s="102"/>
      <c r="F54" s="276" t="s">
        <v>154</v>
      </c>
      <c r="G54" s="277"/>
      <c r="H54" s="100"/>
      <c r="I54" s="62"/>
      <c r="J54" s="47"/>
      <c r="K54" s="183"/>
      <c r="L54" s="179"/>
    </row>
    <row r="55" spans="1:12" s="49" customFormat="1" ht="27.95" customHeight="1" x14ac:dyDescent="0.2">
      <c r="B55" s="276" t="s">
        <v>155</v>
      </c>
      <c r="C55" s="277"/>
      <c r="D55" s="211"/>
      <c r="E55" s="102"/>
      <c r="F55" s="268" t="s">
        <v>156</v>
      </c>
      <c r="G55" s="269"/>
      <c r="H55" s="116">
        <f>H54*H53</f>
        <v>0</v>
      </c>
      <c r="I55" s="63"/>
      <c r="J55" s="67"/>
      <c r="K55" s="182"/>
      <c r="L55" s="179"/>
    </row>
    <row r="56" spans="1:12" s="49" customFormat="1" ht="27.95" customHeight="1" x14ac:dyDescent="0.2">
      <c r="B56" s="276" t="s">
        <v>157</v>
      </c>
      <c r="C56" s="277"/>
      <c r="D56" s="211"/>
      <c r="E56" s="102"/>
      <c r="F56" s="276" t="s">
        <v>103</v>
      </c>
      <c r="G56" s="277"/>
      <c r="H56" s="117">
        <v>0</v>
      </c>
      <c r="I56" s="62"/>
      <c r="J56" s="47"/>
      <c r="K56" s="183"/>
      <c r="L56" s="179"/>
    </row>
    <row r="57" spans="1:12" s="49" customFormat="1" ht="27.95" customHeight="1" thickBot="1" x14ac:dyDescent="0.25">
      <c r="B57" s="280" t="s">
        <v>143</v>
      </c>
      <c r="C57" s="281"/>
      <c r="D57" s="212"/>
      <c r="E57" s="102"/>
      <c r="F57" s="276" t="s">
        <v>158</v>
      </c>
      <c r="G57" s="277"/>
      <c r="H57" s="117">
        <v>0</v>
      </c>
      <c r="I57" s="62"/>
      <c r="J57" s="47"/>
      <c r="K57" s="183"/>
      <c r="L57" s="179"/>
    </row>
    <row r="58" spans="1:12" s="49" customFormat="1" ht="27.95" customHeight="1" thickBot="1" x14ac:dyDescent="0.25">
      <c r="B58" s="263" t="s">
        <v>129</v>
      </c>
      <c r="C58" s="264"/>
      <c r="D58" s="265"/>
      <c r="E58" s="96"/>
      <c r="F58" s="276" t="s">
        <v>102</v>
      </c>
      <c r="G58" s="277"/>
      <c r="H58" s="117">
        <v>0</v>
      </c>
      <c r="I58" s="62"/>
      <c r="J58" s="47"/>
      <c r="K58" s="183"/>
      <c r="L58" s="179"/>
    </row>
    <row r="59" spans="1:12" s="49" customFormat="1" ht="27.95" customHeight="1" x14ac:dyDescent="0.2">
      <c r="B59" s="173" t="s">
        <v>130</v>
      </c>
      <c r="C59" s="174" t="s">
        <v>131</v>
      </c>
      <c r="D59" s="174" t="s">
        <v>146</v>
      </c>
      <c r="E59" s="96"/>
      <c r="F59" s="83" t="s">
        <v>144</v>
      </c>
      <c r="G59" s="60" t="s">
        <v>145</v>
      </c>
      <c r="H59" s="117">
        <v>0</v>
      </c>
      <c r="I59" s="62"/>
      <c r="J59" s="47"/>
      <c r="K59" s="183"/>
      <c r="L59" s="179"/>
    </row>
    <row r="60" spans="1:12" s="49" customFormat="1" ht="27.95" customHeight="1" x14ac:dyDescent="0.2">
      <c r="B60" s="216" t="s">
        <v>176</v>
      </c>
      <c r="C60" s="195">
        <v>0</v>
      </c>
      <c r="D60" s="137">
        <f>C60*H66</f>
        <v>0</v>
      </c>
      <c r="E60" s="96"/>
      <c r="F60" s="83" t="s">
        <v>104</v>
      </c>
      <c r="G60" s="60" t="s">
        <v>145</v>
      </c>
      <c r="H60" s="117">
        <v>0</v>
      </c>
      <c r="I60" s="62"/>
      <c r="J60" s="47"/>
      <c r="K60" s="179" t="str">
        <f>B60</f>
        <v>[Category A]</v>
      </c>
      <c r="L60" s="181">
        <f>D60</f>
        <v>0</v>
      </c>
    </row>
    <row r="61" spans="1:12" s="49" customFormat="1" ht="27.95" customHeight="1" thickBot="1" x14ac:dyDescent="0.25">
      <c r="B61" s="217" t="s">
        <v>177</v>
      </c>
      <c r="C61" s="195">
        <v>0</v>
      </c>
      <c r="D61" s="137">
        <f>C61*H66</f>
        <v>0</v>
      </c>
      <c r="E61" s="96"/>
      <c r="F61" s="83" t="s">
        <v>104</v>
      </c>
      <c r="G61" s="60" t="s">
        <v>145</v>
      </c>
      <c r="H61" s="117">
        <v>0</v>
      </c>
      <c r="I61" s="62"/>
      <c r="J61" s="47"/>
      <c r="K61" s="179" t="str">
        <f>B61</f>
        <v>[Category B]</v>
      </c>
      <c r="L61" s="181">
        <f>D61</f>
        <v>0</v>
      </c>
    </row>
    <row r="62" spans="1:12" s="49" customFormat="1" ht="27.95" customHeight="1" x14ac:dyDescent="0.2">
      <c r="B62" s="96"/>
      <c r="C62" s="96"/>
      <c r="D62" s="96"/>
      <c r="E62" s="96"/>
      <c r="F62" s="83" t="s">
        <v>104</v>
      </c>
      <c r="G62" s="60" t="s">
        <v>145</v>
      </c>
      <c r="H62" s="117">
        <v>0</v>
      </c>
      <c r="I62" s="62"/>
      <c r="J62" s="47"/>
      <c r="K62" s="183"/>
      <c r="L62" s="179"/>
    </row>
    <row r="63" spans="1:12" s="49" customFormat="1" ht="27.95" customHeight="1" x14ac:dyDescent="0.2">
      <c r="B63" s="96"/>
      <c r="C63" s="96"/>
      <c r="D63" s="96"/>
      <c r="E63" s="96"/>
      <c r="F63" s="83" t="s">
        <v>104</v>
      </c>
      <c r="G63" s="60" t="s">
        <v>145</v>
      </c>
      <c r="H63" s="117">
        <v>0</v>
      </c>
      <c r="I63" s="62"/>
      <c r="J63" s="47"/>
      <c r="K63" s="183"/>
      <c r="L63" s="179"/>
    </row>
    <row r="64" spans="1:12" s="49" customFormat="1" ht="27.95" customHeight="1" x14ac:dyDescent="0.2">
      <c r="B64" s="96"/>
      <c r="C64" s="96"/>
      <c r="D64" s="96"/>
      <c r="E64" s="96"/>
      <c r="F64" s="83" t="s">
        <v>104</v>
      </c>
      <c r="G64" s="60" t="s">
        <v>145</v>
      </c>
      <c r="H64" s="117">
        <v>0</v>
      </c>
      <c r="I64" s="62"/>
      <c r="J64" s="47"/>
      <c r="K64" s="183"/>
      <c r="L64" s="179"/>
    </row>
    <row r="65" spans="1:12" s="49" customFormat="1" ht="27.95" customHeight="1" x14ac:dyDescent="0.2">
      <c r="B65" s="96"/>
      <c r="C65" s="96"/>
      <c r="D65" s="96"/>
      <c r="E65" s="96"/>
      <c r="F65" s="282" t="s">
        <v>159</v>
      </c>
      <c r="G65" s="283"/>
      <c r="H65" s="135">
        <f>SUM(H56:H64)</f>
        <v>0</v>
      </c>
      <c r="I65" s="136"/>
      <c r="J65" s="67"/>
      <c r="K65" s="182"/>
      <c r="L65" s="179"/>
    </row>
    <row r="66" spans="1:12" s="49" customFormat="1" ht="27.95" customHeight="1" thickBot="1" x14ac:dyDescent="0.25">
      <c r="B66" s="96"/>
      <c r="C66" s="96"/>
      <c r="D66" s="96"/>
      <c r="E66" s="96"/>
      <c r="F66" s="278" t="s">
        <v>160</v>
      </c>
      <c r="G66" s="279"/>
      <c r="H66" s="138">
        <f>SUM(H65,H55)</f>
        <v>0</v>
      </c>
      <c r="I66" s="139"/>
      <c r="J66" s="67"/>
      <c r="K66" s="182"/>
      <c r="L66" s="184"/>
    </row>
    <row r="67" spans="1:12" s="49" customFormat="1" ht="27.95" customHeight="1" thickBot="1" x14ac:dyDescent="0.25">
      <c r="A67" s="59"/>
      <c r="H67" s="8"/>
      <c r="J67" s="48"/>
      <c r="K67" s="185"/>
      <c r="L67" s="180"/>
    </row>
    <row r="68" spans="1:12" s="49" customFormat="1" ht="27.95" customHeight="1" x14ac:dyDescent="0.2">
      <c r="A68" s="59">
        <f>(ROW()-3)/Offset_Consultants+1</f>
        <v>5.0625</v>
      </c>
      <c r="B68" s="263" t="s">
        <v>137</v>
      </c>
      <c r="C68" s="264"/>
      <c r="D68" s="265"/>
      <c r="E68" s="102"/>
      <c r="F68" s="263" t="s">
        <v>138</v>
      </c>
      <c r="G68" s="264"/>
      <c r="H68" s="264"/>
      <c r="I68" s="58" t="s">
        <v>128</v>
      </c>
      <c r="J68" s="67"/>
      <c r="K68" s="182"/>
      <c r="L68" s="179"/>
    </row>
    <row r="69" spans="1:12" s="49" customFormat="1" ht="27.95" customHeight="1" x14ac:dyDescent="0.2">
      <c r="B69" s="276" t="s">
        <v>187</v>
      </c>
      <c r="C69" s="277"/>
      <c r="D69" s="211"/>
      <c r="E69" s="102"/>
      <c r="F69" s="276" t="s">
        <v>152</v>
      </c>
      <c r="G69" s="277"/>
      <c r="H69" s="99"/>
      <c r="I69" s="61"/>
      <c r="J69" s="47"/>
      <c r="K69" s="183"/>
      <c r="L69" s="179"/>
    </row>
    <row r="70" spans="1:12" s="49" customFormat="1" ht="27.95" customHeight="1" x14ac:dyDescent="0.2">
      <c r="B70" s="276" t="s">
        <v>153</v>
      </c>
      <c r="C70" s="277"/>
      <c r="D70" s="211"/>
      <c r="E70" s="102"/>
      <c r="F70" s="276" t="s">
        <v>154</v>
      </c>
      <c r="G70" s="277"/>
      <c r="H70" s="100"/>
      <c r="I70" s="62"/>
      <c r="J70" s="47"/>
      <c r="K70" s="183"/>
      <c r="L70" s="179"/>
    </row>
    <row r="71" spans="1:12" s="49" customFormat="1" ht="27.95" customHeight="1" x14ac:dyDescent="0.2">
      <c r="B71" s="276" t="s">
        <v>155</v>
      </c>
      <c r="C71" s="277"/>
      <c r="D71" s="211"/>
      <c r="E71" s="102"/>
      <c r="F71" s="268" t="s">
        <v>156</v>
      </c>
      <c r="G71" s="269"/>
      <c r="H71" s="116">
        <f>H70*H69</f>
        <v>0</v>
      </c>
      <c r="I71" s="63"/>
      <c r="J71" s="67"/>
      <c r="K71" s="182"/>
      <c r="L71" s="179"/>
    </row>
    <row r="72" spans="1:12" s="49" customFormat="1" ht="27.95" customHeight="1" x14ac:dyDescent="0.2">
      <c r="B72" s="276" t="s">
        <v>157</v>
      </c>
      <c r="C72" s="277"/>
      <c r="D72" s="211"/>
      <c r="E72" s="102"/>
      <c r="F72" s="276" t="s">
        <v>103</v>
      </c>
      <c r="G72" s="277"/>
      <c r="H72" s="117">
        <v>0</v>
      </c>
      <c r="I72" s="62"/>
      <c r="J72" s="47"/>
      <c r="K72" s="183"/>
      <c r="L72" s="179"/>
    </row>
    <row r="73" spans="1:12" s="49" customFormat="1" ht="27.95" customHeight="1" thickBot="1" x14ac:dyDescent="0.25">
      <c r="B73" s="280" t="s">
        <v>143</v>
      </c>
      <c r="C73" s="281"/>
      <c r="D73" s="212"/>
      <c r="E73" s="102"/>
      <c r="F73" s="276" t="s">
        <v>158</v>
      </c>
      <c r="G73" s="277"/>
      <c r="H73" s="117">
        <v>0</v>
      </c>
      <c r="I73" s="62"/>
      <c r="J73" s="47"/>
      <c r="K73" s="183"/>
      <c r="L73" s="179"/>
    </row>
    <row r="74" spans="1:12" s="49" customFormat="1" ht="27.95" customHeight="1" thickBot="1" x14ac:dyDescent="0.25">
      <c r="B74" s="263" t="s">
        <v>129</v>
      </c>
      <c r="C74" s="264"/>
      <c r="D74" s="265"/>
      <c r="E74" s="96"/>
      <c r="F74" s="276" t="s">
        <v>102</v>
      </c>
      <c r="G74" s="277"/>
      <c r="H74" s="117">
        <v>0</v>
      </c>
      <c r="I74" s="62"/>
      <c r="J74" s="47"/>
      <c r="K74" s="183"/>
      <c r="L74" s="179"/>
    </row>
    <row r="75" spans="1:12" s="49" customFormat="1" ht="27.95" customHeight="1" x14ac:dyDescent="0.2">
      <c r="B75" s="173" t="s">
        <v>130</v>
      </c>
      <c r="C75" s="174" t="s">
        <v>131</v>
      </c>
      <c r="D75" s="174" t="s">
        <v>146</v>
      </c>
      <c r="E75" s="96"/>
      <c r="F75" s="83" t="s">
        <v>144</v>
      </c>
      <c r="G75" s="60" t="s">
        <v>145</v>
      </c>
      <c r="H75" s="117">
        <v>0</v>
      </c>
      <c r="I75" s="62"/>
      <c r="J75" s="47"/>
      <c r="K75" s="183"/>
      <c r="L75" s="179"/>
    </row>
    <row r="76" spans="1:12" s="49" customFormat="1" ht="27.95" customHeight="1" x14ac:dyDescent="0.2">
      <c r="B76" s="216" t="s">
        <v>176</v>
      </c>
      <c r="C76" s="195">
        <v>0</v>
      </c>
      <c r="D76" s="137">
        <f>C76*H82</f>
        <v>0</v>
      </c>
      <c r="E76" s="96"/>
      <c r="F76" s="83" t="s">
        <v>104</v>
      </c>
      <c r="G76" s="60" t="s">
        <v>145</v>
      </c>
      <c r="H76" s="117">
        <v>0</v>
      </c>
      <c r="I76" s="62"/>
      <c r="J76" s="47"/>
      <c r="K76" s="179" t="str">
        <f>B76</f>
        <v>[Category A]</v>
      </c>
      <c r="L76" s="181">
        <f>D76</f>
        <v>0</v>
      </c>
    </row>
    <row r="77" spans="1:12" s="49" customFormat="1" ht="27.95" customHeight="1" thickBot="1" x14ac:dyDescent="0.25">
      <c r="B77" s="217" t="s">
        <v>177</v>
      </c>
      <c r="C77" s="195">
        <v>0</v>
      </c>
      <c r="D77" s="137">
        <f>C77*H82</f>
        <v>0</v>
      </c>
      <c r="E77" s="96"/>
      <c r="F77" s="83" t="s">
        <v>104</v>
      </c>
      <c r="G77" s="60" t="s">
        <v>145</v>
      </c>
      <c r="H77" s="117">
        <v>0</v>
      </c>
      <c r="I77" s="62"/>
      <c r="J77" s="47"/>
      <c r="K77" s="179" t="str">
        <f>B77</f>
        <v>[Category B]</v>
      </c>
      <c r="L77" s="181">
        <f>D77</f>
        <v>0</v>
      </c>
    </row>
    <row r="78" spans="1:12" s="49" customFormat="1" ht="27.95" customHeight="1" x14ac:dyDescent="0.2">
      <c r="B78" s="96"/>
      <c r="C78" s="96"/>
      <c r="D78" s="96"/>
      <c r="E78" s="96"/>
      <c r="F78" s="83" t="s">
        <v>104</v>
      </c>
      <c r="G78" s="60" t="s">
        <v>145</v>
      </c>
      <c r="H78" s="117">
        <v>0</v>
      </c>
      <c r="I78" s="62"/>
      <c r="J78" s="47"/>
      <c r="K78" s="183"/>
      <c r="L78" s="179"/>
    </row>
    <row r="79" spans="1:12" s="49" customFormat="1" ht="27.95" customHeight="1" x14ac:dyDescent="0.2">
      <c r="B79" s="96"/>
      <c r="C79" s="96"/>
      <c r="D79" s="96"/>
      <c r="E79" s="96"/>
      <c r="F79" s="83" t="s">
        <v>104</v>
      </c>
      <c r="G79" s="60" t="s">
        <v>145</v>
      </c>
      <c r="H79" s="117">
        <v>0</v>
      </c>
      <c r="I79" s="62"/>
      <c r="J79" s="47"/>
      <c r="K79" s="183"/>
      <c r="L79" s="179"/>
    </row>
    <row r="80" spans="1:12" s="49" customFormat="1" ht="27.95" customHeight="1" x14ac:dyDescent="0.2">
      <c r="B80" s="96"/>
      <c r="C80" s="96"/>
      <c r="D80" s="96"/>
      <c r="E80" s="96"/>
      <c r="F80" s="83" t="s">
        <v>104</v>
      </c>
      <c r="G80" s="60" t="s">
        <v>145</v>
      </c>
      <c r="H80" s="117">
        <v>0</v>
      </c>
      <c r="I80" s="62"/>
      <c r="J80" s="47"/>
      <c r="K80" s="183"/>
      <c r="L80" s="179"/>
    </row>
    <row r="81" spans="1:12" s="49" customFormat="1" ht="27.95" customHeight="1" x14ac:dyDescent="0.2">
      <c r="B81" s="96"/>
      <c r="C81" s="96"/>
      <c r="D81" s="96"/>
      <c r="E81" s="96"/>
      <c r="F81" s="282" t="s">
        <v>159</v>
      </c>
      <c r="G81" s="283"/>
      <c r="H81" s="135">
        <f>SUM(H72:H80)</f>
        <v>0</v>
      </c>
      <c r="I81" s="136"/>
      <c r="J81" s="67"/>
      <c r="K81" s="182"/>
      <c r="L81" s="179"/>
    </row>
    <row r="82" spans="1:12" s="49" customFormat="1" ht="27.95" customHeight="1" thickBot="1" x14ac:dyDescent="0.25">
      <c r="B82" s="96"/>
      <c r="C82" s="96"/>
      <c r="D82" s="96"/>
      <c r="E82" s="96"/>
      <c r="F82" s="278" t="s">
        <v>160</v>
      </c>
      <c r="G82" s="279"/>
      <c r="H82" s="138">
        <f>SUM(H81,H71)</f>
        <v>0</v>
      </c>
      <c r="I82" s="139"/>
      <c r="J82" s="67"/>
      <c r="K82" s="182"/>
      <c r="L82" s="184"/>
    </row>
    <row r="83" spans="1:12" s="49" customFormat="1" ht="27.95" customHeight="1" thickBot="1" x14ac:dyDescent="0.25">
      <c r="A83" s="59"/>
      <c r="H83" s="8"/>
      <c r="J83" s="48"/>
      <c r="K83" s="185"/>
      <c r="L83" s="180"/>
    </row>
    <row r="84" spans="1:12" s="49" customFormat="1" ht="27.95" customHeight="1" x14ac:dyDescent="0.2">
      <c r="A84" s="59">
        <f>(ROW()-3)/Offset_Consultants+1</f>
        <v>6.0625</v>
      </c>
      <c r="B84" s="263" t="s">
        <v>137</v>
      </c>
      <c r="C84" s="264"/>
      <c r="D84" s="265"/>
      <c r="E84" s="102"/>
      <c r="F84" s="263" t="s">
        <v>138</v>
      </c>
      <c r="G84" s="264"/>
      <c r="H84" s="264"/>
      <c r="I84" s="58" t="s">
        <v>128</v>
      </c>
      <c r="J84" s="67"/>
      <c r="K84" s="182"/>
      <c r="L84" s="179"/>
    </row>
    <row r="85" spans="1:12" s="49" customFormat="1" ht="27.95" customHeight="1" x14ac:dyDescent="0.2">
      <c r="B85" s="276" t="s">
        <v>187</v>
      </c>
      <c r="C85" s="277"/>
      <c r="D85" s="211"/>
      <c r="E85" s="102"/>
      <c r="F85" s="276" t="s">
        <v>152</v>
      </c>
      <c r="G85" s="277"/>
      <c r="H85" s="99"/>
      <c r="I85" s="61"/>
      <c r="J85" s="47"/>
      <c r="K85" s="183"/>
      <c r="L85" s="179"/>
    </row>
    <row r="86" spans="1:12" s="49" customFormat="1" ht="27.95" customHeight="1" x14ac:dyDescent="0.2">
      <c r="B86" s="276" t="s">
        <v>153</v>
      </c>
      <c r="C86" s="277"/>
      <c r="D86" s="211"/>
      <c r="E86" s="102"/>
      <c r="F86" s="276" t="s">
        <v>154</v>
      </c>
      <c r="G86" s="277"/>
      <c r="H86" s="100"/>
      <c r="I86" s="62"/>
      <c r="J86" s="47"/>
      <c r="K86" s="183"/>
      <c r="L86" s="179"/>
    </row>
    <row r="87" spans="1:12" s="49" customFormat="1" ht="27.95" customHeight="1" x14ac:dyDescent="0.2">
      <c r="B87" s="276" t="s">
        <v>155</v>
      </c>
      <c r="C87" s="277"/>
      <c r="D87" s="211"/>
      <c r="E87" s="102"/>
      <c r="F87" s="268" t="s">
        <v>156</v>
      </c>
      <c r="G87" s="269"/>
      <c r="H87" s="116">
        <f>H86*H85</f>
        <v>0</v>
      </c>
      <c r="I87" s="63"/>
      <c r="J87" s="67"/>
      <c r="K87" s="182"/>
      <c r="L87" s="179"/>
    </row>
    <row r="88" spans="1:12" s="49" customFormat="1" ht="27.95" customHeight="1" x14ac:dyDescent="0.2">
      <c r="B88" s="276" t="s">
        <v>157</v>
      </c>
      <c r="C88" s="277"/>
      <c r="D88" s="211"/>
      <c r="E88" s="102"/>
      <c r="F88" s="276" t="s">
        <v>103</v>
      </c>
      <c r="G88" s="277"/>
      <c r="H88" s="117">
        <v>0</v>
      </c>
      <c r="I88" s="62"/>
      <c r="J88" s="47"/>
      <c r="K88" s="183"/>
      <c r="L88" s="179"/>
    </row>
    <row r="89" spans="1:12" s="49" customFormat="1" ht="27.95" customHeight="1" thickBot="1" x14ac:dyDescent="0.25">
      <c r="B89" s="280" t="s">
        <v>143</v>
      </c>
      <c r="C89" s="281"/>
      <c r="D89" s="212"/>
      <c r="E89" s="102"/>
      <c r="F89" s="276" t="s">
        <v>158</v>
      </c>
      <c r="G89" s="277"/>
      <c r="H89" s="117">
        <v>0</v>
      </c>
      <c r="I89" s="62"/>
      <c r="J89" s="47"/>
      <c r="K89" s="183"/>
      <c r="L89" s="179"/>
    </row>
    <row r="90" spans="1:12" s="49" customFormat="1" ht="27.95" customHeight="1" thickBot="1" x14ac:dyDescent="0.25">
      <c r="B90" s="263" t="s">
        <v>129</v>
      </c>
      <c r="C90" s="264"/>
      <c r="D90" s="265"/>
      <c r="E90" s="96"/>
      <c r="F90" s="276" t="s">
        <v>102</v>
      </c>
      <c r="G90" s="277"/>
      <c r="H90" s="117">
        <v>0</v>
      </c>
      <c r="I90" s="62"/>
      <c r="J90" s="47"/>
      <c r="K90" s="183"/>
      <c r="L90" s="179"/>
    </row>
    <row r="91" spans="1:12" s="49" customFormat="1" ht="27.95" customHeight="1" x14ac:dyDescent="0.2">
      <c r="B91" s="173" t="s">
        <v>130</v>
      </c>
      <c r="C91" s="174" t="s">
        <v>131</v>
      </c>
      <c r="D91" s="174" t="s">
        <v>146</v>
      </c>
      <c r="E91" s="96"/>
      <c r="F91" s="83" t="s">
        <v>144</v>
      </c>
      <c r="G91" s="60" t="s">
        <v>145</v>
      </c>
      <c r="H91" s="117">
        <v>0</v>
      </c>
      <c r="I91" s="62"/>
      <c r="J91" s="47"/>
      <c r="K91" s="183"/>
      <c r="L91" s="179"/>
    </row>
    <row r="92" spans="1:12" s="49" customFormat="1" ht="27.95" customHeight="1" x14ac:dyDescent="0.2">
      <c r="B92" s="216" t="s">
        <v>176</v>
      </c>
      <c r="C92" s="195">
        <v>0</v>
      </c>
      <c r="D92" s="137">
        <f>C92*H98</f>
        <v>0</v>
      </c>
      <c r="E92" s="96"/>
      <c r="F92" s="83" t="s">
        <v>104</v>
      </c>
      <c r="G92" s="60" t="s">
        <v>145</v>
      </c>
      <c r="H92" s="117">
        <v>0</v>
      </c>
      <c r="I92" s="62"/>
      <c r="J92" s="47"/>
      <c r="K92" s="179" t="str">
        <f>B92</f>
        <v>[Category A]</v>
      </c>
      <c r="L92" s="181">
        <f>D92</f>
        <v>0</v>
      </c>
    </row>
    <row r="93" spans="1:12" s="49" customFormat="1" ht="27.95" customHeight="1" thickBot="1" x14ac:dyDescent="0.25">
      <c r="B93" s="217" t="s">
        <v>177</v>
      </c>
      <c r="C93" s="195">
        <v>0</v>
      </c>
      <c r="D93" s="137">
        <f>C93*H98</f>
        <v>0</v>
      </c>
      <c r="E93" s="96"/>
      <c r="F93" s="83" t="s">
        <v>104</v>
      </c>
      <c r="G93" s="60" t="s">
        <v>145</v>
      </c>
      <c r="H93" s="117">
        <v>0</v>
      </c>
      <c r="I93" s="62"/>
      <c r="J93" s="47"/>
      <c r="K93" s="179" t="str">
        <f>B93</f>
        <v>[Category B]</v>
      </c>
      <c r="L93" s="181">
        <f>D93</f>
        <v>0</v>
      </c>
    </row>
    <row r="94" spans="1:12" s="49" customFormat="1" ht="27.95" customHeight="1" x14ac:dyDescent="0.2">
      <c r="B94" s="96"/>
      <c r="C94" s="96"/>
      <c r="D94" s="96"/>
      <c r="E94" s="96"/>
      <c r="F94" s="83" t="s">
        <v>104</v>
      </c>
      <c r="G94" s="60" t="s">
        <v>145</v>
      </c>
      <c r="H94" s="117">
        <v>0</v>
      </c>
      <c r="I94" s="62"/>
      <c r="J94" s="47"/>
      <c r="K94" s="183"/>
      <c r="L94" s="179"/>
    </row>
    <row r="95" spans="1:12" s="49" customFormat="1" ht="27.95" customHeight="1" x14ac:dyDescent="0.2">
      <c r="B95" s="96"/>
      <c r="C95" s="96"/>
      <c r="D95" s="96"/>
      <c r="E95" s="96"/>
      <c r="F95" s="83" t="s">
        <v>104</v>
      </c>
      <c r="G95" s="60" t="s">
        <v>145</v>
      </c>
      <c r="H95" s="117">
        <v>0</v>
      </c>
      <c r="I95" s="62"/>
      <c r="J95" s="47"/>
      <c r="K95" s="183"/>
      <c r="L95" s="179"/>
    </row>
    <row r="96" spans="1:12" s="49" customFormat="1" ht="27.95" customHeight="1" x14ac:dyDescent="0.2">
      <c r="B96" s="96"/>
      <c r="C96" s="96"/>
      <c r="D96" s="96"/>
      <c r="E96" s="96"/>
      <c r="F96" s="83" t="s">
        <v>104</v>
      </c>
      <c r="G96" s="60" t="s">
        <v>145</v>
      </c>
      <c r="H96" s="117">
        <v>0</v>
      </c>
      <c r="I96" s="62"/>
      <c r="J96" s="47"/>
      <c r="K96" s="183"/>
      <c r="L96" s="179"/>
    </row>
    <row r="97" spans="1:12" s="49" customFormat="1" ht="27.95" customHeight="1" x14ac:dyDescent="0.2">
      <c r="B97" s="96"/>
      <c r="C97" s="96"/>
      <c r="D97" s="96"/>
      <c r="E97" s="96"/>
      <c r="F97" s="282" t="s">
        <v>159</v>
      </c>
      <c r="G97" s="283"/>
      <c r="H97" s="135">
        <f>SUM(H88:H96)</f>
        <v>0</v>
      </c>
      <c r="I97" s="136"/>
      <c r="J97" s="67"/>
      <c r="K97" s="182"/>
      <c r="L97" s="179"/>
    </row>
    <row r="98" spans="1:12" s="49" customFormat="1" ht="27.95" customHeight="1" thickBot="1" x14ac:dyDescent="0.25">
      <c r="B98" s="96"/>
      <c r="C98" s="96"/>
      <c r="D98" s="96"/>
      <c r="E98" s="96"/>
      <c r="F98" s="278" t="s">
        <v>160</v>
      </c>
      <c r="G98" s="279"/>
      <c r="H98" s="138">
        <f>SUM(H97,H87)</f>
        <v>0</v>
      </c>
      <c r="I98" s="139"/>
      <c r="J98" s="67"/>
      <c r="K98" s="182"/>
      <c r="L98" s="184"/>
    </row>
    <row r="99" spans="1:12" s="49" customFormat="1" ht="27.95" customHeight="1" thickBot="1" x14ac:dyDescent="0.25">
      <c r="A99" s="59"/>
      <c r="H99" s="8"/>
      <c r="J99" s="48"/>
      <c r="K99" s="185"/>
      <c r="L99" s="180"/>
    </row>
    <row r="100" spans="1:12" s="49" customFormat="1" ht="27.95" customHeight="1" x14ac:dyDescent="0.2">
      <c r="A100" s="59">
        <f>(ROW()-3)/Offset_Consultants+1</f>
        <v>7.0625</v>
      </c>
      <c r="B100" s="263" t="s">
        <v>137</v>
      </c>
      <c r="C100" s="264"/>
      <c r="D100" s="265"/>
      <c r="E100" s="102"/>
      <c r="F100" s="263" t="s">
        <v>138</v>
      </c>
      <c r="G100" s="264"/>
      <c r="H100" s="264"/>
      <c r="I100" s="58" t="s">
        <v>128</v>
      </c>
      <c r="J100" s="67"/>
      <c r="K100" s="182"/>
      <c r="L100" s="179"/>
    </row>
    <row r="101" spans="1:12" s="49" customFormat="1" ht="27.95" customHeight="1" x14ac:dyDescent="0.2">
      <c r="B101" s="276" t="s">
        <v>187</v>
      </c>
      <c r="C101" s="277"/>
      <c r="D101" s="211"/>
      <c r="E101" s="102"/>
      <c r="F101" s="276" t="s">
        <v>152</v>
      </c>
      <c r="G101" s="277"/>
      <c r="H101" s="99"/>
      <c r="I101" s="61"/>
      <c r="J101" s="47"/>
      <c r="K101" s="183"/>
      <c r="L101" s="179"/>
    </row>
    <row r="102" spans="1:12" s="49" customFormat="1" ht="27.95" customHeight="1" x14ac:dyDescent="0.2">
      <c r="B102" s="276" t="s">
        <v>153</v>
      </c>
      <c r="C102" s="277"/>
      <c r="D102" s="211"/>
      <c r="E102" s="102"/>
      <c r="F102" s="276" t="s">
        <v>154</v>
      </c>
      <c r="G102" s="277"/>
      <c r="H102" s="100"/>
      <c r="I102" s="62"/>
      <c r="J102" s="47"/>
      <c r="K102" s="183"/>
      <c r="L102" s="179"/>
    </row>
    <row r="103" spans="1:12" s="49" customFormat="1" ht="27.95" customHeight="1" x14ac:dyDescent="0.2">
      <c r="B103" s="276" t="s">
        <v>155</v>
      </c>
      <c r="C103" s="277"/>
      <c r="D103" s="211"/>
      <c r="E103" s="102"/>
      <c r="F103" s="268" t="s">
        <v>156</v>
      </c>
      <c r="G103" s="269"/>
      <c r="H103" s="116">
        <f>H102*H101</f>
        <v>0</v>
      </c>
      <c r="I103" s="63"/>
      <c r="J103" s="67"/>
      <c r="K103" s="182"/>
      <c r="L103" s="179"/>
    </row>
    <row r="104" spans="1:12" s="49" customFormat="1" ht="27.95" customHeight="1" x14ac:dyDescent="0.2">
      <c r="B104" s="276" t="s">
        <v>157</v>
      </c>
      <c r="C104" s="277"/>
      <c r="D104" s="211"/>
      <c r="E104" s="102"/>
      <c r="F104" s="276" t="s">
        <v>103</v>
      </c>
      <c r="G104" s="277"/>
      <c r="H104" s="117">
        <v>0</v>
      </c>
      <c r="I104" s="62"/>
      <c r="J104" s="47"/>
      <c r="K104" s="183"/>
      <c r="L104" s="179"/>
    </row>
    <row r="105" spans="1:12" s="49" customFormat="1" ht="27.95" customHeight="1" thickBot="1" x14ac:dyDescent="0.25">
      <c r="B105" s="280" t="s">
        <v>143</v>
      </c>
      <c r="C105" s="281"/>
      <c r="D105" s="212"/>
      <c r="E105" s="102"/>
      <c r="F105" s="276" t="s">
        <v>158</v>
      </c>
      <c r="G105" s="277"/>
      <c r="H105" s="117">
        <v>0</v>
      </c>
      <c r="I105" s="62"/>
      <c r="J105" s="47"/>
      <c r="K105" s="183"/>
      <c r="L105" s="179"/>
    </row>
    <row r="106" spans="1:12" s="49" customFormat="1" ht="27.95" customHeight="1" thickBot="1" x14ac:dyDescent="0.25">
      <c r="B106" s="263" t="s">
        <v>129</v>
      </c>
      <c r="C106" s="264"/>
      <c r="D106" s="265"/>
      <c r="E106" s="96"/>
      <c r="F106" s="276" t="s">
        <v>102</v>
      </c>
      <c r="G106" s="277"/>
      <c r="H106" s="117">
        <v>0</v>
      </c>
      <c r="I106" s="62"/>
      <c r="J106" s="47"/>
      <c r="K106" s="183"/>
      <c r="L106" s="179"/>
    </row>
    <row r="107" spans="1:12" s="49" customFormat="1" ht="27.95" customHeight="1" x14ac:dyDescent="0.2">
      <c r="B107" s="173" t="s">
        <v>130</v>
      </c>
      <c r="C107" s="174" t="s">
        <v>131</v>
      </c>
      <c r="D107" s="174" t="s">
        <v>146</v>
      </c>
      <c r="E107" s="96"/>
      <c r="F107" s="83" t="s">
        <v>144</v>
      </c>
      <c r="G107" s="60" t="s">
        <v>145</v>
      </c>
      <c r="H107" s="117">
        <v>0</v>
      </c>
      <c r="I107" s="62"/>
      <c r="J107" s="47"/>
      <c r="K107" s="183"/>
      <c r="L107" s="179"/>
    </row>
    <row r="108" spans="1:12" s="49" customFormat="1" ht="27.95" customHeight="1" x14ac:dyDescent="0.2">
      <c r="B108" s="216" t="s">
        <v>176</v>
      </c>
      <c r="C108" s="195">
        <v>0</v>
      </c>
      <c r="D108" s="137">
        <f>C108*H114</f>
        <v>0</v>
      </c>
      <c r="E108" s="96"/>
      <c r="F108" s="83" t="s">
        <v>104</v>
      </c>
      <c r="G108" s="60" t="s">
        <v>145</v>
      </c>
      <c r="H108" s="117">
        <v>0</v>
      </c>
      <c r="I108" s="62"/>
      <c r="J108" s="47"/>
      <c r="K108" s="179" t="str">
        <f>B108</f>
        <v>[Category A]</v>
      </c>
      <c r="L108" s="181">
        <f>D108</f>
        <v>0</v>
      </c>
    </row>
    <row r="109" spans="1:12" s="49" customFormat="1" ht="27.95" customHeight="1" thickBot="1" x14ac:dyDescent="0.25">
      <c r="B109" s="217" t="s">
        <v>177</v>
      </c>
      <c r="C109" s="195">
        <v>0</v>
      </c>
      <c r="D109" s="137">
        <f>C109*H114</f>
        <v>0</v>
      </c>
      <c r="E109" s="96"/>
      <c r="F109" s="83" t="s">
        <v>104</v>
      </c>
      <c r="G109" s="60" t="s">
        <v>145</v>
      </c>
      <c r="H109" s="117">
        <v>0</v>
      </c>
      <c r="I109" s="62"/>
      <c r="J109" s="47"/>
      <c r="K109" s="179" t="str">
        <f>B109</f>
        <v>[Category B]</v>
      </c>
      <c r="L109" s="181">
        <f>D109</f>
        <v>0</v>
      </c>
    </row>
    <row r="110" spans="1:12" s="49" customFormat="1" ht="27.95" customHeight="1" x14ac:dyDescent="0.2">
      <c r="B110" s="96"/>
      <c r="C110" s="96"/>
      <c r="D110" s="96"/>
      <c r="E110" s="96"/>
      <c r="F110" s="83" t="s">
        <v>104</v>
      </c>
      <c r="G110" s="60" t="s">
        <v>145</v>
      </c>
      <c r="H110" s="117">
        <v>0</v>
      </c>
      <c r="I110" s="62"/>
      <c r="J110" s="47"/>
      <c r="K110" s="183"/>
      <c r="L110" s="179"/>
    </row>
    <row r="111" spans="1:12" s="49" customFormat="1" ht="27.95" customHeight="1" x14ac:dyDescent="0.2">
      <c r="B111" s="96"/>
      <c r="C111" s="96"/>
      <c r="D111" s="96"/>
      <c r="E111" s="96"/>
      <c r="F111" s="83" t="s">
        <v>104</v>
      </c>
      <c r="G111" s="60" t="s">
        <v>145</v>
      </c>
      <c r="H111" s="117">
        <v>0</v>
      </c>
      <c r="I111" s="62"/>
      <c r="J111" s="47"/>
      <c r="K111" s="183"/>
      <c r="L111" s="179"/>
    </row>
    <row r="112" spans="1:12" s="49" customFormat="1" ht="27.95" customHeight="1" x14ac:dyDescent="0.2">
      <c r="B112" s="96"/>
      <c r="C112" s="96"/>
      <c r="D112" s="96"/>
      <c r="E112" s="96"/>
      <c r="F112" s="83" t="s">
        <v>104</v>
      </c>
      <c r="G112" s="60" t="s">
        <v>145</v>
      </c>
      <c r="H112" s="117">
        <v>0</v>
      </c>
      <c r="I112" s="62"/>
      <c r="J112" s="47"/>
      <c r="K112" s="183"/>
      <c r="L112" s="179"/>
    </row>
    <row r="113" spans="1:12" s="49" customFormat="1" ht="27.95" customHeight="1" x14ac:dyDescent="0.2">
      <c r="B113" s="96"/>
      <c r="C113" s="96"/>
      <c r="D113" s="96"/>
      <c r="E113" s="96"/>
      <c r="F113" s="282" t="s">
        <v>159</v>
      </c>
      <c r="G113" s="283"/>
      <c r="H113" s="135">
        <f>SUM(H104:H112)</f>
        <v>0</v>
      </c>
      <c r="I113" s="136"/>
      <c r="J113" s="67"/>
      <c r="K113" s="182"/>
      <c r="L113" s="179"/>
    </row>
    <row r="114" spans="1:12" s="49" customFormat="1" ht="27.95" customHeight="1" thickBot="1" x14ac:dyDescent="0.25">
      <c r="B114" s="96"/>
      <c r="C114" s="96"/>
      <c r="D114" s="96"/>
      <c r="E114" s="96"/>
      <c r="F114" s="278" t="s">
        <v>160</v>
      </c>
      <c r="G114" s="279"/>
      <c r="H114" s="138">
        <f>SUM(H113,H103)</f>
        <v>0</v>
      </c>
      <c r="I114" s="139"/>
      <c r="J114" s="67"/>
      <c r="K114" s="182"/>
      <c r="L114" s="184"/>
    </row>
    <row r="115" spans="1:12" s="49" customFormat="1" ht="27.95" customHeight="1" thickBot="1" x14ac:dyDescent="0.25">
      <c r="A115" s="59"/>
      <c r="H115" s="8"/>
      <c r="J115" s="48"/>
      <c r="K115" s="185"/>
      <c r="L115" s="180"/>
    </row>
    <row r="116" spans="1:12" s="49" customFormat="1" ht="27.95" customHeight="1" x14ac:dyDescent="0.2">
      <c r="A116" s="59">
        <f>(ROW()-3)/Offset_Consultants+1</f>
        <v>8.0625</v>
      </c>
      <c r="B116" s="263" t="s">
        <v>137</v>
      </c>
      <c r="C116" s="264"/>
      <c r="D116" s="265"/>
      <c r="E116" s="102"/>
      <c r="F116" s="263" t="s">
        <v>138</v>
      </c>
      <c r="G116" s="264"/>
      <c r="H116" s="264"/>
      <c r="I116" s="58" t="s">
        <v>128</v>
      </c>
      <c r="J116" s="67"/>
      <c r="K116" s="182"/>
      <c r="L116" s="179"/>
    </row>
    <row r="117" spans="1:12" s="49" customFormat="1" ht="27.95" customHeight="1" x14ac:dyDescent="0.2">
      <c r="B117" s="276" t="s">
        <v>187</v>
      </c>
      <c r="C117" s="277"/>
      <c r="D117" s="211"/>
      <c r="E117" s="102"/>
      <c r="F117" s="276" t="s">
        <v>152</v>
      </c>
      <c r="G117" s="277"/>
      <c r="H117" s="99"/>
      <c r="I117" s="61"/>
      <c r="J117" s="47"/>
      <c r="K117" s="183"/>
      <c r="L117" s="179"/>
    </row>
    <row r="118" spans="1:12" s="49" customFormat="1" ht="27.95" customHeight="1" x14ac:dyDescent="0.2">
      <c r="B118" s="276" t="s">
        <v>153</v>
      </c>
      <c r="C118" s="277"/>
      <c r="D118" s="211"/>
      <c r="E118" s="102"/>
      <c r="F118" s="276" t="s">
        <v>154</v>
      </c>
      <c r="G118" s="277"/>
      <c r="H118" s="100"/>
      <c r="I118" s="62"/>
      <c r="J118" s="47"/>
      <c r="K118" s="183"/>
      <c r="L118" s="179"/>
    </row>
    <row r="119" spans="1:12" s="49" customFormat="1" ht="27.95" customHeight="1" x14ac:dyDescent="0.2">
      <c r="B119" s="276" t="s">
        <v>155</v>
      </c>
      <c r="C119" s="277"/>
      <c r="D119" s="211"/>
      <c r="E119" s="102"/>
      <c r="F119" s="268" t="s">
        <v>156</v>
      </c>
      <c r="G119" s="269"/>
      <c r="H119" s="116">
        <f>H118*H117</f>
        <v>0</v>
      </c>
      <c r="I119" s="63"/>
      <c r="J119" s="67"/>
      <c r="K119" s="182"/>
      <c r="L119" s="179"/>
    </row>
    <row r="120" spans="1:12" s="49" customFormat="1" ht="27.95" customHeight="1" x14ac:dyDescent="0.2">
      <c r="B120" s="276" t="s">
        <v>157</v>
      </c>
      <c r="C120" s="277"/>
      <c r="D120" s="211"/>
      <c r="E120" s="102"/>
      <c r="F120" s="276" t="s">
        <v>103</v>
      </c>
      <c r="G120" s="277"/>
      <c r="H120" s="117">
        <v>0</v>
      </c>
      <c r="I120" s="62"/>
      <c r="J120" s="47"/>
      <c r="K120" s="183"/>
      <c r="L120" s="179"/>
    </row>
    <row r="121" spans="1:12" s="49" customFormat="1" ht="27.95" customHeight="1" thickBot="1" x14ac:dyDescent="0.25">
      <c r="B121" s="280" t="s">
        <v>143</v>
      </c>
      <c r="C121" s="281"/>
      <c r="D121" s="212"/>
      <c r="E121" s="102"/>
      <c r="F121" s="276" t="s">
        <v>158</v>
      </c>
      <c r="G121" s="277"/>
      <c r="H121" s="117">
        <v>0</v>
      </c>
      <c r="I121" s="62"/>
      <c r="J121" s="47"/>
      <c r="K121" s="183"/>
      <c r="L121" s="179"/>
    </row>
    <row r="122" spans="1:12" s="49" customFormat="1" ht="27.95" customHeight="1" thickBot="1" x14ac:dyDescent="0.25">
      <c r="B122" s="263" t="s">
        <v>129</v>
      </c>
      <c r="C122" s="264"/>
      <c r="D122" s="265"/>
      <c r="E122" s="96"/>
      <c r="F122" s="276" t="s">
        <v>102</v>
      </c>
      <c r="G122" s="277"/>
      <c r="H122" s="117">
        <v>0</v>
      </c>
      <c r="I122" s="62"/>
      <c r="J122" s="47"/>
      <c r="K122" s="183"/>
      <c r="L122" s="179"/>
    </row>
    <row r="123" spans="1:12" s="49" customFormat="1" ht="27.95" customHeight="1" x14ac:dyDescent="0.2">
      <c r="B123" s="173" t="s">
        <v>130</v>
      </c>
      <c r="C123" s="174" t="s">
        <v>131</v>
      </c>
      <c r="D123" s="174" t="s">
        <v>146</v>
      </c>
      <c r="E123" s="96"/>
      <c r="F123" s="83" t="s">
        <v>144</v>
      </c>
      <c r="G123" s="60" t="s">
        <v>145</v>
      </c>
      <c r="H123" s="117">
        <v>0</v>
      </c>
      <c r="I123" s="62"/>
      <c r="J123" s="47"/>
      <c r="K123" s="183"/>
      <c r="L123" s="179"/>
    </row>
    <row r="124" spans="1:12" s="49" customFormat="1" ht="27.95" customHeight="1" x14ac:dyDescent="0.2">
      <c r="B124" s="216" t="s">
        <v>176</v>
      </c>
      <c r="C124" s="195">
        <v>0</v>
      </c>
      <c r="D124" s="137">
        <f>C124*H130</f>
        <v>0</v>
      </c>
      <c r="E124" s="96"/>
      <c r="F124" s="83" t="s">
        <v>104</v>
      </c>
      <c r="G124" s="60" t="s">
        <v>145</v>
      </c>
      <c r="H124" s="117">
        <v>0</v>
      </c>
      <c r="I124" s="62"/>
      <c r="J124" s="47"/>
      <c r="K124" s="179" t="str">
        <f>B124</f>
        <v>[Category A]</v>
      </c>
      <c r="L124" s="181">
        <f>D124</f>
        <v>0</v>
      </c>
    </row>
    <row r="125" spans="1:12" s="49" customFormat="1" ht="27.95" customHeight="1" thickBot="1" x14ac:dyDescent="0.25">
      <c r="B125" s="217" t="s">
        <v>177</v>
      </c>
      <c r="C125" s="195">
        <v>0</v>
      </c>
      <c r="D125" s="137">
        <f>C125*H130</f>
        <v>0</v>
      </c>
      <c r="E125" s="96"/>
      <c r="F125" s="83" t="s">
        <v>104</v>
      </c>
      <c r="G125" s="60" t="s">
        <v>145</v>
      </c>
      <c r="H125" s="117">
        <v>0</v>
      </c>
      <c r="I125" s="62"/>
      <c r="J125" s="47"/>
      <c r="K125" s="179" t="str">
        <f>B125</f>
        <v>[Category B]</v>
      </c>
      <c r="L125" s="181">
        <f>D125</f>
        <v>0</v>
      </c>
    </row>
    <row r="126" spans="1:12" s="49" customFormat="1" ht="27.95" customHeight="1" x14ac:dyDescent="0.2">
      <c r="B126" s="96"/>
      <c r="C126" s="96"/>
      <c r="D126" s="96"/>
      <c r="E126" s="96"/>
      <c r="F126" s="83" t="s">
        <v>104</v>
      </c>
      <c r="G126" s="60" t="s">
        <v>145</v>
      </c>
      <c r="H126" s="117">
        <v>0</v>
      </c>
      <c r="I126" s="62"/>
      <c r="J126" s="47"/>
      <c r="K126" s="183"/>
      <c r="L126" s="179"/>
    </row>
    <row r="127" spans="1:12" s="49" customFormat="1" ht="27.95" customHeight="1" x14ac:dyDescent="0.2">
      <c r="B127" s="96"/>
      <c r="C127" s="96"/>
      <c r="D127" s="96"/>
      <c r="E127" s="96"/>
      <c r="F127" s="83" t="s">
        <v>104</v>
      </c>
      <c r="G127" s="60" t="s">
        <v>145</v>
      </c>
      <c r="H127" s="117">
        <v>0</v>
      </c>
      <c r="I127" s="62"/>
      <c r="J127" s="47"/>
      <c r="K127" s="183"/>
      <c r="L127" s="179"/>
    </row>
    <row r="128" spans="1:12" s="49" customFormat="1" ht="27.95" customHeight="1" x14ac:dyDescent="0.2">
      <c r="B128" s="96"/>
      <c r="C128" s="96"/>
      <c r="D128" s="96"/>
      <c r="E128" s="96"/>
      <c r="F128" s="83" t="s">
        <v>104</v>
      </c>
      <c r="G128" s="60" t="s">
        <v>145</v>
      </c>
      <c r="H128" s="117">
        <v>0</v>
      </c>
      <c r="I128" s="62"/>
      <c r="J128" s="47"/>
      <c r="K128" s="183"/>
      <c r="L128" s="179"/>
    </row>
    <row r="129" spans="1:12" s="49" customFormat="1" ht="27.95" customHeight="1" x14ac:dyDescent="0.2">
      <c r="B129" s="96"/>
      <c r="C129" s="96"/>
      <c r="D129" s="96"/>
      <c r="E129" s="96"/>
      <c r="F129" s="282" t="s">
        <v>159</v>
      </c>
      <c r="G129" s="283"/>
      <c r="H129" s="135">
        <f>SUM(H120:H128)</f>
        <v>0</v>
      </c>
      <c r="I129" s="136"/>
      <c r="J129" s="67"/>
      <c r="K129" s="182"/>
      <c r="L129" s="179"/>
    </row>
    <row r="130" spans="1:12" s="49" customFormat="1" ht="27.95" customHeight="1" thickBot="1" x14ac:dyDescent="0.25">
      <c r="B130" s="96"/>
      <c r="C130" s="96"/>
      <c r="D130" s="96"/>
      <c r="E130" s="96"/>
      <c r="F130" s="278" t="s">
        <v>160</v>
      </c>
      <c r="G130" s="279"/>
      <c r="H130" s="138">
        <f>SUM(H129,H119)</f>
        <v>0</v>
      </c>
      <c r="I130" s="139"/>
      <c r="J130" s="67"/>
      <c r="K130" s="182"/>
      <c r="L130" s="184"/>
    </row>
    <row r="131" spans="1:12" s="49" customFormat="1" ht="27.95" customHeight="1" thickBot="1" x14ac:dyDescent="0.25">
      <c r="A131" s="59"/>
      <c r="H131" s="8"/>
      <c r="J131" s="48"/>
      <c r="K131" s="185"/>
      <c r="L131" s="180"/>
    </row>
    <row r="132" spans="1:12" s="49" customFormat="1" ht="27.95" customHeight="1" x14ac:dyDescent="0.2">
      <c r="A132" s="59">
        <f>(ROW()-3)/Offset_Consultants+1</f>
        <v>9.0625</v>
      </c>
      <c r="B132" s="263" t="s">
        <v>137</v>
      </c>
      <c r="C132" s="264"/>
      <c r="D132" s="265"/>
      <c r="E132" s="102"/>
      <c r="F132" s="263" t="s">
        <v>138</v>
      </c>
      <c r="G132" s="264"/>
      <c r="H132" s="264"/>
      <c r="I132" s="58" t="s">
        <v>128</v>
      </c>
      <c r="J132" s="67"/>
      <c r="K132" s="182"/>
      <c r="L132" s="179"/>
    </row>
    <row r="133" spans="1:12" s="49" customFormat="1" ht="27.95" customHeight="1" x14ac:dyDescent="0.2">
      <c r="B133" s="276" t="s">
        <v>187</v>
      </c>
      <c r="C133" s="277"/>
      <c r="D133" s="211"/>
      <c r="E133" s="102"/>
      <c r="F133" s="276" t="s">
        <v>152</v>
      </c>
      <c r="G133" s="277"/>
      <c r="H133" s="99"/>
      <c r="I133" s="61"/>
      <c r="J133" s="47"/>
      <c r="K133" s="183"/>
      <c r="L133" s="179"/>
    </row>
    <row r="134" spans="1:12" s="49" customFormat="1" ht="27.95" customHeight="1" x14ac:dyDescent="0.2">
      <c r="B134" s="276" t="s">
        <v>153</v>
      </c>
      <c r="C134" s="277"/>
      <c r="D134" s="211"/>
      <c r="E134" s="102"/>
      <c r="F134" s="276" t="s">
        <v>154</v>
      </c>
      <c r="G134" s="277"/>
      <c r="H134" s="100"/>
      <c r="I134" s="62"/>
      <c r="J134" s="47"/>
      <c r="K134" s="183"/>
      <c r="L134" s="179"/>
    </row>
    <row r="135" spans="1:12" s="49" customFormat="1" ht="27.95" customHeight="1" x14ac:dyDescent="0.2">
      <c r="B135" s="276" t="s">
        <v>155</v>
      </c>
      <c r="C135" s="277"/>
      <c r="D135" s="211"/>
      <c r="E135" s="102"/>
      <c r="F135" s="268" t="s">
        <v>156</v>
      </c>
      <c r="G135" s="269"/>
      <c r="H135" s="116">
        <f>H134*H133</f>
        <v>0</v>
      </c>
      <c r="I135" s="63"/>
      <c r="J135" s="67"/>
      <c r="K135" s="182"/>
      <c r="L135" s="179"/>
    </row>
    <row r="136" spans="1:12" s="49" customFormat="1" ht="27.95" customHeight="1" x14ac:dyDescent="0.2">
      <c r="B136" s="276" t="s">
        <v>157</v>
      </c>
      <c r="C136" s="277"/>
      <c r="D136" s="211"/>
      <c r="E136" s="102"/>
      <c r="F136" s="276" t="s">
        <v>103</v>
      </c>
      <c r="G136" s="277"/>
      <c r="H136" s="117">
        <v>0</v>
      </c>
      <c r="I136" s="62"/>
      <c r="J136" s="47"/>
      <c r="K136" s="183"/>
      <c r="L136" s="179"/>
    </row>
    <row r="137" spans="1:12" s="49" customFormat="1" ht="27.95" customHeight="1" thickBot="1" x14ac:dyDescent="0.25">
      <c r="B137" s="280" t="s">
        <v>143</v>
      </c>
      <c r="C137" s="281"/>
      <c r="D137" s="212"/>
      <c r="E137" s="102"/>
      <c r="F137" s="276" t="s">
        <v>158</v>
      </c>
      <c r="G137" s="277"/>
      <c r="H137" s="117">
        <v>0</v>
      </c>
      <c r="I137" s="62"/>
      <c r="J137" s="47"/>
      <c r="K137" s="183"/>
      <c r="L137" s="179"/>
    </row>
    <row r="138" spans="1:12" s="49" customFormat="1" ht="27.95" customHeight="1" thickBot="1" x14ac:dyDescent="0.25">
      <c r="B138" s="263" t="s">
        <v>129</v>
      </c>
      <c r="C138" s="264"/>
      <c r="D138" s="265"/>
      <c r="E138" s="96"/>
      <c r="F138" s="276" t="s">
        <v>102</v>
      </c>
      <c r="G138" s="277"/>
      <c r="H138" s="117">
        <v>0</v>
      </c>
      <c r="I138" s="62"/>
      <c r="J138" s="47"/>
      <c r="K138" s="183"/>
      <c r="L138" s="179"/>
    </row>
    <row r="139" spans="1:12" s="49" customFormat="1" ht="27.95" customHeight="1" x14ac:dyDescent="0.2">
      <c r="B139" s="173" t="s">
        <v>130</v>
      </c>
      <c r="C139" s="174" t="s">
        <v>131</v>
      </c>
      <c r="D139" s="174" t="s">
        <v>146</v>
      </c>
      <c r="E139" s="96"/>
      <c r="F139" s="83" t="s">
        <v>144</v>
      </c>
      <c r="G139" s="60" t="s">
        <v>145</v>
      </c>
      <c r="H139" s="117">
        <v>0</v>
      </c>
      <c r="I139" s="62"/>
      <c r="J139" s="47"/>
      <c r="K139" s="183"/>
      <c r="L139" s="179"/>
    </row>
    <row r="140" spans="1:12" s="49" customFormat="1" ht="27.95" customHeight="1" x14ac:dyDescent="0.2">
      <c r="B140" s="216" t="s">
        <v>176</v>
      </c>
      <c r="C140" s="195">
        <v>0</v>
      </c>
      <c r="D140" s="137">
        <f>C140*H146</f>
        <v>0</v>
      </c>
      <c r="E140" s="96"/>
      <c r="F140" s="83" t="s">
        <v>104</v>
      </c>
      <c r="G140" s="60" t="s">
        <v>145</v>
      </c>
      <c r="H140" s="117">
        <v>0</v>
      </c>
      <c r="I140" s="62"/>
      <c r="J140" s="47"/>
      <c r="K140" s="179" t="str">
        <f>B140</f>
        <v>[Category A]</v>
      </c>
      <c r="L140" s="181">
        <f>D140</f>
        <v>0</v>
      </c>
    </row>
    <row r="141" spans="1:12" s="49" customFormat="1" ht="27.95" customHeight="1" thickBot="1" x14ac:dyDescent="0.25">
      <c r="B141" s="217" t="s">
        <v>177</v>
      </c>
      <c r="C141" s="195">
        <v>0</v>
      </c>
      <c r="D141" s="137">
        <f>C141*H146</f>
        <v>0</v>
      </c>
      <c r="E141" s="96"/>
      <c r="F141" s="83" t="s">
        <v>104</v>
      </c>
      <c r="G141" s="60" t="s">
        <v>145</v>
      </c>
      <c r="H141" s="117">
        <v>0</v>
      </c>
      <c r="I141" s="62"/>
      <c r="J141" s="47"/>
      <c r="K141" s="179" t="str">
        <f>B141</f>
        <v>[Category B]</v>
      </c>
      <c r="L141" s="181">
        <f>D141</f>
        <v>0</v>
      </c>
    </row>
    <row r="142" spans="1:12" s="49" customFormat="1" ht="27.95" customHeight="1" x14ac:dyDescent="0.2">
      <c r="B142" s="96"/>
      <c r="C142" s="96"/>
      <c r="D142" s="96"/>
      <c r="E142" s="96"/>
      <c r="F142" s="83" t="s">
        <v>104</v>
      </c>
      <c r="G142" s="60" t="s">
        <v>145</v>
      </c>
      <c r="H142" s="117">
        <v>0</v>
      </c>
      <c r="I142" s="62"/>
      <c r="J142" s="47"/>
      <c r="K142" s="183"/>
      <c r="L142" s="179"/>
    </row>
    <row r="143" spans="1:12" s="49" customFormat="1" ht="27.95" customHeight="1" x14ac:dyDescent="0.2">
      <c r="B143" s="96"/>
      <c r="C143" s="96"/>
      <c r="D143" s="96"/>
      <c r="E143" s="96"/>
      <c r="F143" s="83" t="s">
        <v>104</v>
      </c>
      <c r="G143" s="60" t="s">
        <v>145</v>
      </c>
      <c r="H143" s="117">
        <v>0</v>
      </c>
      <c r="I143" s="62"/>
      <c r="J143" s="47"/>
      <c r="K143" s="183"/>
      <c r="L143" s="179"/>
    </row>
    <row r="144" spans="1:12" s="49" customFormat="1" ht="27.95" customHeight="1" x14ac:dyDescent="0.2">
      <c r="B144" s="96"/>
      <c r="C144" s="96"/>
      <c r="D144" s="96"/>
      <c r="E144" s="96"/>
      <c r="F144" s="83" t="s">
        <v>104</v>
      </c>
      <c r="G144" s="60" t="s">
        <v>145</v>
      </c>
      <c r="H144" s="117">
        <v>0</v>
      </c>
      <c r="I144" s="62"/>
      <c r="J144" s="47"/>
      <c r="K144" s="183"/>
      <c r="L144" s="179"/>
    </row>
    <row r="145" spans="1:12" s="49" customFormat="1" ht="27.95" customHeight="1" x14ac:dyDescent="0.2">
      <c r="B145" s="96"/>
      <c r="C145" s="96"/>
      <c r="D145" s="96"/>
      <c r="E145" s="96"/>
      <c r="F145" s="282" t="s">
        <v>159</v>
      </c>
      <c r="G145" s="283"/>
      <c r="H145" s="135">
        <f>SUM(H136:H144)</f>
        <v>0</v>
      </c>
      <c r="I145" s="136"/>
      <c r="J145" s="67"/>
      <c r="K145" s="182"/>
      <c r="L145" s="179"/>
    </row>
    <row r="146" spans="1:12" s="49" customFormat="1" ht="27.95" customHeight="1" thickBot="1" x14ac:dyDescent="0.25">
      <c r="B146" s="96"/>
      <c r="C146" s="96"/>
      <c r="D146" s="96"/>
      <c r="E146" s="96"/>
      <c r="F146" s="278" t="s">
        <v>160</v>
      </c>
      <c r="G146" s="279"/>
      <c r="H146" s="138">
        <f>SUM(H145,H135)</f>
        <v>0</v>
      </c>
      <c r="I146" s="139"/>
      <c r="J146" s="67"/>
      <c r="K146" s="182"/>
      <c r="L146" s="184"/>
    </row>
    <row r="147" spans="1:12" s="49" customFormat="1" ht="27.95" customHeight="1" thickBot="1" x14ac:dyDescent="0.25">
      <c r="A147" s="59"/>
      <c r="H147" s="8"/>
      <c r="J147" s="48"/>
      <c r="K147" s="185"/>
      <c r="L147" s="180"/>
    </row>
    <row r="148" spans="1:12" s="49" customFormat="1" ht="27.95" customHeight="1" x14ac:dyDescent="0.2">
      <c r="A148" s="59">
        <f>(ROW()-3)/Offset_Consultants+1</f>
        <v>10.0625</v>
      </c>
      <c r="B148" s="263" t="s">
        <v>137</v>
      </c>
      <c r="C148" s="264"/>
      <c r="D148" s="265"/>
      <c r="E148" s="102"/>
      <c r="F148" s="263" t="s">
        <v>138</v>
      </c>
      <c r="G148" s="264"/>
      <c r="H148" s="264"/>
      <c r="I148" s="58" t="s">
        <v>128</v>
      </c>
      <c r="J148" s="67"/>
      <c r="K148" s="182"/>
      <c r="L148" s="179"/>
    </row>
    <row r="149" spans="1:12" s="49" customFormat="1" ht="27.95" customHeight="1" x14ac:dyDescent="0.2">
      <c r="B149" s="276" t="s">
        <v>187</v>
      </c>
      <c r="C149" s="277"/>
      <c r="D149" s="211"/>
      <c r="E149" s="102"/>
      <c r="F149" s="276" t="s">
        <v>152</v>
      </c>
      <c r="G149" s="277"/>
      <c r="H149" s="99"/>
      <c r="I149" s="61"/>
      <c r="J149" s="47"/>
      <c r="K149" s="183"/>
      <c r="L149" s="179"/>
    </row>
    <row r="150" spans="1:12" s="49" customFormat="1" ht="27.95" customHeight="1" x14ac:dyDescent="0.2">
      <c r="B150" s="276" t="s">
        <v>153</v>
      </c>
      <c r="C150" s="277"/>
      <c r="D150" s="211"/>
      <c r="E150" s="102"/>
      <c r="F150" s="276" t="s">
        <v>154</v>
      </c>
      <c r="G150" s="277"/>
      <c r="H150" s="100"/>
      <c r="I150" s="62"/>
      <c r="J150" s="47"/>
      <c r="K150" s="183"/>
      <c r="L150" s="179"/>
    </row>
    <row r="151" spans="1:12" s="49" customFormat="1" ht="27.95" customHeight="1" x14ac:dyDescent="0.2">
      <c r="B151" s="276" t="s">
        <v>155</v>
      </c>
      <c r="C151" s="277"/>
      <c r="D151" s="211"/>
      <c r="E151" s="102"/>
      <c r="F151" s="268" t="s">
        <v>156</v>
      </c>
      <c r="G151" s="269"/>
      <c r="H151" s="116">
        <f>H150*H149</f>
        <v>0</v>
      </c>
      <c r="I151" s="63"/>
      <c r="J151" s="67"/>
      <c r="K151" s="182"/>
      <c r="L151" s="179"/>
    </row>
    <row r="152" spans="1:12" s="49" customFormat="1" ht="27.95" customHeight="1" x14ac:dyDescent="0.2">
      <c r="B152" s="276" t="s">
        <v>157</v>
      </c>
      <c r="C152" s="277"/>
      <c r="D152" s="211"/>
      <c r="E152" s="102"/>
      <c r="F152" s="276" t="s">
        <v>103</v>
      </c>
      <c r="G152" s="277"/>
      <c r="H152" s="117">
        <v>0</v>
      </c>
      <c r="I152" s="62"/>
      <c r="J152" s="47"/>
      <c r="K152" s="183"/>
      <c r="L152" s="179"/>
    </row>
    <row r="153" spans="1:12" s="49" customFormat="1" ht="27.95" customHeight="1" thickBot="1" x14ac:dyDescent="0.25">
      <c r="B153" s="280" t="s">
        <v>143</v>
      </c>
      <c r="C153" s="281"/>
      <c r="D153" s="212"/>
      <c r="E153" s="102"/>
      <c r="F153" s="276" t="s">
        <v>158</v>
      </c>
      <c r="G153" s="277"/>
      <c r="H153" s="117">
        <v>0</v>
      </c>
      <c r="I153" s="62"/>
      <c r="J153" s="47"/>
      <c r="K153" s="183"/>
      <c r="L153" s="179"/>
    </row>
    <row r="154" spans="1:12" s="49" customFormat="1" ht="27.95" customHeight="1" thickBot="1" x14ac:dyDescent="0.25">
      <c r="B154" s="263" t="s">
        <v>129</v>
      </c>
      <c r="C154" s="264"/>
      <c r="D154" s="265"/>
      <c r="E154" s="96"/>
      <c r="F154" s="276" t="s">
        <v>102</v>
      </c>
      <c r="G154" s="277"/>
      <c r="H154" s="117">
        <v>0</v>
      </c>
      <c r="I154" s="62"/>
      <c r="J154" s="47"/>
      <c r="K154" s="183"/>
      <c r="L154" s="179"/>
    </row>
    <row r="155" spans="1:12" s="49" customFormat="1" ht="27.95" customHeight="1" x14ac:dyDescent="0.2">
      <c r="B155" s="173" t="s">
        <v>130</v>
      </c>
      <c r="C155" s="174" t="s">
        <v>131</v>
      </c>
      <c r="D155" s="174" t="s">
        <v>146</v>
      </c>
      <c r="E155" s="96"/>
      <c r="F155" s="83" t="s">
        <v>144</v>
      </c>
      <c r="G155" s="60" t="s">
        <v>145</v>
      </c>
      <c r="H155" s="117">
        <v>0</v>
      </c>
      <c r="I155" s="62"/>
      <c r="J155" s="47"/>
      <c r="K155" s="183"/>
      <c r="L155" s="179"/>
    </row>
    <row r="156" spans="1:12" s="49" customFormat="1" ht="27.95" customHeight="1" x14ac:dyDescent="0.2">
      <c r="B156" s="216" t="s">
        <v>176</v>
      </c>
      <c r="C156" s="195">
        <v>0</v>
      </c>
      <c r="D156" s="137">
        <f>C156*H162</f>
        <v>0</v>
      </c>
      <c r="E156" s="96"/>
      <c r="F156" s="83" t="s">
        <v>104</v>
      </c>
      <c r="G156" s="60" t="s">
        <v>145</v>
      </c>
      <c r="H156" s="117">
        <v>0</v>
      </c>
      <c r="I156" s="62"/>
      <c r="J156" s="47"/>
      <c r="K156" s="179" t="str">
        <f>B156</f>
        <v>[Category A]</v>
      </c>
      <c r="L156" s="181">
        <f>D156</f>
        <v>0</v>
      </c>
    </row>
    <row r="157" spans="1:12" s="49" customFormat="1" ht="27.95" customHeight="1" thickBot="1" x14ac:dyDescent="0.25">
      <c r="B157" s="217" t="s">
        <v>177</v>
      </c>
      <c r="C157" s="195">
        <v>0</v>
      </c>
      <c r="D157" s="137">
        <f>C157*H162</f>
        <v>0</v>
      </c>
      <c r="E157" s="96"/>
      <c r="F157" s="83" t="s">
        <v>104</v>
      </c>
      <c r="G157" s="60" t="s">
        <v>145</v>
      </c>
      <c r="H157" s="117">
        <v>0</v>
      </c>
      <c r="I157" s="62"/>
      <c r="J157" s="47"/>
      <c r="K157" s="179" t="str">
        <f>B157</f>
        <v>[Category B]</v>
      </c>
      <c r="L157" s="181">
        <f>D157</f>
        <v>0</v>
      </c>
    </row>
    <row r="158" spans="1:12" s="49" customFormat="1" ht="27.95" customHeight="1" x14ac:dyDescent="0.2">
      <c r="B158" s="96"/>
      <c r="C158" s="96"/>
      <c r="D158" s="96"/>
      <c r="E158" s="96"/>
      <c r="F158" s="83" t="s">
        <v>104</v>
      </c>
      <c r="G158" s="60" t="s">
        <v>145</v>
      </c>
      <c r="H158" s="117">
        <v>0</v>
      </c>
      <c r="I158" s="62"/>
      <c r="J158" s="47"/>
      <c r="K158" s="183"/>
      <c r="L158" s="179"/>
    </row>
    <row r="159" spans="1:12" s="49" customFormat="1" ht="27.95" customHeight="1" x14ac:dyDescent="0.2">
      <c r="B159" s="96"/>
      <c r="C159" s="96"/>
      <c r="D159" s="96"/>
      <c r="E159" s="96"/>
      <c r="F159" s="83" t="s">
        <v>104</v>
      </c>
      <c r="G159" s="60" t="s">
        <v>145</v>
      </c>
      <c r="H159" s="117">
        <v>0</v>
      </c>
      <c r="I159" s="62"/>
      <c r="J159" s="47"/>
      <c r="K159" s="183"/>
      <c r="L159" s="179"/>
    </row>
    <row r="160" spans="1:12" s="49" customFormat="1" ht="27.95" customHeight="1" x14ac:dyDescent="0.2">
      <c r="B160" s="96"/>
      <c r="C160" s="96"/>
      <c r="D160" s="96"/>
      <c r="E160" s="96"/>
      <c r="F160" s="83" t="s">
        <v>104</v>
      </c>
      <c r="G160" s="60" t="s">
        <v>145</v>
      </c>
      <c r="H160" s="117">
        <v>0</v>
      </c>
      <c r="I160" s="62"/>
      <c r="J160" s="47"/>
      <c r="K160" s="183"/>
      <c r="L160" s="179"/>
    </row>
    <row r="161" spans="1:12" s="49" customFormat="1" ht="27.95" customHeight="1" x14ac:dyDescent="0.2">
      <c r="B161" s="96"/>
      <c r="C161" s="96"/>
      <c r="D161" s="96"/>
      <c r="E161" s="96"/>
      <c r="F161" s="282" t="s">
        <v>159</v>
      </c>
      <c r="G161" s="283"/>
      <c r="H161" s="135">
        <f>SUM(H152:H160)</f>
        <v>0</v>
      </c>
      <c r="I161" s="136"/>
      <c r="J161" s="67"/>
      <c r="K161" s="182"/>
      <c r="L161" s="179"/>
    </row>
    <row r="162" spans="1:12" s="49" customFormat="1" ht="27.95" customHeight="1" thickBot="1" x14ac:dyDescent="0.25">
      <c r="B162" s="96"/>
      <c r="C162" s="96"/>
      <c r="D162" s="96"/>
      <c r="E162" s="96"/>
      <c r="F162" s="278" t="s">
        <v>160</v>
      </c>
      <c r="G162" s="279"/>
      <c r="H162" s="138">
        <f>SUM(H161,H151)</f>
        <v>0</v>
      </c>
      <c r="I162" s="139"/>
      <c r="J162" s="67"/>
      <c r="K162" s="182"/>
      <c r="L162" s="184"/>
    </row>
    <row r="163" spans="1:12" s="49" customFormat="1" ht="27.95" customHeight="1" thickBot="1" x14ac:dyDescent="0.25">
      <c r="A163" s="59"/>
      <c r="H163" s="8"/>
      <c r="J163" s="48"/>
      <c r="K163" s="185"/>
      <c r="L163" s="180"/>
    </row>
    <row r="164" spans="1:12" s="49" customFormat="1" ht="27.95" customHeight="1" x14ac:dyDescent="0.2">
      <c r="A164" s="59">
        <f>(ROW()-3)/Offset_Consultants+1</f>
        <v>11.0625</v>
      </c>
      <c r="B164" s="263" t="s">
        <v>137</v>
      </c>
      <c r="C164" s="264"/>
      <c r="D164" s="265"/>
      <c r="E164" s="102"/>
      <c r="F164" s="263" t="s">
        <v>138</v>
      </c>
      <c r="G164" s="264"/>
      <c r="H164" s="264"/>
      <c r="I164" s="58" t="s">
        <v>128</v>
      </c>
      <c r="J164" s="67"/>
      <c r="K164" s="182"/>
      <c r="L164" s="179"/>
    </row>
    <row r="165" spans="1:12" s="49" customFormat="1" ht="27.95" customHeight="1" x14ac:dyDescent="0.2">
      <c r="B165" s="276" t="s">
        <v>187</v>
      </c>
      <c r="C165" s="277"/>
      <c r="D165" s="211"/>
      <c r="E165" s="102"/>
      <c r="F165" s="276" t="s">
        <v>152</v>
      </c>
      <c r="G165" s="277"/>
      <c r="H165" s="99"/>
      <c r="I165" s="61"/>
      <c r="J165" s="47"/>
      <c r="K165" s="183"/>
      <c r="L165" s="179"/>
    </row>
    <row r="166" spans="1:12" s="49" customFormat="1" ht="27.95" customHeight="1" x14ac:dyDescent="0.2">
      <c r="B166" s="276" t="s">
        <v>153</v>
      </c>
      <c r="C166" s="277"/>
      <c r="D166" s="211"/>
      <c r="E166" s="102"/>
      <c r="F166" s="276" t="s">
        <v>154</v>
      </c>
      <c r="G166" s="277"/>
      <c r="H166" s="100"/>
      <c r="I166" s="62"/>
      <c r="J166" s="47"/>
      <c r="K166" s="183"/>
      <c r="L166" s="179"/>
    </row>
    <row r="167" spans="1:12" s="49" customFormat="1" ht="27.95" customHeight="1" x14ac:dyDescent="0.2">
      <c r="B167" s="276" t="s">
        <v>155</v>
      </c>
      <c r="C167" s="277"/>
      <c r="D167" s="211"/>
      <c r="E167" s="102"/>
      <c r="F167" s="268" t="s">
        <v>156</v>
      </c>
      <c r="G167" s="269"/>
      <c r="H167" s="116">
        <f>H166*H165</f>
        <v>0</v>
      </c>
      <c r="I167" s="63"/>
      <c r="J167" s="67"/>
      <c r="K167" s="182"/>
      <c r="L167" s="179"/>
    </row>
    <row r="168" spans="1:12" s="49" customFormat="1" ht="27.95" customHeight="1" x14ac:dyDescent="0.2">
      <c r="B168" s="276" t="s">
        <v>157</v>
      </c>
      <c r="C168" s="277"/>
      <c r="D168" s="211"/>
      <c r="E168" s="102"/>
      <c r="F168" s="276" t="s">
        <v>103</v>
      </c>
      <c r="G168" s="277"/>
      <c r="H168" s="117">
        <v>0</v>
      </c>
      <c r="I168" s="62"/>
      <c r="J168" s="47"/>
      <c r="K168" s="183"/>
      <c r="L168" s="179"/>
    </row>
    <row r="169" spans="1:12" s="49" customFormat="1" ht="27.95" customHeight="1" thickBot="1" x14ac:dyDescent="0.25">
      <c r="B169" s="280" t="s">
        <v>143</v>
      </c>
      <c r="C169" s="281"/>
      <c r="D169" s="212"/>
      <c r="E169" s="102"/>
      <c r="F169" s="276" t="s">
        <v>158</v>
      </c>
      <c r="G169" s="277"/>
      <c r="H169" s="117">
        <v>0</v>
      </c>
      <c r="I169" s="62"/>
      <c r="J169" s="47"/>
      <c r="K169" s="183"/>
      <c r="L169" s="179"/>
    </row>
    <row r="170" spans="1:12" s="49" customFormat="1" ht="27.95" customHeight="1" thickBot="1" x14ac:dyDescent="0.25">
      <c r="B170" s="263" t="s">
        <v>129</v>
      </c>
      <c r="C170" s="264"/>
      <c r="D170" s="265"/>
      <c r="E170" s="96"/>
      <c r="F170" s="276" t="s">
        <v>102</v>
      </c>
      <c r="G170" s="277"/>
      <c r="H170" s="117">
        <v>0</v>
      </c>
      <c r="I170" s="62"/>
      <c r="J170" s="47"/>
      <c r="K170" s="183"/>
      <c r="L170" s="179"/>
    </row>
    <row r="171" spans="1:12" s="49" customFormat="1" ht="27.95" customHeight="1" x14ac:dyDescent="0.2">
      <c r="B171" s="173" t="s">
        <v>130</v>
      </c>
      <c r="C171" s="174" t="s">
        <v>131</v>
      </c>
      <c r="D171" s="174" t="s">
        <v>146</v>
      </c>
      <c r="E171" s="96"/>
      <c r="F171" s="83" t="s">
        <v>144</v>
      </c>
      <c r="G171" s="60" t="s">
        <v>145</v>
      </c>
      <c r="H171" s="117">
        <v>0</v>
      </c>
      <c r="I171" s="62"/>
      <c r="J171" s="47"/>
      <c r="K171" s="183"/>
      <c r="L171" s="179"/>
    </row>
    <row r="172" spans="1:12" s="49" customFormat="1" ht="27.95" customHeight="1" x14ac:dyDescent="0.2">
      <c r="B172" s="216" t="s">
        <v>176</v>
      </c>
      <c r="C172" s="195">
        <v>0</v>
      </c>
      <c r="D172" s="137">
        <f>C172*H178</f>
        <v>0</v>
      </c>
      <c r="E172" s="96"/>
      <c r="F172" s="83" t="s">
        <v>104</v>
      </c>
      <c r="G172" s="60" t="s">
        <v>145</v>
      </c>
      <c r="H172" s="117">
        <v>0</v>
      </c>
      <c r="I172" s="62"/>
      <c r="J172" s="47"/>
      <c r="K172" s="179" t="str">
        <f>B172</f>
        <v>[Category A]</v>
      </c>
      <c r="L172" s="181">
        <f>D172</f>
        <v>0</v>
      </c>
    </row>
    <row r="173" spans="1:12" s="49" customFormat="1" ht="27.95" customHeight="1" thickBot="1" x14ac:dyDescent="0.25">
      <c r="B173" s="217" t="s">
        <v>177</v>
      </c>
      <c r="C173" s="195">
        <v>0</v>
      </c>
      <c r="D173" s="137">
        <f>C173*H178</f>
        <v>0</v>
      </c>
      <c r="E173" s="96"/>
      <c r="F173" s="83" t="s">
        <v>104</v>
      </c>
      <c r="G173" s="60" t="s">
        <v>145</v>
      </c>
      <c r="H173" s="117">
        <v>0</v>
      </c>
      <c r="I173" s="62"/>
      <c r="J173" s="47"/>
      <c r="K173" s="179" t="str">
        <f>B173</f>
        <v>[Category B]</v>
      </c>
      <c r="L173" s="181">
        <f>D173</f>
        <v>0</v>
      </c>
    </row>
    <row r="174" spans="1:12" s="49" customFormat="1" ht="27.95" customHeight="1" x14ac:dyDescent="0.2">
      <c r="B174" s="96"/>
      <c r="C174" s="96"/>
      <c r="D174" s="96"/>
      <c r="E174" s="96"/>
      <c r="F174" s="83" t="s">
        <v>104</v>
      </c>
      <c r="G174" s="60" t="s">
        <v>145</v>
      </c>
      <c r="H174" s="117">
        <v>0</v>
      </c>
      <c r="I174" s="62"/>
      <c r="J174" s="47"/>
      <c r="K174" s="183"/>
      <c r="L174" s="179"/>
    </row>
    <row r="175" spans="1:12" s="49" customFormat="1" ht="27.95" customHeight="1" x14ac:dyDescent="0.2">
      <c r="B175" s="96"/>
      <c r="C175" s="96"/>
      <c r="D175" s="96"/>
      <c r="E175" s="96"/>
      <c r="F175" s="83" t="s">
        <v>104</v>
      </c>
      <c r="G175" s="60" t="s">
        <v>145</v>
      </c>
      <c r="H175" s="117">
        <v>0</v>
      </c>
      <c r="I175" s="62"/>
      <c r="J175" s="47"/>
      <c r="K175" s="183"/>
      <c r="L175" s="179"/>
    </row>
    <row r="176" spans="1:12" s="49" customFormat="1" ht="27.95" customHeight="1" x14ac:dyDescent="0.2">
      <c r="B176" s="96"/>
      <c r="C176" s="96"/>
      <c r="D176" s="96"/>
      <c r="E176" s="96"/>
      <c r="F176" s="83" t="s">
        <v>104</v>
      </c>
      <c r="G176" s="60" t="s">
        <v>145</v>
      </c>
      <c r="H176" s="117">
        <v>0</v>
      </c>
      <c r="I176" s="62"/>
      <c r="J176" s="47"/>
      <c r="K176" s="183"/>
      <c r="L176" s="179"/>
    </row>
    <row r="177" spans="1:12" s="49" customFormat="1" ht="27.95" customHeight="1" x14ac:dyDescent="0.2">
      <c r="B177" s="96"/>
      <c r="C177" s="96"/>
      <c r="D177" s="96"/>
      <c r="E177" s="96"/>
      <c r="F177" s="282" t="s">
        <v>159</v>
      </c>
      <c r="G177" s="283"/>
      <c r="H177" s="135">
        <f>SUM(H168:H176)</f>
        <v>0</v>
      </c>
      <c r="I177" s="136"/>
      <c r="J177" s="67"/>
      <c r="K177" s="182"/>
      <c r="L177" s="179"/>
    </row>
    <row r="178" spans="1:12" s="49" customFormat="1" ht="27.95" customHeight="1" thickBot="1" x14ac:dyDescent="0.25">
      <c r="B178" s="96"/>
      <c r="C178" s="96"/>
      <c r="D178" s="96"/>
      <c r="E178" s="96"/>
      <c r="F178" s="278" t="s">
        <v>160</v>
      </c>
      <c r="G178" s="279"/>
      <c r="H178" s="138">
        <f>SUM(H177,H167)</f>
        <v>0</v>
      </c>
      <c r="I178" s="139"/>
      <c r="J178" s="67"/>
      <c r="K178" s="182"/>
      <c r="L178" s="184"/>
    </row>
    <row r="179" spans="1:12" s="49" customFormat="1" ht="27.95" customHeight="1" thickBot="1" x14ac:dyDescent="0.25">
      <c r="A179" s="59"/>
      <c r="H179" s="8"/>
      <c r="J179" s="48"/>
      <c r="K179" s="185"/>
      <c r="L179" s="180"/>
    </row>
    <row r="180" spans="1:12" s="49" customFormat="1" ht="27.95" customHeight="1" x14ac:dyDescent="0.2">
      <c r="A180" s="59">
        <f>(ROW()-3)/Offset_Consultants+1</f>
        <v>12.0625</v>
      </c>
      <c r="B180" s="263" t="s">
        <v>137</v>
      </c>
      <c r="C180" s="264"/>
      <c r="D180" s="265"/>
      <c r="E180" s="102"/>
      <c r="F180" s="263" t="s">
        <v>138</v>
      </c>
      <c r="G180" s="264"/>
      <c r="H180" s="264"/>
      <c r="I180" s="58" t="s">
        <v>128</v>
      </c>
      <c r="J180" s="67"/>
      <c r="K180" s="182"/>
      <c r="L180" s="179"/>
    </row>
    <row r="181" spans="1:12" s="49" customFormat="1" ht="27.95" customHeight="1" x14ac:dyDescent="0.2">
      <c r="B181" s="276" t="s">
        <v>187</v>
      </c>
      <c r="C181" s="277"/>
      <c r="D181" s="211"/>
      <c r="E181" s="102"/>
      <c r="F181" s="276" t="s">
        <v>152</v>
      </c>
      <c r="G181" s="277"/>
      <c r="H181" s="99"/>
      <c r="I181" s="61"/>
      <c r="J181" s="47"/>
      <c r="K181" s="183"/>
      <c r="L181" s="179"/>
    </row>
    <row r="182" spans="1:12" s="49" customFormat="1" ht="27.95" customHeight="1" x14ac:dyDescent="0.2">
      <c r="B182" s="276" t="s">
        <v>153</v>
      </c>
      <c r="C182" s="277"/>
      <c r="D182" s="211"/>
      <c r="E182" s="102"/>
      <c r="F182" s="276" t="s">
        <v>154</v>
      </c>
      <c r="G182" s="277"/>
      <c r="H182" s="100"/>
      <c r="I182" s="62"/>
      <c r="J182" s="47"/>
      <c r="K182" s="183"/>
      <c r="L182" s="179"/>
    </row>
    <row r="183" spans="1:12" s="49" customFormat="1" ht="27.95" customHeight="1" x14ac:dyDescent="0.2">
      <c r="B183" s="276" t="s">
        <v>155</v>
      </c>
      <c r="C183" s="277"/>
      <c r="D183" s="211"/>
      <c r="E183" s="102"/>
      <c r="F183" s="268" t="s">
        <v>156</v>
      </c>
      <c r="G183" s="269"/>
      <c r="H183" s="116">
        <f>H182*H181</f>
        <v>0</v>
      </c>
      <c r="I183" s="63"/>
      <c r="J183" s="67"/>
      <c r="K183" s="182"/>
      <c r="L183" s="179"/>
    </row>
    <row r="184" spans="1:12" s="49" customFormat="1" ht="27.95" customHeight="1" x14ac:dyDescent="0.2">
      <c r="B184" s="276" t="s">
        <v>157</v>
      </c>
      <c r="C184" s="277"/>
      <c r="D184" s="211"/>
      <c r="E184" s="102"/>
      <c r="F184" s="276" t="s">
        <v>103</v>
      </c>
      <c r="G184" s="277"/>
      <c r="H184" s="117">
        <v>0</v>
      </c>
      <c r="I184" s="62"/>
      <c r="J184" s="47"/>
      <c r="K184" s="183"/>
      <c r="L184" s="179"/>
    </row>
    <row r="185" spans="1:12" s="49" customFormat="1" ht="27.95" customHeight="1" thickBot="1" x14ac:dyDescent="0.25">
      <c r="B185" s="280" t="s">
        <v>143</v>
      </c>
      <c r="C185" s="281"/>
      <c r="D185" s="212"/>
      <c r="E185" s="102"/>
      <c r="F185" s="276" t="s">
        <v>158</v>
      </c>
      <c r="G185" s="277"/>
      <c r="H185" s="117">
        <v>0</v>
      </c>
      <c r="I185" s="62"/>
      <c r="J185" s="47"/>
      <c r="K185" s="183"/>
      <c r="L185" s="179"/>
    </row>
    <row r="186" spans="1:12" s="49" customFormat="1" ht="27.95" customHeight="1" thickBot="1" x14ac:dyDescent="0.25">
      <c r="B186" s="263" t="s">
        <v>129</v>
      </c>
      <c r="C186" s="264"/>
      <c r="D186" s="265"/>
      <c r="E186" s="96"/>
      <c r="F186" s="276" t="s">
        <v>102</v>
      </c>
      <c r="G186" s="277"/>
      <c r="H186" s="117">
        <v>0</v>
      </c>
      <c r="I186" s="62"/>
      <c r="J186" s="47"/>
      <c r="K186" s="183"/>
      <c r="L186" s="179"/>
    </row>
    <row r="187" spans="1:12" s="49" customFormat="1" ht="27.95" customHeight="1" x14ac:dyDescent="0.2">
      <c r="B187" s="173" t="s">
        <v>130</v>
      </c>
      <c r="C187" s="174" t="s">
        <v>131</v>
      </c>
      <c r="D187" s="174" t="s">
        <v>146</v>
      </c>
      <c r="E187" s="96"/>
      <c r="F187" s="83" t="s">
        <v>144</v>
      </c>
      <c r="G187" s="60" t="s">
        <v>145</v>
      </c>
      <c r="H187" s="117">
        <v>0</v>
      </c>
      <c r="I187" s="62"/>
      <c r="J187" s="47"/>
      <c r="K187" s="183"/>
      <c r="L187" s="179"/>
    </row>
    <row r="188" spans="1:12" s="49" customFormat="1" ht="27.95" customHeight="1" x14ac:dyDescent="0.2">
      <c r="B188" s="216" t="s">
        <v>176</v>
      </c>
      <c r="C188" s="195">
        <v>0</v>
      </c>
      <c r="D188" s="137">
        <f>C188*H194</f>
        <v>0</v>
      </c>
      <c r="E188" s="96"/>
      <c r="F188" s="83" t="s">
        <v>104</v>
      </c>
      <c r="G188" s="60" t="s">
        <v>145</v>
      </c>
      <c r="H188" s="117">
        <v>0</v>
      </c>
      <c r="I188" s="62"/>
      <c r="J188" s="47"/>
      <c r="K188" s="179" t="str">
        <f>B188</f>
        <v>[Category A]</v>
      </c>
      <c r="L188" s="181">
        <f>D188</f>
        <v>0</v>
      </c>
    </row>
    <row r="189" spans="1:12" s="49" customFormat="1" ht="27.95" customHeight="1" thickBot="1" x14ac:dyDescent="0.25">
      <c r="B189" s="217" t="s">
        <v>177</v>
      </c>
      <c r="C189" s="195">
        <v>0</v>
      </c>
      <c r="D189" s="137">
        <f>C189*H194</f>
        <v>0</v>
      </c>
      <c r="E189" s="96"/>
      <c r="F189" s="83" t="s">
        <v>104</v>
      </c>
      <c r="G189" s="60" t="s">
        <v>145</v>
      </c>
      <c r="H189" s="117">
        <v>0</v>
      </c>
      <c r="I189" s="62"/>
      <c r="J189" s="47"/>
      <c r="K189" s="179" t="str">
        <f>B189</f>
        <v>[Category B]</v>
      </c>
      <c r="L189" s="181">
        <f>D189</f>
        <v>0</v>
      </c>
    </row>
    <row r="190" spans="1:12" s="49" customFormat="1" ht="27.95" customHeight="1" x14ac:dyDescent="0.2">
      <c r="B190" s="96"/>
      <c r="C190" s="96"/>
      <c r="D190" s="96"/>
      <c r="E190" s="96"/>
      <c r="F190" s="83" t="s">
        <v>104</v>
      </c>
      <c r="G190" s="60" t="s">
        <v>145</v>
      </c>
      <c r="H190" s="117">
        <v>0</v>
      </c>
      <c r="I190" s="62"/>
      <c r="J190" s="47"/>
      <c r="K190" s="183"/>
      <c r="L190" s="179"/>
    </row>
    <row r="191" spans="1:12" s="49" customFormat="1" ht="27.95" customHeight="1" x14ac:dyDescent="0.2">
      <c r="B191" s="96"/>
      <c r="C191" s="96"/>
      <c r="D191" s="96"/>
      <c r="E191" s="96"/>
      <c r="F191" s="83" t="s">
        <v>104</v>
      </c>
      <c r="G191" s="60" t="s">
        <v>145</v>
      </c>
      <c r="H191" s="117">
        <v>0</v>
      </c>
      <c r="I191" s="62"/>
      <c r="J191" s="47"/>
      <c r="K191" s="183"/>
      <c r="L191" s="179"/>
    </row>
    <row r="192" spans="1:12" s="49" customFormat="1" ht="27.95" customHeight="1" x14ac:dyDescent="0.2">
      <c r="B192" s="96"/>
      <c r="C192" s="96"/>
      <c r="D192" s="96"/>
      <c r="E192" s="96"/>
      <c r="F192" s="83" t="s">
        <v>104</v>
      </c>
      <c r="G192" s="60" t="s">
        <v>145</v>
      </c>
      <c r="H192" s="117">
        <v>0</v>
      </c>
      <c r="I192" s="62"/>
      <c r="J192" s="47"/>
      <c r="K192" s="183"/>
      <c r="L192" s="179"/>
    </row>
    <row r="193" spans="1:12" s="49" customFormat="1" ht="27.95" customHeight="1" x14ac:dyDescent="0.2">
      <c r="B193" s="96"/>
      <c r="C193" s="96"/>
      <c r="D193" s="96"/>
      <c r="E193" s="96"/>
      <c r="F193" s="282" t="s">
        <v>159</v>
      </c>
      <c r="G193" s="283"/>
      <c r="H193" s="135">
        <f>SUM(H184:H192)</f>
        <v>0</v>
      </c>
      <c r="I193" s="136"/>
      <c r="J193" s="67"/>
      <c r="K193" s="182"/>
      <c r="L193" s="179"/>
    </row>
    <row r="194" spans="1:12" s="49" customFormat="1" ht="27.95" customHeight="1" thickBot="1" x14ac:dyDescent="0.25">
      <c r="B194" s="96"/>
      <c r="C194" s="96"/>
      <c r="D194" s="96"/>
      <c r="E194" s="96"/>
      <c r="F194" s="278" t="s">
        <v>160</v>
      </c>
      <c r="G194" s="279"/>
      <c r="H194" s="138">
        <f>SUM(H193,H183)</f>
        <v>0</v>
      </c>
      <c r="I194" s="139"/>
      <c r="J194" s="67"/>
      <c r="K194" s="182"/>
      <c r="L194" s="184"/>
    </row>
    <row r="195" spans="1:12" s="49" customFormat="1" ht="27.95" customHeight="1" thickBot="1" x14ac:dyDescent="0.25">
      <c r="A195" s="59"/>
      <c r="H195" s="8"/>
      <c r="J195" s="48"/>
      <c r="K195" s="185"/>
      <c r="L195" s="180"/>
    </row>
    <row r="196" spans="1:12" s="49" customFormat="1" ht="27.95" customHeight="1" x14ac:dyDescent="0.2">
      <c r="A196" s="59">
        <f>(ROW()-3)/Offset_Consultants+1</f>
        <v>13.0625</v>
      </c>
      <c r="B196" s="263" t="s">
        <v>137</v>
      </c>
      <c r="C196" s="264"/>
      <c r="D196" s="265"/>
      <c r="E196" s="102"/>
      <c r="F196" s="263" t="s">
        <v>138</v>
      </c>
      <c r="G196" s="264"/>
      <c r="H196" s="264"/>
      <c r="I196" s="58" t="s">
        <v>128</v>
      </c>
      <c r="J196" s="67"/>
      <c r="K196" s="182"/>
      <c r="L196" s="179"/>
    </row>
    <row r="197" spans="1:12" s="49" customFormat="1" ht="27.95" customHeight="1" x14ac:dyDescent="0.2">
      <c r="B197" s="276" t="s">
        <v>187</v>
      </c>
      <c r="C197" s="277"/>
      <c r="D197" s="211"/>
      <c r="E197" s="102"/>
      <c r="F197" s="276" t="s">
        <v>152</v>
      </c>
      <c r="G197" s="277"/>
      <c r="H197" s="99"/>
      <c r="I197" s="61"/>
      <c r="J197" s="47"/>
      <c r="K197" s="183"/>
      <c r="L197" s="179"/>
    </row>
    <row r="198" spans="1:12" s="49" customFormat="1" ht="27.95" customHeight="1" x14ac:dyDescent="0.2">
      <c r="B198" s="276" t="s">
        <v>153</v>
      </c>
      <c r="C198" s="277"/>
      <c r="D198" s="211"/>
      <c r="E198" s="102"/>
      <c r="F198" s="276" t="s">
        <v>154</v>
      </c>
      <c r="G198" s="277"/>
      <c r="H198" s="100"/>
      <c r="I198" s="62"/>
      <c r="J198" s="47"/>
      <c r="K198" s="183"/>
      <c r="L198" s="179"/>
    </row>
    <row r="199" spans="1:12" s="49" customFormat="1" ht="27.95" customHeight="1" x14ac:dyDescent="0.2">
      <c r="B199" s="276" t="s">
        <v>155</v>
      </c>
      <c r="C199" s="277"/>
      <c r="D199" s="211"/>
      <c r="E199" s="102"/>
      <c r="F199" s="268" t="s">
        <v>156</v>
      </c>
      <c r="G199" s="269"/>
      <c r="H199" s="116">
        <f>H198*H197</f>
        <v>0</v>
      </c>
      <c r="I199" s="63"/>
      <c r="J199" s="67"/>
      <c r="K199" s="182"/>
      <c r="L199" s="179"/>
    </row>
    <row r="200" spans="1:12" s="49" customFormat="1" ht="27.95" customHeight="1" x14ac:dyDescent="0.2">
      <c r="B200" s="276" t="s">
        <v>157</v>
      </c>
      <c r="C200" s="277"/>
      <c r="D200" s="211"/>
      <c r="E200" s="102"/>
      <c r="F200" s="276" t="s">
        <v>103</v>
      </c>
      <c r="G200" s="277"/>
      <c r="H200" s="117">
        <v>0</v>
      </c>
      <c r="I200" s="62"/>
      <c r="J200" s="47"/>
      <c r="K200" s="183"/>
      <c r="L200" s="179"/>
    </row>
    <row r="201" spans="1:12" s="49" customFormat="1" ht="27.95" customHeight="1" thickBot="1" x14ac:dyDescent="0.25">
      <c r="B201" s="280" t="s">
        <v>143</v>
      </c>
      <c r="C201" s="281"/>
      <c r="D201" s="212"/>
      <c r="E201" s="102"/>
      <c r="F201" s="276" t="s">
        <v>158</v>
      </c>
      <c r="G201" s="277"/>
      <c r="H201" s="117">
        <v>0</v>
      </c>
      <c r="I201" s="62"/>
      <c r="J201" s="47"/>
      <c r="K201" s="183"/>
      <c r="L201" s="179"/>
    </row>
    <row r="202" spans="1:12" s="49" customFormat="1" ht="27.95" customHeight="1" thickBot="1" x14ac:dyDescent="0.25">
      <c r="B202" s="263" t="s">
        <v>129</v>
      </c>
      <c r="C202" s="264"/>
      <c r="D202" s="265"/>
      <c r="E202" s="96"/>
      <c r="F202" s="276" t="s">
        <v>102</v>
      </c>
      <c r="G202" s="277"/>
      <c r="H202" s="117">
        <v>0</v>
      </c>
      <c r="I202" s="62"/>
      <c r="J202" s="47"/>
      <c r="K202" s="183"/>
      <c r="L202" s="179"/>
    </row>
    <row r="203" spans="1:12" s="49" customFormat="1" ht="27.95" customHeight="1" x14ac:dyDescent="0.2">
      <c r="B203" s="173" t="s">
        <v>130</v>
      </c>
      <c r="C203" s="174" t="s">
        <v>131</v>
      </c>
      <c r="D203" s="174" t="s">
        <v>146</v>
      </c>
      <c r="E203" s="96"/>
      <c r="F203" s="83" t="s">
        <v>144</v>
      </c>
      <c r="G203" s="60" t="s">
        <v>145</v>
      </c>
      <c r="H203" s="117">
        <v>0</v>
      </c>
      <c r="I203" s="62"/>
      <c r="J203" s="47"/>
      <c r="K203" s="183"/>
      <c r="L203" s="179"/>
    </row>
    <row r="204" spans="1:12" s="49" customFormat="1" ht="27.95" customHeight="1" x14ac:dyDescent="0.2">
      <c r="B204" s="216" t="s">
        <v>176</v>
      </c>
      <c r="C204" s="195">
        <v>0</v>
      </c>
      <c r="D204" s="137">
        <f>C204*H210</f>
        <v>0</v>
      </c>
      <c r="E204" s="96"/>
      <c r="F204" s="83" t="s">
        <v>104</v>
      </c>
      <c r="G204" s="60" t="s">
        <v>145</v>
      </c>
      <c r="H204" s="117">
        <v>0</v>
      </c>
      <c r="I204" s="62"/>
      <c r="J204" s="47"/>
      <c r="K204" s="179" t="str">
        <f>B204</f>
        <v>[Category A]</v>
      </c>
      <c r="L204" s="181">
        <f>D204</f>
        <v>0</v>
      </c>
    </row>
    <row r="205" spans="1:12" s="49" customFormat="1" ht="27.95" customHeight="1" thickBot="1" x14ac:dyDescent="0.25">
      <c r="B205" s="217" t="s">
        <v>177</v>
      </c>
      <c r="C205" s="195">
        <v>0</v>
      </c>
      <c r="D205" s="137">
        <f>C205*H210</f>
        <v>0</v>
      </c>
      <c r="E205" s="96"/>
      <c r="F205" s="83" t="s">
        <v>104</v>
      </c>
      <c r="G205" s="60" t="s">
        <v>145</v>
      </c>
      <c r="H205" s="117">
        <v>0</v>
      </c>
      <c r="I205" s="62"/>
      <c r="J205" s="47"/>
      <c r="K205" s="179" t="str">
        <f>B205</f>
        <v>[Category B]</v>
      </c>
      <c r="L205" s="181">
        <f>D205</f>
        <v>0</v>
      </c>
    </row>
    <row r="206" spans="1:12" s="49" customFormat="1" ht="27.95" customHeight="1" x14ac:dyDescent="0.2">
      <c r="B206" s="96"/>
      <c r="C206" s="96"/>
      <c r="D206" s="96"/>
      <c r="E206" s="96"/>
      <c r="F206" s="83" t="s">
        <v>104</v>
      </c>
      <c r="G206" s="60" t="s">
        <v>145</v>
      </c>
      <c r="H206" s="117">
        <v>0</v>
      </c>
      <c r="I206" s="62"/>
      <c r="J206" s="47"/>
      <c r="K206" s="183"/>
      <c r="L206" s="179"/>
    </row>
    <row r="207" spans="1:12" s="49" customFormat="1" ht="27.95" customHeight="1" x14ac:dyDescent="0.2">
      <c r="B207" s="96"/>
      <c r="C207" s="96"/>
      <c r="D207" s="96"/>
      <c r="E207" s="96"/>
      <c r="F207" s="83" t="s">
        <v>104</v>
      </c>
      <c r="G207" s="60" t="s">
        <v>145</v>
      </c>
      <c r="H207" s="117">
        <v>0</v>
      </c>
      <c r="I207" s="62"/>
      <c r="J207" s="47"/>
      <c r="K207" s="183"/>
      <c r="L207" s="179"/>
    </row>
    <row r="208" spans="1:12" s="49" customFormat="1" ht="27.95" customHeight="1" x14ac:dyDescent="0.2">
      <c r="B208" s="96"/>
      <c r="C208" s="96"/>
      <c r="D208" s="96"/>
      <c r="E208" s="96"/>
      <c r="F208" s="83" t="s">
        <v>104</v>
      </c>
      <c r="G208" s="60" t="s">
        <v>145</v>
      </c>
      <c r="H208" s="117">
        <v>0</v>
      </c>
      <c r="I208" s="62"/>
      <c r="J208" s="47"/>
      <c r="K208" s="183"/>
      <c r="L208" s="179"/>
    </row>
    <row r="209" spans="1:12" s="49" customFormat="1" ht="27.95" customHeight="1" x14ac:dyDescent="0.2">
      <c r="B209" s="96"/>
      <c r="C209" s="96"/>
      <c r="D209" s="96"/>
      <c r="E209" s="96"/>
      <c r="F209" s="282" t="s">
        <v>159</v>
      </c>
      <c r="G209" s="283"/>
      <c r="H209" s="135">
        <f>SUM(H200:H208)</f>
        <v>0</v>
      </c>
      <c r="I209" s="136"/>
      <c r="J209" s="67"/>
      <c r="K209" s="182"/>
      <c r="L209" s="179"/>
    </row>
    <row r="210" spans="1:12" s="49" customFormat="1" ht="27.95" customHeight="1" thickBot="1" x14ac:dyDescent="0.25">
      <c r="B210" s="96"/>
      <c r="C210" s="96"/>
      <c r="D210" s="96"/>
      <c r="E210" s="96"/>
      <c r="F210" s="278" t="s">
        <v>160</v>
      </c>
      <c r="G210" s="279"/>
      <c r="H210" s="138">
        <f>SUM(H209,H199)</f>
        <v>0</v>
      </c>
      <c r="I210" s="139"/>
      <c r="J210" s="67"/>
      <c r="K210" s="182"/>
      <c r="L210" s="184"/>
    </row>
    <row r="211" spans="1:12" s="49" customFormat="1" ht="27.95" customHeight="1" thickBot="1" x14ac:dyDescent="0.25">
      <c r="A211" s="59"/>
      <c r="H211" s="8"/>
      <c r="J211" s="48"/>
      <c r="K211" s="185"/>
      <c r="L211" s="180"/>
    </row>
    <row r="212" spans="1:12" s="49" customFormat="1" ht="27.95" customHeight="1" x14ac:dyDescent="0.2">
      <c r="A212" s="59">
        <f>(ROW()-3)/Offset_Consultants+1</f>
        <v>14.0625</v>
      </c>
      <c r="B212" s="263" t="s">
        <v>137</v>
      </c>
      <c r="C212" s="264"/>
      <c r="D212" s="265"/>
      <c r="E212" s="102"/>
      <c r="F212" s="263" t="s">
        <v>138</v>
      </c>
      <c r="G212" s="264"/>
      <c r="H212" s="264"/>
      <c r="I212" s="58" t="s">
        <v>128</v>
      </c>
      <c r="J212" s="67"/>
      <c r="K212" s="182"/>
      <c r="L212" s="179"/>
    </row>
    <row r="213" spans="1:12" s="49" customFormat="1" ht="27.95" customHeight="1" x14ac:dyDescent="0.2">
      <c r="B213" s="276" t="s">
        <v>187</v>
      </c>
      <c r="C213" s="277"/>
      <c r="D213" s="211"/>
      <c r="E213" s="102"/>
      <c r="F213" s="276" t="s">
        <v>152</v>
      </c>
      <c r="G213" s="277"/>
      <c r="H213" s="99"/>
      <c r="I213" s="61"/>
      <c r="J213" s="47"/>
      <c r="K213" s="183"/>
      <c r="L213" s="179"/>
    </row>
    <row r="214" spans="1:12" s="49" customFormat="1" ht="27.95" customHeight="1" x14ac:dyDescent="0.2">
      <c r="B214" s="276" t="s">
        <v>153</v>
      </c>
      <c r="C214" s="277"/>
      <c r="D214" s="211"/>
      <c r="E214" s="102"/>
      <c r="F214" s="276" t="s">
        <v>154</v>
      </c>
      <c r="G214" s="277"/>
      <c r="H214" s="100"/>
      <c r="I214" s="62"/>
      <c r="J214" s="47"/>
      <c r="K214" s="183"/>
      <c r="L214" s="179"/>
    </row>
    <row r="215" spans="1:12" s="49" customFormat="1" ht="27.95" customHeight="1" x14ac:dyDescent="0.2">
      <c r="B215" s="276" t="s">
        <v>155</v>
      </c>
      <c r="C215" s="277"/>
      <c r="D215" s="211"/>
      <c r="E215" s="102"/>
      <c r="F215" s="268" t="s">
        <v>156</v>
      </c>
      <c r="G215" s="269"/>
      <c r="H215" s="116">
        <f>H214*H213</f>
        <v>0</v>
      </c>
      <c r="I215" s="63"/>
      <c r="J215" s="67"/>
      <c r="K215" s="182"/>
      <c r="L215" s="179"/>
    </row>
    <row r="216" spans="1:12" s="49" customFormat="1" ht="27.95" customHeight="1" x14ac:dyDescent="0.2">
      <c r="B216" s="276" t="s">
        <v>157</v>
      </c>
      <c r="C216" s="277"/>
      <c r="D216" s="211"/>
      <c r="E216" s="102"/>
      <c r="F216" s="276" t="s">
        <v>103</v>
      </c>
      <c r="G216" s="277"/>
      <c r="H216" s="117">
        <v>0</v>
      </c>
      <c r="I216" s="62"/>
      <c r="J216" s="47"/>
      <c r="K216" s="183"/>
      <c r="L216" s="179"/>
    </row>
    <row r="217" spans="1:12" s="49" customFormat="1" ht="27.95" customHeight="1" thickBot="1" x14ac:dyDescent="0.25">
      <c r="B217" s="280" t="s">
        <v>143</v>
      </c>
      <c r="C217" s="281"/>
      <c r="D217" s="212"/>
      <c r="E217" s="102"/>
      <c r="F217" s="276" t="s">
        <v>158</v>
      </c>
      <c r="G217" s="277"/>
      <c r="H217" s="117">
        <v>0</v>
      </c>
      <c r="I217" s="62"/>
      <c r="J217" s="47"/>
      <c r="K217" s="183"/>
      <c r="L217" s="179"/>
    </row>
    <row r="218" spans="1:12" s="49" customFormat="1" ht="27.95" customHeight="1" thickBot="1" x14ac:dyDescent="0.25">
      <c r="B218" s="263" t="s">
        <v>129</v>
      </c>
      <c r="C218" s="264"/>
      <c r="D218" s="265"/>
      <c r="E218" s="96"/>
      <c r="F218" s="276" t="s">
        <v>102</v>
      </c>
      <c r="G218" s="277"/>
      <c r="H218" s="117">
        <v>0</v>
      </c>
      <c r="I218" s="62"/>
      <c r="J218" s="47"/>
      <c r="K218" s="183"/>
      <c r="L218" s="179"/>
    </row>
    <row r="219" spans="1:12" s="49" customFormat="1" ht="27.95" customHeight="1" x14ac:dyDescent="0.2">
      <c r="B219" s="173" t="s">
        <v>130</v>
      </c>
      <c r="C219" s="174" t="s">
        <v>131</v>
      </c>
      <c r="D219" s="174" t="s">
        <v>146</v>
      </c>
      <c r="E219" s="96"/>
      <c r="F219" s="83" t="s">
        <v>144</v>
      </c>
      <c r="G219" s="60" t="s">
        <v>145</v>
      </c>
      <c r="H219" s="117">
        <v>0</v>
      </c>
      <c r="I219" s="62"/>
      <c r="J219" s="47"/>
      <c r="K219" s="183"/>
      <c r="L219" s="179"/>
    </row>
    <row r="220" spans="1:12" s="49" customFormat="1" ht="27.95" customHeight="1" x14ac:dyDescent="0.2">
      <c r="B220" s="216" t="s">
        <v>176</v>
      </c>
      <c r="C220" s="195">
        <v>0</v>
      </c>
      <c r="D220" s="137">
        <f>C220*H226</f>
        <v>0</v>
      </c>
      <c r="E220" s="96"/>
      <c r="F220" s="83" t="s">
        <v>104</v>
      </c>
      <c r="G220" s="60" t="s">
        <v>145</v>
      </c>
      <c r="H220" s="117">
        <v>0</v>
      </c>
      <c r="I220" s="62"/>
      <c r="J220" s="47"/>
      <c r="K220" s="179" t="str">
        <f>B220</f>
        <v>[Category A]</v>
      </c>
      <c r="L220" s="181">
        <f>D220</f>
        <v>0</v>
      </c>
    </row>
    <row r="221" spans="1:12" s="49" customFormat="1" ht="27.95" customHeight="1" thickBot="1" x14ac:dyDescent="0.25">
      <c r="B221" s="217" t="s">
        <v>177</v>
      </c>
      <c r="C221" s="195">
        <v>0</v>
      </c>
      <c r="D221" s="137">
        <f>C221*H226</f>
        <v>0</v>
      </c>
      <c r="E221" s="96"/>
      <c r="F221" s="83" t="s">
        <v>104</v>
      </c>
      <c r="G221" s="60" t="s">
        <v>145</v>
      </c>
      <c r="H221" s="117">
        <v>0</v>
      </c>
      <c r="I221" s="62"/>
      <c r="J221" s="47"/>
      <c r="K221" s="179" t="str">
        <f>B221</f>
        <v>[Category B]</v>
      </c>
      <c r="L221" s="181">
        <f>D221</f>
        <v>0</v>
      </c>
    </row>
    <row r="222" spans="1:12" s="49" customFormat="1" ht="27.95" customHeight="1" x14ac:dyDescent="0.2">
      <c r="B222" s="96"/>
      <c r="C222" s="96"/>
      <c r="D222" s="96"/>
      <c r="E222" s="96"/>
      <c r="F222" s="83" t="s">
        <v>104</v>
      </c>
      <c r="G222" s="60" t="s">
        <v>145</v>
      </c>
      <c r="H222" s="117">
        <v>0</v>
      </c>
      <c r="I222" s="62"/>
      <c r="J222" s="47"/>
      <c r="K222" s="183"/>
      <c r="L222" s="179"/>
    </row>
    <row r="223" spans="1:12" s="49" customFormat="1" ht="27.95" customHeight="1" x14ac:dyDescent="0.2">
      <c r="B223" s="96"/>
      <c r="C223" s="96"/>
      <c r="D223" s="96"/>
      <c r="E223" s="96"/>
      <c r="F223" s="83" t="s">
        <v>104</v>
      </c>
      <c r="G223" s="60" t="s">
        <v>145</v>
      </c>
      <c r="H223" s="117">
        <v>0</v>
      </c>
      <c r="I223" s="62"/>
      <c r="J223" s="47"/>
      <c r="K223" s="183"/>
      <c r="L223" s="179"/>
    </row>
    <row r="224" spans="1:12" s="49" customFormat="1" ht="27.95" customHeight="1" x14ac:dyDescent="0.2">
      <c r="B224" s="96"/>
      <c r="C224" s="96"/>
      <c r="D224" s="96"/>
      <c r="E224" s="96"/>
      <c r="F224" s="83" t="s">
        <v>104</v>
      </c>
      <c r="G224" s="60" t="s">
        <v>145</v>
      </c>
      <c r="H224" s="117">
        <v>0</v>
      </c>
      <c r="I224" s="62"/>
      <c r="J224" s="47"/>
      <c r="K224" s="183"/>
      <c r="L224" s="179"/>
    </row>
    <row r="225" spans="1:12" s="49" customFormat="1" ht="27.95" customHeight="1" x14ac:dyDescent="0.2">
      <c r="B225" s="96"/>
      <c r="C225" s="96"/>
      <c r="D225" s="96"/>
      <c r="E225" s="96"/>
      <c r="F225" s="282" t="s">
        <v>159</v>
      </c>
      <c r="G225" s="283"/>
      <c r="H225" s="135">
        <f>SUM(H216:H224)</f>
        <v>0</v>
      </c>
      <c r="I225" s="136"/>
      <c r="J225" s="67"/>
      <c r="K225" s="182"/>
      <c r="L225" s="179"/>
    </row>
    <row r="226" spans="1:12" s="49" customFormat="1" ht="27.95" customHeight="1" thickBot="1" x14ac:dyDescent="0.25">
      <c r="B226" s="96"/>
      <c r="C226" s="96"/>
      <c r="D226" s="96"/>
      <c r="E226" s="96"/>
      <c r="F226" s="278" t="s">
        <v>160</v>
      </c>
      <c r="G226" s="279"/>
      <c r="H226" s="138">
        <f>SUM(H225,H215)</f>
        <v>0</v>
      </c>
      <c r="I226" s="139"/>
      <c r="J226" s="67"/>
      <c r="K226" s="182"/>
      <c r="L226" s="184"/>
    </row>
    <row r="227" spans="1:12" s="49" customFormat="1" ht="27.95" customHeight="1" thickBot="1" x14ac:dyDescent="0.25">
      <c r="A227" s="59"/>
      <c r="H227" s="8"/>
      <c r="J227" s="48"/>
      <c r="K227" s="185"/>
      <c r="L227" s="180"/>
    </row>
    <row r="228" spans="1:12" s="49" customFormat="1" ht="27.95" customHeight="1" x14ac:dyDescent="0.2">
      <c r="A228" s="59">
        <f>(ROW()-3)/Offset_Consultants+1</f>
        <v>15.0625</v>
      </c>
      <c r="B228" s="263" t="s">
        <v>137</v>
      </c>
      <c r="C228" s="264"/>
      <c r="D228" s="265"/>
      <c r="E228" s="102"/>
      <c r="F228" s="263" t="s">
        <v>138</v>
      </c>
      <c r="G228" s="264"/>
      <c r="H228" s="264"/>
      <c r="I228" s="58" t="s">
        <v>128</v>
      </c>
      <c r="J228" s="67"/>
      <c r="K228" s="182"/>
      <c r="L228" s="179"/>
    </row>
    <row r="229" spans="1:12" s="49" customFormat="1" ht="27.95" customHeight="1" x14ac:dyDescent="0.2">
      <c r="B229" s="276" t="s">
        <v>187</v>
      </c>
      <c r="C229" s="277"/>
      <c r="D229" s="211"/>
      <c r="E229" s="102"/>
      <c r="F229" s="276" t="s">
        <v>152</v>
      </c>
      <c r="G229" s="277"/>
      <c r="H229" s="99"/>
      <c r="I229" s="61"/>
      <c r="J229" s="47"/>
      <c r="K229" s="183"/>
      <c r="L229" s="179"/>
    </row>
    <row r="230" spans="1:12" s="49" customFormat="1" ht="27.95" customHeight="1" x14ac:dyDescent="0.2">
      <c r="B230" s="276" t="s">
        <v>153</v>
      </c>
      <c r="C230" s="277"/>
      <c r="D230" s="211"/>
      <c r="E230" s="102"/>
      <c r="F230" s="276" t="s">
        <v>154</v>
      </c>
      <c r="G230" s="277"/>
      <c r="H230" s="100"/>
      <c r="I230" s="62"/>
      <c r="J230" s="47"/>
      <c r="K230" s="183"/>
      <c r="L230" s="179"/>
    </row>
    <row r="231" spans="1:12" s="49" customFormat="1" ht="27.95" customHeight="1" x14ac:dyDescent="0.2">
      <c r="B231" s="276" t="s">
        <v>155</v>
      </c>
      <c r="C231" s="277"/>
      <c r="D231" s="211"/>
      <c r="E231" s="102"/>
      <c r="F231" s="268" t="s">
        <v>156</v>
      </c>
      <c r="G231" s="269"/>
      <c r="H231" s="116">
        <f>H230*H229</f>
        <v>0</v>
      </c>
      <c r="I231" s="63"/>
      <c r="J231" s="67"/>
      <c r="K231" s="182"/>
      <c r="L231" s="179"/>
    </row>
    <row r="232" spans="1:12" s="49" customFormat="1" ht="27.95" customHeight="1" x14ac:dyDescent="0.2">
      <c r="B232" s="276" t="s">
        <v>157</v>
      </c>
      <c r="C232" s="277"/>
      <c r="D232" s="211"/>
      <c r="E232" s="102"/>
      <c r="F232" s="276" t="s">
        <v>103</v>
      </c>
      <c r="G232" s="277"/>
      <c r="H232" s="117">
        <v>0</v>
      </c>
      <c r="I232" s="62"/>
      <c r="J232" s="47"/>
      <c r="K232" s="183"/>
      <c r="L232" s="179"/>
    </row>
    <row r="233" spans="1:12" s="49" customFormat="1" ht="27.95" customHeight="1" thickBot="1" x14ac:dyDescent="0.25">
      <c r="B233" s="280" t="s">
        <v>143</v>
      </c>
      <c r="C233" s="281"/>
      <c r="D233" s="212"/>
      <c r="E233" s="102"/>
      <c r="F233" s="276" t="s">
        <v>158</v>
      </c>
      <c r="G233" s="277"/>
      <c r="H233" s="117">
        <v>0</v>
      </c>
      <c r="I233" s="62"/>
      <c r="J233" s="47"/>
      <c r="K233" s="183"/>
      <c r="L233" s="179"/>
    </row>
    <row r="234" spans="1:12" s="49" customFormat="1" ht="27.95" customHeight="1" thickBot="1" x14ac:dyDescent="0.25">
      <c r="B234" s="263" t="s">
        <v>129</v>
      </c>
      <c r="C234" s="264"/>
      <c r="D234" s="265"/>
      <c r="E234" s="96"/>
      <c r="F234" s="276" t="s">
        <v>102</v>
      </c>
      <c r="G234" s="277"/>
      <c r="H234" s="117">
        <v>0</v>
      </c>
      <c r="I234" s="62"/>
      <c r="J234" s="47"/>
      <c r="K234" s="183"/>
      <c r="L234" s="179"/>
    </row>
    <row r="235" spans="1:12" s="49" customFormat="1" ht="27.95" customHeight="1" x14ac:dyDescent="0.2">
      <c r="B235" s="173" t="s">
        <v>130</v>
      </c>
      <c r="C235" s="174" t="s">
        <v>131</v>
      </c>
      <c r="D235" s="174" t="s">
        <v>146</v>
      </c>
      <c r="E235" s="96"/>
      <c r="F235" s="83" t="s">
        <v>144</v>
      </c>
      <c r="G235" s="60" t="s">
        <v>145</v>
      </c>
      <c r="H235" s="117">
        <v>0</v>
      </c>
      <c r="I235" s="62"/>
      <c r="J235" s="47"/>
      <c r="K235" s="183"/>
      <c r="L235" s="179"/>
    </row>
    <row r="236" spans="1:12" s="49" customFormat="1" ht="27.95" customHeight="1" x14ac:dyDescent="0.2">
      <c r="B236" s="216" t="s">
        <v>176</v>
      </c>
      <c r="C236" s="195">
        <v>0</v>
      </c>
      <c r="D236" s="137">
        <f>C236*H242</f>
        <v>0</v>
      </c>
      <c r="E236" s="96"/>
      <c r="F236" s="83" t="s">
        <v>104</v>
      </c>
      <c r="G236" s="60" t="s">
        <v>145</v>
      </c>
      <c r="H236" s="117">
        <v>0</v>
      </c>
      <c r="I236" s="62"/>
      <c r="J236" s="47"/>
      <c r="K236" s="179" t="str">
        <f>B236</f>
        <v>[Category A]</v>
      </c>
      <c r="L236" s="181">
        <f>D236</f>
        <v>0</v>
      </c>
    </row>
    <row r="237" spans="1:12" s="49" customFormat="1" ht="27.95" customHeight="1" thickBot="1" x14ac:dyDescent="0.25">
      <c r="B237" s="217" t="s">
        <v>177</v>
      </c>
      <c r="C237" s="195">
        <v>0</v>
      </c>
      <c r="D237" s="137">
        <f>C237*H242</f>
        <v>0</v>
      </c>
      <c r="E237" s="96"/>
      <c r="F237" s="83" t="s">
        <v>104</v>
      </c>
      <c r="G237" s="60" t="s">
        <v>145</v>
      </c>
      <c r="H237" s="117">
        <v>0</v>
      </c>
      <c r="I237" s="62"/>
      <c r="J237" s="47"/>
      <c r="K237" s="179" t="str">
        <f>B237</f>
        <v>[Category B]</v>
      </c>
      <c r="L237" s="181">
        <f>D237</f>
        <v>0</v>
      </c>
    </row>
    <row r="238" spans="1:12" s="49" customFormat="1" ht="27.95" customHeight="1" x14ac:dyDescent="0.2">
      <c r="B238" s="96"/>
      <c r="C238" s="96"/>
      <c r="D238" s="96"/>
      <c r="E238" s="96"/>
      <c r="F238" s="83" t="s">
        <v>104</v>
      </c>
      <c r="G238" s="60" t="s">
        <v>145</v>
      </c>
      <c r="H238" s="117">
        <v>0</v>
      </c>
      <c r="I238" s="62"/>
      <c r="J238" s="47"/>
      <c r="K238" s="183"/>
      <c r="L238" s="179"/>
    </row>
    <row r="239" spans="1:12" s="49" customFormat="1" ht="27.95" customHeight="1" x14ac:dyDescent="0.2">
      <c r="B239" s="96"/>
      <c r="C239" s="96"/>
      <c r="D239" s="96"/>
      <c r="E239" s="96"/>
      <c r="F239" s="83" t="s">
        <v>104</v>
      </c>
      <c r="G239" s="60" t="s">
        <v>145</v>
      </c>
      <c r="H239" s="117">
        <v>0</v>
      </c>
      <c r="I239" s="62"/>
      <c r="J239" s="47"/>
      <c r="K239" s="183"/>
      <c r="L239" s="179"/>
    </row>
    <row r="240" spans="1:12" s="49" customFormat="1" ht="27.95" customHeight="1" x14ac:dyDescent="0.2">
      <c r="B240" s="96"/>
      <c r="C240" s="96"/>
      <c r="D240" s="96"/>
      <c r="E240" s="96"/>
      <c r="F240" s="83" t="s">
        <v>104</v>
      </c>
      <c r="G240" s="60" t="s">
        <v>145</v>
      </c>
      <c r="H240" s="117">
        <v>0</v>
      </c>
      <c r="I240" s="62"/>
      <c r="J240" s="47"/>
      <c r="K240" s="183"/>
      <c r="L240" s="179"/>
    </row>
    <row r="241" spans="1:12" s="49" customFormat="1" ht="27.95" customHeight="1" x14ac:dyDescent="0.2">
      <c r="B241" s="96"/>
      <c r="C241" s="96"/>
      <c r="D241" s="96"/>
      <c r="E241" s="96"/>
      <c r="F241" s="282" t="s">
        <v>159</v>
      </c>
      <c r="G241" s="283"/>
      <c r="H241" s="135">
        <f>SUM(H232:H240)</f>
        <v>0</v>
      </c>
      <c r="I241" s="136"/>
      <c r="J241" s="67"/>
      <c r="K241" s="182"/>
      <c r="L241" s="179"/>
    </row>
    <row r="242" spans="1:12" s="49" customFormat="1" ht="27.95" customHeight="1" thickBot="1" x14ac:dyDescent="0.25">
      <c r="B242" s="96"/>
      <c r="C242" s="96"/>
      <c r="D242" s="96"/>
      <c r="E242" s="96"/>
      <c r="F242" s="278" t="s">
        <v>160</v>
      </c>
      <c r="G242" s="279"/>
      <c r="H242" s="138">
        <f>SUM(H241,H231)</f>
        <v>0</v>
      </c>
      <c r="I242" s="139"/>
      <c r="J242" s="67"/>
      <c r="K242" s="182"/>
      <c r="L242" s="184"/>
    </row>
    <row r="243" spans="1:12" s="49" customFormat="1" ht="27.95" customHeight="1" thickBot="1" x14ac:dyDescent="0.25">
      <c r="A243" s="59"/>
      <c r="H243" s="8"/>
      <c r="J243" s="48"/>
      <c r="K243" s="185"/>
      <c r="L243" s="180"/>
    </row>
    <row r="244" spans="1:12" s="49" customFormat="1" ht="27.95" customHeight="1" x14ac:dyDescent="0.2">
      <c r="A244" s="59">
        <f>(ROW()-3)/Offset_Consultants+1</f>
        <v>16.0625</v>
      </c>
      <c r="B244" s="263" t="s">
        <v>137</v>
      </c>
      <c r="C244" s="264"/>
      <c r="D244" s="265"/>
      <c r="E244" s="102"/>
      <c r="F244" s="263" t="s">
        <v>138</v>
      </c>
      <c r="G244" s="264"/>
      <c r="H244" s="264"/>
      <c r="I244" s="58" t="s">
        <v>128</v>
      </c>
      <c r="J244" s="67"/>
      <c r="K244" s="182"/>
      <c r="L244" s="179"/>
    </row>
    <row r="245" spans="1:12" s="49" customFormat="1" ht="27.95" customHeight="1" x14ac:dyDescent="0.2">
      <c r="B245" s="276" t="s">
        <v>187</v>
      </c>
      <c r="C245" s="277"/>
      <c r="D245" s="211"/>
      <c r="E245" s="102"/>
      <c r="F245" s="276" t="s">
        <v>152</v>
      </c>
      <c r="G245" s="277"/>
      <c r="H245" s="99"/>
      <c r="I245" s="61"/>
      <c r="J245" s="47"/>
      <c r="K245" s="183"/>
      <c r="L245" s="179"/>
    </row>
    <row r="246" spans="1:12" s="49" customFormat="1" ht="27.95" customHeight="1" x14ac:dyDescent="0.2">
      <c r="B246" s="276" t="s">
        <v>153</v>
      </c>
      <c r="C246" s="277"/>
      <c r="D246" s="211"/>
      <c r="E246" s="102"/>
      <c r="F246" s="276" t="s">
        <v>154</v>
      </c>
      <c r="G246" s="277"/>
      <c r="H246" s="100"/>
      <c r="I246" s="62"/>
      <c r="J246" s="47"/>
      <c r="K246" s="183"/>
      <c r="L246" s="179"/>
    </row>
    <row r="247" spans="1:12" s="49" customFormat="1" ht="27.95" customHeight="1" x14ac:dyDescent="0.2">
      <c r="B247" s="276" t="s">
        <v>155</v>
      </c>
      <c r="C247" s="277"/>
      <c r="D247" s="211"/>
      <c r="E247" s="102"/>
      <c r="F247" s="268" t="s">
        <v>156</v>
      </c>
      <c r="G247" s="269"/>
      <c r="H247" s="116">
        <f>H246*H245</f>
        <v>0</v>
      </c>
      <c r="I247" s="63"/>
      <c r="J247" s="67"/>
      <c r="K247" s="182"/>
      <c r="L247" s="179"/>
    </row>
    <row r="248" spans="1:12" s="49" customFormat="1" ht="27.95" customHeight="1" x14ac:dyDescent="0.2">
      <c r="B248" s="276" t="s">
        <v>157</v>
      </c>
      <c r="C248" s="277"/>
      <c r="D248" s="211"/>
      <c r="E248" s="102"/>
      <c r="F248" s="276" t="s">
        <v>103</v>
      </c>
      <c r="G248" s="277"/>
      <c r="H248" s="117">
        <v>0</v>
      </c>
      <c r="I248" s="62"/>
      <c r="J248" s="47"/>
      <c r="K248" s="183"/>
      <c r="L248" s="179"/>
    </row>
    <row r="249" spans="1:12" s="49" customFormat="1" ht="27.95" customHeight="1" thickBot="1" x14ac:dyDescent="0.25">
      <c r="B249" s="280" t="s">
        <v>143</v>
      </c>
      <c r="C249" s="281"/>
      <c r="D249" s="212"/>
      <c r="E249" s="102"/>
      <c r="F249" s="276" t="s">
        <v>158</v>
      </c>
      <c r="G249" s="277"/>
      <c r="H249" s="117">
        <v>0</v>
      </c>
      <c r="I249" s="62"/>
      <c r="J249" s="47"/>
      <c r="K249" s="183"/>
      <c r="L249" s="179"/>
    </row>
    <row r="250" spans="1:12" s="49" customFormat="1" ht="27.95" customHeight="1" thickBot="1" x14ac:dyDescent="0.25">
      <c r="B250" s="263" t="s">
        <v>129</v>
      </c>
      <c r="C250" s="264"/>
      <c r="D250" s="265"/>
      <c r="E250" s="96"/>
      <c r="F250" s="276" t="s">
        <v>102</v>
      </c>
      <c r="G250" s="277"/>
      <c r="H250" s="117">
        <v>0</v>
      </c>
      <c r="I250" s="62"/>
      <c r="J250" s="47"/>
      <c r="K250" s="183"/>
      <c r="L250" s="179"/>
    </row>
    <row r="251" spans="1:12" s="49" customFormat="1" ht="27.95" customHeight="1" x14ac:dyDescent="0.2">
      <c r="B251" s="173" t="s">
        <v>130</v>
      </c>
      <c r="C251" s="174" t="s">
        <v>131</v>
      </c>
      <c r="D251" s="174" t="s">
        <v>146</v>
      </c>
      <c r="E251" s="96"/>
      <c r="F251" s="83" t="s">
        <v>144</v>
      </c>
      <c r="G251" s="60" t="s">
        <v>145</v>
      </c>
      <c r="H251" s="117">
        <v>0</v>
      </c>
      <c r="I251" s="62"/>
      <c r="J251" s="47"/>
      <c r="K251" s="183"/>
      <c r="L251" s="179"/>
    </row>
    <row r="252" spans="1:12" s="49" customFormat="1" ht="27.95" customHeight="1" x14ac:dyDescent="0.2">
      <c r="B252" s="216" t="s">
        <v>176</v>
      </c>
      <c r="C252" s="195">
        <v>0</v>
      </c>
      <c r="D252" s="137">
        <f>C252*H258</f>
        <v>0</v>
      </c>
      <c r="E252" s="96"/>
      <c r="F252" s="83" t="s">
        <v>104</v>
      </c>
      <c r="G252" s="60" t="s">
        <v>145</v>
      </c>
      <c r="H252" s="117">
        <v>0</v>
      </c>
      <c r="I252" s="62"/>
      <c r="J252" s="47"/>
      <c r="K252" s="179" t="str">
        <f>B252</f>
        <v>[Category A]</v>
      </c>
      <c r="L252" s="181">
        <f>D252</f>
        <v>0</v>
      </c>
    </row>
    <row r="253" spans="1:12" s="49" customFormat="1" ht="27.95" customHeight="1" thickBot="1" x14ac:dyDescent="0.25">
      <c r="B253" s="217" t="s">
        <v>177</v>
      </c>
      <c r="C253" s="195">
        <v>0</v>
      </c>
      <c r="D253" s="137">
        <f>C253*H258</f>
        <v>0</v>
      </c>
      <c r="E253" s="96"/>
      <c r="F253" s="83" t="s">
        <v>104</v>
      </c>
      <c r="G253" s="60" t="s">
        <v>145</v>
      </c>
      <c r="H253" s="117">
        <v>0</v>
      </c>
      <c r="I253" s="62"/>
      <c r="J253" s="47"/>
      <c r="K253" s="179" t="str">
        <f>B253</f>
        <v>[Category B]</v>
      </c>
      <c r="L253" s="181">
        <f>D253</f>
        <v>0</v>
      </c>
    </row>
    <row r="254" spans="1:12" s="49" customFormat="1" ht="27.95" customHeight="1" x14ac:dyDescent="0.2">
      <c r="B254" s="96"/>
      <c r="C254" s="96"/>
      <c r="D254" s="96"/>
      <c r="E254" s="96"/>
      <c r="F254" s="83" t="s">
        <v>104</v>
      </c>
      <c r="G254" s="60" t="s">
        <v>145</v>
      </c>
      <c r="H254" s="117">
        <v>0</v>
      </c>
      <c r="I254" s="62"/>
      <c r="J254" s="47"/>
      <c r="K254" s="183"/>
      <c r="L254" s="179"/>
    </row>
    <row r="255" spans="1:12" s="49" customFormat="1" ht="27.95" customHeight="1" x14ac:dyDescent="0.2">
      <c r="B255" s="96"/>
      <c r="C255" s="96"/>
      <c r="D255" s="96"/>
      <c r="E255" s="96"/>
      <c r="F255" s="83" t="s">
        <v>104</v>
      </c>
      <c r="G255" s="60" t="s">
        <v>145</v>
      </c>
      <c r="H255" s="117">
        <v>0</v>
      </c>
      <c r="I255" s="62"/>
      <c r="J255" s="47"/>
      <c r="K255" s="183"/>
      <c r="L255" s="179"/>
    </row>
    <row r="256" spans="1:12" s="49" customFormat="1" ht="27.95" customHeight="1" x14ac:dyDescent="0.2">
      <c r="B256" s="96"/>
      <c r="C256" s="96"/>
      <c r="D256" s="96"/>
      <c r="E256" s="96"/>
      <c r="F256" s="83" t="s">
        <v>104</v>
      </c>
      <c r="G256" s="60" t="s">
        <v>145</v>
      </c>
      <c r="H256" s="117">
        <v>0</v>
      </c>
      <c r="I256" s="62"/>
      <c r="J256" s="47"/>
      <c r="K256" s="183"/>
      <c r="L256" s="179"/>
    </row>
    <row r="257" spans="1:12" s="49" customFormat="1" ht="27.95" customHeight="1" x14ac:dyDescent="0.2">
      <c r="B257" s="96"/>
      <c r="C257" s="96"/>
      <c r="D257" s="96"/>
      <c r="E257" s="96"/>
      <c r="F257" s="282" t="s">
        <v>159</v>
      </c>
      <c r="G257" s="283"/>
      <c r="H257" s="135">
        <f>SUM(H248:H256)</f>
        <v>0</v>
      </c>
      <c r="I257" s="136"/>
      <c r="J257" s="67"/>
      <c r="K257" s="182"/>
      <c r="L257" s="179"/>
    </row>
    <row r="258" spans="1:12" s="49" customFormat="1" ht="27.95" customHeight="1" thickBot="1" x14ac:dyDescent="0.25">
      <c r="B258" s="96"/>
      <c r="C258" s="96"/>
      <c r="D258" s="96"/>
      <c r="E258" s="96"/>
      <c r="F258" s="278" t="s">
        <v>160</v>
      </c>
      <c r="G258" s="279"/>
      <c r="H258" s="138">
        <f>SUM(H257,H247)</f>
        <v>0</v>
      </c>
      <c r="I258" s="139"/>
      <c r="J258" s="67"/>
      <c r="K258" s="182"/>
      <c r="L258" s="184"/>
    </row>
    <row r="259" spans="1:12" s="49" customFormat="1" ht="27.95" customHeight="1" thickBot="1" x14ac:dyDescent="0.25">
      <c r="A259" s="59"/>
      <c r="H259" s="8"/>
      <c r="J259" s="48"/>
      <c r="K259" s="185"/>
      <c r="L259" s="180"/>
    </row>
    <row r="260" spans="1:12" s="49" customFormat="1" ht="27.95" customHeight="1" x14ac:dyDescent="0.2">
      <c r="A260" s="59">
        <f>(ROW()-3)/Offset_Consultants+1</f>
        <v>17.0625</v>
      </c>
      <c r="B260" s="263" t="s">
        <v>137</v>
      </c>
      <c r="C260" s="264"/>
      <c r="D260" s="265"/>
      <c r="E260" s="102"/>
      <c r="F260" s="263" t="s">
        <v>138</v>
      </c>
      <c r="G260" s="264"/>
      <c r="H260" s="264"/>
      <c r="I260" s="58" t="s">
        <v>128</v>
      </c>
      <c r="J260" s="67"/>
      <c r="K260" s="182"/>
      <c r="L260" s="179"/>
    </row>
    <row r="261" spans="1:12" s="49" customFormat="1" ht="27.95" customHeight="1" x14ac:dyDescent="0.2">
      <c r="B261" s="276" t="s">
        <v>187</v>
      </c>
      <c r="C261" s="277"/>
      <c r="D261" s="211"/>
      <c r="E261" s="102"/>
      <c r="F261" s="276" t="s">
        <v>152</v>
      </c>
      <c r="G261" s="277"/>
      <c r="H261" s="99"/>
      <c r="I261" s="61"/>
      <c r="J261" s="47"/>
      <c r="K261" s="183"/>
      <c r="L261" s="179"/>
    </row>
    <row r="262" spans="1:12" s="49" customFormat="1" ht="27.95" customHeight="1" x14ac:dyDescent="0.2">
      <c r="B262" s="276" t="s">
        <v>153</v>
      </c>
      <c r="C262" s="277"/>
      <c r="D262" s="211"/>
      <c r="E262" s="102"/>
      <c r="F262" s="276" t="s">
        <v>154</v>
      </c>
      <c r="G262" s="277"/>
      <c r="H262" s="100"/>
      <c r="I262" s="62"/>
      <c r="J262" s="47"/>
      <c r="K262" s="183"/>
      <c r="L262" s="179"/>
    </row>
    <row r="263" spans="1:12" s="49" customFormat="1" ht="27.95" customHeight="1" x14ac:dyDescent="0.2">
      <c r="B263" s="276" t="s">
        <v>155</v>
      </c>
      <c r="C263" s="277"/>
      <c r="D263" s="211"/>
      <c r="E263" s="102"/>
      <c r="F263" s="268" t="s">
        <v>156</v>
      </c>
      <c r="G263" s="269"/>
      <c r="H263" s="116">
        <f>H262*H261</f>
        <v>0</v>
      </c>
      <c r="I263" s="63"/>
      <c r="J263" s="67"/>
      <c r="K263" s="182"/>
      <c r="L263" s="179"/>
    </row>
    <row r="264" spans="1:12" s="49" customFormat="1" ht="27.95" customHeight="1" x14ac:dyDescent="0.2">
      <c r="B264" s="276" t="s">
        <v>157</v>
      </c>
      <c r="C264" s="277"/>
      <c r="D264" s="211"/>
      <c r="E264" s="102"/>
      <c r="F264" s="276" t="s">
        <v>103</v>
      </c>
      <c r="G264" s="277"/>
      <c r="H264" s="117">
        <v>0</v>
      </c>
      <c r="I264" s="62"/>
      <c r="J264" s="47"/>
      <c r="K264" s="183"/>
      <c r="L264" s="179"/>
    </row>
    <row r="265" spans="1:12" s="49" customFormat="1" ht="27.95" customHeight="1" thickBot="1" x14ac:dyDescent="0.25">
      <c r="B265" s="280" t="s">
        <v>143</v>
      </c>
      <c r="C265" s="281"/>
      <c r="D265" s="212"/>
      <c r="E265" s="102"/>
      <c r="F265" s="276" t="s">
        <v>158</v>
      </c>
      <c r="G265" s="277"/>
      <c r="H265" s="117">
        <v>0</v>
      </c>
      <c r="I265" s="62"/>
      <c r="J265" s="47"/>
      <c r="K265" s="183"/>
      <c r="L265" s="179"/>
    </row>
    <row r="266" spans="1:12" s="49" customFormat="1" ht="27.95" customHeight="1" thickBot="1" x14ac:dyDescent="0.25">
      <c r="B266" s="263" t="s">
        <v>129</v>
      </c>
      <c r="C266" s="264"/>
      <c r="D266" s="265"/>
      <c r="E266" s="96"/>
      <c r="F266" s="276" t="s">
        <v>102</v>
      </c>
      <c r="G266" s="277"/>
      <c r="H266" s="117">
        <v>0</v>
      </c>
      <c r="I266" s="62"/>
      <c r="J266" s="47"/>
      <c r="K266" s="183"/>
      <c r="L266" s="179"/>
    </row>
    <row r="267" spans="1:12" s="49" customFormat="1" ht="27.95" customHeight="1" x14ac:dyDescent="0.2">
      <c r="B267" s="173" t="s">
        <v>130</v>
      </c>
      <c r="C267" s="174" t="s">
        <v>131</v>
      </c>
      <c r="D267" s="174" t="s">
        <v>146</v>
      </c>
      <c r="E267" s="96"/>
      <c r="F267" s="83" t="s">
        <v>144</v>
      </c>
      <c r="G267" s="60" t="s">
        <v>145</v>
      </c>
      <c r="H267" s="117">
        <v>0</v>
      </c>
      <c r="I267" s="62"/>
      <c r="J267" s="47"/>
      <c r="K267" s="183"/>
      <c r="L267" s="179"/>
    </row>
    <row r="268" spans="1:12" s="49" customFormat="1" ht="27.95" customHeight="1" x14ac:dyDescent="0.2">
      <c r="B268" s="216" t="s">
        <v>176</v>
      </c>
      <c r="C268" s="195">
        <v>0</v>
      </c>
      <c r="D268" s="137">
        <f>C268*H274</f>
        <v>0</v>
      </c>
      <c r="E268" s="96"/>
      <c r="F268" s="83" t="s">
        <v>104</v>
      </c>
      <c r="G268" s="60" t="s">
        <v>145</v>
      </c>
      <c r="H268" s="117">
        <v>0</v>
      </c>
      <c r="I268" s="62"/>
      <c r="J268" s="47"/>
      <c r="K268" s="179" t="str">
        <f>B268</f>
        <v>[Category A]</v>
      </c>
      <c r="L268" s="181">
        <f>D268</f>
        <v>0</v>
      </c>
    </row>
    <row r="269" spans="1:12" s="49" customFormat="1" ht="27.95" customHeight="1" thickBot="1" x14ac:dyDescent="0.25">
      <c r="B269" s="217" t="s">
        <v>177</v>
      </c>
      <c r="C269" s="195">
        <v>0</v>
      </c>
      <c r="D269" s="137">
        <f>C269*H274</f>
        <v>0</v>
      </c>
      <c r="E269" s="96"/>
      <c r="F269" s="83" t="s">
        <v>104</v>
      </c>
      <c r="G269" s="60" t="s">
        <v>145</v>
      </c>
      <c r="H269" s="117">
        <v>0</v>
      </c>
      <c r="I269" s="62"/>
      <c r="J269" s="47"/>
      <c r="K269" s="179" t="str">
        <f>B269</f>
        <v>[Category B]</v>
      </c>
      <c r="L269" s="181">
        <f>D269</f>
        <v>0</v>
      </c>
    </row>
    <row r="270" spans="1:12" s="49" customFormat="1" ht="27.95" customHeight="1" x14ac:dyDescent="0.2">
      <c r="B270" s="96"/>
      <c r="C270" s="96"/>
      <c r="D270" s="96"/>
      <c r="E270" s="96"/>
      <c r="F270" s="83" t="s">
        <v>104</v>
      </c>
      <c r="G270" s="60" t="s">
        <v>145</v>
      </c>
      <c r="H270" s="117">
        <v>0</v>
      </c>
      <c r="I270" s="62"/>
      <c r="J270" s="47"/>
      <c r="K270" s="183"/>
      <c r="L270" s="179"/>
    </row>
    <row r="271" spans="1:12" s="49" customFormat="1" ht="27.95" customHeight="1" x14ac:dyDescent="0.2">
      <c r="B271" s="96"/>
      <c r="C271" s="96"/>
      <c r="D271" s="96"/>
      <c r="E271" s="96"/>
      <c r="F271" s="83" t="s">
        <v>104</v>
      </c>
      <c r="G271" s="60" t="s">
        <v>145</v>
      </c>
      <c r="H271" s="117">
        <v>0</v>
      </c>
      <c r="I271" s="62"/>
      <c r="J271" s="47"/>
      <c r="K271" s="183"/>
      <c r="L271" s="179"/>
    </row>
    <row r="272" spans="1:12" s="49" customFormat="1" ht="27.95" customHeight="1" x14ac:dyDescent="0.2">
      <c r="B272" s="96"/>
      <c r="C272" s="96"/>
      <c r="D272" s="96"/>
      <c r="E272" s="96"/>
      <c r="F272" s="83" t="s">
        <v>104</v>
      </c>
      <c r="G272" s="60" t="s">
        <v>145</v>
      </c>
      <c r="H272" s="117">
        <v>0</v>
      </c>
      <c r="I272" s="62"/>
      <c r="J272" s="47"/>
      <c r="K272" s="183"/>
      <c r="L272" s="179"/>
    </row>
    <row r="273" spans="1:12" s="49" customFormat="1" ht="27.95" customHeight="1" x14ac:dyDescent="0.2">
      <c r="B273" s="96"/>
      <c r="C273" s="96"/>
      <c r="D273" s="96"/>
      <c r="E273" s="96"/>
      <c r="F273" s="282" t="s">
        <v>159</v>
      </c>
      <c r="G273" s="283"/>
      <c r="H273" s="135">
        <f>SUM(H264:H272)</f>
        <v>0</v>
      </c>
      <c r="I273" s="136"/>
      <c r="J273" s="67"/>
      <c r="K273" s="182"/>
      <c r="L273" s="179"/>
    </row>
    <row r="274" spans="1:12" s="49" customFormat="1" ht="27.95" customHeight="1" thickBot="1" x14ac:dyDescent="0.25">
      <c r="B274" s="96"/>
      <c r="C274" s="96"/>
      <c r="D274" s="96"/>
      <c r="E274" s="96"/>
      <c r="F274" s="278" t="s">
        <v>160</v>
      </c>
      <c r="G274" s="279"/>
      <c r="H274" s="138">
        <f>SUM(H273,H263)</f>
        <v>0</v>
      </c>
      <c r="I274" s="139"/>
      <c r="J274" s="67"/>
      <c r="K274" s="182"/>
      <c r="L274" s="184"/>
    </row>
    <row r="275" spans="1:12" s="49" customFormat="1" ht="27.95" customHeight="1" thickBot="1" x14ac:dyDescent="0.25">
      <c r="A275" s="59"/>
      <c r="H275" s="8"/>
      <c r="J275" s="48"/>
      <c r="K275" s="185"/>
      <c r="L275" s="180"/>
    </row>
    <row r="276" spans="1:12" s="49" customFormat="1" ht="27.95" customHeight="1" x14ac:dyDescent="0.2">
      <c r="A276" s="59">
        <f>(ROW()-3)/Offset_Consultants+1</f>
        <v>18.0625</v>
      </c>
      <c r="B276" s="263" t="s">
        <v>137</v>
      </c>
      <c r="C276" s="264"/>
      <c r="D276" s="265"/>
      <c r="E276" s="102"/>
      <c r="F276" s="263" t="s">
        <v>138</v>
      </c>
      <c r="G276" s="264"/>
      <c r="H276" s="264"/>
      <c r="I276" s="58" t="s">
        <v>128</v>
      </c>
      <c r="J276" s="67"/>
      <c r="K276" s="182"/>
      <c r="L276" s="179"/>
    </row>
    <row r="277" spans="1:12" s="49" customFormat="1" ht="27.95" customHeight="1" x14ac:dyDescent="0.2">
      <c r="B277" s="276" t="s">
        <v>187</v>
      </c>
      <c r="C277" s="277"/>
      <c r="D277" s="211"/>
      <c r="E277" s="102"/>
      <c r="F277" s="276" t="s">
        <v>152</v>
      </c>
      <c r="G277" s="277"/>
      <c r="H277" s="99"/>
      <c r="I277" s="61"/>
      <c r="J277" s="47"/>
      <c r="K277" s="183"/>
      <c r="L277" s="179"/>
    </row>
    <row r="278" spans="1:12" s="49" customFormat="1" ht="27.95" customHeight="1" x14ac:dyDescent="0.2">
      <c r="B278" s="276" t="s">
        <v>153</v>
      </c>
      <c r="C278" s="277"/>
      <c r="D278" s="211"/>
      <c r="E278" s="102"/>
      <c r="F278" s="276" t="s">
        <v>154</v>
      </c>
      <c r="G278" s="277"/>
      <c r="H278" s="100"/>
      <c r="I278" s="62"/>
      <c r="J278" s="47"/>
      <c r="K278" s="183"/>
      <c r="L278" s="179"/>
    </row>
    <row r="279" spans="1:12" s="49" customFormat="1" ht="27.95" customHeight="1" x14ac:dyDescent="0.2">
      <c r="B279" s="276" t="s">
        <v>155</v>
      </c>
      <c r="C279" s="277"/>
      <c r="D279" s="211"/>
      <c r="E279" s="102"/>
      <c r="F279" s="268" t="s">
        <v>156</v>
      </c>
      <c r="G279" s="269"/>
      <c r="H279" s="116">
        <f>H278*H277</f>
        <v>0</v>
      </c>
      <c r="I279" s="63"/>
      <c r="J279" s="67"/>
      <c r="K279" s="182"/>
      <c r="L279" s="179"/>
    </row>
    <row r="280" spans="1:12" s="49" customFormat="1" ht="27.95" customHeight="1" x14ac:dyDescent="0.2">
      <c r="B280" s="276" t="s">
        <v>157</v>
      </c>
      <c r="C280" s="277"/>
      <c r="D280" s="211"/>
      <c r="E280" s="102"/>
      <c r="F280" s="276" t="s">
        <v>103</v>
      </c>
      <c r="G280" s="277"/>
      <c r="H280" s="117">
        <v>0</v>
      </c>
      <c r="I280" s="62"/>
      <c r="J280" s="47"/>
      <c r="K280" s="183"/>
      <c r="L280" s="179"/>
    </row>
    <row r="281" spans="1:12" s="49" customFormat="1" ht="27.95" customHeight="1" thickBot="1" x14ac:dyDescent="0.25">
      <c r="B281" s="280" t="s">
        <v>143</v>
      </c>
      <c r="C281" s="281"/>
      <c r="D281" s="212"/>
      <c r="E281" s="102"/>
      <c r="F281" s="276" t="s">
        <v>158</v>
      </c>
      <c r="G281" s="277"/>
      <c r="H281" s="117">
        <v>0</v>
      </c>
      <c r="I281" s="62"/>
      <c r="J281" s="47"/>
      <c r="K281" s="183"/>
      <c r="L281" s="179"/>
    </row>
    <row r="282" spans="1:12" s="49" customFormat="1" ht="27.95" customHeight="1" thickBot="1" x14ac:dyDescent="0.25">
      <c r="B282" s="263" t="s">
        <v>129</v>
      </c>
      <c r="C282" s="264"/>
      <c r="D282" s="265"/>
      <c r="E282" s="96"/>
      <c r="F282" s="276" t="s">
        <v>102</v>
      </c>
      <c r="G282" s="277"/>
      <c r="H282" s="117">
        <v>0</v>
      </c>
      <c r="I282" s="62"/>
      <c r="J282" s="47"/>
      <c r="K282" s="183"/>
      <c r="L282" s="179"/>
    </row>
    <row r="283" spans="1:12" s="49" customFormat="1" ht="27.95" customHeight="1" x14ac:dyDescent="0.2">
      <c r="B283" s="173" t="s">
        <v>130</v>
      </c>
      <c r="C283" s="174" t="s">
        <v>131</v>
      </c>
      <c r="D283" s="174" t="s">
        <v>146</v>
      </c>
      <c r="E283" s="96"/>
      <c r="F283" s="83" t="s">
        <v>144</v>
      </c>
      <c r="G283" s="60" t="s">
        <v>145</v>
      </c>
      <c r="H283" s="117">
        <v>0</v>
      </c>
      <c r="I283" s="62"/>
      <c r="J283" s="47"/>
      <c r="K283" s="183"/>
      <c r="L283" s="179"/>
    </row>
    <row r="284" spans="1:12" s="49" customFormat="1" ht="27.95" customHeight="1" x14ac:dyDescent="0.2">
      <c r="B284" s="216" t="s">
        <v>176</v>
      </c>
      <c r="C284" s="195">
        <v>0</v>
      </c>
      <c r="D284" s="137">
        <f>C284*H290</f>
        <v>0</v>
      </c>
      <c r="E284" s="96"/>
      <c r="F284" s="83" t="s">
        <v>104</v>
      </c>
      <c r="G284" s="60" t="s">
        <v>145</v>
      </c>
      <c r="H284" s="117">
        <v>0</v>
      </c>
      <c r="I284" s="62"/>
      <c r="J284" s="47"/>
      <c r="K284" s="179" t="str">
        <f>B284</f>
        <v>[Category A]</v>
      </c>
      <c r="L284" s="181">
        <f>D284</f>
        <v>0</v>
      </c>
    </row>
    <row r="285" spans="1:12" s="49" customFormat="1" ht="27.95" customHeight="1" thickBot="1" x14ac:dyDescent="0.25">
      <c r="B285" s="217" t="s">
        <v>177</v>
      </c>
      <c r="C285" s="195">
        <v>0</v>
      </c>
      <c r="D285" s="137">
        <f>C285*H290</f>
        <v>0</v>
      </c>
      <c r="E285" s="96"/>
      <c r="F285" s="83" t="s">
        <v>104</v>
      </c>
      <c r="G285" s="60" t="s">
        <v>145</v>
      </c>
      <c r="H285" s="117">
        <v>0</v>
      </c>
      <c r="I285" s="62"/>
      <c r="J285" s="47"/>
      <c r="K285" s="179" t="str">
        <f>B285</f>
        <v>[Category B]</v>
      </c>
      <c r="L285" s="181">
        <f>D285</f>
        <v>0</v>
      </c>
    </row>
    <row r="286" spans="1:12" s="49" customFormat="1" ht="27.95" customHeight="1" x14ac:dyDescent="0.2">
      <c r="B286" s="96"/>
      <c r="C286" s="96"/>
      <c r="D286" s="96"/>
      <c r="E286" s="96"/>
      <c r="F286" s="83" t="s">
        <v>104</v>
      </c>
      <c r="G286" s="60" t="s">
        <v>145</v>
      </c>
      <c r="H286" s="117">
        <v>0</v>
      </c>
      <c r="I286" s="62"/>
      <c r="J286" s="47"/>
      <c r="K286" s="183"/>
      <c r="L286" s="179"/>
    </row>
    <row r="287" spans="1:12" s="49" customFormat="1" ht="27.95" customHeight="1" x14ac:dyDescent="0.2">
      <c r="B287" s="96"/>
      <c r="C287" s="96"/>
      <c r="D287" s="96"/>
      <c r="E287" s="96"/>
      <c r="F287" s="83" t="s">
        <v>104</v>
      </c>
      <c r="G287" s="60" t="s">
        <v>145</v>
      </c>
      <c r="H287" s="117">
        <v>0</v>
      </c>
      <c r="I287" s="62"/>
      <c r="J287" s="47"/>
      <c r="K287" s="183"/>
      <c r="L287" s="179"/>
    </row>
    <row r="288" spans="1:12" s="49" customFormat="1" ht="27.95" customHeight="1" x14ac:dyDescent="0.2">
      <c r="B288" s="96"/>
      <c r="C288" s="96"/>
      <c r="D288" s="96"/>
      <c r="E288" s="96"/>
      <c r="F288" s="83" t="s">
        <v>104</v>
      </c>
      <c r="G288" s="60" t="s">
        <v>145</v>
      </c>
      <c r="H288" s="117">
        <v>0</v>
      </c>
      <c r="I288" s="62"/>
      <c r="J288" s="47"/>
      <c r="K288" s="183"/>
      <c r="L288" s="179"/>
    </row>
    <row r="289" spans="1:12" s="49" customFormat="1" ht="27.95" customHeight="1" x14ac:dyDescent="0.2">
      <c r="B289" s="96"/>
      <c r="C289" s="96"/>
      <c r="D289" s="96"/>
      <c r="E289" s="96"/>
      <c r="F289" s="282" t="s">
        <v>159</v>
      </c>
      <c r="G289" s="283"/>
      <c r="H289" s="135">
        <f>SUM(H280:H288)</f>
        <v>0</v>
      </c>
      <c r="I289" s="136"/>
      <c r="J289" s="67"/>
      <c r="K289" s="182"/>
      <c r="L289" s="179"/>
    </row>
    <row r="290" spans="1:12" s="49" customFormat="1" ht="27.95" customHeight="1" thickBot="1" x14ac:dyDescent="0.25">
      <c r="B290" s="96"/>
      <c r="C290" s="96"/>
      <c r="D290" s="96"/>
      <c r="E290" s="96"/>
      <c r="F290" s="278" t="s">
        <v>160</v>
      </c>
      <c r="G290" s="279"/>
      <c r="H290" s="138">
        <f>SUM(H289,H279)</f>
        <v>0</v>
      </c>
      <c r="I290" s="139"/>
      <c r="J290" s="67"/>
      <c r="K290" s="182"/>
      <c r="L290" s="184"/>
    </row>
    <row r="291" spans="1:12" s="49" customFormat="1" ht="27.95" customHeight="1" thickBot="1" x14ac:dyDescent="0.25">
      <c r="A291" s="59"/>
      <c r="H291" s="8"/>
      <c r="J291" s="48"/>
      <c r="K291" s="185"/>
      <c r="L291" s="180"/>
    </row>
    <row r="292" spans="1:12" s="49" customFormat="1" ht="27.95" customHeight="1" x14ac:dyDescent="0.2">
      <c r="A292" s="59">
        <f>(ROW()-3)/Offset_Consultants+1</f>
        <v>19.0625</v>
      </c>
      <c r="B292" s="263" t="s">
        <v>137</v>
      </c>
      <c r="C292" s="264"/>
      <c r="D292" s="265"/>
      <c r="E292" s="102"/>
      <c r="F292" s="263" t="s">
        <v>138</v>
      </c>
      <c r="G292" s="264"/>
      <c r="H292" s="264"/>
      <c r="I292" s="58" t="s">
        <v>128</v>
      </c>
      <c r="J292" s="67"/>
      <c r="K292" s="182"/>
      <c r="L292" s="179"/>
    </row>
    <row r="293" spans="1:12" s="49" customFormat="1" ht="27.95" customHeight="1" x14ac:dyDescent="0.2">
      <c r="B293" s="276" t="s">
        <v>187</v>
      </c>
      <c r="C293" s="277"/>
      <c r="D293" s="211"/>
      <c r="E293" s="102"/>
      <c r="F293" s="276" t="s">
        <v>152</v>
      </c>
      <c r="G293" s="277"/>
      <c r="H293" s="99"/>
      <c r="I293" s="61"/>
      <c r="J293" s="47"/>
      <c r="K293" s="183"/>
      <c r="L293" s="179"/>
    </row>
    <row r="294" spans="1:12" s="49" customFormat="1" ht="27.95" customHeight="1" x14ac:dyDescent="0.2">
      <c r="B294" s="276" t="s">
        <v>153</v>
      </c>
      <c r="C294" s="277"/>
      <c r="D294" s="211"/>
      <c r="E294" s="102"/>
      <c r="F294" s="276" t="s">
        <v>154</v>
      </c>
      <c r="G294" s="277"/>
      <c r="H294" s="100"/>
      <c r="I294" s="62"/>
      <c r="J294" s="47"/>
      <c r="K294" s="183"/>
      <c r="L294" s="179"/>
    </row>
    <row r="295" spans="1:12" s="49" customFormat="1" ht="27.95" customHeight="1" x14ac:dyDescent="0.2">
      <c r="B295" s="276" t="s">
        <v>155</v>
      </c>
      <c r="C295" s="277"/>
      <c r="D295" s="211"/>
      <c r="E295" s="102"/>
      <c r="F295" s="268" t="s">
        <v>156</v>
      </c>
      <c r="G295" s="269"/>
      <c r="H295" s="116">
        <f>H294*H293</f>
        <v>0</v>
      </c>
      <c r="I295" s="63"/>
      <c r="J295" s="67"/>
      <c r="K295" s="182"/>
      <c r="L295" s="179"/>
    </row>
    <row r="296" spans="1:12" s="49" customFormat="1" ht="27.95" customHeight="1" x14ac:dyDescent="0.2">
      <c r="B296" s="276" t="s">
        <v>157</v>
      </c>
      <c r="C296" s="277"/>
      <c r="D296" s="211"/>
      <c r="E296" s="102"/>
      <c r="F296" s="276" t="s">
        <v>103</v>
      </c>
      <c r="G296" s="277"/>
      <c r="H296" s="117">
        <v>0</v>
      </c>
      <c r="I296" s="62"/>
      <c r="J296" s="47"/>
      <c r="K296" s="183"/>
      <c r="L296" s="179"/>
    </row>
    <row r="297" spans="1:12" s="49" customFormat="1" ht="27.95" customHeight="1" thickBot="1" x14ac:dyDescent="0.25">
      <c r="B297" s="280" t="s">
        <v>143</v>
      </c>
      <c r="C297" s="281"/>
      <c r="D297" s="212"/>
      <c r="E297" s="102"/>
      <c r="F297" s="276" t="s">
        <v>158</v>
      </c>
      <c r="G297" s="277"/>
      <c r="H297" s="117">
        <v>0</v>
      </c>
      <c r="I297" s="62"/>
      <c r="J297" s="47"/>
      <c r="K297" s="183"/>
      <c r="L297" s="179"/>
    </row>
    <row r="298" spans="1:12" s="49" customFormat="1" ht="27.95" customHeight="1" thickBot="1" x14ac:dyDescent="0.25">
      <c r="B298" s="263" t="s">
        <v>129</v>
      </c>
      <c r="C298" s="264"/>
      <c r="D298" s="265"/>
      <c r="E298" s="96"/>
      <c r="F298" s="276" t="s">
        <v>102</v>
      </c>
      <c r="G298" s="277"/>
      <c r="H298" s="117">
        <v>0</v>
      </c>
      <c r="I298" s="62"/>
      <c r="J298" s="47"/>
      <c r="K298" s="183"/>
      <c r="L298" s="179"/>
    </row>
    <row r="299" spans="1:12" s="49" customFormat="1" ht="27.95" customHeight="1" x14ac:dyDescent="0.2">
      <c r="B299" s="173" t="s">
        <v>130</v>
      </c>
      <c r="C299" s="174" t="s">
        <v>131</v>
      </c>
      <c r="D299" s="174" t="s">
        <v>146</v>
      </c>
      <c r="E299" s="96"/>
      <c r="F299" s="83" t="s">
        <v>144</v>
      </c>
      <c r="G299" s="60" t="s">
        <v>145</v>
      </c>
      <c r="H299" s="117">
        <v>0</v>
      </c>
      <c r="I299" s="62"/>
      <c r="J299" s="47"/>
      <c r="K299" s="183"/>
      <c r="L299" s="179"/>
    </row>
    <row r="300" spans="1:12" s="49" customFormat="1" ht="27.95" customHeight="1" x14ac:dyDescent="0.2">
      <c r="B300" s="216" t="s">
        <v>176</v>
      </c>
      <c r="C300" s="195">
        <v>0</v>
      </c>
      <c r="D300" s="137">
        <f>C300*H306</f>
        <v>0</v>
      </c>
      <c r="E300" s="96"/>
      <c r="F300" s="83" t="s">
        <v>104</v>
      </c>
      <c r="G300" s="60" t="s">
        <v>145</v>
      </c>
      <c r="H300" s="117">
        <v>0</v>
      </c>
      <c r="I300" s="62"/>
      <c r="J300" s="47"/>
      <c r="K300" s="179" t="str">
        <f>B300</f>
        <v>[Category A]</v>
      </c>
      <c r="L300" s="181">
        <f>D300</f>
        <v>0</v>
      </c>
    </row>
    <row r="301" spans="1:12" s="49" customFormat="1" ht="27.95" customHeight="1" thickBot="1" x14ac:dyDescent="0.25">
      <c r="B301" s="217" t="s">
        <v>177</v>
      </c>
      <c r="C301" s="195">
        <v>0</v>
      </c>
      <c r="D301" s="137">
        <f>C301*H306</f>
        <v>0</v>
      </c>
      <c r="E301" s="96"/>
      <c r="F301" s="83" t="s">
        <v>104</v>
      </c>
      <c r="G301" s="60" t="s">
        <v>145</v>
      </c>
      <c r="H301" s="117">
        <v>0</v>
      </c>
      <c r="I301" s="62"/>
      <c r="J301" s="47"/>
      <c r="K301" s="179" t="str">
        <f>B301</f>
        <v>[Category B]</v>
      </c>
      <c r="L301" s="181">
        <f>D301</f>
        <v>0</v>
      </c>
    </row>
    <row r="302" spans="1:12" s="49" customFormat="1" ht="27.95" customHeight="1" x14ac:dyDescent="0.2">
      <c r="B302" s="96"/>
      <c r="C302" s="96"/>
      <c r="D302" s="96"/>
      <c r="E302" s="96"/>
      <c r="F302" s="83" t="s">
        <v>104</v>
      </c>
      <c r="G302" s="60" t="s">
        <v>145</v>
      </c>
      <c r="H302" s="117">
        <v>0</v>
      </c>
      <c r="I302" s="62"/>
      <c r="J302" s="47"/>
      <c r="K302" s="183"/>
      <c r="L302" s="179"/>
    </row>
    <row r="303" spans="1:12" s="49" customFormat="1" ht="27.95" customHeight="1" x14ac:dyDescent="0.2">
      <c r="B303" s="96"/>
      <c r="C303" s="96"/>
      <c r="D303" s="96"/>
      <c r="E303" s="96"/>
      <c r="F303" s="83" t="s">
        <v>104</v>
      </c>
      <c r="G303" s="60" t="s">
        <v>145</v>
      </c>
      <c r="H303" s="117">
        <v>0</v>
      </c>
      <c r="I303" s="62"/>
      <c r="J303" s="47"/>
      <c r="K303" s="183"/>
      <c r="L303" s="179"/>
    </row>
    <row r="304" spans="1:12" s="49" customFormat="1" ht="27.95" customHeight="1" x14ac:dyDescent="0.2">
      <c r="B304" s="96"/>
      <c r="C304" s="96"/>
      <c r="D304" s="96"/>
      <c r="E304" s="96"/>
      <c r="F304" s="83" t="s">
        <v>104</v>
      </c>
      <c r="G304" s="60" t="s">
        <v>145</v>
      </c>
      <c r="H304" s="117">
        <v>0</v>
      </c>
      <c r="I304" s="62"/>
      <c r="J304" s="47"/>
      <c r="K304" s="183"/>
      <c r="L304" s="179"/>
    </row>
    <row r="305" spans="1:12" s="49" customFormat="1" ht="27.95" customHeight="1" x14ac:dyDescent="0.2">
      <c r="B305" s="96"/>
      <c r="C305" s="96"/>
      <c r="D305" s="96"/>
      <c r="E305" s="96"/>
      <c r="F305" s="282" t="s">
        <v>159</v>
      </c>
      <c r="G305" s="283"/>
      <c r="H305" s="135">
        <f>SUM(H296:H304)</f>
        <v>0</v>
      </c>
      <c r="I305" s="136"/>
      <c r="J305" s="67"/>
      <c r="K305" s="182"/>
      <c r="L305" s="179"/>
    </row>
    <row r="306" spans="1:12" s="49" customFormat="1" ht="27.95" customHeight="1" thickBot="1" x14ac:dyDescent="0.25">
      <c r="B306" s="96"/>
      <c r="C306" s="96"/>
      <c r="D306" s="96"/>
      <c r="E306" s="96"/>
      <c r="F306" s="278" t="s">
        <v>160</v>
      </c>
      <c r="G306" s="279"/>
      <c r="H306" s="138">
        <f>SUM(H305,H295)</f>
        <v>0</v>
      </c>
      <c r="I306" s="139"/>
      <c r="J306" s="67"/>
      <c r="K306" s="182"/>
      <c r="L306" s="184"/>
    </row>
    <row r="307" spans="1:12" s="49" customFormat="1" ht="27.95" customHeight="1" thickBot="1" x14ac:dyDescent="0.25">
      <c r="A307" s="59"/>
      <c r="H307" s="8"/>
      <c r="J307" s="48"/>
      <c r="K307" s="185"/>
      <c r="L307" s="180"/>
    </row>
    <row r="308" spans="1:12" s="49" customFormat="1" ht="27.95" customHeight="1" x14ac:dyDescent="0.2">
      <c r="A308" s="59">
        <f>(ROW()-3)/Offset_Consultants+1</f>
        <v>20.0625</v>
      </c>
      <c r="B308" s="263" t="s">
        <v>137</v>
      </c>
      <c r="C308" s="264"/>
      <c r="D308" s="265"/>
      <c r="E308" s="102"/>
      <c r="F308" s="263" t="s">
        <v>138</v>
      </c>
      <c r="G308" s="264"/>
      <c r="H308" s="264"/>
      <c r="I308" s="58" t="s">
        <v>128</v>
      </c>
      <c r="J308" s="67"/>
      <c r="K308" s="182"/>
      <c r="L308" s="179"/>
    </row>
    <row r="309" spans="1:12" s="49" customFormat="1" ht="27.95" customHeight="1" x14ac:dyDescent="0.2">
      <c r="B309" s="276" t="s">
        <v>187</v>
      </c>
      <c r="C309" s="277"/>
      <c r="D309" s="211"/>
      <c r="E309" s="102"/>
      <c r="F309" s="276" t="s">
        <v>152</v>
      </c>
      <c r="G309" s="277"/>
      <c r="H309" s="99"/>
      <c r="I309" s="61"/>
      <c r="J309" s="47"/>
      <c r="K309" s="183"/>
      <c r="L309" s="179"/>
    </row>
    <row r="310" spans="1:12" s="49" customFormat="1" ht="27.95" customHeight="1" x14ac:dyDescent="0.2">
      <c r="B310" s="276" t="s">
        <v>153</v>
      </c>
      <c r="C310" s="277"/>
      <c r="D310" s="211"/>
      <c r="E310" s="102"/>
      <c r="F310" s="276" t="s">
        <v>154</v>
      </c>
      <c r="G310" s="277"/>
      <c r="H310" s="100"/>
      <c r="I310" s="62"/>
      <c r="J310" s="47"/>
      <c r="K310" s="183"/>
      <c r="L310" s="179"/>
    </row>
    <row r="311" spans="1:12" s="49" customFormat="1" ht="27.95" customHeight="1" x14ac:dyDescent="0.2">
      <c r="B311" s="276" t="s">
        <v>155</v>
      </c>
      <c r="C311" s="277"/>
      <c r="D311" s="211"/>
      <c r="E311" s="102"/>
      <c r="F311" s="268" t="s">
        <v>156</v>
      </c>
      <c r="G311" s="269"/>
      <c r="H311" s="116">
        <f>H310*H309</f>
        <v>0</v>
      </c>
      <c r="I311" s="63"/>
      <c r="J311" s="67"/>
      <c r="K311" s="182"/>
      <c r="L311" s="179"/>
    </row>
    <row r="312" spans="1:12" s="49" customFormat="1" ht="27.95" customHeight="1" x14ac:dyDescent="0.2">
      <c r="B312" s="276" t="s">
        <v>157</v>
      </c>
      <c r="C312" s="277"/>
      <c r="D312" s="211"/>
      <c r="E312" s="102"/>
      <c r="F312" s="276" t="s">
        <v>103</v>
      </c>
      <c r="G312" s="277"/>
      <c r="H312" s="117">
        <v>0</v>
      </c>
      <c r="I312" s="62"/>
      <c r="J312" s="47"/>
      <c r="K312" s="183"/>
      <c r="L312" s="179"/>
    </row>
    <row r="313" spans="1:12" s="49" customFormat="1" ht="27.95" customHeight="1" thickBot="1" x14ac:dyDescent="0.25">
      <c r="B313" s="280" t="s">
        <v>143</v>
      </c>
      <c r="C313" s="281"/>
      <c r="D313" s="212"/>
      <c r="E313" s="102"/>
      <c r="F313" s="276" t="s">
        <v>158</v>
      </c>
      <c r="G313" s="277"/>
      <c r="H313" s="117">
        <v>0</v>
      </c>
      <c r="I313" s="62"/>
      <c r="J313" s="47"/>
      <c r="K313" s="183"/>
      <c r="L313" s="179"/>
    </row>
    <row r="314" spans="1:12" s="49" customFormat="1" ht="27.95" customHeight="1" thickBot="1" x14ac:dyDescent="0.25">
      <c r="B314" s="263" t="s">
        <v>129</v>
      </c>
      <c r="C314" s="264"/>
      <c r="D314" s="265"/>
      <c r="E314" s="96"/>
      <c r="F314" s="276" t="s">
        <v>102</v>
      </c>
      <c r="G314" s="277"/>
      <c r="H314" s="117">
        <v>0</v>
      </c>
      <c r="I314" s="62"/>
      <c r="J314" s="47"/>
      <c r="K314" s="183"/>
      <c r="L314" s="179"/>
    </row>
    <row r="315" spans="1:12" s="49" customFormat="1" ht="27.95" customHeight="1" x14ac:dyDescent="0.2">
      <c r="B315" s="173" t="s">
        <v>130</v>
      </c>
      <c r="C315" s="174" t="s">
        <v>131</v>
      </c>
      <c r="D315" s="174" t="s">
        <v>146</v>
      </c>
      <c r="E315" s="96"/>
      <c r="F315" s="83" t="s">
        <v>144</v>
      </c>
      <c r="G315" s="60" t="s">
        <v>145</v>
      </c>
      <c r="H315" s="117">
        <v>0</v>
      </c>
      <c r="I315" s="62"/>
      <c r="J315" s="47"/>
      <c r="K315" s="183"/>
      <c r="L315" s="179"/>
    </row>
    <row r="316" spans="1:12" s="49" customFormat="1" ht="27.95" customHeight="1" x14ac:dyDescent="0.2">
      <c r="B316" s="216" t="s">
        <v>176</v>
      </c>
      <c r="C316" s="195">
        <v>0</v>
      </c>
      <c r="D316" s="137">
        <f>C316*H322</f>
        <v>0</v>
      </c>
      <c r="E316" s="96"/>
      <c r="F316" s="83" t="s">
        <v>104</v>
      </c>
      <c r="G316" s="60" t="s">
        <v>145</v>
      </c>
      <c r="H316" s="117">
        <v>0</v>
      </c>
      <c r="I316" s="62"/>
      <c r="J316" s="47"/>
      <c r="K316" s="179" t="str">
        <f>B316</f>
        <v>[Category A]</v>
      </c>
      <c r="L316" s="181">
        <f>D316</f>
        <v>0</v>
      </c>
    </row>
    <row r="317" spans="1:12" s="49" customFormat="1" ht="27.95" customHeight="1" thickBot="1" x14ac:dyDescent="0.25">
      <c r="B317" s="217" t="s">
        <v>177</v>
      </c>
      <c r="C317" s="195">
        <v>0</v>
      </c>
      <c r="D317" s="137">
        <f>C317*H322</f>
        <v>0</v>
      </c>
      <c r="E317" s="96"/>
      <c r="F317" s="83" t="s">
        <v>104</v>
      </c>
      <c r="G317" s="60" t="s">
        <v>145</v>
      </c>
      <c r="H317" s="117">
        <v>0</v>
      </c>
      <c r="I317" s="62"/>
      <c r="J317" s="47"/>
      <c r="K317" s="179" t="str">
        <f>B317</f>
        <v>[Category B]</v>
      </c>
      <c r="L317" s="181">
        <f>D317</f>
        <v>0</v>
      </c>
    </row>
    <row r="318" spans="1:12" s="49" customFormat="1" ht="27.95" customHeight="1" x14ac:dyDescent="0.2">
      <c r="B318" s="96"/>
      <c r="C318" s="96"/>
      <c r="D318" s="96"/>
      <c r="E318" s="96"/>
      <c r="F318" s="83" t="s">
        <v>104</v>
      </c>
      <c r="G318" s="60" t="s">
        <v>145</v>
      </c>
      <c r="H318" s="117">
        <v>0</v>
      </c>
      <c r="I318" s="62"/>
      <c r="J318" s="47"/>
      <c r="K318" s="183"/>
      <c r="L318" s="179"/>
    </row>
    <row r="319" spans="1:12" s="49" customFormat="1" ht="27.95" customHeight="1" x14ac:dyDescent="0.2">
      <c r="B319" s="96"/>
      <c r="C319" s="96"/>
      <c r="D319" s="96"/>
      <c r="E319" s="96"/>
      <c r="F319" s="83" t="s">
        <v>104</v>
      </c>
      <c r="G319" s="60" t="s">
        <v>145</v>
      </c>
      <c r="H319" s="117">
        <v>0</v>
      </c>
      <c r="I319" s="62"/>
      <c r="J319" s="47"/>
      <c r="K319" s="183"/>
      <c r="L319" s="179"/>
    </row>
    <row r="320" spans="1:12" s="49" customFormat="1" ht="27.95" customHeight="1" x14ac:dyDescent="0.2">
      <c r="B320" s="96"/>
      <c r="C320" s="96"/>
      <c r="D320" s="96"/>
      <c r="E320" s="96"/>
      <c r="F320" s="83" t="s">
        <v>104</v>
      </c>
      <c r="G320" s="60" t="s">
        <v>145</v>
      </c>
      <c r="H320" s="117">
        <v>0</v>
      </c>
      <c r="I320" s="62"/>
      <c r="J320" s="47"/>
      <c r="K320" s="183"/>
      <c r="L320" s="179"/>
    </row>
    <row r="321" spans="1:12" s="49" customFormat="1" ht="27.95" customHeight="1" x14ac:dyDescent="0.2">
      <c r="B321" s="96"/>
      <c r="C321" s="96"/>
      <c r="D321" s="96"/>
      <c r="E321" s="96"/>
      <c r="F321" s="282" t="s">
        <v>159</v>
      </c>
      <c r="G321" s="283"/>
      <c r="H321" s="135">
        <f>SUM(H312:H320)</f>
        <v>0</v>
      </c>
      <c r="I321" s="136"/>
      <c r="J321" s="67"/>
      <c r="K321" s="182"/>
      <c r="L321" s="179"/>
    </row>
    <row r="322" spans="1:12" s="49" customFormat="1" ht="27.95" customHeight="1" thickBot="1" x14ac:dyDescent="0.25">
      <c r="B322" s="96"/>
      <c r="C322" s="96"/>
      <c r="D322" s="96"/>
      <c r="E322" s="96"/>
      <c r="F322" s="278" t="s">
        <v>160</v>
      </c>
      <c r="G322" s="279"/>
      <c r="H322" s="138">
        <f>SUM(H321,H311)</f>
        <v>0</v>
      </c>
      <c r="I322" s="139"/>
      <c r="J322" s="67"/>
      <c r="K322" s="182"/>
      <c r="L322" s="184"/>
    </row>
    <row r="323" spans="1:12" s="49" customFormat="1" ht="27.95" customHeight="1" thickBot="1" x14ac:dyDescent="0.25">
      <c r="A323" s="59"/>
      <c r="H323" s="8"/>
      <c r="J323" s="48"/>
      <c r="K323" s="185"/>
      <c r="L323" s="180"/>
    </row>
    <row r="324" spans="1:12" s="49" customFormat="1" ht="27.95" customHeight="1" x14ac:dyDescent="0.2">
      <c r="A324" s="59">
        <f>(ROW()-3)/Offset_Consultants+1</f>
        <v>21.0625</v>
      </c>
      <c r="B324" s="263" t="s">
        <v>137</v>
      </c>
      <c r="C324" s="264"/>
      <c r="D324" s="265"/>
      <c r="E324" s="102"/>
      <c r="F324" s="263" t="s">
        <v>138</v>
      </c>
      <c r="G324" s="264"/>
      <c r="H324" s="264"/>
      <c r="I324" s="58" t="s">
        <v>128</v>
      </c>
      <c r="J324" s="67"/>
      <c r="K324" s="182"/>
      <c r="L324" s="179"/>
    </row>
    <row r="325" spans="1:12" s="49" customFormat="1" ht="27.95" customHeight="1" x14ac:dyDescent="0.2">
      <c r="B325" s="276" t="s">
        <v>187</v>
      </c>
      <c r="C325" s="277"/>
      <c r="D325" s="211"/>
      <c r="E325" s="102"/>
      <c r="F325" s="276" t="s">
        <v>152</v>
      </c>
      <c r="G325" s="277"/>
      <c r="H325" s="99"/>
      <c r="I325" s="61"/>
      <c r="J325" s="47"/>
      <c r="K325" s="183"/>
      <c r="L325" s="179"/>
    </row>
    <row r="326" spans="1:12" s="49" customFormat="1" ht="27.95" customHeight="1" x14ac:dyDescent="0.2">
      <c r="B326" s="276" t="s">
        <v>153</v>
      </c>
      <c r="C326" s="277"/>
      <c r="D326" s="211"/>
      <c r="E326" s="102"/>
      <c r="F326" s="276" t="s">
        <v>154</v>
      </c>
      <c r="G326" s="277"/>
      <c r="H326" s="100"/>
      <c r="I326" s="62"/>
      <c r="J326" s="47"/>
      <c r="K326" s="183"/>
      <c r="L326" s="179"/>
    </row>
    <row r="327" spans="1:12" s="49" customFormat="1" ht="27.95" customHeight="1" x14ac:dyDescent="0.2">
      <c r="B327" s="276" t="s">
        <v>155</v>
      </c>
      <c r="C327" s="277"/>
      <c r="D327" s="211"/>
      <c r="E327" s="102"/>
      <c r="F327" s="268" t="s">
        <v>156</v>
      </c>
      <c r="G327" s="269"/>
      <c r="H327" s="116">
        <f>H326*H325</f>
        <v>0</v>
      </c>
      <c r="I327" s="63"/>
      <c r="J327" s="67"/>
      <c r="K327" s="182"/>
      <c r="L327" s="179"/>
    </row>
    <row r="328" spans="1:12" s="49" customFormat="1" ht="27.95" customHeight="1" x14ac:dyDescent="0.2">
      <c r="B328" s="276" t="s">
        <v>157</v>
      </c>
      <c r="C328" s="277"/>
      <c r="D328" s="211"/>
      <c r="E328" s="102"/>
      <c r="F328" s="276" t="s">
        <v>103</v>
      </c>
      <c r="G328" s="277"/>
      <c r="H328" s="117">
        <v>0</v>
      </c>
      <c r="I328" s="62"/>
      <c r="J328" s="47"/>
      <c r="K328" s="183"/>
      <c r="L328" s="179"/>
    </row>
    <row r="329" spans="1:12" s="49" customFormat="1" ht="27.95" customHeight="1" thickBot="1" x14ac:dyDescent="0.25">
      <c r="B329" s="280" t="s">
        <v>143</v>
      </c>
      <c r="C329" s="281"/>
      <c r="D329" s="212"/>
      <c r="E329" s="102"/>
      <c r="F329" s="276" t="s">
        <v>158</v>
      </c>
      <c r="G329" s="277"/>
      <c r="H329" s="117">
        <v>0</v>
      </c>
      <c r="I329" s="62"/>
      <c r="J329" s="47"/>
      <c r="K329" s="183"/>
      <c r="L329" s="179"/>
    </row>
    <row r="330" spans="1:12" s="49" customFormat="1" ht="27.95" customHeight="1" thickBot="1" x14ac:dyDescent="0.25">
      <c r="B330" s="263" t="s">
        <v>129</v>
      </c>
      <c r="C330" s="264"/>
      <c r="D330" s="265"/>
      <c r="E330" s="96"/>
      <c r="F330" s="276" t="s">
        <v>102</v>
      </c>
      <c r="G330" s="277"/>
      <c r="H330" s="117">
        <v>0</v>
      </c>
      <c r="I330" s="62"/>
      <c r="J330" s="47"/>
      <c r="K330" s="183"/>
      <c r="L330" s="179"/>
    </row>
    <row r="331" spans="1:12" s="49" customFormat="1" ht="27.95" customHeight="1" x14ac:dyDescent="0.2">
      <c r="B331" s="173" t="s">
        <v>130</v>
      </c>
      <c r="C331" s="174" t="s">
        <v>131</v>
      </c>
      <c r="D331" s="174" t="s">
        <v>146</v>
      </c>
      <c r="E331" s="96"/>
      <c r="F331" s="83" t="s">
        <v>144</v>
      </c>
      <c r="G331" s="60" t="s">
        <v>145</v>
      </c>
      <c r="H331" s="117">
        <v>0</v>
      </c>
      <c r="I331" s="62"/>
      <c r="J331" s="47"/>
      <c r="K331" s="183"/>
      <c r="L331" s="179"/>
    </row>
    <row r="332" spans="1:12" s="49" customFormat="1" ht="27.95" customHeight="1" x14ac:dyDescent="0.2">
      <c r="B332" s="216" t="s">
        <v>176</v>
      </c>
      <c r="C332" s="195">
        <v>0</v>
      </c>
      <c r="D332" s="137">
        <f>C332*H338</f>
        <v>0</v>
      </c>
      <c r="E332" s="96"/>
      <c r="F332" s="83" t="s">
        <v>104</v>
      </c>
      <c r="G332" s="60" t="s">
        <v>145</v>
      </c>
      <c r="H332" s="117">
        <v>0</v>
      </c>
      <c r="I332" s="62"/>
      <c r="J332" s="47"/>
      <c r="K332" s="179" t="str">
        <f>B332</f>
        <v>[Category A]</v>
      </c>
      <c r="L332" s="181">
        <f>D332</f>
        <v>0</v>
      </c>
    </row>
    <row r="333" spans="1:12" s="49" customFormat="1" ht="27.95" customHeight="1" thickBot="1" x14ac:dyDescent="0.25">
      <c r="B333" s="217" t="s">
        <v>177</v>
      </c>
      <c r="C333" s="195">
        <v>0</v>
      </c>
      <c r="D333" s="137">
        <f>C333*H338</f>
        <v>0</v>
      </c>
      <c r="E333" s="96"/>
      <c r="F333" s="83" t="s">
        <v>104</v>
      </c>
      <c r="G333" s="60" t="s">
        <v>145</v>
      </c>
      <c r="H333" s="117">
        <v>0</v>
      </c>
      <c r="I333" s="62"/>
      <c r="J333" s="47"/>
      <c r="K333" s="179" t="str">
        <f>B333</f>
        <v>[Category B]</v>
      </c>
      <c r="L333" s="181">
        <f>D333</f>
        <v>0</v>
      </c>
    </row>
    <row r="334" spans="1:12" s="49" customFormat="1" ht="27.95" customHeight="1" x14ac:dyDescent="0.2">
      <c r="B334" s="96"/>
      <c r="C334" s="96"/>
      <c r="D334" s="96"/>
      <c r="E334" s="96"/>
      <c r="F334" s="83" t="s">
        <v>104</v>
      </c>
      <c r="G334" s="60" t="s">
        <v>145</v>
      </c>
      <c r="H334" s="117">
        <v>0</v>
      </c>
      <c r="I334" s="62"/>
      <c r="J334" s="47"/>
      <c r="K334" s="183"/>
      <c r="L334" s="179"/>
    </row>
    <row r="335" spans="1:12" s="49" customFormat="1" ht="27.95" customHeight="1" x14ac:dyDescent="0.2">
      <c r="B335" s="96"/>
      <c r="C335" s="96"/>
      <c r="D335" s="96"/>
      <c r="E335" s="96"/>
      <c r="F335" s="83" t="s">
        <v>104</v>
      </c>
      <c r="G335" s="60" t="s">
        <v>145</v>
      </c>
      <c r="H335" s="117">
        <v>0</v>
      </c>
      <c r="I335" s="62"/>
      <c r="J335" s="47"/>
      <c r="K335" s="183"/>
      <c r="L335" s="179"/>
    </row>
    <row r="336" spans="1:12" s="49" customFormat="1" ht="27.95" customHeight="1" x14ac:dyDescent="0.2">
      <c r="B336" s="96"/>
      <c r="C336" s="96"/>
      <c r="D336" s="96"/>
      <c r="E336" s="96"/>
      <c r="F336" s="83" t="s">
        <v>104</v>
      </c>
      <c r="G336" s="60" t="s">
        <v>145</v>
      </c>
      <c r="H336" s="117">
        <v>0</v>
      </c>
      <c r="I336" s="62"/>
      <c r="J336" s="47"/>
      <c r="K336" s="183"/>
      <c r="L336" s="179"/>
    </row>
    <row r="337" spans="1:12" s="49" customFormat="1" ht="27.95" customHeight="1" x14ac:dyDescent="0.2">
      <c r="B337" s="96"/>
      <c r="C337" s="96"/>
      <c r="D337" s="96"/>
      <c r="E337" s="96"/>
      <c r="F337" s="282" t="s">
        <v>159</v>
      </c>
      <c r="G337" s="283"/>
      <c r="H337" s="135">
        <f>SUM(H328:H336)</f>
        <v>0</v>
      </c>
      <c r="I337" s="136"/>
      <c r="J337" s="67"/>
      <c r="K337" s="182"/>
      <c r="L337" s="179"/>
    </row>
    <row r="338" spans="1:12" s="49" customFormat="1" ht="27.95" customHeight="1" thickBot="1" x14ac:dyDescent="0.25">
      <c r="B338" s="96"/>
      <c r="C338" s="96"/>
      <c r="D338" s="96"/>
      <c r="E338" s="96"/>
      <c r="F338" s="278" t="s">
        <v>160</v>
      </c>
      <c r="G338" s="279"/>
      <c r="H338" s="138">
        <f>SUM(H337,H327)</f>
        <v>0</v>
      </c>
      <c r="I338" s="139"/>
      <c r="J338" s="67"/>
      <c r="K338" s="182"/>
      <c r="L338" s="184"/>
    </row>
    <row r="339" spans="1:12" s="49" customFormat="1" ht="27.95" customHeight="1" thickBot="1" x14ac:dyDescent="0.25">
      <c r="A339" s="59"/>
      <c r="H339" s="8"/>
      <c r="J339" s="48"/>
      <c r="K339" s="185"/>
      <c r="L339" s="180"/>
    </row>
    <row r="340" spans="1:12" s="49" customFormat="1" ht="27.95" customHeight="1" x14ac:dyDescent="0.2">
      <c r="A340" s="59">
        <f>(ROW()-3)/Offset_Consultants+1</f>
        <v>22.0625</v>
      </c>
      <c r="B340" s="263" t="s">
        <v>137</v>
      </c>
      <c r="C340" s="264"/>
      <c r="D340" s="265"/>
      <c r="E340" s="102"/>
      <c r="F340" s="263" t="s">
        <v>138</v>
      </c>
      <c r="G340" s="264"/>
      <c r="H340" s="264"/>
      <c r="I340" s="58" t="s">
        <v>128</v>
      </c>
      <c r="J340" s="67"/>
      <c r="K340" s="182"/>
      <c r="L340" s="179"/>
    </row>
    <row r="341" spans="1:12" s="49" customFormat="1" ht="27.95" customHeight="1" x14ac:dyDescent="0.2">
      <c r="B341" s="276" t="s">
        <v>187</v>
      </c>
      <c r="C341" s="277"/>
      <c r="D341" s="211"/>
      <c r="E341" s="102"/>
      <c r="F341" s="276" t="s">
        <v>152</v>
      </c>
      <c r="G341" s="277"/>
      <c r="H341" s="99"/>
      <c r="I341" s="61"/>
      <c r="J341" s="47"/>
      <c r="K341" s="183"/>
      <c r="L341" s="179"/>
    </row>
    <row r="342" spans="1:12" s="49" customFormat="1" ht="27.95" customHeight="1" x14ac:dyDescent="0.2">
      <c r="B342" s="276" t="s">
        <v>153</v>
      </c>
      <c r="C342" s="277"/>
      <c r="D342" s="211"/>
      <c r="E342" s="102"/>
      <c r="F342" s="276" t="s">
        <v>154</v>
      </c>
      <c r="G342" s="277"/>
      <c r="H342" s="100"/>
      <c r="I342" s="62"/>
      <c r="J342" s="47"/>
      <c r="K342" s="183"/>
      <c r="L342" s="179"/>
    </row>
    <row r="343" spans="1:12" s="49" customFormat="1" ht="27.95" customHeight="1" x14ac:dyDescent="0.2">
      <c r="B343" s="276" t="s">
        <v>155</v>
      </c>
      <c r="C343" s="277"/>
      <c r="D343" s="211"/>
      <c r="E343" s="102"/>
      <c r="F343" s="268" t="s">
        <v>156</v>
      </c>
      <c r="G343" s="269"/>
      <c r="H343" s="116">
        <f>H342*H341</f>
        <v>0</v>
      </c>
      <c r="I343" s="63"/>
      <c r="J343" s="67"/>
      <c r="K343" s="182"/>
      <c r="L343" s="179"/>
    </row>
    <row r="344" spans="1:12" s="49" customFormat="1" ht="27.95" customHeight="1" x14ac:dyDescent="0.2">
      <c r="B344" s="276" t="s">
        <v>157</v>
      </c>
      <c r="C344" s="277"/>
      <c r="D344" s="211"/>
      <c r="E344" s="102"/>
      <c r="F344" s="276" t="s">
        <v>103</v>
      </c>
      <c r="G344" s="277"/>
      <c r="H344" s="117">
        <v>0</v>
      </c>
      <c r="I344" s="62"/>
      <c r="J344" s="47"/>
      <c r="K344" s="183"/>
      <c r="L344" s="179"/>
    </row>
    <row r="345" spans="1:12" s="49" customFormat="1" ht="27.95" customHeight="1" thickBot="1" x14ac:dyDescent="0.25">
      <c r="B345" s="280" t="s">
        <v>143</v>
      </c>
      <c r="C345" s="281"/>
      <c r="D345" s="212"/>
      <c r="E345" s="102"/>
      <c r="F345" s="276" t="s">
        <v>158</v>
      </c>
      <c r="G345" s="277"/>
      <c r="H345" s="117">
        <v>0</v>
      </c>
      <c r="I345" s="62"/>
      <c r="J345" s="47"/>
      <c r="K345" s="183"/>
      <c r="L345" s="179"/>
    </row>
    <row r="346" spans="1:12" s="49" customFormat="1" ht="27.95" customHeight="1" thickBot="1" x14ac:dyDescent="0.25">
      <c r="B346" s="263" t="s">
        <v>129</v>
      </c>
      <c r="C346" s="264"/>
      <c r="D346" s="265"/>
      <c r="E346" s="96"/>
      <c r="F346" s="276" t="s">
        <v>102</v>
      </c>
      <c r="G346" s="277"/>
      <c r="H346" s="117">
        <v>0</v>
      </c>
      <c r="I346" s="62"/>
      <c r="J346" s="47"/>
      <c r="K346" s="183"/>
      <c r="L346" s="179"/>
    </row>
    <row r="347" spans="1:12" s="49" customFormat="1" ht="27.95" customHeight="1" x14ac:dyDescent="0.2">
      <c r="B347" s="173" t="s">
        <v>130</v>
      </c>
      <c r="C347" s="174" t="s">
        <v>131</v>
      </c>
      <c r="D347" s="174" t="s">
        <v>146</v>
      </c>
      <c r="E347" s="96"/>
      <c r="F347" s="83" t="s">
        <v>144</v>
      </c>
      <c r="G347" s="60" t="s">
        <v>145</v>
      </c>
      <c r="H347" s="117">
        <v>0</v>
      </c>
      <c r="I347" s="62"/>
      <c r="J347" s="47"/>
      <c r="K347" s="183"/>
      <c r="L347" s="179"/>
    </row>
    <row r="348" spans="1:12" s="49" customFormat="1" ht="27.95" customHeight="1" x14ac:dyDescent="0.2">
      <c r="B348" s="216" t="s">
        <v>176</v>
      </c>
      <c r="C348" s="195">
        <v>0</v>
      </c>
      <c r="D348" s="137">
        <f>C348*H354</f>
        <v>0</v>
      </c>
      <c r="E348" s="96"/>
      <c r="F348" s="83" t="s">
        <v>104</v>
      </c>
      <c r="G348" s="60" t="s">
        <v>145</v>
      </c>
      <c r="H348" s="117">
        <v>0</v>
      </c>
      <c r="I348" s="62"/>
      <c r="J348" s="47"/>
      <c r="K348" s="179" t="str">
        <f>B348</f>
        <v>[Category A]</v>
      </c>
      <c r="L348" s="181">
        <f>D348</f>
        <v>0</v>
      </c>
    </row>
    <row r="349" spans="1:12" s="49" customFormat="1" ht="27.95" customHeight="1" thickBot="1" x14ac:dyDescent="0.25">
      <c r="B349" s="217" t="s">
        <v>177</v>
      </c>
      <c r="C349" s="195">
        <v>0</v>
      </c>
      <c r="D349" s="137">
        <f>C349*H354</f>
        <v>0</v>
      </c>
      <c r="E349" s="96"/>
      <c r="F349" s="83" t="s">
        <v>104</v>
      </c>
      <c r="G349" s="60" t="s">
        <v>145</v>
      </c>
      <c r="H349" s="117">
        <v>0</v>
      </c>
      <c r="I349" s="62"/>
      <c r="J349" s="47"/>
      <c r="K349" s="179" t="str">
        <f>B349</f>
        <v>[Category B]</v>
      </c>
      <c r="L349" s="181">
        <f>D349</f>
        <v>0</v>
      </c>
    </row>
    <row r="350" spans="1:12" s="49" customFormat="1" ht="27.95" customHeight="1" x14ac:dyDescent="0.2">
      <c r="B350" s="96"/>
      <c r="C350" s="96"/>
      <c r="D350" s="96"/>
      <c r="E350" s="96"/>
      <c r="F350" s="83" t="s">
        <v>104</v>
      </c>
      <c r="G350" s="60" t="s">
        <v>145</v>
      </c>
      <c r="H350" s="117">
        <v>0</v>
      </c>
      <c r="I350" s="62"/>
      <c r="J350" s="47"/>
      <c r="K350" s="183"/>
      <c r="L350" s="179"/>
    </row>
    <row r="351" spans="1:12" s="49" customFormat="1" ht="27.95" customHeight="1" x14ac:dyDescent="0.2">
      <c r="B351" s="96"/>
      <c r="C351" s="96"/>
      <c r="D351" s="96"/>
      <c r="E351" s="96"/>
      <c r="F351" s="83" t="s">
        <v>104</v>
      </c>
      <c r="G351" s="60" t="s">
        <v>145</v>
      </c>
      <c r="H351" s="117">
        <v>0</v>
      </c>
      <c r="I351" s="62"/>
      <c r="J351" s="47"/>
      <c r="K351" s="183"/>
      <c r="L351" s="179"/>
    </row>
    <row r="352" spans="1:12" s="49" customFormat="1" ht="27.95" customHeight="1" x14ac:dyDescent="0.2">
      <c r="B352" s="96"/>
      <c r="C352" s="96"/>
      <c r="D352" s="96"/>
      <c r="E352" s="96"/>
      <c r="F352" s="83" t="s">
        <v>104</v>
      </c>
      <c r="G352" s="60" t="s">
        <v>145</v>
      </c>
      <c r="H352" s="117">
        <v>0</v>
      </c>
      <c r="I352" s="62"/>
      <c r="J352" s="47"/>
      <c r="K352" s="183"/>
      <c r="L352" s="179"/>
    </row>
    <row r="353" spans="1:12" s="49" customFormat="1" ht="27.95" customHeight="1" x14ac:dyDescent="0.2">
      <c r="B353" s="96"/>
      <c r="C353" s="96"/>
      <c r="D353" s="96"/>
      <c r="E353" s="96"/>
      <c r="F353" s="282" t="s">
        <v>159</v>
      </c>
      <c r="G353" s="283"/>
      <c r="H353" s="135">
        <f>SUM(H344:H352)</f>
        <v>0</v>
      </c>
      <c r="I353" s="136"/>
      <c r="J353" s="67"/>
      <c r="K353" s="182"/>
      <c r="L353" s="179"/>
    </row>
    <row r="354" spans="1:12" s="49" customFormat="1" ht="27.95" customHeight="1" thickBot="1" x14ac:dyDescent="0.25">
      <c r="B354" s="96"/>
      <c r="C354" s="96"/>
      <c r="D354" s="96"/>
      <c r="E354" s="96"/>
      <c r="F354" s="278" t="s">
        <v>160</v>
      </c>
      <c r="G354" s="279"/>
      <c r="H354" s="138">
        <f>SUM(H353,H343)</f>
        <v>0</v>
      </c>
      <c r="I354" s="139"/>
      <c r="J354" s="67"/>
      <c r="K354" s="182"/>
      <c r="L354" s="184"/>
    </row>
    <row r="355" spans="1:12" s="49" customFormat="1" ht="27.95" customHeight="1" thickBot="1" x14ac:dyDescent="0.25">
      <c r="A355" s="59"/>
      <c r="H355" s="8"/>
      <c r="J355" s="48"/>
      <c r="K355" s="185"/>
      <c r="L355" s="180"/>
    </row>
    <row r="356" spans="1:12" s="49" customFormat="1" ht="27.95" customHeight="1" x14ac:dyDescent="0.2">
      <c r="A356" s="59">
        <f>(ROW()-3)/Offset_Consultants+1</f>
        <v>23.0625</v>
      </c>
      <c r="B356" s="263" t="s">
        <v>137</v>
      </c>
      <c r="C356" s="264"/>
      <c r="D356" s="265"/>
      <c r="E356" s="102"/>
      <c r="F356" s="263" t="s">
        <v>138</v>
      </c>
      <c r="G356" s="264"/>
      <c r="H356" s="264"/>
      <c r="I356" s="58" t="s">
        <v>128</v>
      </c>
      <c r="J356" s="67"/>
      <c r="K356" s="182"/>
      <c r="L356" s="179"/>
    </row>
    <row r="357" spans="1:12" s="49" customFormat="1" ht="27.95" customHeight="1" x14ac:dyDescent="0.2">
      <c r="B357" s="276" t="s">
        <v>187</v>
      </c>
      <c r="C357" s="277"/>
      <c r="D357" s="211"/>
      <c r="E357" s="102"/>
      <c r="F357" s="276" t="s">
        <v>152</v>
      </c>
      <c r="G357" s="277"/>
      <c r="H357" s="99"/>
      <c r="I357" s="61"/>
      <c r="J357" s="47"/>
      <c r="K357" s="183"/>
      <c r="L357" s="179"/>
    </row>
    <row r="358" spans="1:12" s="49" customFormat="1" ht="27.95" customHeight="1" x14ac:dyDescent="0.2">
      <c r="B358" s="276" t="s">
        <v>153</v>
      </c>
      <c r="C358" s="277"/>
      <c r="D358" s="211"/>
      <c r="E358" s="102"/>
      <c r="F358" s="276" t="s">
        <v>154</v>
      </c>
      <c r="G358" s="277"/>
      <c r="H358" s="100"/>
      <c r="I358" s="62"/>
      <c r="J358" s="47"/>
      <c r="K358" s="183"/>
      <c r="L358" s="179"/>
    </row>
    <row r="359" spans="1:12" s="49" customFormat="1" ht="27.95" customHeight="1" x14ac:dyDescent="0.2">
      <c r="B359" s="276" t="s">
        <v>155</v>
      </c>
      <c r="C359" s="277"/>
      <c r="D359" s="211"/>
      <c r="E359" s="102"/>
      <c r="F359" s="268" t="s">
        <v>156</v>
      </c>
      <c r="G359" s="269"/>
      <c r="H359" s="116">
        <f>H358*H357</f>
        <v>0</v>
      </c>
      <c r="I359" s="63"/>
      <c r="J359" s="67"/>
      <c r="K359" s="182"/>
      <c r="L359" s="179"/>
    </row>
    <row r="360" spans="1:12" s="49" customFormat="1" ht="27.95" customHeight="1" x14ac:dyDescent="0.2">
      <c r="B360" s="276" t="s">
        <v>157</v>
      </c>
      <c r="C360" s="277"/>
      <c r="D360" s="211"/>
      <c r="E360" s="102"/>
      <c r="F360" s="276" t="s">
        <v>103</v>
      </c>
      <c r="G360" s="277"/>
      <c r="H360" s="117">
        <v>0</v>
      </c>
      <c r="I360" s="62"/>
      <c r="J360" s="47"/>
      <c r="K360" s="183"/>
      <c r="L360" s="179"/>
    </row>
    <row r="361" spans="1:12" s="49" customFormat="1" ht="27.95" customHeight="1" thickBot="1" x14ac:dyDescent="0.25">
      <c r="B361" s="280" t="s">
        <v>143</v>
      </c>
      <c r="C361" s="281"/>
      <c r="D361" s="212"/>
      <c r="E361" s="102"/>
      <c r="F361" s="276" t="s">
        <v>158</v>
      </c>
      <c r="G361" s="277"/>
      <c r="H361" s="117">
        <v>0</v>
      </c>
      <c r="I361" s="62"/>
      <c r="J361" s="47"/>
      <c r="K361" s="183"/>
      <c r="L361" s="179"/>
    </row>
    <row r="362" spans="1:12" s="49" customFormat="1" ht="27.95" customHeight="1" thickBot="1" x14ac:dyDescent="0.25">
      <c r="B362" s="263" t="s">
        <v>129</v>
      </c>
      <c r="C362" s="264"/>
      <c r="D362" s="265"/>
      <c r="E362" s="96"/>
      <c r="F362" s="276" t="s">
        <v>102</v>
      </c>
      <c r="G362" s="277"/>
      <c r="H362" s="117">
        <v>0</v>
      </c>
      <c r="I362" s="62"/>
      <c r="J362" s="47"/>
      <c r="K362" s="183"/>
      <c r="L362" s="179"/>
    </row>
    <row r="363" spans="1:12" s="49" customFormat="1" ht="27.95" customHeight="1" x14ac:dyDescent="0.2">
      <c r="B363" s="173" t="s">
        <v>130</v>
      </c>
      <c r="C363" s="174" t="s">
        <v>131</v>
      </c>
      <c r="D363" s="174" t="s">
        <v>146</v>
      </c>
      <c r="E363" s="96"/>
      <c r="F363" s="83" t="s">
        <v>144</v>
      </c>
      <c r="G363" s="60" t="s">
        <v>145</v>
      </c>
      <c r="H363" s="117">
        <v>0</v>
      </c>
      <c r="I363" s="62"/>
      <c r="J363" s="47"/>
      <c r="K363" s="183"/>
      <c r="L363" s="179"/>
    </row>
    <row r="364" spans="1:12" s="49" customFormat="1" ht="27.95" customHeight="1" x14ac:dyDescent="0.2">
      <c r="B364" s="216" t="s">
        <v>176</v>
      </c>
      <c r="C364" s="195">
        <v>0</v>
      </c>
      <c r="D364" s="137">
        <f>C364*H370</f>
        <v>0</v>
      </c>
      <c r="E364" s="96"/>
      <c r="F364" s="83" t="s">
        <v>104</v>
      </c>
      <c r="G364" s="60" t="s">
        <v>145</v>
      </c>
      <c r="H364" s="117">
        <v>0</v>
      </c>
      <c r="I364" s="62"/>
      <c r="J364" s="47"/>
      <c r="K364" s="179" t="str">
        <f>B364</f>
        <v>[Category A]</v>
      </c>
      <c r="L364" s="181">
        <f>D364</f>
        <v>0</v>
      </c>
    </row>
    <row r="365" spans="1:12" s="49" customFormat="1" ht="27.95" customHeight="1" thickBot="1" x14ac:dyDescent="0.25">
      <c r="B365" s="217" t="s">
        <v>177</v>
      </c>
      <c r="C365" s="195">
        <v>0</v>
      </c>
      <c r="D365" s="137">
        <f>C365*H370</f>
        <v>0</v>
      </c>
      <c r="E365" s="96"/>
      <c r="F365" s="83" t="s">
        <v>104</v>
      </c>
      <c r="G365" s="60" t="s">
        <v>145</v>
      </c>
      <c r="H365" s="117">
        <v>0</v>
      </c>
      <c r="I365" s="62"/>
      <c r="J365" s="47"/>
      <c r="K365" s="179" t="str">
        <f>B365</f>
        <v>[Category B]</v>
      </c>
      <c r="L365" s="181">
        <f>D365</f>
        <v>0</v>
      </c>
    </row>
    <row r="366" spans="1:12" s="49" customFormat="1" ht="27.95" customHeight="1" x14ac:dyDescent="0.2">
      <c r="B366" s="96"/>
      <c r="C366" s="96"/>
      <c r="D366" s="96"/>
      <c r="E366" s="96"/>
      <c r="F366" s="83" t="s">
        <v>104</v>
      </c>
      <c r="G366" s="60" t="s">
        <v>145</v>
      </c>
      <c r="H366" s="117">
        <v>0</v>
      </c>
      <c r="I366" s="62"/>
      <c r="J366" s="47"/>
      <c r="K366" s="183"/>
      <c r="L366" s="179"/>
    </row>
    <row r="367" spans="1:12" s="49" customFormat="1" ht="27.95" customHeight="1" x14ac:dyDescent="0.2">
      <c r="B367" s="96"/>
      <c r="C367" s="96"/>
      <c r="D367" s="96"/>
      <c r="E367" s="96"/>
      <c r="F367" s="83" t="s">
        <v>104</v>
      </c>
      <c r="G367" s="60" t="s">
        <v>145</v>
      </c>
      <c r="H367" s="117">
        <v>0</v>
      </c>
      <c r="I367" s="62"/>
      <c r="J367" s="47"/>
      <c r="K367" s="183"/>
      <c r="L367" s="179"/>
    </row>
    <row r="368" spans="1:12" s="49" customFormat="1" ht="27.95" customHeight="1" x14ac:dyDescent="0.2">
      <c r="B368" s="96"/>
      <c r="C368" s="96"/>
      <c r="D368" s="96"/>
      <c r="E368" s="96"/>
      <c r="F368" s="83" t="s">
        <v>104</v>
      </c>
      <c r="G368" s="60" t="s">
        <v>145</v>
      </c>
      <c r="H368" s="117">
        <v>0</v>
      </c>
      <c r="I368" s="62"/>
      <c r="J368" s="47"/>
      <c r="K368" s="183"/>
      <c r="L368" s="179"/>
    </row>
    <row r="369" spans="1:12" s="49" customFormat="1" ht="27.95" customHeight="1" x14ac:dyDescent="0.2">
      <c r="B369" s="96"/>
      <c r="C369" s="96"/>
      <c r="D369" s="96"/>
      <c r="E369" s="96"/>
      <c r="F369" s="282" t="s">
        <v>159</v>
      </c>
      <c r="G369" s="283"/>
      <c r="H369" s="135">
        <f>SUM(H360:H368)</f>
        <v>0</v>
      </c>
      <c r="I369" s="136"/>
      <c r="J369" s="67"/>
      <c r="K369" s="182"/>
      <c r="L369" s="179"/>
    </row>
    <row r="370" spans="1:12" s="49" customFormat="1" ht="27.95" customHeight="1" thickBot="1" x14ac:dyDescent="0.25">
      <c r="B370" s="96"/>
      <c r="C370" s="96"/>
      <c r="D370" s="96"/>
      <c r="E370" s="96"/>
      <c r="F370" s="278" t="s">
        <v>160</v>
      </c>
      <c r="G370" s="279"/>
      <c r="H370" s="138">
        <f>SUM(H369,H359)</f>
        <v>0</v>
      </c>
      <c r="I370" s="139"/>
      <c r="J370" s="67"/>
      <c r="K370" s="182"/>
      <c r="L370" s="184"/>
    </row>
    <row r="371" spans="1:12" s="49" customFormat="1" ht="27.95" customHeight="1" thickBot="1" x14ac:dyDescent="0.25">
      <c r="A371" s="59"/>
      <c r="H371" s="8"/>
      <c r="J371" s="48"/>
      <c r="K371" s="185"/>
      <c r="L371" s="180"/>
    </row>
    <row r="372" spans="1:12" s="49" customFormat="1" ht="27.95" customHeight="1" x14ac:dyDescent="0.2">
      <c r="A372" s="59">
        <f>(ROW()-3)/Offset_Consultants+1</f>
        <v>24.0625</v>
      </c>
      <c r="B372" s="263" t="s">
        <v>137</v>
      </c>
      <c r="C372" s="264"/>
      <c r="D372" s="265"/>
      <c r="E372" s="102"/>
      <c r="F372" s="263" t="s">
        <v>138</v>
      </c>
      <c r="G372" s="264"/>
      <c r="H372" s="264"/>
      <c r="I372" s="58" t="s">
        <v>128</v>
      </c>
      <c r="J372" s="67"/>
      <c r="K372" s="182"/>
      <c r="L372" s="179"/>
    </row>
    <row r="373" spans="1:12" s="49" customFormat="1" ht="27.95" customHeight="1" x14ac:dyDescent="0.2">
      <c r="B373" s="276" t="s">
        <v>187</v>
      </c>
      <c r="C373" s="277"/>
      <c r="D373" s="211"/>
      <c r="E373" s="102"/>
      <c r="F373" s="276" t="s">
        <v>152</v>
      </c>
      <c r="G373" s="277"/>
      <c r="H373" s="99"/>
      <c r="I373" s="61"/>
      <c r="J373" s="47"/>
      <c r="K373" s="183"/>
      <c r="L373" s="179"/>
    </row>
    <row r="374" spans="1:12" s="49" customFormat="1" ht="27.95" customHeight="1" x14ac:dyDescent="0.2">
      <c r="B374" s="276" t="s">
        <v>153</v>
      </c>
      <c r="C374" s="277"/>
      <c r="D374" s="211"/>
      <c r="E374" s="102"/>
      <c r="F374" s="276" t="s">
        <v>154</v>
      </c>
      <c r="G374" s="277"/>
      <c r="H374" s="100"/>
      <c r="I374" s="62"/>
      <c r="J374" s="47"/>
      <c r="K374" s="183"/>
      <c r="L374" s="179"/>
    </row>
    <row r="375" spans="1:12" s="49" customFormat="1" ht="27.95" customHeight="1" x14ac:dyDescent="0.2">
      <c r="B375" s="276" t="s">
        <v>155</v>
      </c>
      <c r="C375" s="277"/>
      <c r="D375" s="211"/>
      <c r="E375" s="102"/>
      <c r="F375" s="268" t="s">
        <v>156</v>
      </c>
      <c r="G375" s="269"/>
      <c r="H375" s="116">
        <f>H374*H373</f>
        <v>0</v>
      </c>
      <c r="I375" s="63"/>
      <c r="J375" s="67"/>
      <c r="K375" s="182"/>
      <c r="L375" s="179"/>
    </row>
    <row r="376" spans="1:12" s="49" customFormat="1" ht="27.95" customHeight="1" x14ac:dyDescent="0.2">
      <c r="B376" s="276" t="s">
        <v>157</v>
      </c>
      <c r="C376" s="277"/>
      <c r="D376" s="211"/>
      <c r="E376" s="102"/>
      <c r="F376" s="276" t="s">
        <v>103</v>
      </c>
      <c r="G376" s="277"/>
      <c r="H376" s="117">
        <v>0</v>
      </c>
      <c r="I376" s="62"/>
      <c r="J376" s="47"/>
      <c r="K376" s="183"/>
      <c r="L376" s="179"/>
    </row>
    <row r="377" spans="1:12" s="49" customFormat="1" ht="27.95" customHeight="1" thickBot="1" x14ac:dyDescent="0.25">
      <c r="B377" s="280" t="s">
        <v>143</v>
      </c>
      <c r="C377" s="281"/>
      <c r="D377" s="212"/>
      <c r="E377" s="102"/>
      <c r="F377" s="276" t="s">
        <v>158</v>
      </c>
      <c r="G377" s="277"/>
      <c r="H377" s="117">
        <v>0</v>
      </c>
      <c r="I377" s="62"/>
      <c r="J377" s="47"/>
      <c r="K377" s="183"/>
      <c r="L377" s="179"/>
    </row>
    <row r="378" spans="1:12" s="49" customFormat="1" ht="27.95" customHeight="1" thickBot="1" x14ac:dyDescent="0.25">
      <c r="B378" s="263" t="s">
        <v>129</v>
      </c>
      <c r="C378" s="264"/>
      <c r="D378" s="265"/>
      <c r="E378" s="96"/>
      <c r="F378" s="276" t="s">
        <v>102</v>
      </c>
      <c r="G378" s="277"/>
      <c r="H378" s="117">
        <v>0</v>
      </c>
      <c r="I378" s="62"/>
      <c r="J378" s="47"/>
      <c r="K378" s="183"/>
      <c r="L378" s="179"/>
    </row>
    <row r="379" spans="1:12" s="49" customFormat="1" ht="27.95" customHeight="1" x14ac:dyDescent="0.2">
      <c r="B379" s="173" t="s">
        <v>130</v>
      </c>
      <c r="C379" s="174" t="s">
        <v>131</v>
      </c>
      <c r="D379" s="174" t="s">
        <v>146</v>
      </c>
      <c r="E379" s="96"/>
      <c r="F379" s="83" t="s">
        <v>144</v>
      </c>
      <c r="G379" s="60" t="s">
        <v>145</v>
      </c>
      <c r="H379" s="117">
        <v>0</v>
      </c>
      <c r="I379" s="62"/>
      <c r="J379" s="47"/>
      <c r="K379" s="183"/>
      <c r="L379" s="179"/>
    </row>
    <row r="380" spans="1:12" s="49" customFormat="1" ht="27.95" customHeight="1" x14ac:dyDescent="0.2">
      <c r="B380" s="216" t="s">
        <v>176</v>
      </c>
      <c r="C380" s="195">
        <v>0</v>
      </c>
      <c r="D380" s="137">
        <f>C380*H386</f>
        <v>0</v>
      </c>
      <c r="E380" s="96"/>
      <c r="F380" s="83" t="s">
        <v>104</v>
      </c>
      <c r="G380" s="60" t="s">
        <v>145</v>
      </c>
      <c r="H380" s="117">
        <v>0</v>
      </c>
      <c r="I380" s="62"/>
      <c r="J380" s="47"/>
      <c r="K380" s="179" t="str">
        <f>B380</f>
        <v>[Category A]</v>
      </c>
      <c r="L380" s="181">
        <f>D380</f>
        <v>0</v>
      </c>
    </row>
    <row r="381" spans="1:12" s="49" customFormat="1" ht="27.95" customHeight="1" thickBot="1" x14ac:dyDescent="0.25">
      <c r="B381" s="217" t="s">
        <v>177</v>
      </c>
      <c r="C381" s="195">
        <v>0</v>
      </c>
      <c r="D381" s="137">
        <f>C381*H386</f>
        <v>0</v>
      </c>
      <c r="E381" s="96"/>
      <c r="F381" s="83" t="s">
        <v>104</v>
      </c>
      <c r="G381" s="60" t="s">
        <v>145</v>
      </c>
      <c r="H381" s="117">
        <v>0</v>
      </c>
      <c r="I381" s="62"/>
      <c r="J381" s="47"/>
      <c r="K381" s="179" t="str">
        <f>B381</f>
        <v>[Category B]</v>
      </c>
      <c r="L381" s="181">
        <f>D381</f>
        <v>0</v>
      </c>
    </row>
    <row r="382" spans="1:12" s="49" customFormat="1" ht="27.95" customHeight="1" x14ac:dyDescent="0.2">
      <c r="B382" s="96"/>
      <c r="C382" s="96"/>
      <c r="D382" s="96"/>
      <c r="E382" s="96"/>
      <c r="F382" s="83" t="s">
        <v>104</v>
      </c>
      <c r="G382" s="60" t="s">
        <v>145</v>
      </c>
      <c r="H382" s="117">
        <v>0</v>
      </c>
      <c r="I382" s="62"/>
      <c r="J382" s="47"/>
      <c r="K382" s="183"/>
      <c r="L382" s="179"/>
    </row>
    <row r="383" spans="1:12" s="49" customFormat="1" ht="27.95" customHeight="1" x14ac:dyDescent="0.2">
      <c r="B383" s="96"/>
      <c r="C383" s="96"/>
      <c r="D383" s="96"/>
      <c r="E383" s="96"/>
      <c r="F383" s="83" t="s">
        <v>104</v>
      </c>
      <c r="G383" s="60" t="s">
        <v>145</v>
      </c>
      <c r="H383" s="117">
        <v>0</v>
      </c>
      <c r="I383" s="62"/>
      <c r="J383" s="47"/>
      <c r="K383" s="183"/>
      <c r="L383" s="179"/>
    </row>
    <row r="384" spans="1:12" s="49" customFormat="1" ht="27.95" customHeight="1" x14ac:dyDescent="0.2">
      <c r="B384" s="96"/>
      <c r="C384" s="96"/>
      <c r="D384" s="96"/>
      <c r="E384" s="96"/>
      <c r="F384" s="83" t="s">
        <v>104</v>
      </c>
      <c r="G384" s="60" t="s">
        <v>145</v>
      </c>
      <c r="H384" s="117">
        <v>0</v>
      </c>
      <c r="I384" s="62"/>
      <c r="J384" s="47"/>
      <c r="K384" s="183"/>
      <c r="L384" s="179"/>
    </row>
    <row r="385" spans="1:12" s="49" customFormat="1" ht="27.95" customHeight="1" x14ac:dyDescent="0.2">
      <c r="B385" s="96"/>
      <c r="C385" s="96"/>
      <c r="D385" s="96"/>
      <c r="E385" s="96"/>
      <c r="F385" s="282" t="s">
        <v>159</v>
      </c>
      <c r="G385" s="283"/>
      <c r="H385" s="135">
        <f>SUM(H376:H384)</f>
        <v>0</v>
      </c>
      <c r="I385" s="136"/>
      <c r="J385" s="67"/>
      <c r="K385" s="182"/>
      <c r="L385" s="179"/>
    </row>
    <row r="386" spans="1:12" s="49" customFormat="1" ht="27.95" customHeight="1" thickBot="1" x14ac:dyDescent="0.25">
      <c r="B386" s="96"/>
      <c r="C386" s="96"/>
      <c r="D386" s="96"/>
      <c r="E386" s="96"/>
      <c r="F386" s="278" t="s">
        <v>160</v>
      </c>
      <c r="G386" s="279"/>
      <c r="H386" s="138">
        <f>SUM(H385,H375)</f>
        <v>0</v>
      </c>
      <c r="I386" s="139"/>
      <c r="J386" s="67"/>
      <c r="K386" s="182"/>
      <c r="L386" s="184"/>
    </row>
    <row r="387" spans="1:12" s="49" customFormat="1" ht="27.95" customHeight="1" thickBot="1" x14ac:dyDescent="0.25">
      <c r="A387" s="59"/>
      <c r="H387" s="8"/>
      <c r="J387" s="48"/>
      <c r="K387" s="185"/>
      <c r="L387" s="180"/>
    </row>
    <row r="388" spans="1:12" s="49" customFormat="1" ht="27.95" customHeight="1" x14ac:dyDescent="0.2">
      <c r="A388" s="59">
        <f>(ROW()-3)/Offset_Consultants+1</f>
        <v>25.0625</v>
      </c>
      <c r="B388" s="263" t="s">
        <v>137</v>
      </c>
      <c r="C388" s="264"/>
      <c r="D388" s="265"/>
      <c r="E388" s="102"/>
      <c r="F388" s="263" t="s">
        <v>138</v>
      </c>
      <c r="G388" s="264"/>
      <c r="H388" s="264"/>
      <c r="I388" s="58" t="s">
        <v>128</v>
      </c>
      <c r="J388" s="67"/>
      <c r="K388" s="182"/>
      <c r="L388" s="179"/>
    </row>
    <row r="389" spans="1:12" s="49" customFormat="1" ht="27.95" customHeight="1" x14ac:dyDescent="0.2">
      <c r="B389" s="276" t="s">
        <v>187</v>
      </c>
      <c r="C389" s="277"/>
      <c r="D389" s="211"/>
      <c r="E389" s="102"/>
      <c r="F389" s="276" t="s">
        <v>152</v>
      </c>
      <c r="G389" s="277"/>
      <c r="H389" s="99"/>
      <c r="I389" s="61"/>
      <c r="J389" s="47"/>
      <c r="K389" s="183"/>
      <c r="L389" s="179"/>
    </row>
    <row r="390" spans="1:12" s="49" customFormat="1" ht="27.95" customHeight="1" x14ac:dyDescent="0.2">
      <c r="B390" s="276" t="s">
        <v>153</v>
      </c>
      <c r="C390" s="277"/>
      <c r="D390" s="211"/>
      <c r="E390" s="102"/>
      <c r="F390" s="276" t="s">
        <v>154</v>
      </c>
      <c r="G390" s="277"/>
      <c r="H390" s="100"/>
      <c r="I390" s="62"/>
      <c r="J390" s="47"/>
      <c r="K390" s="183"/>
      <c r="L390" s="179"/>
    </row>
    <row r="391" spans="1:12" s="49" customFormat="1" ht="27.95" customHeight="1" x14ac:dyDescent="0.2">
      <c r="B391" s="276" t="s">
        <v>155</v>
      </c>
      <c r="C391" s="277"/>
      <c r="D391" s="211"/>
      <c r="E391" s="102"/>
      <c r="F391" s="268" t="s">
        <v>156</v>
      </c>
      <c r="G391" s="269"/>
      <c r="H391" s="116">
        <f>H390*H389</f>
        <v>0</v>
      </c>
      <c r="I391" s="63"/>
      <c r="J391" s="67"/>
      <c r="K391" s="182"/>
      <c r="L391" s="179"/>
    </row>
    <row r="392" spans="1:12" s="49" customFormat="1" ht="27.95" customHeight="1" x14ac:dyDescent="0.2">
      <c r="B392" s="276" t="s">
        <v>157</v>
      </c>
      <c r="C392" s="277"/>
      <c r="D392" s="211"/>
      <c r="E392" s="102"/>
      <c r="F392" s="276" t="s">
        <v>103</v>
      </c>
      <c r="G392" s="277"/>
      <c r="H392" s="117">
        <v>0</v>
      </c>
      <c r="I392" s="62"/>
      <c r="J392" s="47"/>
      <c r="K392" s="183"/>
      <c r="L392" s="179"/>
    </row>
    <row r="393" spans="1:12" s="49" customFormat="1" ht="27.95" customHeight="1" thickBot="1" x14ac:dyDescent="0.25">
      <c r="B393" s="280" t="s">
        <v>143</v>
      </c>
      <c r="C393" s="281"/>
      <c r="D393" s="212"/>
      <c r="E393" s="102"/>
      <c r="F393" s="276" t="s">
        <v>158</v>
      </c>
      <c r="G393" s="277"/>
      <c r="H393" s="117">
        <v>0</v>
      </c>
      <c r="I393" s="62"/>
      <c r="J393" s="47"/>
      <c r="K393" s="183"/>
      <c r="L393" s="179"/>
    </row>
    <row r="394" spans="1:12" s="49" customFormat="1" ht="27.95" customHeight="1" thickBot="1" x14ac:dyDescent="0.25">
      <c r="B394" s="263" t="s">
        <v>129</v>
      </c>
      <c r="C394" s="264"/>
      <c r="D394" s="265"/>
      <c r="E394" s="96"/>
      <c r="F394" s="276" t="s">
        <v>102</v>
      </c>
      <c r="G394" s="277"/>
      <c r="H394" s="117">
        <v>0</v>
      </c>
      <c r="I394" s="62"/>
      <c r="J394" s="47"/>
      <c r="K394" s="183"/>
      <c r="L394" s="179"/>
    </row>
    <row r="395" spans="1:12" s="49" customFormat="1" ht="27.95" customHeight="1" x14ac:dyDescent="0.2">
      <c r="B395" s="173" t="s">
        <v>130</v>
      </c>
      <c r="C395" s="174" t="s">
        <v>131</v>
      </c>
      <c r="D395" s="174" t="s">
        <v>146</v>
      </c>
      <c r="E395" s="96"/>
      <c r="F395" s="83" t="s">
        <v>144</v>
      </c>
      <c r="G395" s="60" t="s">
        <v>145</v>
      </c>
      <c r="H395" s="117">
        <v>0</v>
      </c>
      <c r="I395" s="62"/>
      <c r="J395" s="47"/>
      <c r="K395" s="183"/>
      <c r="L395" s="179"/>
    </row>
    <row r="396" spans="1:12" s="49" customFormat="1" ht="27.95" customHeight="1" x14ac:dyDescent="0.2">
      <c r="B396" s="216" t="s">
        <v>176</v>
      </c>
      <c r="C396" s="195">
        <v>0</v>
      </c>
      <c r="D396" s="137">
        <f>C396*H402</f>
        <v>0</v>
      </c>
      <c r="E396" s="96"/>
      <c r="F396" s="83" t="s">
        <v>104</v>
      </c>
      <c r="G396" s="60" t="s">
        <v>145</v>
      </c>
      <c r="H396" s="117">
        <v>0</v>
      </c>
      <c r="I396" s="62"/>
      <c r="J396" s="47"/>
      <c r="K396" s="179" t="str">
        <f>B396</f>
        <v>[Category A]</v>
      </c>
      <c r="L396" s="181">
        <f>D396</f>
        <v>0</v>
      </c>
    </row>
    <row r="397" spans="1:12" s="49" customFormat="1" ht="27.95" customHeight="1" thickBot="1" x14ac:dyDescent="0.25">
      <c r="B397" s="217" t="s">
        <v>177</v>
      </c>
      <c r="C397" s="195">
        <v>0</v>
      </c>
      <c r="D397" s="137">
        <f>C397*H402</f>
        <v>0</v>
      </c>
      <c r="E397" s="96"/>
      <c r="F397" s="83" t="s">
        <v>104</v>
      </c>
      <c r="G397" s="60" t="s">
        <v>145</v>
      </c>
      <c r="H397" s="117">
        <v>0</v>
      </c>
      <c r="I397" s="62"/>
      <c r="J397" s="47"/>
      <c r="K397" s="179" t="str">
        <f>B397</f>
        <v>[Category B]</v>
      </c>
      <c r="L397" s="181">
        <f>D397</f>
        <v>0</v>
      </c>
    </row>
    <row r="398" spans="1:12" s="49" customFormat="1" ht="27.95" customHeight="1" x14ac:dyDescent="0.2">
      <c r="B398" s="96"/>
      <c r="C398" s="96"/>
      <c r="D398" s="96"/>
      <c r="E398" s="96"/>
      <c r="F398" s="83" t="s">
        <v>104</v>
      </c>
      <c r="G398" s="60" t="s">
        <v>145</v>
      </c>
      <c r="H398" s="117">
        <v>0</v>
      </c>
      <c r="I398" s="62"/>
      <c r="J398" s="47"/>
      <c r="K398" s="183"/>
      <c r="L398" s="179"/>
    </row>
    <row r="399" spans="1:12" s="49" customFormat="1" ht="27.95" customHeight="1" x14ac:dyDescent="0.2">
      <c r="B399" s="96"/>
      <c r="C399" s="96"/>
      <c r="D399" s="96"/>
      <c r="E399" s="96"/>
      <c r="F399" s="83" t="s">
        <v>104</v>
      </c>
      <c r="G399" s="60" t="s">
        <v>145</v>
      </c>
      <c r="H399" s="117">
        <v>0</v>
      </c>
      <c r="I399" s="62"/>
      <c r="J399" s="47"/>
      <c r="K399" s="183"/>
      <c r="L399" s="179"/>
    </row>
    <row r="400" spans="1:12" s="49" customFormat="1" ht="27.95" customHeight="1" x14ac:dyDescent="0.2">
      <c r="B400" s="96"/>
      <c r="C400" s="96"/>
      <c r="D400" s="96"/>
      <c r="E400" s="96"/>
      <c r="F400" s="83" t="s">
        <v>104</v>
      </c>
      <c r="G400" s="60" t="s">
        <v>145</v>
      </c>
      <c r="H400" s="117">
        <v>0</v>
      </c>
      <c r="I400" s="62"/>
      <c r="J400" s="47"/>
      <c r="K400" s="183"/>
      <c r="L400" s="179"/>
    </row>
    <row r="401" spans="1:12" s="49" customFormat="1" ht="27.95" customHeight="1" x14ac:dyDescent="0.2">
      <c r="B401" s="96"/>
      <c r="C401" s="96"/>
      <c r="D401" s="96"/>
      <c r="E401" s="96"/>
      <c r="F401" s="282" t="s">
        <v>159</v>
      </c>
      <c r="G401" s="283"/>
      <c r="H401" s="135">
        <f>SUM(H392:H400)</f>
        <v>0</v>
      </c>
      <c r="I401" s="136"/>
      <c r="J401" s="67"/>
      <c r="K401" s="182"/>
      <c r="L401" s="179"/>
    </row>
    <row r="402" spans="1:12" s="49" customFormat="1" ht="27.95" customHeight="1" thickBot="1" x14ac:dyDescent="0.25">
      <c r="B402" s="96"/>
      <c r="C402" s="96"/>
      <c r="D402" s="96"/>
      <c r="E402" s="96"/>
      <c r="F402" s="278" t="s">
        <v>160</v>
      </c>
      <c r="G402" s="279"/>
      <c r="H402" s="138">
        <f>SUM(H401,H391)</f>
        <v>0</v>
      </c>
      <c r="I402" s="139"/>
      <c r="J402" s="67"/>
      <c r="K402" s="182"/>
      <c r="L402" s="184"/>
    </row>
    <row r="403" spans="1:12" s="49" customFormat="1" ht="27.95" customHeight="1" thickBot="1" x14ac:dyDescent="0.25">
      <c r="A403" s="59"/>
      <c r="H403" s="8"/>
      <c r="J403" s="48"/>
      <c r="K403" s="185"/>
      <c r="L403" s="180"/>
    </row>
    <row r="404" spans="1:12" s="49" customFormat="1" ht="27.95" customHeight="1" x14ac:dyDescent="0.2">
      <c r="A404" s="59">
        <f>(ROW()-3)/Offset_Consultants+1</f>
        <v>26.0625</v>
      </c>
      <c r="B404" s="263" t="s">
        <v>137</v>
      </c>
      <c r="C404" s="264"/>
      <c r="D404" s="265"/>
      <c r="E404" s="102"/>
      <c r="F404" s="263" t="s">
        <v>138</v>
      </c>
      <c r="G404" s="264"/>
      <c r="H404" s="264"/>
      <c r="I404" s="58" t="s">
        <v>128</v>
      </c>
      <c r="J404" s="67"/>
      <c r="K404" s="182"/>
      <c r="L404" s="179"/>
    </row>
    <row r="405" spans="1:12" s="49" customFormat="1" ht="27.95" customHeight="1" x14ac:dyDescent="0.2">
      <c r="B405" s="276" t="s">
        <v>187</v>
      </c>
      <c r="C405" s="277"/>
      <c r="D405" s="211"/>
      <c r="E405" s="102"/>
      <c r="F405" s="276" t="s">
        <v>152</v>
      </c>
      <c r="G405" s="277"/>
      <c r="H405" s="99"/>
      <c r="I405" s="61"/>
      <c r="J405" s="47"/>
      <c r="K405" s="183"/>
      <c r="L405" s="179"/>
    </row>
    <row r="406" spans="1:12" s="49" customFormat="1" ht="27.95" customHeight="1" x14ac:dyDescent="0.2">
      <c r="B406" s="276" t="s">
        <v>153</v>
      </c>
      <c r="C406" s="277"/>
      <c r="D406" s="211"/>
      <c r="E406" s="102"/>
      <c r="F406" s="276" t="s">
        <v>154</v>
      </c>
      <c r="G406" s="277"/>
      <c r="H406" s="100"/>
      <c r="I406" s="62"/>
      <c r="J406" s="47"/>
      <c r="K406" s="183"/>
      <c r="L406" s="179"/>
    </row>
    <row r="407" spans="1:12" s="49" customFormat="1" ht="27.95" customHeight="1" x14ac:dyDescent="0.2">
      <c r="B407" s="276" t="s">
        <v>155</v>
      </c>
      <c r="C407" s="277"/>
      <c r="D407" s="211"/>
      <c r="E407" s="102"/>
      <c r="F407" s="268" t="s">
        <v>156</v>
      </c>
      <c r="G407" s="269"/>
      <c r="H407" s="116">
        <f>H406*H405</f>
        <v>0</v>
      </c>
      <c r="I407" s="63"/>
      <c r="J407" s="67"/>
      <c r="K407" s="182"/>
      <c r="L407" s="179"/>
    </row>
    <row r="408" spans="1:12" s="49" customFormat="1" ht="27.95" customHeight="1" x14ac:dyDescent="0.2">
      <c r="B408" s="276" t="s">
        <v>157</v>
      </c>
      <c r="C408" s="277"/>
      <c r="D408" s="211"/>
      <c r="E408" s="102"/>
      <c r="F408" s="276" t="s">
        <v>103</v>
      </c>
      <c r="G408" s="277"/>
      <c r="H408" s="117">
        <v>0</v>
      </c>
      <c r="I408" s="62"/>
      <c r="J408" s="47"/>
      <c r="K408" s="183"/>
      <c r="L408" s="179"/>
    </row>
    <row r="409" spans="1:12" s="49" customFormat="1" ht="27.95" customHeight="1" thickBot="1" x14ac:dyDescent="0.25">
      <c r="B409" s="280" t="s">
        <v>143</v>
      </c>
      <c r="C409" s="281"/>
      <c r="D409" s="212"/>
      <c r="E409" s="102"/>
      <c r="F409" s="276" t="s">
        <v>158</v>
      </c>
      <c r="G409" s="277"/>
      <c r="H409" s="117">
        <v>0</v>
      </c>
      <c r="I409" s="62"/>
      <c r="J409" s="47"/>
      <c r="K409" s="183"/>
      <c r="L409" s="179"/>
    </row>
    <row r="410" spans="1:12" s="49" customFormat="1" ht="27.95" customHeight="1" thickBot="1" x14ac:dyDescent="0.25">
      <c r="B410" s="263" t="s">
        <v>129</v>
      </c>
      <c r="C410" s="264"/>
      <c r="D410" s="265"/>
      <c r="E410" s="96"/>
      <c r="F410" s="276" t="s">
        <v>102</v>
      </c>
      <c r="G410" s="277"/>
      <c r="H410" s="117">
        <v>0</v>
      </c>
      <c r="I410" s="62"/>
      <c r="J410" s="47"/>
      <c r="K410" s="183"/>
      <c r="L410" s="179"/>
    </row>
    <row r="411" spans="1:12" s="49" customFormat="1" ht="27.95" customHeight="1" x14ac:dyDescent="0.2">
      <c r="B411" s="173" t="s">
        <v>130</v>
      </c>
      <c r="C411" s="174" t="s">
        <v>131</v>
      </c>
      <c r="D411" s="174" t="s">
        <v>146</v>
      </c>
      <c r="E411" s="96"/>
      <c r="F411" s="83" t="s">
        <v>144</v>
      </c>
      <c r="G411" s="60" t="s">
        <v>145</v>
      </c>
      <c r="H411" s="117">
        <v>0</v>
      </c>
      <c r="I411" s="62"/>
      <c r="J411" s="47"/>
      <c r="K411" s="183"/>
      <c r="L411" s="179"/>
    </row>
    <row r="412" spans="1:12" s="49" customFormat="1" ht="27.95" customHeight="1" x14ac:dyDescent="0.2">
      <c r="B412" s="216" t="s">
        <v>176</v>
      </c>
      <c r="C412" s="195">
        <v>0</v>
      </c>
      <c r="D412" s="137">
        <f>C412*H418</f>
        <v>0</v>
      </c>
      <c r="E412" s="96"/>
      <c r="F412" s="83" t="s">
        <v>104</v>
      </c>
      <c r="G412" s="60" t="s">
        <v>145</v>
      </c>
      <c r="H412" s="117">
        <v>0</v>
      </c>
      <c r="I412" s="62"/>
      <c r="J412" s="47"/>
      <c r="K412" s="179" t="str">
        <f>B412</f>
        <v>[Category A]</v>
      </c>
      <c r="L412" s="181">
        <f>D412</f>
        <v>0</v>
      </c>
    </row>
    <row r="413" spans="1:12" s="49" customFormat="1" ht="27.95" customHeight="1" thickBot="1" x14ac:dyDescent="0.25">
      <c r="B413" s="217" t="s">
        <v>177</v>
      </c>
      <c r="C413" s="195">
        <v>0</v>
      </c>
      <c r="D413" s="137">
        <f>C413*H418</f>
        <v>0</v>
      </c>
      <c r="E413" s="96"/>
      <c r="F413" s="83" t="s">
        <v>104</v>
      </c>
      <c r="G413" s="60" t="s">
        <v>145</v>
      </c>
      <c r="H413" s="117">
        <v>0</v>
      </c>
      <c r="I413" s="62"/>
      <c r="J413" s="47"/>
      <c r="K413" s="179" t="str">
        <f>B413</f>
        <v>[Category B]</v>
      </c>
      <c r="L413" s="181">
        <f>D413</f>
        <v>0</v>
      </c>
    </row>
    <row r="414" spans="1:12" s="49" customFormat="1" ht="27.95" customHeight="1" x14ac:dyDescent="0.2">
      <c r="B414" s="96"/>
      <c r="C414" s="96"/>
      <c r="D414" s="96"/>
      <c r="E414" s="96"/>
      <c r="F414" s="83" t="s">
        <v>104</v>
      </c>
      <c r="G414" s="60" t="s">
        <v>145</v>
      </c>
      <c r="H414" s="117">
        <v>0</v>
      </c>
      <c r="I414" s="62"/>
      <c r="J414" s="47"/>
      <c r="K414" s="183"/>
      <c r="L414" s="179"/>
    </row>
    <row r="415" spans="1:12" s="49" customFormat="1" ht="27.95" customHeight="1" x14ac:dyDescent="0.2">
      <c r="B415" s="96"/>
      <c r="C415" s="96"/>
      <c r="D415" s="96"/>
      <c r="E415" s="96"/>
      <c r="F415" s="83" t="s">
        <v>104</v>
      </c>
      <c r="G415" s="60" t="s">
        <v>145</v>
      </c>
      <c r="H415" s="117">
        <v>0</v>
      </c>
      <c r="I415" s="62"/>
      <c r="J415" s="47"/>
      <c r="K415" s="183"/>
      <c r="L415" s="179"/>
    </row>
    <row r="416" spans="1:12" s="49" customFormat="1" ht="27.95" customHeight="1" x14ac:dyDescent="0.2">
      <c r="B416" s="96"/>
      <c r="C416" s="96"/>
      <c r="D416" s="96"/>
      <c r="E416" s="96"/>
      <c r="F416" s="83" t="s">
        <v>104</v>
      </c>
      <c r="G416" s="60" t="s">
        <v>145</v>
      </c>
      <c r="H416" s="117">
        <v>0</v>
      </c>
      <c r="I416" s="62"/>
      <c r="J416" s="47"/>
      <c r="K416" s="183"/>
      <c r="L416" s="179"/>
    </row>
    <row r="417" spans="1:12" s="49" customFormat="1" ht="27.95" customHeight="1" x14ac:dyDescent="0.2">
      <c r="B417" s="96"/>
      <c r="C417" s="96"/>
      <c r="D417" s="96"/>
      <c r="E417" s="96"/>
      <c r="F417" s="282" t="s">
        <v>159</v>
      </c>
      <c r="G417" s="283"/>
      <c r="H417" s="135">
        <f>SUM(H408:H416)</f>
        <v>0</v>
      </c>
      <c r="I417" s="136"/>
      <c r="J417" s="67"/>
      <c r="K417" s="182"/>
      <c r="L417" s="179"/>
    </row>
    <row r="418" spans="1:12" s="49" customFormat="1" ht="27.95" customHeight="1" thickBot="1" x14ac:dyDescent="0.25">
      <c r="B418" s="96"/>
      <c r="C418" s="96"/>
      <c r="D418" s="96"/>
      <c r="E418" s="96"/>
      <c r="F418" s="278" t="s">
        <v>160</v>
      </c>
      <c r="G418" s="279"/>
      <c r="H418" s="138">
        <f>SUM(H417,H407)</f>
        <v>0</v>
      </c>
      <c r="I418" s="139"/>
      <c r="J418" s="67"/>
      <c r="K418" s="182"/>
      <c r="L418" s="184"/>
    </row>
    <row r="419" spans="1:12" s="49" customFormat="1" ht="27.95" customHeight="1" thickBot="1" x14ac:dyDescent="0.25">
      <c r="A419" s="59"/>
      <c r="H419" s="8"/>
      <c r="J419" s="48"/>
      <c r="K419" s="185"/>
      <c r="L419" s="180"/>
    </row>
    <row r="420" spans="1:12" s="49" customFormat="1" ht="27.95" customHeight="1" x14ac:dyDescent="0.2">
      <c r="A420" s="59">
        <f>(ROW()-3)/Offset_Consultants+1</f>
        <v>27.0625</v>
      </c>
      <c r="B420" s="263" t="s">
        <v>137</v>
      </c>
      <c r="C420" s="264"/>
      <c r="D420" s="265"/>
      <c r="E420" s="102"/>
      <c r="F420" s="263" t="s">
        <v>138</v>
      </c>
      <c r="G420" s="264"/>
      <c r="H420" s="264"/>
      <c r="I420" s="58" t="s">
        <v>128</v>
      </c>
      <c r="J420" s="67"/>
      <c r="K420" s="182"/>
      <c r="L420" s="179"/>
    </row>
    <row r="421" spans="1:12" s="49" customFormat="1" ht="27.95" customHeight="1" x14ac:dyDescent="0.2">
      <c r="B421" s="276" t="s">
        <v>187</v>
      </c>
      <c r="C421" s="277"/>
      <c r="D421" s="211"/>
      <c r="E421" s="102"/>
      <c r="F421" s="276" t="s">
        <v>152</v>
      </c>
      <c r="G421" s="277"/>
      <c r="H421" s="99"/>
      <c r="I421" s="61"/>
      <c r="J421" s="47"/>
      <c r="K421" s="183"/>
      <c r="L421" s="179"/>
    </row>
    <row r="422" spans="1:12" s="49" customFormat="1" ht="27.95" customHeight="1" x14ac:dyDescent="0.2">
      <c r="B422" s="276" t="s">
        <v>153</v>
      </c>
      <c r="C422" s="277"/>
      <c r="D422" s="211"/>
      <c r="E422" s="102"/>
      <c r="F422" s="276" t="s">
        <v>154</v>
      </c>
      <c r="G422" s="277"/>
      <c r="H422" s="100"/>
      <c r="I422" s="62"/>
      <c r="J422" s="47"/>
      <c r="K422" s="183"/>
      <c r="L422" s="179"/>
    </row>
    <row r="423" spans="1:12" s="49" customFormat="1" ht="27.95" customHeight="1" x14ac:dyDescent="0.2">
      <c r="B423" s="276" t="s">
        <v>155</v>
      </c>
      <c r="C423" s="277"/>
      <c r="D423" s="211"/>
      <c r="E423" s="102"/>
      <c r="F423" s="268" t="s">
        <v>156</v>
      </c>
      <c r="G423" s="269"/>
      <c r="H423" s="116">
        <f>H422*H421</f>
        <v>0</v>
      </c>
      <c r="I423" s="63"/>
      <c r="J423" s="67"/>
      <c r="K423" s="182"/>
      <c r="L423" s="179"/>
    </row>
    <row r="424" spans="1:12" s="49" customFormat="1" ht="27.95" customHeight="1" x14ac:dyDescent="0.2">
      <c r="B424" s="276" t="s">
        <v>157</v>
      </c>
      <c r="C424" s="277"/>
      <c r="D424" s="211"/>
      <c r="E424" s="102"/>
      <c r="F424" s="276" t="s">
        <v>103</v>
      </c>
      <c r="G424" s="277"/>
      <c r="H424" s="117">
        <v>0</v>
      </c>
      <c r="I424" s="62"/>
      <c r="J424" s="47"/>
      <c r="K424" s="183"/>
      <c r="L424" s="179"/>
    </row>
    <row r="425" spans="1:12" s="49" customFormat="1" ht="27.95" customHeight="1" thickBot="1" x14ac:dyDescent="0.25">
      <c r="B425" s="280" t="s">
        <v>143</v>
      </c>
      <c r="C425" s="281"/>
      <c r="D425" s="212"/>
      <c r="E425" s="102"/>
      <c r="F425" s="276" t="s">
        <v>158</v>
      </c>
      <c r="G425" s="277"/>
      <c r="H425" s="117">
        <v>0</v>
      </c>
      <c r="I425" s="62"/>
      <c r="J425" s="47"/>
      <c r="K425" s="183"/>
      <c r="L425" s="179"/>
    </row>
    <row r="426" spans="1:12" s="49" customFormat="1" ht="27.95" customHeight="1" thickBot="1" x14ac:dyDescent="0.25">
      <c r="B426" s="263" t="s">
        <v>129</v>
      </c>
      <c r="C426" s="264"/>
      <c r="D426" s="265"/>
      <c r="E426" s="96"/>
      <c r="F426" s="276" t="s">
        <v>102</v>
      </c>
      <c r="G426" s="277"/>
      <c r="H426" s="117">
        <v>0</v>
      </c>
      <c r="I426" s="62"/>
      <c r="J426" s="47"/>
      <c r="K426" s="183"/>
      <c r="L426" s="179"/>
    </row>
    <row r="427" spans="1:12" s="49" customFormat="1" ht="27.95" customHeight="1" x14ac:dyDescent="0.2">
      <c r="B427" s="173" t="s">
        <v>130</v>
      </c>
      <c r="C427" s="174" t="s">
        <v>131</v>
      </c>
      <c r="D427" s="174" t="s">
        <v>146</v>
      </c>
      <c r="E427" s="96"/>
      <c r="F427" s="83" t="s">
        <v>144</v>
      </c>
      <c r="G427" s="60" t="s">
        <v>145</v>
      </c>
      <c r="H427" s="117">
        <v>0</v>
      </c>
      <c r="I427" s="62"/>
      <c r="J427" s="47"/>
      <c r="K427" s="183"/>
      <c r="L427" s="179"/>
    </row>
    <row r="428" spans="1:12" s="49" customFormat="1" ht="27.95" customHeight="1" x14ac:dyDescent="0.2">
      <c r="B428" s="216" t="s">
        <v>176</v>
      </c>
      <c r="C428" s="195">
        <v>0</v>
      </c>
      <c r="D428" s="137">
        <f>C428*H434</f>
        <v>0</v>
      </c>
      <c r="E428" s="96"/>
      <c r="F428" s="83" t="s">
        <v>104</v>
      </c>
      <c r="G428" s="60" t="s">
        <v>145</v>
      </c>
      <c r="H428" s="117">
        <v>0</v>
      </c>
      <c r="I428" s="62"/>
      <c r="J428" s="47"/>
      <c r="K428" s="179" t="str">
        <f>B428</f>
        <v>[Category A]</v>
      </c>
      <c r="L428" s="181">
        <f>D428</f>
        <v>0</v>
      </c>
    </row>
    <row r="429" spans="1:12" s="49" customFormat="1" ht="27.95" customHeight="1" thickBot="1" x14ac:dyDescent="0.25">
      <c r="B429" s="217" t="s">
        <v>177</v>
      </c>
      <c r="C429" s="195">
        <v>0</v>
      </c>
      <c r="D429" s="137">
        <f>C429*H434</f>
        <v>0</v>
      </c>
      <c r="E429" s="96"/>
      <c r="F429" s="83" t="s">
        <v>104</v>
      </c>
      <c r="G429" s="60" t="s">
        <v>145</v>
      </c>
      <c r="H429" s="117">
        <v>0</v>
      </c>
      <c r="I429" s="62"/>
      <c r="J429" s="47"/>
      <c r="K429" s="179" t="str">
        <f>B429</f>
        <v>[Category B]</v>
      </c>
      <c r="L429" s="181">
        <f>D429</f>
        <v>0</v>
      </c>
    </row>
    <row r="430" spans="1:12" s="49" customFormat="1" ht="27.95" customHeight="1" x14ac:dyDescent="0.2">
      <c r="B430" s="96"/>
      <c r="C430" s="96"/>
      <c r="D430" s="96"/>
      <c r="E430" s="96"/>
      <c r="F430" s="83" t="s">
        <v>104</v>
      </c>
      <c r="G430" s="60" t="s">
        <v>145</v>
      </c>
      <c r="H430" s="117">
        <v>0</v>
      </c>
      <c r="I430" s="62"/>
      <c r="J430" s="47"/>
      <c r="K430" s="183"/>
      <c r="L430" s="179"/>
    </row>
    <row r="431" spans="1:12" s="49" customFormat="1" ht="27.95" customHeight="1" x14ac:dyDescent="0.2">
      <c r="B431" s="96"/>
      <c r="C431" s="96"/>
      <c r="D431" s="96"/>
      <c r="E431" s="96"/>
      <c r="F431" s="83" t="s">
        <v>104</v>
      </c>
      <c r="G431" s="60" t="s">
        <v>145</v>
      </c>
      <c r="H431" s="117">
        <v>0</v>
      </c>
      <c r="I431" s="62"/>
      <c r="J431" s="47"/>
      <c r="K431" s="183"/>
      <c r="L431" s="179"/>
    </row>
    <row r="432" spans="1:12" s="49" customFormat="1" ht="27.95" customHeight="1" x14ac:dyDescent="0.2">
      <c r="B432" s="96"/>
      <c r="C432" s="96"/>
      <c r="D432" s="96"/>
      <c r="E432" s="96"/>
      <c r="F432" s="83" t="s">
        <v>104</v>
      </c>
      <c r="G432" s="60" t="s">
        <v>145</v>
      </c>
      <c r="H432" s="117">
        <v>0</v>
      </c>
      <c r="I432" s="62"/>
      <c r="J432" s="47"/>
      <c r="K432" s="183"/>
      <c r="L432" s="179"/>
    </row>
    <row r="433" spans="1:12" s="49" customFormat="1" ht="27.95" customHeight="1" x14ac:dyDescent="0.2">
      <c r="B433" s="96"/>
      <c r="C433" s="96"/>
      <c r="D433" s="96"/>
      <c r="E433" s="96"/>
      <c r="F433" s="282" t="s">
        <v>159</v>
      </c>
      <c r="G433" s="283"/>
      <c r="H433" s="135">
        <f>SUM(H424:H432)</f>
        <v>0</v>
      </c>
      <c r="I433" s="136"/>
      <c r="J433" s="67"/>
      <c r="K433" s="182"/>
      <c r="L433" s="179"/>
    </row>
    <row r="434" spans="1:12" s="49" customFormat="1" ht="27.95" customHeight="1" thickBot="1" x14ac:dyDescent="0.25">
      <c r="B434" s="96"/>
      <c r="C434" s="96"/>
      <c r="D434" s="96"/>
      <c r="E434" s="96"/>
      <c r="F434" s="278" t="s">
        <v>160</v>
      </c>
      <c r="G434" s="279"/>
      <c r="H434" s="138">
        <f>SUM(H433,H423)</f>
        <v>0</v>
      </c>
      <c r="I434" s="139"/>
      <c r="J434" s="67"/>
      <c r="K434" s="182"/>
      <c r="L434" s="184"/>
    </row>
    <row r="435" spans="1:12" s="49" customFormat="1" ht="27.95" customHeight="1" thickBot="1" x14ac:dyDescent="0.25">
      <c r="A435" s="59"/>
      <c r="H435" s="8"/>
      <c r="J435" s="48"/>
      <c r="K435" s="185"/>
      <c r="L435" s="180"/>
    </row>
    <row r="436" spans="1:12" s="49" customFormat="1" ht="27.95" customHeight="1" x14ac:dyDescent="0.2">
      <c r="A436" s="59">
        <f>(ROW()-3)/Offset_Consultants+1</f>
        <v>28.0625</v>
      </c>
      <c r="B436" s="263" t="s">
        <v>137</v>
      </c>
      <c r="C436" s="264"/>
      <c r="D436" s="265"/>
      <c r="E436" s="102"/>
      <c r="F436" s="263" t="s">
        <v>138</v>
      </c>
      <c r="G436" s="264"/>
      <c r="H436" s="264"/>
      <c r="I436" s="58" t="s">
        <v>128</v>
      </c>
      <c r="J436" s="67"/>
      <c r="K436" s="182"/>
      <c r="L436" s="179"/>
    </row>
    <row r="437" spans="1:12" s="49" customFormat="1" ht="27.95" customHeight="1" x14ac:dyDescent="0.2">
      <c r="B437" s="276" t="s">
        <v>187</v>
      </c>
      <c r="C437" s="277"/>
      <c r="D437" s="211"/>
      <c r="E437" s="102"/>
      <c r="F437" s="276" t="s">
        <v>152</v>
      </c>
      <c r="G437" s="277"/>
      <c r="H437" s="99"/>
      <c r="I437" s="61"/>
      <c r="J437" s="47"/>
      <c r="K437" s="183"/>
      <c r="L437" s="179"/>
    </row>
    <row r="438" spans="1:12" s="49" customFormat="1" ht="27.95" customHeight="1" x14ac:dyDescent="0.2">
      <c r="B438" s="276" t="s">
        <v>153</v>
      </c>
      <c r="C438" s="277"/>
      <c r="D438" s="211"/>
      <c r="E438" s="102"/>
      <c r="F438" s="276" t="s">
        <v>154</v>
      </c>
      <c r="G438" s="277"/>
      <c r="H438" s="100"/>
      <c r="I438" s="62"/>
      <c r="J438" s="47"/>
      <c r="K438" s="183"/>
      <c r="L438" s="179"/>
    </row>
    <row r="439" spans="1:12" s="49" customFormat="1" ht="27.95" customHeight="1" x14ac:dyDescent="0.2">
      <c r="B439" s="276" t="s">
        <v>155</v>
      </c>
      <c r="C439" s="277"/>
      <c r="D439" s="211"/>
      <c r="E439" s="102"/>
      <c r="F439" s="268" t="s">
        <v>156</v>
      </c>
      <c r="G439" s="269"/>
      <c r="H439" s="116">
        <f>H438*H437</f>
        <v>0</v>
      </c>
      <c r="I439" s="63"/>
      <c r="J439" s="67"/>
      <c r="K439" s="182"/>
      <c r="L439" s="179"/>
    </row>
    <row r="440" spans="1:12" s="49" customFormat="1" ht="27.95" customHeight="1" x14ac:dyDescent="0.2">
      <c r="B440" s="276" t="s">
        <v>157</v>
      </c>
      <c r="C440" s="277"/>
      <c r="D440" s="211"/>
      <c r="E440" s="102"/>
      <c r="F440" s="276" t="s">
        <v>103</v>
      </c>
      <c r="G440" s="277"/>
      <c r="H440" s="117">
        <v>0</v>
      </c>
      <c r="I440" s="62"/>
      <c r="J440" s="47"/>
      <c r="K440" s="183"/>
      <c r="L440" s="179"/>
    </row>
    <row r="441" spans="1:12" s="49" customFormat="1" ht="27.95" customHeight="1" thickBot="1" x14ac:dyDescent="0.25">
      <c r="B441" s="280" t="s">
        <v>143</v>
      </c>
      <c r="C441" s="281"/>
      <c r="D441" s="212"/>
      <c r="E441" s="102"/>
      <c r="F441" s="276" t="s">
        <v>158</v>
      </c>
      <c r="G441" s="277"/>
      <c r="H441" s="117">
        <v>0</v>
      </c>
      <c r="I441" s="62"/>
      <c r="J441" s="47"/>
      <c r="K441" s="183"/>
      <c r="L441" s="179"/>
    </row>
    <row r="442" spans="1:12" s="49" customFormat="1" ht="27.95" customHeight="1" thickBot="1" x14ac:dyDescent="0.25">
      <c r="B442" s="263" t="s">
        <v>129</v>
      </c>
      <c r="C442" s="264"/>
      <c r="D442" s="265"/>
      <c r="E442" s="96"/>
      <c r="F442" s="276" t="s">
        <v>102</v>
      </c>
      <c r="G442" s="277"/>
      <c r="H442" s="117">
        <v>0</v>
      </c>
      <c r="I442" s="62"/>
      <c r="J442" s="47"/>
      <c r="K442" s="183"/>
      <c r="L442" s="179"/>
    </row>
    <row r="443" spans="1:12" s="49" customFormat="1" ht="27.95" customHeight="1" x14ac:dyDescent="0.2">
      <c r="B443" s="173" t="s">
        <v>130</v>
      </c>
      <c r="C443" s="174" t="s">
        <v>131</v>
      </c>
      <c r="D443" s="174" t="s">
        <v>146</v>
      </c>
      <c r="E443" s="96"/>
      <c r="F443" s="83" t="s">
        <v>144</v>
      </c>
      <c r="G443" s="60" t="s">
        <v>145</v>
      </c>
      <c r="H443" s="117">
        <v>0</v>
      </c>
      <c r="I443" s="62"/>
      <c r="J443" s="47"/>
      <c r="K443" s="183"/>
      <c r="L443" s="179"/>
    </row>
    <row r="444" spans="1:12" s="49" customFormat="1" ht="27.95" customHeight="1" x14ac:dyDescent="0.2">
      <c r="B444" s="216" t="s">
        <v>176</v>
      </c>
      <c r="C444" s="195">
        <v>0</v>
      </c>
      <c r="D444" s="137">
        <f>C444*H450</f>
        <v>0</v>
      </c>
      <c r="E444" s="96"/>
      <c r="F444" s="83" t="s">
        <v>104</v>
      </c>
      <c r="G444" s="60" t="s">
        <v>145</v>
      </c>
      <c r="H444" s="117">
        <v>0</v>
      </c>
      <c r="I444" s="62"/>
      <c r="J444" s="47"/>
      <c r="K444" s="179" t="str">
        <f>B444</f>
        <v>[Category A]</v>
      </c>
      <c r="L444" s="181">
        <f>D444</f>
        <v>0</v>
      </c>
    </row>
    <row r="445" spans="1:12" s="49" customFormat="1" ht="27.95" customHeight="1" thickBot="1" x14ac:dyDescent="0.25">
      <c r="B445" s="217" t="s">
        <v>177</v>
      </c>
      <c r="C445" s="195">
        <v>0</v>
      </c>
      <c r="D445" s="137">
        <f>C445*H450</f>
        <v>0</v>
      </c>
      <c r="E445" s="96"/>
      <c r="F445" s="83" t="s">
        <v>104</v>
      </c>
      <c r="G445" s="60" t="s">
        <v>145</v>
      </c>
      <c r="H445" s="117">
        <v>0</v>
      </c>
      <c r="I445" s="62"/>
      <c r="J445" s="47"/>
      <c r="K445" s="179" t="str">
        <f>B445</f>
        <v>[Category B]</v>
      </c>
      <c r="L445" s="181">
        <f>D445</f>
        <v>0</v>
      </c>
    </row>
    <row r="446" spans="1:12" s="49" customFormat="1" ht="27.95" customHeight="1" x14ac:dyDescent="0.2">
      <c r="B446" s="96"/>
      <c r="C446" s="96"/>
      <c r="D446" s="96"/>
      <c r="E446" s="96"/>
      <c r="F446" s="83" t="s">
        <v>104</v>
      </c>
      <c r="G446" s="60" t="s">
        <v>145</v>
      </c>
      <c r="H446" s="117">
        <v>0</v>
      </c>
      <c r="I446" s="62"/>
      <c r="J446" s="47"/>
      <c r="K446" s="183"/>
      <c r="L446" s="179"/>
    </row>
    <row r="447" spans="1:12" s="49" customFormat="1" ht="27.95" customHeight="1" x14ac:dyDescent="0.2">
      <c r="B447" s="96"/>
      <c r="C447" s="96"/>
      <c r="D447" s="96"/>
      <c r="E447" s="96"/>
      <c r="F447" s="83" t="s">
        <v>104</v>
      </c>
      <c r="G447" s="60" t="s">
        <v>145</v>
      </c>
      <c r="H447" s="117">
        <v>0</v>
      </c>
      <c r="I447" s="62"/>
      <c r="J447" s="47"/>
      <c r="K447" s="183"/>
      <c r="L447" s="179"/>
    </row>
    <row r="448" spans="1:12" s="49" customFormat="1" ht="27.95" customHeight="1" x14ac:dyDescent="0.2">
      <c r="B448" s="96"/>
      <c r="C448" s="96"/>
      <c r="D448" s="96"/>
      <c r="E448" s="96"/>
      <c r="F448" s="83" t="s">
        <v>104</v>
      </c>
      <c r="G448" s="60" t="s">
        <v>145</v>
      </c>
      <c r="H448" s="117">
        <v>0</v>
      </c>
      <c r="I448" s="62"/>
      <c r="J448" s="47"/>
      <c r="K448" s="183"/>
      <c r="L448" s="179"/>
    </row>
    <row r="449" spans="1:12" s="49" customFormat="1" ht="27.95" customHeight="1" x14ac:dyDescent="0.2">
      <c r="B449" s="96"/>
      <c r="C449" s="96"/>
      <c r="D449" s="96"/>
      <c r="E449" s="96"/>
      <c r="F449" s="282" t="s">
        <v>159</v>
      </c>
      <c r="G449" s="283"/>
      <c r="H449" s="135">
        <f>SUM(H440:H448)</f>
        <v>0</v>
      </c>
      <c r="I449" s="136"/>
      <c r="J449" s="67"/>
      <c r="K449" s="182"/>
      <c r="L449" s="179"/>
    </row>
    <row r="450" spans="1:12" s="49" customFormat="1" ht="27.95" customHeight="1" thickBot="1" x14ac:dyDescent="0.25">
      <c r="B450" s="96"/>
      <c r="C450" s="96"/>
      <c r="D450" s="96"/>
      <c r="E450" s="96"/>
      <c r="F450" s="278" t="s">
        <v>160</v>
      </c>
      <c r="G450" s="279"/>
      <c r="H450" s="138">
        <f>SUM(H449,H439)</f>
        <v>0</v>
      </c>
      <c r="I450" s="139"/>
      <c r="J450" s="67"/>
      <c r="K450" s="182"/>
      <c r="L450" s="184"/>
    </row>
    <row r="451" spans="1:12" s="49" customFormat="1" ht="27.95" customHeight="1" thickBot="1" x14ac:dyDescent="0.25">
      <c r="A451" s="59"/>
      <c r="H451" s="8"/>
      <c r="J451" s="48"/>
      <c r="K451" s="185"/>
      <c r="L451" s="180"/>
    </row>
    <row r="452" spans="1:12" s="49" customFormat="1" ht="27.95" customHeight="1" x14ac:dyDescent="0.2">
      <c r="A452" s="59">
        <f>(ROW()-3)/Offset_Consultants+1</f>
        <v>29.0625</v>
      </c>
      <c r="B452" s="263" t="s">
        <v>137</v>
      </c>
      <c r="C452" s="264"/>
      <c r="D452" s="265"/>
      <c r="E452" s="102"/>
      <c r="F452" s="263" t="s">
        <v>138</v>
      </c>
      <c r="G452" s="264"/>
      <c r="H452" s="264"/>
      <c r="I452" s="58" t="s">
        <v>128</v>
      </c>
      <c r="J452" s="67"/>
      <c r="K452" s="182"/>
      <c r="L452" s="179"/>
    </row>
    <row r="453" spans="1:12" s="49" customFormat="1" ht="27.95" customHeight="1" x14ac:dyDescent="0.2">
      <c r="B453" s="276" t="s">
        <v>187</v>
      </c>
      <c r="C453" s="277"/>
      <c r="D453" s="211"/>
      <c r="E453" s="102"/>
      <c r="F453" s="276" t="s">
        <v>152</v>
      </c>
      <c r="G453" s="277"/>
      <c r="H453" s="99"/>
      <c r="I453" s="61"/>
      <c r="J453" s="47"/>
      <c r="K453" s="183"/>
      <c r="L453" s="179"/>
    </row>
    <row r="454" spans="1:12" s="49" customFormat="1" ht="27.95" customHeight="1" x14ac:dyDescent="0.2">
      <c r="B454" s="276" t="s">
        <v>153</v>
      </c>
      <c r="C454" s="277"/>
      <c r="D454" s="211"/>
      <c r="E454" s="102"/>
      <c r="F454" s="276" t="s">
        <v>154</v>
      </c>
      <c r="G454" s="277"/>
      <c r="H454" s="100"/>
      <c r="I454" s="62"/>
      <c r="J454" s="47"/>
      <c r="K454" s="183"/>
      <c r="L454" s="179"/>
    </row>
    <row r="455" spans="1:12" s="49" customFormat="1" ht="27.95" customHeight="1" x14ac:dyDescent="0.2">
      <c r="B455" s="276" t="s">
        <v>155</v>
      </c>
      <c r="C455" s="277"/>
      <c r="D455" s="211"/>
      <c r="E455" s="102"/>
      <c r="F455" s="268" t="s">
        <v>156</v>
      </c>
      <c r="G455" s="269"/>
      <c r="H455" s="116">
        <f>H454*H453</f>
        <v>0</v>
      </c>
      <c r="I455" s="63"/>
      <c r="J455" s="67"/>
      <c r="K455" s="182"/>
      <c r="L455" s="179"/>
    </row>
    <row r="456" spans="1:12" s="49" customFormat="1" ht="27.95" customHeight="1" x14ac:dyDescent="0.2">
      <c r="B456" s="276" t="s">
        <v>157</v>
      </c>
      <c r="C456" s="277"/>
      <c r="D456" s="211"/>
      <c r="E456" s="102"/>
      <c r="F456" s="276" t="s">
        <v>103</v>
      </c>
      <c r="G456" s="277"/>
      <c r="H456" s="117">
        <v>0</v>
      </c>
      <c r="I456" s="62"/>
      <c r="J456" s="47"/>
      <c r="K456" s="183"/>
      <c r="L456" s="179"/>
    </row>
    <row r="457" spans="1:12" s="49" customFormat="1" ht="27.95" customHeight="1" thickBot="1" x14ac:dyDescent="0.25">
      <c r="B457" s="280" t="s">
        <v>143</v>
      </c>
      <c r="C457" s="281"/>
      <c r="D457" s="212"/>
      <c r="E457" s="102"/>
      <c r="F457" s="276" t="s">
        <v>158</v>
      </c>
      <c r="G457" s="277"/>
      <c r="H457" s="117">
        <v>0</v>
      </c>
      <c r="I457" s="62"/>
      <c r="J457" s="47"/>
      <c r="K457" s="183"/>
      <c r="L457" s="179"/>
    </row>
    <row r="458" spans="1:12" s="49" customFormat="1" ht="27.95" customHeight="1" thickBot="1" x14ac:dyDescent="0.25">
      <c r="B458" s="263" t="s">
        <v>129</v>
      </c>
      <c r="C458" s="264"/>
      <c r="D458" s="265"/>
      <c r="E458" s="96"/>
      <c r="F458" s="276" t="s">
        <v>102</v>
      </c>
      <c r="G458" s="277"/>
      <c r="H458" s="117">
        <v>0</v>
      </c>
      <c r="I458" s="62"/>
      <c r="J458" s="47"/>
      <c r="K458" s="183"/>
      <c r="L458" s="179"/>
    </row>
    <row r="459" spans="1:12" s="49" customFormat="1" ht="27.95" customHeight="1" x14ac:dyDescent="0.2">
      <c r="B459" s="173" t="s">
        <v>130</v>
      </c>
      <c r="C459" s="174" t="s">
        <v>131</v>
      </c>
      <c r="D459" s="174" t="s">
        <v>146</v>
      </c>
      <c r="E459" s="96"/>
      <c r="F459" s="83" t="s">
        <v>144</v>
      </c>
      <c r="G459" s="60" t="s">
        <v>145</v>
      </c>
      <c r="H459" s="117">
        <v>0</v>
      </c>
      <c r="I459" s="62"/>
      <c r="J459" s="47"/>
      <c r="K459" s="183"/>
      <c r="L459" s="179"/>
    </row>
    <row r="460" spans="1:12" s="49" customFormat="1" ht="27.95" customHeight="1" x14ac:dyDescent="0.2">
      <c r="B460" s="216" t="s">
        <v>176</v>
      </c>
      <c r="C460" s="195">
        <v>0</v>
      </c>
      <c r="D460" s="137">
        <f>C460*H466</f>
        <v>0</v>
      </c>
      <c r="E460" s="96"/>
      <c r="F460" s="83" t="s">
        <v>104</v>
      </c>
      <c r="G460" s="60" t="s">
        <v>145</v>
      </c>
      <c r="H460" s="117">
        <v>0</v>
      </c>
      <c r="I460" s="62"/>
      <c r="J460" s="47"/>
      <c r="K460" s="179" t="str">
        <f>B460</f>
        <v>[Category A]</v>
      </c>
      <c r="L460" s="181">
        <f>D460</f>
        <v>0</v>
      </c>
    </row>
    <row r="461" spans="1:12" s="49" customFormat="1" ht="27.95" customHeight="1" thickBot="1" x14ac:dyDescent="0.25">
      <c r="B461" s="217" t="s">
        <v>177</v>
      </c>
      <c r="C461" s="195">
        <v>0</v>
      </c>
      <c r="D461" s="137">
        <f>C461*H466</f>
        <v>0</v>
      </c>
      <c r="E461" s="96"/>
      <c r="F461" s="83" t="s">
        <v>104</v>
      </c>
      <c r="G461" s="60" t="s">
        <v>145</v>
      </c>
      <c r="H461" s="117">
        <v>0</v>
      </c>
      <c r="I461" s="62"/>
      <c r="J461" s="47"/>
      <c r="K461" s="179" t="str">
        <f>B461</f>
        <v>[Category B]</v>
      </c>
      <c r="L461" s="181">
        <f>D461</f>
        <v>0</v>
      </c>
    </row>
    <row r="462" spans="1:12" s="49" customFormat="1" ht="27.95" customHeight="1" x14ac:dyDescent="0.2">
      <c r="B462" s="96"/>
      <c r="C462" s="96"/>
      <c r="D462" s="96"/>
      <c r="E462" s="96"/>
      <c r="F462" s="83" t="s">
        <v>104</v>
      </c>
      <c r="G462" s="60" t="s">
        <v>145</v>
      </c>
      <c r="H462" s="117">
        <v>0</v>
      </c>
      <c r="I462" s="62"/>
      <c r="J462" s="47"/>
      <c r="K462" s="183"/>
      <c r="L462" s="179"/>
    </row>
    <row r="463" spans="1:12" s="49" customFormat="1" ht="27.95" customHeight="1" x14ac:dyDescent="0.2">
      <c r="B463" s="96"/>
      <c r="C463" s="96"/>
      <c r="D463" s="96"/>
      <c r="E463" s="96"/>
      <c r="F463" s="83" t="s">
        <v>104</v>
      </c>
      <c r="G463" s="60" t="s">
        <v>145</v>
      </c>
      <c r="H463" s="117">
        <v>0</v>
      </c>
      <c r="I463" s="62"/>
      <c r="J463" s="47"/>
      <c r="K463" s="183"/>
      <c r="L463" s="179"/>
    </row>
    <row r="464" spans="1:12" s="49" customFormat="1" ht="27.95" customHeight="1" x14ac:dyDescent="0.2">
      <c r="B464" s="96"/>
      <c r="C464" s="96"/>
      <c r="D464" s="96"/>
      <c r="E464" s="96"/>
      <c r="F464" s="83" t="s">
        <v>104</v>
      </c>
      <c r="G464" s="60" t="s">
        <v>145</v>
      </c>
      <c r="H464" s="117">
        <v>0</v>
      </c>
      <c r="I464" s="62"/>
      <c r="J464" s="47"/>
      <c r="K464" s="183"/>
      <c r="L464" s="179"/>
    </row>
    <row r="465" spans="1:12" s="49" customFormat="1" ht="27.95" customHeight="1" x14ac:dyDescent="0.2">
      <c r="B465" s="96"/>
      <c r="C465" s="96"/>
      <c r="D465" s="96"/>
      <c r="E465" s="96"/>
      <c r="F465" s="282" t="s">
        <v>159</v>
      </c>
      <c r="G465" s="283"/>
      <c r="H465" s="135">
        <f>SUM(H456:H464)</f>
        <v>0</v>
      </c>
      <c r="I465" s="136"/>
      <c r="J465" s="67"/>
      <c r="K465" s="182"/>
      <c r="L465" s="179"/>
    </row>
    <row r="466" spans="1:12" s="49" customFormat="1" ht="27.95" customHeight="1" thickBot="1" x14ac:dyDescent="0.25">
      <c r="B466" s="96"/>
      <c r="C466" s="96"/>
      <c r="D466" s="96"/>
      <c r="E466" s="96"/>
      <c r="F466" s="278" t="s">
        <v>160</v>
      </c>
      <c r="G466" s="279"/>
      <c r="H466" s="138">
        <f>SUM(H465,H455)</f>
        <v>0</v>
      </c>
      <c r="I466" s="139"/>
      <c r="J466" s="67"/>
      <c r="K466" s="182"/>
      <c r="L466" s="184"/>
    </row>
    <row r="467" spans="1:12" s="49" customFormat="1" ht="27.95" customHeight="1" thickBot="1" x14ac:dyDescent="0.25">
      <c r="A467" s="59"/>
      <c r="H467" s="8"/>
      <c r="J467" s="48"/>
      <c r="K467" s="185"/>
      <c r="L467" s="180"/>
    </row>
    <row r="468" spans="1:12" s="49" customFormat="1" ht="27.95" customHeight="1" x14ac:dyDescent="0.2">
      <c r="A468" s="59">
        <f>(ROW()-3)/Offset_Consultants+1</f>
        <v>30.0625</v>
      </c>
      <c r="B468" s="263" t="s">
        <v>137</v>
      </c>
      <c r="C468" s="264"/>
      <c r="D468" s="265"/>
      <c r="E468" s="102"/>
      <c r="F468" s="263" t="s">
        <v>138</v>
      </c>
      <c r="G468" s="264"/>
      <c r="H468" s="264"/>
      <c r="I468" s="58" t="s">
        <v>128</v>
      </c>
      <c r="J468" s="67"/>
      <c r="K468" s="182"/>
      <c r="L468" s="179"/>
    </row>
    <row r="469" spans="1:12" s="49" customFormat="1" ht="27.95" customHeight="1" x14ac:dyDescent="0.2">
      <c r="B469" s="276" t="s">
        <v>187</v>
      </c>
      <c r="C469" s="277"/>
      <c r="D469" s="211"/>
      <c r="E469" s="102"/>
      <c r="F469" s="276" t="s">
        <v>152</v>
      </c>
      <c r="G469" s="277"/>
      <c r="H469" s="99"/>
      <c r="I469" s="61"/>
      <c r="J469" s="47"/>
      <c r="K469" s="183"/>
      <c r="L469" s="179"/>
    </row>
    <row r="470" spans="1:12" s="49" customFormat="1" ht="27.95" customHeight="1" x14ac:dyDescent="0.2">
      <c r="B470" s="276" t="s">
        <v>153</v>
      </c>
      <c r="C470" s="277"/>
      <c r="D470" s="211"/>
      <c r="E470" s="102"/>
      <c r="F470" s="276" t="s">
        <v>154</v>
      </c>
      <c r="G470" s="277"/>
      <c r="H470" s="100"/>
      <c r="I470" s="62"/>
      <c r="J470" s="47"/>
      <c r="K470" s="183"/>
      <c r="L470" s="179"/>
    </row>
    <row r="471" spans="1:12" s="49" customFormat="1" ht="27.95" customHeight="1" x14ac:dyDescent="0.2">
      <c r="B471" s="276" t="s">
        <v>155</v>
      </c>
      <c r="C471" s="277"/>
      <c r="D471" s="211"/>
      <c r="E471" s="102"/>
      <c r="F471" s="268" t="s">
        <v>156</v>
      </c>
      <c r="G471" s="269"/>
      <c r="H471" s="116">
        <f>H470*H469</f>
        <v>0</v>
      </c>
      <c r="I471" s="63"/>
      <c r="J471" s="67"/>
      <c r="K471" s="182"/>
      <c r="L471" s="179"/>
    </row>
    <row r="472" spans="1:12" s="49" customFormat="1" ht="27.95" customHeight="1" x14ac:dyDescent="0.2">
      <c r="B472" s="276" t="s">
        <v>157</v>
      </c>
      <c r="C472" s="277"/>
      <c r="D472" s="211"/>
      <c r="E472" s="102"/>
      <c r="F472" s="276" t="s">
        <v>103</v>
      </c>
      <c r="G472" s="277"/>
      <c r="H472" s="117">
        <v>0</v>
      </c>
      <c r="I472" s="62"/>
      <c r="J472" s="47"/>
      <c r="K472" s="183"/>
      <c r="L472" s="179"/>
    </row>
    <row r="473" spans="1:12" s="49" customFormat="1" ht="27.95" customHeight="1" thickBot="1" x14ac:dyDescent="0.25">
      <c r="B473" s="280" t="s">
        <v>143</v>
      </c>
      <c r="C473" s="281"/>
      <c r="D473" s="212"/>
      <c r="E473" s="102"/>
      <c r="F473" s="276" t="s">
        <v>158</v>
      </c>
      <c r="G473" s="277"/>
      <c r="H473" s="117">
        <v>0</v>
      </c>
      <c r="I473" s="62"/>
      <c r="J473" s="47"/>
      <c r="K473" s="183"/>
      <c r="L473" s="179"/>
    </row>
    <row r="474" spans="1:12" s="49" customFormat="1" ht="27.95" customHeight="1" thickBot="1" x14ac:dyDescent="0.25">
      <c r="B474" s="263" t="s">
        <v>129</v>
      </c>
      <c r="C474" s="264"/>
      <c r="D474" s="265"/>
      <c r="E474" s="96"/>
      <c r="F474" s="276" t="s">
        <v>102</v>
      </c>
      <c r="G474" s="277"/>
      <c r="H474" s="117">
        <v>0</v>
      </c>
      <c r="I474" s="62"/>
      <c r="J474" s="47"/>
      <c r="K474" s="183"/>
      <c r="L474" s="179"/>
    </row>
    <row r="475" spans="1:12" s="49" customFormat="1" ht="27.95" customHeight="1" x14ac:dyDescent="0.2">
      <c r="B475" s="173" t="s">
        <v>130</v>
      </c>
      <c r="C475" s="174" t="s">
        <v>131</v>
      </c>
      <c r="D475" s="174" t="s">
        <v>146</v>
      </c>
      <c r="E475" s="96"/>
      <c r="F475" s="83" t="s">
        <v>144</v>
      </c>
      <c r="G475" s="60" t="s">
        <v>145</v>
      </c>
      <c r="H475" s="117">
        <v>0</v>
      </c>
      <c r="I475" s="62"/>
      <c r="J475" s="47"/>
      <c r="K475" s="183"/>
      <c r="L475" s="179"/>
    </row>
    <row r="476" spans="1:12" s="49" customFormat="1" ht="27.95" customHeight="1" x14ac:dyDescent="0.2">
      <c r="B476" s="216" t="s">
        <v>176</v>
      </c>
      <c r="C476" s="195">
        <v>0</v>
      </c>
      <c r="D476" s="137">
        <f>C476*H482</f>
        <v>0</v>
      </c>
      <c r="E476" s="96"/>
      <c r="F476" s="83" t="s">
        <v>104</v>
      </c>
      <c r="G476" s="60" t="s">
        <v>145</v>
      </c>
      <c r="H476" s="117">
        <v>0</v>
      </c>
      <c r="I476" s="62"/>
      <c r="J476" s="47"/>
      <c r="K476" s="179" t="str">
        <f>B476</f>
        <v>[Category A]</v>
      </c>
      <c r="L476" s="181">
        <f>D476</f>
        <v>0</v>
      </c>
    </row>
    <row r="477" spans="1:12" s="49" customFormat="1" ht="27.95" customHeight="1" thickBot="1" x14ac:dyDescent="0.25">
      <c r="B477" s="217" t="s">
        <v>177</v>
      </c>
      <c r="C477" s="195">
        <v>0</v>
      </c>
      <c r="D477" s="137">
        <f>C477*H482</f>
        <v>0</v>
      </c>
      <c r="E477" s="96"/>
      <c r="F477" s="83" t="s">
        <v>104</v>
      </c>
      <c r="G477" s="60" t="s">
        <v>145</v>
      </c>
      <c r="H477" s="117">
        <v>0</v>
      </c>
      <c r="I477" s="62"/>
      <c r="J477" s="47"/>
      <c r="K477" s="179" t="str">
        <f>B477</f>
        <v>[Category B]</v>
      </c>
      <c r="L477" s="181">
        <f>D477</f>
        <v>0</v>
      </c>
    </row>
    <row r="478" spans="1:12" s="49" customFormat="1" ht="27.95" customHeight="1" x14ac:dyDescent="0.2">
      <c r="B478" s="96"/>
      <c r="C478" s="96"/>
      <c r="D478" s="96"/>
      <c r="E478" s="96"/>
      <c r="F478" s="83" t="s">
        <v>104</v>
      </c>
      <c r="G478" s="60" t="s">
        <v>145</v>
      </c>
      <c r="H478" s="117">
        <v>0</v>
      </c>
      <c r="I478" s="62"/>
      <c r="J478" s="47"/>
      <c r="K478" s="183"/>
      <c r="L478" s="179"/>
    </row>
    <row r="479" spans="1:12" s="49" customFormat="1" ht="27.95" customHeight="1" x14ac:dyDescent="0.2">
      <c r="B479" s="96"/>
      <c r="C479" s="96"/>
      <c r="D479" s="96"/>
      <c r="E479" s="96"/>
      <c r="F479" s="83" t="s">
        <v>104</v>
      </c>
      <c r="G479" s="60" t="s">
        <v>145</v>
      </c>
      <c r="H479" s="117">
        <v>0</v>
      </c>
      <c r="I479" s="62"/>
      <c r="J479" s="47"/>
      <c r="K479" s="183"/>
      <c r="L479" s="179"/>
    </row>
    <row r="480" spans="1:12" s="49" customFormat="1" ht="27.95" customHeight="1" x14ac:dyDescent="0.2">
      <c r="B480" s="96"/>
      <c r="C480" s="96"/>
      <c r="D480" s="96"/>
      <c r="E480" s="96"/>
      <c r="F480" s="83" t="s">
        <v>104</v>
      </c>
      <c r="G480" s="60" t="s">
        <v>145</v>
      </c>
      <c r="H480" s="117">
        <v>0</v>
      </c>
      <c r="I480" s="62"/>
      <c r="J480" s="47"/>
      <c r="K480" s="183"/>
      <c r="L480" s="179"/>
    </row>
    <row r="481" spans="1:12" s="49" customFormat="1" ht="27.95" customHeight="1" x14ac:dyDescent="0.2">
      <c r="B481" s="96"/>
      <c r="C481" s="96"/>
      <c r="D481" s="96"/>
      <c r="E481" s="96"/>
      <c r="F481" s="282" t="s">
        <v>159</v>
      </c>
      <c r="G481" s="283"/>
      <c r="H481" s="135">
        <f>SUM(H472:H480)</f>
        <v>0</v>
      </c>
      <c r="I481" s="136"/>
      <c r="J481" s="67"/>
      <c r="K481" s="182"/>
      <c r="L481" s="179"/>
    </row>
    <row r="482" spans="1:12" s="49" customFormat="1" ht="27.95" customHeight="1" thickBot="1" x14ac:dyDescent="0.25">
      <c r="B482" s="96"/>
      <c r="C482" s="96"/>
      <c r="D482" s="96"/>
      <c r="E482" s="96"/>
      <c r="F482" s="278" t="s">
        <v>160</v>
      </c>
      <c r="G482" s="279"/>
      <c r="H482" s="138">
        <f>SUM(H481,H471)</f>
        <v>0</v>
      </c>
      <c r="I482" s="139"/>
      <c r="J482" s="67"/>
      <c r="K482" s="182"/>
      <c r="L482" s="184"/>
    </row>
    <row r="483" spans="1:12" s="49" customFormat="1" ht="27.95" customHeight="1" thickBot="1" x14ac:dyDescent="0.25">
      <c r="A483" s="59"/>
      <c r="H483" s="8"/>
      <c r="J483" s="48"/>
      <c r="K483" s="185"/>
      <c r="L483" s="180"/>
    </row>
    <row r="484" spans="1:12" s="49" customFormat="1" ht="27.95" customHeight="1" x14ac:dyDescent="0.2">
      <c r="A484" s="59">
        <f>(ROW()-3)/Offset_Consultants+1</f>
        <v>31.0625</v>
      </c>
      <c r="B484" s="263" t="s">
        <v>137</v>
      </c>
      <c r="C484" s="264"/>
      <c r="D484" s="265"/>
      <c r="E484" s="102"/>
      <c r="F484" s="263" t="s">
        <v>138</v>
      </c>
      <c r="G484" s="264"/>
      <c r="H484" s="264"/>
      <c r="I484" s="58" t="s">
        <v>128</v>
      </c>
      <c r="J484" s="67"/>
      <c r="K484" s="182"/>
      <c r="L484" s="179"/>
    </row>
    <row r="485" spans="1:12" s="49" customFormat="1" ht="27.95" customHeight="1" x14ac:dyDescent="0.2">
      <c r="B485" s="276" t="s">
        <v>187</v>
      </c>
      <c r="C485" s="277"/>
      <c r="D485" s="211"/>
      <c r="E485" s="102"/>
      <c r="F485" s="276" t="s">
        <v>152</v>
      </c>
      <c r="G485" s="277"/>
      <c r="H485" s="99"/>
      <c r="I485" s="61"/>
      <c r="J485" s="47"/>
      <c r="K485" s="183"/>
      <c r="L485" s="179"/>
    </row>
    <row r="486" spans="1:12" s="49" customFormat="1" ht="27.95" customHeight="1" x14ac:dyDescent="0.2">
      <c r="B486" s="276" t="s">
        <v>153</v>
      </c>
      <c r="C486" s="277"/>
      <c r="D486" s="211"/>
      <c r="E486" s="102"/>
      <c r="F486" s="276" t="s">
        <v>154</v>
      </c>
      <c r="G486" s="277"/>
      <c r="H486" s="100"/>
      <c r="I486" s="62"/>
      <c r="J486" s="47"/>
      <c r="K486" s="183"/>
      <c r="L486" s="179"/>
    </row>
    <row r="487" spans="1:12" s="49" customFormat="1" ht="27.95" customHeight="1" x14ac:dyDescent="0.2">
      <c r="B487" s="276" t="s">
        <v>155</v>
      </c>
      <c r="C487" s="277"/>
      <c r="D487" s="211"/>
      <c r="E487" s="102"/>
      <c r="F487" s="268" t="s">
        <v>156</v>
      </c>
      <c r="G487" s="269"/>
      <c r="H487" s="116">
        <f>H486*H485</f>
        <v>0</v>
      </c>
      <c r="I487" s="63"/>
      <c r="J487" s="67"/>
      <c r="K487" s="182"/>
      <c r="L487" s="179"/>
    </row>
    <row r="488" spans="1:12" s="49" customFormat="1" ht="27.95" customHeight="1" x14ac:dyDescent="0.2">
      <c r="B488" s="276" t="s">
        <v>157</v>
      </c>
      <c r="C488" s="277"/>
      <c r="D488" s="211"/>
      <c r="E488" s="102"/>
      <c r="F488" s="276" t="s">
        <v>103</v>
      </c>
      <c r="G488" s="277"/>
      <c r="H488" s="117">
        <v>0</v>
      </c>
      <c r="I488" s="62"/>
      <c r="J488" s="47"/>
      <c r="K488" s="183"/>
      <c r="L488" s="179"/>
    </row>
    <row r="489" spans="1:12" s="49" customFormat="1" ht="27.95" customHeight="1" thickBot="1" x14ac:dyDescent="0.25">
      <c r="B489" s="280" t="s">
        <v>143</v>
      </c>
      <c r="C489" s="281"/>
      <c r="D489" s="212"/>
      <c r="E489" s="102"/>
      <c r="F489" s="276" t="s">
        <v>158</v>
      </c>
      <c r="G489" s="277"/>
      <c r="H489" s="117">
        <v>0</v>
      </c>
      <c r="I489" s="62"/>
      <c r="J489" s="47"/>
      <c r="K489" s="183"/>
      <c r="L489" s="179"/>
    </row>
    <row r="490" spans="1:12" s="49" customFormat="1" ht="27.95" customHeight="1" thickBot="1" x14ac:dyDescent="0.25">
      <c r="B490" s="263" t="s">
        <v>129</v>
      </c>
      <c r="C490" s="264"/>
      <c r="D490" s="265"/>
      <c r="E490" s="96"/>
      <c r="F490" s="276" t="s">
        <v>102</v>
      </c>
      <c r="G490" s="277"/>
      <c r="H490" s="117">
        <v>0</v>
      </c>
      <c r="I490" s="62"/>
      <c r="J490" s="47"/>
      <c r="K490" s="183"/>
      <c r="L490" s="179"/>
    </row>
    <row r="491" spans="1:12" s="49" customFormat="1" ht="27.95" customHeight="1" x14ac:dyDescent="0.2">
      <c r="B491" s="173" t="s">
        <v>130</v>
      </c>
      <c r="C491" s="174" t="s">
        <v>131</v>
      </c>
      <c r="D491" s="174" t="s">
        <v>146</v>
      </c>
      <c r="E491" s="96"/>
      <c r="F491" s="83" t="s">
        <v>144</v>
      </c>
      <c r="G491" s="60" t="s">
        <v>145</v>
      </c>
      <c r="H491" s="117">
        <v>0</v>
      </c>
      <c r="I491" s="62"/>
      <c r="J491" s="47"/>
      <c r="K491" s="183"/>
      <c r="L491" s="179"/>
    </row>
    <row r="492" spans="1:12" s="49" customFormat="1" ht="27.95" customHeight="1" x14ac:dyDescent="0.2">
      <c r="B492" s="216" t="s">
        <v>176</v>
      </c>
      <c r="C492" s="195">
        <v>0</v>
      </c>
      <c r="D492" s="137">
        <f>C492*H498</f>
        <v>0</v>
      </c>
      <c r="E492" s="96"/>
      <c r="F492" s="83" t="s">
        <v>104</v>
      </c>
      <c r="G492" s="60" t="s">
        <v>145</v>
      </c>
      <c r="H492" s="117">
        <v>0</v>
      </c>
      <c r="I492" s="62"/>
      <c r="J492" s="47"/>
      <c r="K492" s="179" t="str">
        <f>B492</f>
        <v>[Category A]</v>
      </c>
      <c r="L492" s="181">
        <f>D492</f>
        <v>0</v>
      </c>
    </row>
    <row r="493" spans="1:12" s="49" customFormat="1" ht="27.95" customHeight="1" thickBot="1" x14ac:dyDescent="0.25">
      <c r="B493" s="217" t="s">
        <v>177</v>
      </c>
      <c r="C493" s="195">
        <v>0</v>
      </c>
      <c r="D493" s="137">
        <f>C493*H498</f>
        <v>0</v>
      </c>
      <c r="E493" s="96"/>
      <c r="F493" s="83" t="s">
        <v>104</v>
      </c>
      <c r="G493" s="60" t="s">
        <v>145</v>
      </c>
      <c r="H493" s="117">
        <v>0</v>
      </c>
      <c r="I493" s="62"/>
      <c r="J493" s="47"/>
      <c r="K493" s="179" t="str">
        <f>B493</f>
        <v>[Category B]</v>
      </c>
      <c r="L493" s="181">
        <f>D493</f>
        <v>0</v>
      </c>
    </row>
    <row r="494" spans="1:12" s="49" customFormat="1" ht="27.95" customHeight="1" x14ac:dyDescent="0.2">
      <c r="B494" s="96"/>
      <c r="C494" s="96"/>
      <c r="D494" s="96"/>
      <c r="E494" s="96"/>
      <c r="F494" s="83" t="s">
        <v>104</v>
      </c>
      <c r="G494" s="60" t="s">
        <v>145</v>
      </c>
      <c r="H494" s="117">
        <v>0</v>
      </c>
      <c r="I494" s="62"/>
      <c r="J494" s="47"/>
      <c r="K494" s="183"/>
      <c r="L494" s="179"/>
    </row>
    <row r="495" spans="1:12" s="49" customFormat="1" ht="27.95" customHeight="1" x14ac:dyDescent="0.2">
      <c r="B495" s="96"/>
      <c r="C495" s="96"/>
      <c r="D495" s="96"/>
      <c r="E495" s="96"/>
      <c r="F495" s="83" t="s">
        <v>104</v>
      </c>
      <c r="G495" s="60" t="s">
        <v>145</v>
      </c>
      <c r="H495" s="117">
        <v>0</v>
      </c>
      <c r="I495" s="62"/>
      <c r="J495" s="47"/>
      <c r="K495" s="183"/>
      <c r="L495" s="179"/>
    </row>
    <row r="496" spans="1:12" s="49" customFormat="1" ht="27.95" customHeight="1" x14ac:dyDescent="0.2">
      <c r="B496" s="96"/>
      <c r="C496" s="96"/>
      <c r="D496" s="96"/>
      <c r="E496" s="96"/>
      <c r="F496" s="83" t="s">
        <v>104</v>
      </c>
      <c r="G496" s="60" t="s">
        <v>145</v>
      </c>
      <c r="H496" s="117">
        <v>0</v>
      </c>
      <c r="I496" s="62"/>
      <c r="J496" s="47"/>
      <c r="K496" s="183"/>
      <c r="L496" s="179"/>
    </row>
    <row r="497" spans="1:12" s="49" customFormat="1" ht="27.95" customHeight="1" x14ac:dyDescent="0.2">
      <c r="B497" s="96"/>
      <c r="C497" s="96"/>
      <c r="D497" s="96"/>
      <c r="E497" s="96"/>
      <c r="F497" s="282" t="s">
        <v>159</v>
      </c>
      <c r="G497" s="283"/>
      <c r="H497" s="135">
        <f>SUM(H488:H496)</f>
        <v>0</v>
      </c>
      <c r="I497" s="136"/>
      <c r="J497" s="67"/>
      <c r="K497" s="182"/>
      <c r="L497" s="179"/>
    </row>
    <row r="498" spans="1:12" s="49" customFormat="1" ht="27.95" customHeight="1" thickBot="1" x14ac:dyDescent="0.25">
      <c r="B498" s="96"/>
      <c r="C498" s="96"/>
      <c r="D498" s="96"/>
      <c r="E498" s="96"/>
      <c r="F498" s="278" t="s">
        <v>160</v>
      </c>
      <c r="G498" s="279"/>
      <c r="H498" s="138">
        <f>SUM(H497,H487)</f>
        <v>0</v>
      </c>
      <c r="I498" s="139"/>
      <c r="J498" s="67"/>
      <c r="K498" s="182"/>
      <c r="L498" s="184"/>
    </row>
    <row r="499" spans="1:12" s="49" customFormat="1" ht="27.95" customHeight="1" thickBot="1" x14ac:dyDescent="0.25">
      <c r="A499" s="59"/>
      <c r="H499" s="8"/>
      <c r="J499" s="48"/>
      <c r="K499" s="185"/>
      <c r="L499" s="180"/>
    </row>
    <row r="500" spans="1:12" s="49" customFormat="1" ht="27.95" customHeight="1" x14ac:dyDescent="0.2">
      <c r="A500" s="59">
        <f>(ROW()-3)/Offset_Consultants+1</f>
        <v>32.0625</v>
      </c>
      <c r="B500" s="263" t="s">
        <v>137</v>
      </c>
      <c r="C500" s="264"/>
      <c r="D500" s="265"/>
      <c r="E500" s="102"/>
      <c r="F500" s="263" t="s">
        <v>138</v>
      </c>
      <c r="G500" s="264"/>
      <c r="H500" s="264"/>
      <c r="I500" s="58" t="s">
        <v>128</v>
      </c>
      <c r="J500" s="67"/>
      <c r="K500" s="182"/>
      <c r="L500" s="179"/>
    </row>
    <row r="501" spans="1:12" s="49" customFormat="1" ht="27.95" customHeight="1" x14ac:dyDescent="0.2">
      <c r="B501" s="276" t="s">
        <v>187</v>
      </c>
      <c r="C501" s="277"/>
      <c r="D501" s="211"/>
      <c r="E501" s="102"/>
      <c r="F501" s="276" t="s">
        <v>152</v>
      </c>
      <c r="G501" s="277"/>
      <c r="H501" s="99"/>
      <c r="I501" s="61"/>
      <c r="J501" s="47"/>
      <c r="K501" s="183"/>
      <c r="L501" s="179"/>
    </row>
    <row r="502" spans="1:12" s="49" customFormat="1" ht="27.95" customHeight="1" x14ac:dyDescent="0.2">
      <c r="B502" s="276" t="s">
        <v>153</v>
      </c>
      <c r="C502" s="277"/>
      <c r="D502" s="211"/>
      <c r="E502" s="102"/>
      <c r="F502" s="276" t="s">
        <v>154</v>
      </c>
      <c r="G502" s="277"/>
      <c r="H502" s="100"/>
      <c r="I502" s="62"/>
      <c r="J502" s="47"/>
      <c r="K502" s="183"/>
      <c r="L502" s="179"/>
    </row>
    <row r="503" spans="1:12" s="49" customFormat="1" ht="27.95" customHeight="1" x14ac:dyDescent="0.2">
      <c r="B503" s="276" t="s">
        <v>155</v>
      </c>
      <c r="C503" s="277"/>
      <c r="D503" s="211"/>
      <c r="E503" s="102"/>
      <c r="F503" s="268" t="s">
        <v>156</v>
      </c>
      <c r="G503" s="269"/>
      <c r="H503" s="116">
        <f>H502*H501</f>
        <v>0</v>
      </c>
      <c r="I503" s="63"/>
      <c r="J503" s="67"/>
      <c r="K503" s="182"/>
      <c r="L503" s="179"/>
    </row>
    <row r="504" spans="1:12" s="49" customFormat="1" ht="27.95" customHeight="1" x14ac:dyDescent="0.2">
      <c r="B504" s="276" t="s">
        <v>157</v>
      </c>
      <c r="C504" s="277"/>
      <c r="D504" s="211"/>
      <c r="E504" s="102"/>
      <c r="F504" s="276" t="s">
        <v>103</v>
      </c>
      <c r="G504" s="277"/>
      <c r="H504" s="117">
        <v>0</v>
      </c>
      <c r="I504" s="62"/>
      <c r="J504" s="47"/>
      <c r="K504" s="183"/>
      <c r="L504" s="179"/>
    </row>
    <row r="505" spans="1:12" s="49" customFormat="1" ht="27.95" customHeight="1" thickBot="1" x14ac:dyDescent="0.25">
      <c r="B505" s="280" t="s">
        <v>143</v>
      </c>
      <c r="C505" s="281"/>
      <c r="D505" s="212"/>
      <c r="E505" s="102"/>
      <c r="F505" s="276" t="s">
        <v>158</v>
      </c>
      <c r="G505" s="277"/>
      <c r="H505" s="117">
        <v>0</v>
      </c>
      <c r="I505" s="62"/>
      <c r="J505" s="47"/>
      <c r="K505" s="183"/>
      <c r="L505" s="179"/>
    </row>
    <row r="506" spans="1:12" s="49" customFormat="1" ht="27.95" customHeight="1" thickBot="1" x14ac:dyDescent="0.25">
      <c r="B506" s="263" t="s">
        <v>129</v>
      </c>
      <c r="C506" s="264"/>
      <c r="D506" s="265"/>
      <c r="E506" s="96"/>
      <c r="F506" s="276" t="s">
        <v>102</v>
      </c>
      <c r="G506" s="277"/>
      <c r="H506" s="117">
        <v>0</v>
      </c>
      <c r="I506" s="62"/>
      <c r="J506" s="47"/>
      <c r="K506" s="183"/>
      <c r="L506" s="179"/>
    </row>
    <row r="507" spans="1:12" s="49" customFormat="1" ht="27.95" customHeight="1" x14ac:dyDescent="0.2">
      <c r="B507" s="173" t="s">
        <v>130</v>
      </c>
      <c r="C507" s="174" t="s">
        <v>131</v>
      </c>
      <c r="D507" s="174" t="s">
        <v>146</v>
      </c>
      <c r="E507" s="96"/>
      <c r="F507" s="83" t="s">
        <v>144</v>
      </c>
      <c r="G507" s="60" t="s">
        <v>145</v>
      </c>
      <c r="H507" s="117">
        <v>0</v>
      </c>
      <c r="I507" s="62"/>
      <c r="J507" s="47"/>
      <c r="K507" s="183"/>
      <c r="L507" s="179"/>
    </row>
    <row r="508" spans="1:12" s="49" customFormat="1" ht="27.95" customHeight="1" x14ac:dyDescent="0.2">
      <c r="B508" s="216" t="s">
        <v>176</v>
      </c>
      <c r="C508" s="195">
        <v>0</v>
      </c>
      <c r="D508" s="137">
        <f>C508*H514</f>
        <v>0</v>
      </c>
      <c r="E508" s="96"/>
      <c r="F508" s="83" t="s">
        <v>104</v>
      </c>
      <c r="G508" s="60" t="s">
        <v>145</v>
      </c>
      <c r="H508" s="117">
        <v>0</v>
      </c>
      <c r="I508" s="62"/>
      <c r="J508" s="47"/>
      <c r="K508" s="179" t="str">
        <f>B508</f>
        <v>[Category A]</v>
      </c>
      <c r="L508" s="181">
        <f>D508</f>
        <v>0</v>
      </c>
    </row>
    <row r="509" spans="1:12" s="49" customFormat="1" ht="27.95" customHeight="1" thickBot="1" x14ac:dyDescent="0.25">
      <c r="B509" s="217" t="s">
        <v>177</v>
      </c>
      <c r="C509" s="195">
        <v>0</v>
      </c>
      <c r="D509" s="137">
        <f>C509*H514</f>
        <v>0</v>
      </c>
      <c r="E509" s="96"/>
      <c r="F509" s="83" t="s">
        <v>104</v>
      </c>
      <c r="G509" s="60" t="s">
        <v>145</v>
      </c>
      <c r="H509" s="117">
        <v>0</v>
      </c>
      <c r="I509" s="62"/>
      <c r="J509" s="47"/>
      <c r="K509" s="179" t="str">
        <f>B509</f>
        <v>[Category B]</v>
      </c>
      <c r="L509" s="181">
        <f>D509</f>
        <v>0</v>
      </c>
    </row>
    <row r="510" spans="1:12" s="49" customFormat="1" ht="27.95" customHeight="1" x14ac:dyDescent="0.2">
      <c r="B510" s="96"/>
      <c r="C510" s="96"/>
      <c r="D510" s="96"/>
      <c r="E510" s="96"/>
      <c r="F510" s="83" t="s">
        <v>104</v>
      </c>
      <c r="G510" s="60" t="s">
        <v>145</v>
      </c>
      <c r="H510" s="117">
        <v>0</v>
      </c>
      <c r="I510" s="62"/>
      <c r="J510" s="47"/>
      <c r="K510" s="183"/>
      <c r="L510" s="179"/>
    </row>
    <row r="511" spans="1:12" s="49" customFormat="1" ht="27.95" customHeight="1" x14ac:dyDescent="0.2">
      <c r="B511" s="96"/>
      <c r="C511" s="96"/>
      <c r="D511" s="96"/>
      <c r="E511" s="96"/>
      <c r="F511" s="83" t="s">
        <v>104</v>
      </c>
      <c r="G511" s="60" t="s">
        <v>145</v>
      </c>
      <c r="H511" s="117">
        <v>0</v>
      </c>
      <c r="I511" s="62"/>
      <c r="J511" s="47"/>
      <c r="K511" s="183"/>
      <c r="L511" s="179"/>
    </row>
    <row r="512" spans="1:12" s="49" customFormat="1" ht="27.95" customHeight="1" x14ac:dyDescent="0.2">
      <c r="B512" s="96"/>
      <c r="C512" s="96"/>
      <c r="D512" s="96"/>
      <c r="E512" s="96"/>
      <c r="F512" s="83" t="s">
        <v>104</v>
      </c>
      <c r="G512" s="60" t="s">
        <v>145</v>
      </c>
      <c r="H512" s="117">
        <v>0</v>
      </c>
      <c r="I512" s="62"/>
      <c r="J512" s="47"/>
      <c r="K512" s="183"/>
      <c r="L512" s="179"/>
    </row>
    <row r="513" spans="1:12" s="49" customFormat="1" ht="27.95" customHeight="1" x14ac:dyDescent="0.2">
      <c r="B513" s="96"/>
      <c r="C513" s="96"/>
      <c r="D513" s="96"/>
      <c r="E513" s="96"/>
      <c r="F513" s="282" t="s">
        <v>159</v>
      </c>
      <c r="G513" s="283"/>
      <c r="H513" s="135">
        <f>SUM(H504:H512)</f>
        <v>0</v>
      </c>
      <c r="I513" s="136"/>
      <c r="J513" s="67"/>
      <c r="K513" s="182"/>
      <c r="L513" s="179"/>
    </row>
    <row r="514" spans="1:12" s="49" customFormat="1" ht="27.95" customHeight="1" thickBot="1" x14ac:dyDescent="0.25">
      <c r="B514" s="96"/>
      <c r="C514" s="96"/>
      <c r="D514" s="96"/>
      <c r="E514" s="96"/>
      <c r="F514" s="278" t="s">
        <v>160</v>
      </c>
      <c r="G514" s="279"/>
      <c r="H514" s="138">
        <f>SUM(H513,H503)</f>
        <v>0</v>
      </c>
      <c r="I514" s="139"/>
      <c r="J514" s="67"/>
      <c r="K514" s="182"/>
      <c r="L514" s="184"/>
    </row>
    <row r="515" spans="1:12" s="49" customFormat="1" ht="27.95" customHeight="1" thickBot="1" x14ac:dyDescent="0.25">
      <c r="A515" s="59"/>
      <c r="H515" s="8"/>
      <c r="J515" s="48"/>
      <c r="K515" s="185"/>
      <c r="L515" s="180"/>
    </row>
    <row r="516" spans="1:12" s="49" customFormat="1" ht="27.95" customHeight="1" x14ac:dyDescent="0.2">
      <c r="A516" s="59">
        <f>(ROW()-3)/Offset_Consultants+1</f>
        <v>33.0625</v>
      </c>
      <c r="B516" s="263" t="s">
        <v>137</v>
      </c>
      <c r="C516" s="264"/>
      <c r="D516" s="265"/>
      <c r="E516" s="102"/>
      <c r="F516" s="263" t="s">
        <v>138</v>
      </c>
      <c r="G516" s="264"/>
      <c r="H516" s="264"/>
      <c r="I516" s="58" t="s">
        <v>128</v>
      </c>
      <c r="J516" s="67"/>
      <c r="K516" s="182"/>
      <c r="L516" s="179"/>
    </row>
    <row r="517" spans="1:12" s="49" customFormat="1" ht="27.95" customHeight="1" x14ac:dyDescent="0.2">
      <c r="B517" s="276" t="s">
        <v>187</v>
      </c>
      <c r="C517" s="277"/>
      <c r="D517" s="211"/>
      <c r="E517" s="102"/>
      <c r="F517" s="276" t="s">
        <v>152</v>
      </c>
      <c r="G517" s="277"/>
      <c r="H517" s="99"/>
      <c r="I517" s="61"/>
      <c r="J517" s="47"/>
      <c r="K517" s="183"/>
      <c r="L517" s="179"/>
    </row>
    <row r="518" spans="1:12" s="49" customFormat="1" ht="27.95" customHeight="1" x14ac:dyDescent="0.2">
      <c r="B518" s="276" t="s">
        <v>153</v>
      </c>
      <c r="C518" s="277"/>
      <c r="D518" s="211"/>
      <c r="E518" s="102"/>
      <c r="F518" s="276" t="s">
        <v>154</v>
      </c>
      <c r="G518" s="277"/>
      <c r="H518" s="100"/>
      <c r="I518" s="62"/>
      <c r="J518" s="47"/>
      <c r="K518" s="183"/>
      <c r="L518" s="179"/>
    </row>
    <row r="519" spans="1:12" s="49" customFormat="1" ht="27.95" customHeight="1" x14ac:dyDescent="0.2">
      <c r="B519" s="276" t="s">
        <v>155</v>
      </c>
      <c r="C519" s="277"/>
      <c r="D519" s="211"/>
      <c r="E519" s="102"/>
      <c r="F519" s="268" t="s">
        <v>156</v>
      </c>
      <c r="G519" s="269"/>
      <c r="H519" s="116">
        <f>H518*H517</f>
        <v>0</v>
      </c>
      <c r="I519" s="63"/>
      <c r="J519" s="67"/>
      <c r="K519" s="182"/>
      <c r="L519" s="179"/>
    </row>
    <row r="520" spans="1:12" s="49" customFormat="1" ht="27.95" customHeight="1" x14ac:dyDescent="0.2">
      <c r="B520" s="276" t="s">
        <v>157</v>
      </c>
      <c r="C520" s="277"/>
      <c r="D520" s="211"/>
      <c r="E520" s="102"/>
      <c r="F520" s="276" t="s">
        <v>103</v>
      </c>
      <c r="G520" s="277"/>
      <c r="H520" s="117">
        <v>0</v>
      </c>
      <c r="I520" s="62"/>
      <c r="J520" s="47"/>
      <c r="K520" s="183"/>
      <c r="L520" s="179"/>
    </row>
    <row r="521" spans="1:12" s="49" customFormat="1" ht="27.95" customHeight="1" thickBot="1" x14ac:dyDescent="0.25">
      <c r="B521" s="280" t="s">
        <v>143</v>
      </c>
      <c r="C521" s="281"/>
      <c r="D521" s="212"/>
      <c r="E521" s="102"/>
      <c r="F521" s="276" t="s">
        <v>158</v>
      </c>
      <c r="G521" s="277"/>
      <c r="H521" s="117">
        <v>0</v>
      </c>
      <c r="I521" s="62"/>
      <c r="J521" s="47"/>
      <c r="K521" s="183"/>
      <c r="L521" s="179"/>
    </row>
    <row r="522" spans="1:12" s="49" customFormat="1" ht="27.95" customHeight="1" thickBot="1" x14ac:dyDescent="0.25">
      <c r="B522" s="263" t="s">
        <v>129</v>
      </c>
      <c r="C522" s="264"/>
      <c r="D522" s="265"/>
      <c r="E522" s="96"/>
      <c r="F522" s="276" t="s">
        <v>102</v>
      </c>
      <c r="G522" s="277"/>
      <c r="H522" s="117">
        <v>0</v>
      </c>
      <c r="I522" s="62"/>
      <c r="J522" s="47"/>
      <c r="K522" s="183"/>
      <c r="L522" s="179"/>
    </row>
    <row r="523" spans="1:12" s="49" customFormat="1" ht="27.95" customHeight="1" x14ac:dyDescent="0.2">
      <c r="B523" s="173" t="s">
        <v>130</v>
      </c>
      <c r="C523" s="174" t="s">
        <v>131</v>
      </c>
      <c r="D523" s="174" t="s">
        <v>146</v>
      </c>
      <c r="E523" s="96"/>
      <c r="F523" s="83" t="s">
        <v>144</v>
      </c>
      <c r="G523" s="60" t="s">
        <v>145</v>
      </c>
      <c r="H523" s="117">
        <v>0</v>
      </c>
      <c r="I523" s="62"/>
      <c r="J523" s="47"/>
      <c r="K523" s="183"/>
      <c r="L523" s="179"/>
    </row>
    <row r="524" spans="1:12" s="49" customFormat="1" ht="27.95" customHeight="1" x14ac:dyDescent="0.2">
      <c r="B524" s="216" t="s">
        <v>176</v>
      </c>
      <c r="C524" s="195">
        <v>0</v>
      </c>
      <c r="D524" s="137">
        <f>C524*H530</f>
        <v>0</v>
      </c>
      <c r="E524" s="96"/>
      <c r="F524" s="83" t="s">
        <v>104</v>
      </c>
      <c r="G524" s="60" t="s">
        <v>145</v>
      </c>
      <c r="H524" s="117">
        <v>0</v>
      </c>
      <c r="I524" s="62"/>
      <c r="J524" s="47"/>
      <c r="K524" s="179" t="str">
        <f>B524</f>
        <v>[Category A]</v>
      </c>
      <c r="L524" s="181">
        <f>D524</f>
        <v>0</v>
      </c>
    </row>
    <row r="525" spans="1:12" s="49" customFormat="1" ht="27.95" customHeight="1" thickBot="1" x14ac:dyDescent="0.25">
      <c r="B525" s="217" t="s">
        <v>177</v>
      </c>
      <c r="C525" s="195">
        <v>0</v>
      </c>
      <c r="D525" s="137">
        <f>C525*H530</f>
        <v>0</v>
      </c>
      <c r="E525" s="96"/>
      <c r="F525" s="83" t="s">
        <v>104</v>
      </c>
      <c r="G525" s="60" t="s">
        <v>145</v>
      </c>
      <c r="H525" s="117">
        <v>0</v>
      </c>
      <c r="I525" s="62"/>
      <c r="J525" s="47"/>
      <c r="K525" s="179" t="str">
        <f>B525</f>
        <v>[Category B]</v>
      </c>
      <c r="L525" s="181">
        <f>D525</f>
        <v>0</v>
      </c>
    </row>
    <row r="526" spans="1:12" s="49" customFormat="1" ht="27.95" customHeight="1" x14ac:dyDescent="0.2">
      <c r="B526" s="96"/>
      <c r="C526" s="96"/>
      <c r="D526" s="96"/>
      <c r="E526" s="96"/>
      <c r="F526" s="83" t="s">
        <v>104</v>
      </c>
      <c r="G526" s="60" t="s">
        <v>145</v>
      </c>
      <c r="H526" s="117">
        <v>0</v>
      </c>
      <c r="I526" s="62"/>
      <c r="J526" s="47"/>
      <c r="K526" s="183"/>
      <c r="L526" s="179"/>
    </row>
    <row r="527" spans="1:12" s="49" customFormat="1" ht="27.95" customHeight="1" x14ac:dyDescent="0.2">
      <c r="B527" s="96"/>
      <c r="C527" s="96"/>
      <c r="D527" s="96"/>
      <c r="E527" s="96"/>
      <c r="F527" s="83" t="s">
        <v>104</v>
      </c>
      <c r="G527" s="60" t="s">
        <v>145</v>
      </c>
      <c r="H527" s="117">
        <v>0</v>
      </c>
      <c r="I527" s="62"/>
      <c r="J527" s="47"/>
      <c r="K527" s="183"/>
      <c r="L527" s="179"/>
    </row>
    <row r="528" spans="1:12" s="49" customFormat="1" ht="27.95" customHeight="1" x14ac:dyDescent="0.2">
      <c r="B528" s="96"/>
      <c r="C528" s="96"/>
      <c r="D528" s="96"/>
      <c r="E528" s="96"/>
      <c r="F528" s="83" t="s">
        <v>104</v>
      </c>
      <c r="G528" s="60" t="s">
        <v>145</v>
      </c>
      <c r="H528" s="117">
        <v>0</v>
      </c>
      <c r="I528" s="62"/>
      <c r="J528" s="47"/>
      <c r="K528" s="183"/>
      <c r="L528" s="179"/>
    </row>
    <row r="529" spans="1:12" s="49" customFormat="1" ht="27.95" customHeight="1" x14ac:dyDescent="0.2">
      <c r="B529" s="96"/>
      <c r="C529" s="96"/>
      <c r="D529" s="96"/>
      <c r="E529" s="96"/>
      <c r="F529" s="282" t="s">
        <v>159</v>
      </c>
      <c r="G529" s="283"/>
      <c r="H529" s="135">
        <f>SUM(H520:H528)</f>
        <v>0</v>
      </c>
      <c r="I529" s="136"/>
      <c r="J529" s="67"/>
      <c r="K529" s="182"/>
      <c r="L529" s="179"/>
    </row>
    <row r="530" spans="1:12" s="49" customFormat="1" ht="27.95" customHeight="1" thickBot="1" x14ac:dyDescent="0.25">
      <c r="B530" s="96"/>
      <c r="C530" s="96"/>
      <c r="D530" s="96"/>
      <c r="E530" s="96"/>
      <c r="F530" s="278" t="s">
        <v>160</v>
      </c>
      <c r="G530" s="279"/>
      <c r="H530" s="138">
        <f>SUM(H529,H519)</f>
        <v>0</v>
      </c>
      <c r="I530" s="139"/>
      <c r="J530" s="67"/>
      <c r="K530" s="182"/>
      <c r="L530" s="184"/>
    </row>
    <row r="531" spans="1:12" s="49" customFormat="1" ht="27.95" customHeight="1" thickBot="1" x14ac:dyDescent="0.25">
      <c r="A531" s="59"/>
      <c r="H531" s="8"/>
      <c r="J531" s="48"/>
      <c r="K531" s="185"/>
      <c r="L531" s="180"/>
    </row>
    <row r="532" spans="1:12" s="49" customFormat="1" ht="27.95" customHeight="1" x14ac:dyDescent="0.2">
      <c r="A532" s="59">
        <f>(ROW()-3)/Offset_Consultants+1</f>
        <v>34.0625</v>
      </c>
      <c r="B532" s="263" t="s">
        <v>137</v>
      </c>
      <c r="C532" s="264"/>
      <c r="D532" s="265"/>
      <c r="E532" s="102"/>
      <c r="F532" s="263" t="s">
        <v>138</v>
      </c>
      <c r="G532" s="264"/>
      <c r="H532" s="264"/>
      <c r="I532" s="58" t="s">
        <v>128</v>
      </c>
      <c r="J532" s="67"/>
      <c r="K532" s="182"/>
      <c r="L532" s="179"/>
    </row>
    <row r="533" spans="1:12" s="49" customFormat="1" ht="27.95" customHeight="1" x14ac:dyDescent="0.2">
      <c r="B533" s="276" t="s">
        <v>187</v>
      </c>
      <c r="C533" s="277"/>
      <c r="D533" s="211"/>
      <c r="E533" s="102"/>
      <c r="F533" s="276" t="s">
        <v>152</v>
      </c>
      <c r="G533" s="277"/>
      <c r="H533" s="99"/>
      <c r="I533" s="61"/>
      <c r="J533" s="47"/>
      <c r="K533" s="183"/>
      <c r="L533" s="179"/>
    </row>
    <row r="534" spans="1:12" s="49" customFormat="1" ht="27.95" customHeight="1" x14ac:dyDescent="0.2">
      <c r="B534" s="276" t="s">
        <v>153</v>
      </c>
      <c r="C534" s="277"/>
      <c r="D534" s="211"/>
      <c r="E534" s="102"/>
      <c r="F534" s="276" t="s">
        <v>154</v>
      </c>
      <c r="G534" s="277"/>
      <c r="H534" s="100"/>
      <c r="I534" s="62"/>
      <c r="J534" s="47"/>
      <c r="K534" s="183"/>
      <c r="L534" s="179"/>
    </row>
    <row r="535" spans="1:12" s="49" customFormat="1" ht="27.95" customHeight="1" x14ac:dyDescent="0.2">
      <c r="B535" s="276" t="s">
        <v>155</v>
      </c>
      <c r="C535" s="277"/>
      <c r="D535" s="211"/>
      <c r="E535" s="102"/>
      <c r="F535" s="268" t="s">
        <v>156</v>
      </c>
      <c r="G535" s="269"/>
      <c r="H535" s="116">
        <f>H534*H533</f>
        <v>0</v>
      </c>
      <c r="I535" s="63"/>
      <c r="J535" s="67"/>
      <c r="K535" s="182"/>
      <c r="L535" s="179"/>
    </row>
    <row r="536" spans="1:12" s="49" customFormat="1" ht="27.95" customHeight="1" x14ac:dyDescent="0.2">
      <c r="B536" s="276" t="s">
        <v>157</v>
      </c>
      <c r="C536" s="277"/>
      <c r="D536" s="211"/>
      <c r="E536" s="102"/>
      <c r="F536" s="276" t="s">
        <v>103</v>
      </c>
      <c r="G536" s="277"/>
      <c r="H536" s="117">
        <v>0</v>
      </c>
      <c r="I536" s="62"/>
      <c r="J536" s="47"/>
      <c r="K536" s="183"/>
      <c r="L536" s="179"/>
    </row>
    <row r="537" spans="1:12" s="49" customFormat="1" ht="27.95" customHeight="1" thickBot="1" x14ac:dyDescent="0.25">
      <c r="B537" s="280" t="s">
        <v>143</v>
      </c>
      <c r="C537" s="281"/>
      <c r="D537" s="212"/>
      <c r="E537" s="102"/>
      <c r="F537" s="276" t="s">
        <v>158</v>
      </c>
      <c r="G537" s="277"/>
      <c r="H537" s="117">
        <v>0</v>
      </c>
      <c r="I537" s="62"/>
      <c r="J537" s="47"/>
      <c r="K537" s="183"/>
      <c r="L537" s="179"/>
    </row>
    <row r="538" spans="1:12" s="49" customFormat="1" ht="27.95" customHeight="1" thickBot="1" x14ac:dyDescent="0.25">
      <c r="B538" s="263" t="s">
        <v>129</v>
      </c>
      <c r="C538" s="264"/>
      <c r="D538" s="265"/>
      <c r="E538" s="96"/>
      <c r="F538" s="276" t="s">
        <v>102</v>
      </c>
      <c r="G538" s="277"/>
      <c r="H538" s="117">
        <v>0</v>
      </c>
      <c r="I538" s="62"/>
      <c r="J538" s="47"/>
      <c r="K538" s="183"/>
      <c r="L538" s="179"/>
    </row>
    <row r="539" spans="1:12" s="49" customFormat="1" ht="27.95" customHeight="1" x14ac:dyDescent="0.2">
      <c r="B539" s="173" t="s">
        <v>130</v>
      </c>
      <c r="C539" s="174" t="s">
        <v>131</v>
      </c>
      <c r="D539" s="174" t="s">
        <v>146</v>
      </c>
      <c r="E539" s="96"/>
      <c r="F539" s="83" t="s">
        <v>144</v>
      </c>
      <c r="G539" s="60" t="s">
        <v>145</v>
      </c>
      <c r="H539" s="117">
        <v>0</v>
      </c>
      <c r="I539" s="62"/>
      <c r="J539" s="47"/>
      <c r="K539" s="183"/>
      <c r="L539" s="179"/>
    </row>
    <row r="540" spans="1:12" s="49" customFormat="1" ht="27.95" customHeight="1" x14ac:dyDescent="0.2">
      <c r="B540" s="216" t="s">
        <v>176</v>
      </c>
      <c r="C540" s="195">
        <v>0</v>
      </c>
      <c r="D540" s="137">
        <f>C540*H546</f>
        <v>0</v>
      </c>
      <c r="E540" s="96"/>
      <c r="F540" s="83" t="s">
        <v>104</v>
      </c>
      <c r="G540" s="60" t="s">
        <v>145</v>
      </c>
      <c r="H540" s="117">
        <v>0</v>
      </c>
      <c r="I540" s="62"/>
      <c r="J540" s="47"/>
      <c r="K540" s="179" t="str">
        <f>B540</f>
        <v>[Category A]</v>
      </c>
      <c r="L540" s="181">
        <f>D540</f>
        <v>0</v>
      </c>
    </row>
    <row r="541" spans="1:12" s="49" customFormat="1" ht="27.95" customHeight="1" thickBot="1" x14ac:dyDescent="0.25">
      <c r="B541" s="217" t="s">
        <v>177</v>
      </c>
      <c r="C541" s="195">
        <v>0</v>
      </c>
      <c r="D541" s="137">
        <f>C541*H546</f>
        <v>0</v>
      </c>
      <c r="E541" s="96"/>
      <c r="F541" s="83" t="s">
        <v>104</v>
      </c>
      <c r="G541" s="60" t="s">
        <v>145</v>
      </c>
      <c r="H541" s="117">
        <v>0</v>
      </c>
      <c r="I541" s="62"/>
      <c r="J541" s="47"/>
      <c r="K541" s="179" t="str">
        <f>B541</f>
        <v>[Category B]</v>
      </c>
      <c r="L541" s="181">
        <f>D541</f>
        <v>0</v>
      </c>
    </row>
    <row r="542" spans="1:12" s="49" customFormat="1" ht="27.95" customHeight="1" x14ac:dyDescent="0.2">
      <c r="B542" s="96"/>
      <c r="C542" s="96"/>
      <c r="D542" s="96"/>
      <c r="E542" s="96"/>
      <c r="F542" s="83" t="s">
        <v>104</v>
      </c>
      <c r="G542" s="60" t="s">
        <v>145</v>
      </c>
      <c r="H542" s="117">
        <v>0</v>
      </c>
      <c r="I542" s="62"/>
      <c r="J542" s="47"/>
      <c r="K542" s="183"/>
      <c r="L542" s="179"/>
    </row>
    <row r="543" spans="1:12" s="49" customFormat="1" ht="27.95" customHeight="1" x14ac:dyDescent="0.2">
      <c r="B543" s="96"/>
      <c r="C543" s="96"/>
      <c r="D543" s="96"/>
      <c r="E543" s="96"/>
      <c r="F543" s="83" t="s">
        <v>104</v>
      </c>
      <c r="G543" s="60" t="s">
        <v>145</v>
      </c>
      <c r="H543" s="117">
        <v>0</v>
      </c>
      <c r="I543" s="62"/>
      <c r="J543" s="47"/>
      <c r="K543" s="183"/>
      <c r="L543" s="179"/>
    </row>
    <row r="544" spans="1:12" s="49" customFormat="1" ht="27.95" customHeight="1" x14ac:dyDescent="0.2">
      <c r="B544" s="96"/>
      <c r="C544" s="96"/>
      <c r="D544" s="96"/>
      <c r="E544" s="96"/>
      <c r="F544" s="83" t="s">
        <v>104</v>
      </c>
      <c r="G544" s="60" t="s">
        <v>145</v>
      </c>
      <c r="H544" s="117">
        <v>0</v>
      </c>
      <c r="I544" s="62"/>
      <c r="J544" s="47"/>
      <c r="K544" s="183"/>
      <c r="L544" s="179"/>
    </row>
    <row r="545" spans="1:12" s="49" customFormat="1" ht="27.95" customHeight="1" x14ac:dyDescent="0.2">
      <c r="B545" s="96"/>
      <c r="C545" s="96"/>
      <c r="D545" s="96"/>
      <c r="E545" s="96"/>
      <c r="F545" s="282" t="s">
        <v>159</v>
      </c>
      <c r="G545" s="283"/>
      <c r="H545" s="135">
        <f>SUM(H536:H544)</f>
        <v>0</v>
      </c>
      <c r="I545" s="136"/>
      <c r="J545" s="67"/>
      <c r="K545" s="182"/>
      <c r="L545" s="179"/>
    </row>
    <row r="546" spans="1:12" s="49" customFormat="1" ht="27.95" customHeight="1" thickBot="1" x14ac:dyDescent="0.25">
      <c r="B546" s="96"/>
      <c r="C546" s="96"/>
      <c r="D546" s="96"/>
      <c r="E546" s="96"/>
      <c r="F546" s="278" t="s">
        <v>160</v>
      </c>
      <c r="G546" s="279"/>
      <c r="H546" s="138">
        <f>SUM(H545,H535)</f>
        <v>0</v>
      </c>
      <c r="I546" s="139"/>
      <c r="J546" s="67"/>
      <c r="K546" s="182"/>
      <c r="L546" s="184"/>
    </row>
    <row r="547" spans="1:12" s="49" customFormat="1" ht="27.95" customHeight="1" thickBot="1" x14ac:dyDescent="0.25">
      <c r="A547" s="59"/>
      <c r="H547" s="8"/>
      <c r="J547" s="48"/>
      <c r="K547" s="185"/>
      <c r="L547" s="180"/>
    </row>
    <row r="548" spans="1:12" s="49" customFormat="1" ht="27.95" customHeight="1" x14ac:dyDescent="0.2">
      <c r="A548" s="59">
        <f>(ROW()-3)/Offset_Consultants+1</f>
        <v>35.0625</v>
      </c>
      <c r="B548" s="263" t="s">
        <v>137</v>
      </c>
      <c r="C548" s="264"/>
      <c r="D548" s="265"/>
      <c r="E548" s="102"/>
      <c r="F548" s="263" t="s">
        <v>138</v>
      </c>
      <c r="G548" s="264"/>
      <c r="H548" s="264"/>
      <c r="I548" s="58" t="s">
        <v>128</v>
      </c>
      <c r="J548" s="67"/>
      <c r="K548" s="182"/>
      <c r="L548" s="179"/>
    </row>
    <row r="549" spans="1:12" s="49" customFormat="1" ht="27.95" customHeight="1" x14ac:dyDescent="0.2">
      <c r="B549" s="276" t="s">
        <v>187</v>
      </c>
      <c r="C549" s="277"/>
      <c r="D549" s="211"/>
      <c r="E549" s="102"/>
      <c r="F549" s="276" t="s">
        <v>152</v>
      </c>
      <c r="G549" s="277"/>
      <c r="H549" s="99"/>
      <c r="I549" s="61"/>
      <c r="J549" s="47"/>
      <c r="K549" s="183"/>
      <c r="L549" s="179"/>
    </row>
    <row r="550" spans="1:12" s="49" customFormat="1" ht="27.95" customHeight="1" x14ac:dyDescent="0.2">
      <c r="B550" s="276" t="s">
        <v>153</v>
      </c>
      <c r="C550" s="277"/>
      <c r="D550" s="211"/>
      <c r="E550" s="102"/>
      <c r="F550" s="276" t="s">
        <v>154</v>
      </c>
      <c r="G550" s="277"/>
      <c r="H550" s="100"/>
      <c r="I550" s="62"/>
      <c r="J550" s="47"/>
      <c r="K550" s="183"/>
      <c r="L550" s="179"/>
    </row>
    <row r="551" spans="1:12" s="49" customFormat="1" ht="27.95" customHeight="1" x14ac:dyDescent="0.2">
      <c r="B551" s="276" t="s">
        <v>155</v>
      </c>
      <c r="C551" s="277"/>
      <c r="D551" s="211"/>
      <c r="E551" s="102"/>
      <c r="F551" s="268" t="s">
        <v>156</v>
      </c>
      <c r="G551" s="269"/>
      <c r="H551" s="116">
        <f>H550*H549</f>
        <v>0</v>
      </c>
      <c r="I551" s="63"/>
      <c r="J551" s="67"/>
      <c r="K551" s="182"/>
      <c r="L551" s="179"/>
    </row>
    <row r="552" spans="1:12" s="49" customFormat="1" ht="27.95" customHeight="1" x14ac:dyDescent="0.2">
      <c r="B552" s="276" t="s">
        <v>157</v>
      </c>
      <c r="C552" s="277"/>
      <c r="D552" s="211"/>
      <c r="E552" s="102"/>
      <c r="F552" s="276" t="s">
        <v>103</v>
      </c>
      <c r="G552" s="277"/>
      <c r="H552" s="117">
        <v>0</v>
      </c>
      <c r="I552" s="62"/>
      <c r="J552" s="47"/>
      <c r="K552" s="183"/>
      <c r="L552" s="179"/>
    </row>
    <row r="553" spans="1:12" s="49" customFormat="1" ht="27.95" customHeight="1" thickBot="1" x14ac:dyDescent="0.25">
      <c r="B553" s="280" t="s">
        <v>143</v>
      </c>
      <c r="C553" s="281"/>
      <c r="D553" s="212"/>
      <c r="E553" s="102"/>
      <c r="F553" s="276" t="s">
        <v>158</v>
      </c>
      <c r="G553" s="277"/>
      <c r="H553" s="117">
        <v>0</v>
      </c>
      <c r="I553" s="62"/>
      <c r="J553" s="47"/>
      <c r="K553" s="183"/>
      <c r="L553" s="179"/>
    </row>
    <row r="554" spans="1:12" s="49" customFormat="1" ht="27.95" customHeight="1" thickBot="1" x14ac:dyDescent="0.25">
      <c r="B554" s="263" t="s">
        <v>129</v>
      </c>
      <c r="C554" s="264"/>
      <c r="D554" s="265"/>
      <c r="E554" s="96"/>
      <c r="F554" s="276" t="s">
        <v>102</v>
      </c>
      <c r="G554" s="277"/>
      <c r="H554" s="117">
        <v>0</v>
      </c>
      <c r="I554" s="62"/>
      <c r="J554" s="47"/>
      <c r="K554" s="183"/>
      <c r="L554" s="179"/>
    </row>
    <row r="555" spans="1:12" s="49" customFormat="1" ht="27.95" customHeight="1" x14ac:dyDescent="0.2">
      <c r="B555" s="173" t="s">
        <v>130</v>
      </c>
      <c r="C555" s="174" t="s">
        <v>131</v>
      </c>
      <c r="D555" s="174" t="s">
        <v>146</v>
      </c>
      <c r="E555" s="96"/>
      <c r="F555" s="83" t="s">
        <v>144</v>
      </c>
      <c r="G555" s="60" t="s">
        <v>145</v>
      </c>
      <c r="H555" s="117">
        <v>0</v>
      </c>
      <c r="I555" s="62"/>
      <c r="J555" s="47"/>
      <c r="K555" s="183"/>
      <c r="L555" s="179"/>
    </row>
    <row r="556" spans="1:12" s="49" customFormat="1" ht="27.95" customHeight="1" x14ac:dyDescent="0.2">
      <c r="B556" s="216" t="s">
        <v>176</v>
      </c>
      <c r="C556" s="195">
        <v>0</v>
      </c>
      <c r="D556" s="137">
        <f>C556*H562</f>
        <v>0</v>
      </c>
      <c r="E556" s="96"/>
      <c r="F556" s="83" t="s">
        <v>104</v>
      </c>
      <c r="G556" s="60" t="s">
        <v>145</v>
      </c>
      <c r="H556" s="117">
        <v>0</v>
      </c>
      <c r="I556" s="62"/>
      <c r="J556" s="47"/>
      <c r="K556" s="179" t="str">
        <f>B556</f>
        <v>[Category A]</v>
      </c>
      <c r="L556" s="181">
        <f>D556</f>
        <v>0</v>
      </c>
    </row>
    <row r="557" spans="1:12" s="49" customFormat="1" ht="27.95" customHeight="1" thickBot="1" x14ac:dyDescent="0.25">
      <c r="B557" s="217" t="s">
        <v>177</v>
      </c>
      <c r="C557" s="195">
        <v>0</v>
      </c>
      <c r="D557" s="137">
        <f>C557*H562</f>
        <v>0</v>
      </c>
      <c r="E557" s="96"/>
      <c r="F557" s="83" t="s">
        <v>104</v>
      </c>
      <c r="G557" s="60" t="s">
        <v>145</v>
      </c>
      <c r="H557" s="117">
        <v>0</v>
      </c>
      <c r="I557" s="62"/>
      <c r="J557" s="47"/>
      <c r="K557" s="179" t="str">
        <f>B557</f>
        <v>[Category B]</v>
      </c>
      <c r="L557" s="181">
        <f>D557</f>
        <v>0</v>
      </c>
    </row>
    <row r="558" spans="1:12" s="49" customFormat="1" ht="27.95" customHeight="1" x14ac:dyDescent="0.2">
      <c r="B558" s="96"/>
      <c r="C558" s="96"/>
      <c r="D558" s="96"/>
      <c r="E558" s="96"/>
      <c r="F558" s="83" t="s">
        <v>104</v>
      </c>
      <c r="G558" s="60" t="s">
        <v>145</v>
      </c>
      <c r="H558" s="117">
        <v>0</v>
      </c>
      <c r="I558" s="62"/>
      <c r="J558" s="47"/>
      <c r="K558" s="183"/>
      <c r="L558" s="179"/>
    </row>
    <row r="559" spans="1:12" s="49" customFormat="1" ht="27.95" customHeight="1" x14ac:dyDescent="0.2">
      <c r="B559" s="96"/>
      <c r="C559" s="96"/>
      <c r="D559" s="96"/>
      <c r="E559" s="96"/>
      <c r="F559" s="83" t="s">
        <v>104</v>
      </c>
      <c r="G559" s="60" t="s">
        <v>145</v>
      </c>
      <c r="H559" s="117">
        <v>0</v>
      </c>
      <c r="I559" s="62"/>
      <c r="J559" s="47"/>
      <c r="K559" s="183"/>
      <c r="L559" s="179"/>
    </row>
    <row r="560" spans="1:12" s="49" customFormat="1" ht="27.95" customHeight="1" x14ac:dyDescent="0.2">
      <c r="B560" s="96"/>
      <c r="C560" s="96"/>
      <c r="D560" s="96"/>
      <c r="E560" s="96"/>
      <c r="F560" s="83" t="s">
        <v>104</v>
      </c>
      <c r="G560" s="60" t="s">
        <v>145</v>
      </c>
      <c r="H560" s="117">
        <v>0</v>
      </c>
      <c r="I560" s="62"/>
      <c r="J560" s="47"/>
      <c r="K560" s="183"/>
      <c r="L560" s="179"/>
    </row>
    <row r="561" spans="1:12" s="49" customFormat="1" ht="27.95" customHeight="1" x14ac:dyDescent="0.2">
      <c r="B561" s="96"/>
      <c r="C561" s="96"/>
      <c r="D561" s="96"/>
      <c r="E561" s="96"/>
      <c r="F561" s="282" t="s">
        <v>159</v>
      </c>
      <c r="G561" s="283"/>
      <c r="H561" s="135">
        <f>SUM(H552:H560)</f>
        <v>0</v>
      </c>
      <c r="I561" s="136"/>
      <c r="J561" s="67"/>
      <c r="K561" s="182"/>
      <c r="L561" s="179"/>
    </row>
    <row r="562" spans="1:12" s="49" customFormat="1" ht="27.95" customHeight="1" thickBot="1" x14ac:dyDescent="0.25">
      <c r="B562" s="96"/>
      <c r="C562" s="96"/>
      <c r="D562" s="96"/>
      <c r="E562" s="96"/>
      <c r="F562" s="278" t="s">
        <v>160</v>
      </c>
      <c r="G562" s="279"/>
      <c r="H562" s="138">
        <f>SUM(H561,H551)</f>
        <v>0</v>
      </c>
      <c r="I562" s="139"/>
      <c r="J562" s="67"/>
      <c r="K562" s="182"/>
      <c r="L562" s="184"/>
    </row>
    <row r="563" spans="1:12" s="49" customFormat="1" ht="27.95" customHeight="1" thickBot="1" x14ac:dyDescent="0.25">
      <c r="A563" s="59"/>
      <c r="H563" s="8"/>
      <c r="J563" s="48"/>
      <c r="K563" s="185"/>
      <c r="L563" s="180"/>
    </row>
    <row r="564" spans="1:12" s="49" customFormat="1" ht="27.95" customHeight="1" x14ac:dyDescent="0.2">
      <c r="A564" s="59">
        <f>(ROW()-3)/Offset_Consultants+1</f>
        <v>36.0625</v>
      </c>
      <c r="B564" s="263" t="s">
        <v>137</v>
      </c>
      <c r="C564" s="264"/>
      <c r="D564" s="265"/>
      <c r="E564" s="102"/>
      <c r="F564" s="263" t="s">
        <v>138</v>
      </c>
      <c r="G564" s="264"/>
      <c r="H564" s="264"/>
      <c r="I564" s="58" t="s">
        <v>128</v>
      </c>
      <c r="J564" s="67"/>
      <c r="K564" s="182"/>
      <c r="L564" s="179"/>
    </row>
    <row r="565" spans="1:12" s="49" customFormat="1" ht="27.95" customHeight="1" x14ac:dyDescent="0.2">
      <c r="B565" s="276" t="s">
        <v>187</v>
      </c>
      <c r="C565" s="277"/>
      <c r="D565" s="211"/>
      <c r="E565" s="102"/>
      <c r="F565" s="276" t="s">
        <v>152</v>
      </c>
      <c r="G565" s="277"/>
      <c r="H565" s="99"/>
      <c r="I565" s="61"/>
      <c r="J565" s="47"/>
      <c r="K565" s="183"/>
      <c r="L565" s="179"/>
    </row>
    <row r="566" spans="1:12" s="49" customFormat="1" ht="27.95" customHeight="1" x14ac:dyDescent="0.2">
      <c r="B566" s="276" t="s">
        <v>153</v>
      </c>
      <c r="C566" s="277"/>
      <c r="D566" s="211"/>
      <c r="E566" s="102"/>
      <c r="F566" s="276" t="s">
        <v>154</v>
      </c>
      <c r="G566" s="277"/>
      <c r="H566" s="100"/>
      <c r="I566" s="62"/>
      <c r="J566" s="47"/>
      <c r="K566" s="183"/>
      <c r="L566" s="179"/>
    </row>
    <row r="567" spans="1:12" s="49" customFormat="1" ht="27.95" customHeight="1" x14ac:dyDescent="0.2">
      <c r="B567" s="276" t="s">
        <v>155</v>
      </c>
      <c r="C567" s="277"/>
      <c r="D567" s="211"/>
      <c r="E567" s="102"/>
      <c r="F567" s="268" t="s">
        <v>156</v>
      </c>
      <c r="G567" s="269"/>
      <c r="H567" s="116">
        <f>H566*H565</f>
        <v>0</v>
      </c>
      <c r="I567" s="63"/>
      <c r="J567" s="67"/>
      <c r="K567" s="182"/>
      <c r="L567" s="179"/>
    </row>
    <row r="568" spans="1:12" s="49" customFormat="1" ht="27.95" customHeight="1" x14ac:dyDescent="0.2">
      <c r="B568" s="276" t="s">
        <v>157</v>
      </c>
      <c r="C568" s="277"/>
      <c r="D568" s="211"/>
      <c r="E568" s="102"/>
      <c r="F568" s="276" t="s">
        <v>103</v>
      </c>
      <c r="G568" s="277"/>
      <c r="H568" s="117">
        <v>0</v>
      </c>
      <c r="I568" s="62"/>
      <c r="J568" s="47"/>
      <c r="K568" s="183"/>
      <c r="L568" s="179"/>
    </row>
    <row r="569" spans="1:12" s="49" customFormat="1" ht="27.95" customHeight="1" thickBot="1" x14ac:dyDescent="0.25">
      <c r="B569" s="280" t="s">
        <v>143</v>
      </c>
      <c r="C569" s="281"/>
      <c r="D569" s="212"/>
      <c r="E569" s="102"/>
      <c r="F569" s="276" t="s">
        <v>158</v>
      </c>
      <c r="G569" s="277"/>
      <c r="H569" s="117">
        <v>0</v>
      </c>
      <c r="I569" s="62"/>
      <c r="J569" s="47"/>
      <c r="K569" s="183"/>
      <c r="L569" s="179"/>
    </row>
    <row r="570" spans="1:12" s="49" customFormat="1" ht="27.95" customHeight="1" thickBot="1" x14ac:dyDescent="0.25">
      <c r="B570" s="263" t="s">
        <v>129</v>
      </c>
      <c r="C570" s="264"/>
      <c r="D570" s="265"/>
      <c r="E570" s="96"/>
      <c r="F570" s="276" t="s">
        <v>102</v>
      </c>
      <c r="G570" s="277"/>
      <c r="H570" s="117">
        <v>0</v>
      </c>
      <c r="I570" s="62"/>
      <c r="J570" s="47"/>
      <c r="K570" s="183"/>
      <c r="L570" s="179"/>
    </row>
    <row r="571" spans="1:12" s="49" customFormat="1" ht="27.95" customHeight="1" x14ac:dyDescent="0.2">
      <c r="B571" s="173" t="s">
        <v>130</v>
      </c>
      <c r="C571" s="174" t="s">
        <v>131</v>
      </c>
      <c r="D571" s="174" t="s">
        <v>146</v>
      </c>
      <c r="E571" s="96"/>
      <c r="F571" s="83" t="s">
        <v>144</v>
      </c>
      <c r="G571" s="60" t="s">
        <v>145</v>
      </c>
      <c r="H571" s="117">
        <v>0</v>
      </c>
      <c r="I571" s="62"/>
      <c r="J571" s="47"/>
      <c r="K571" s="183"/>
      <c r="L571" s="179"/>
    </row>
    <row r="572" spans="1:12" s="49" customFormat="1" ht="27.95" customHeight="1" x14ac:dyDescent="0.2">
      <c r="B572" s="216" t="s">
        <v>176</v>
      </c>
      <c r="C572" s="195">
        <v>0</v>
      </c>
      <c r="D572" s="137">
        <f>C572*H578</f>
        <v>0</v>
      </c>
      <c r="E572" s="96"/>
      <c r="F572" s="83" t="s">
        <v>104</v>
      </c>
      <c r="G572" s="60" t="s">
        <v>145</v>
      </c>
      <c r="H572" s="117">
        <v>0</v>
      </c>
      <c r="I572" s="62"/>
      <c r="J572" s="47"/>
      <c r="K572" s="179" t="str">
        <f>B572</f>
        <v>[Category A]</v>
      </c>
      <c r="L572" s="181">
        <f>D572</f>
        <v>0</v>
      </c>
    </row>
    <row r="573" spans="1:12" s="49" customFormat="1" ht="27.95" customHeight="1" thickBot="1" x14ac:dyDescent="0.25">
      <c r="B573" s="217" t="s">
        <v>177</v>
      </c>
      <c r="C573" s="195">
        <v>0</v>
      </c>
      <c r="D573" s="137">
        <f>C573*H578</f>
        <v>0</v>
      </c>
      <c r="E573" s="96"/>
      <c r="F573" s="83" t="s">
        <v>104</v>
      </c>
      <c r="G573" s="60" t="s">
        <v>145</v>
      </c>
      <c r="H573" s="117">
        <v>0</v>
      </c>
      <c r="I573" s="62"/>
      <c r="J573" s="47"/>
      <c r="K573" s="179" t="str">
        <f>B573</f>
        <v>[Category B]</v>
      </c>
      <c r="L573" s="181">
        <f>D573</f>
        <v>0</v>
      </c>
    </row>
    <row r="574" spans="1:12" s="49" customFormat="1" ht="27.95" customHeight="1" x14ac:dyDescent="0.2">
      <c r="B574" s="96"/>
      <c r="C574" s="96"/>
      <c r="D574" s="96"/>
      <c r="E574" s="96"/>
      <c r="F574" s="83" t="s">
        <v>104</v>
      </c>
      <c r="G574" s="60" t="s">
        <v>145</v>
      </c>
      <c r="H574" s="117">
        <v>0</v>
      </c>
      <c r="I574" s="62"/>
      <c r="J574" s="47"/>
      <c r="K574" s="183"/>
      <c r="L574" s="179"/>
    </row>
    <row r="575" spans="1:12" s="49" customFormat="1" ht="27.95" customHeight="1" x14ac:dyDescent="0.2">
      <c r="B575" s="96"/>
      <c r="C575" s="96"/>
      <c r="D575" s="96"/>
      <c r="E575" s="96"/>
      <c r="F575" s="83" t="s">
        <v>104</v>
      </c>
      <c r="G575" s="60" t="s">
        <v>145</v>
      </c>
      <c r="H575" s="117">
        <v>0</v>
      </c>
      <c r="I575" s="62"/>
      <c r="J575" s="47"/>
      <c r="K575" s="183"/>
      <c r="L575" s="179"/>
    </row>
    <row r="576" spans="1:12" s="49" customFormat="1" ht="27.95" customHeight="1" x14ac:dyDescent="0.2">
      <c r="B576" s="96"/>
      <c r="C576" s="96"/>
      <c r="D576" s="96"/>
      <c r="E576" s="96"/>
      <c r="F576" s="83" t="s">
        <v>104</v>
      </c>
      <c r="G576" s="60" t="s">
        <v>145</v>
      </c>
      <c r="H576" s="117">
        <v>0</v>
      </c>
      <c r="I576" s="62"/>
      <c r="J576" s="47"/>
      <c r="K576" s="183"/>
      <c r="L576" s="179"/>
    </row>
    <row r="577" spans="1:12" s="49" customFormat="1" ht="27.95" customHeight="1" x14ac:dyDescent="0.2">
      <c r="B577" s="96"/>
      <c r="C577" s="96"/>
      <c r="D577" s="96"/>
      <c r="E577" s="96"/>
      <c r="F577" s="282" t="s">
        <v>159</v>
      </c>
      <c r="G577" s="283"/>
      <c r="H577" s="135">
        <f>SUM(H568:H576)</f>
        <v>0</v>
      </c>
      <c r="I577" s="136"/>
      <c r="J577" s="67"/>
      <c r="K577" s="182"/>
      <c r="L577" s="179"/>
    </row>
    <row r="578" spans="1:12" s="49" customFormat="1" ht="27.95" customHeight="1" thickBot="1" x14ac:dyDescent="0.25">
      <c r="B578" s="96"/>
      <c r="C578" s="96"/>
      <c r="D578" s="96"/>
      <c r="E578" s="96"/>
      <c r="F578" s="278" t="s">
        <v>160</v>
      </c>
      <c r="G578" s="279"/>
      <c r="H578" s="138">
        <f>SUM(H577,H567)</f>
        <v>0</v>
      </c>
      <c r="I578" s="139"/>
      <c r="J578" s="67"/>
      <c r="K578" s="182"/>
      <c r="L578" s="184"/>
    </row>
    <row r="579" spans="1:12" s="49" customFormat="1" ht="27.95" customHeight="1" thickBot="1" x14ac:dyDescent="0.25">
      <c r="A579" s="59"/>
      <c r="H579" s="8"/>
      <c r="J579" s="48"/>
      <c r="K579" s="185"/>
      <c r="L579" s="180"/>
    </row>
    <row r="580" spans="1:12" s="49" customFormat="1" ht="27.95" customHeight="1" x14ac:dyDescent="0.2">
      <c r="A580" s="59">
        <f>(ROW()-3)/Offset_Consultants+1</f>
        <v>37.0625</v>
      </c>
      <c r="B580" s="263" t="s">
        <v>137</v>
      </c>
      <c r="C580" s="264"/>
      <c r="D580" s="265"/>
      <c r="E580" s="102"/>
      <c r="F580" s="263" t="s">
        <v>138</v>
      </c>
      <c r="G580" s="264"/>
      <c r="H580" s="264"/>
      <c r="I580" s="58" t="s">
        <v>128</v>
      </c>
      <c r="J580" s="67"/>
      <c r="K580" s="182"/>
      <c r="L580" s="179"/>
    </row>
    <row r="581" spans="1:12" s="49" customFormat="1" ht="27.95" customHeight="1" x14ac:dyDescent="0.2">
      <c r="B581" s="276" t="s">
        <v>187</v>
      </c>
      <c r="C581" s="277"/>
      <c r="D581" s="211"/>
      <c r="E581" s="102"/>
      <c r="F581" s="276" t="s">
        <v>152</v>
      </c>
      <c r="G581" s="277"/>
      <c r="H581" s="99"/>
      <c r="I581" s="61"/>
      <c r="J581" s="47"/>
      <c r="K581" s="183"/>
      <c r="L581" s="179"/>
    </row>
    <row r="582" spans="1:12" s="49" customFormat="1" ht="27.95" customHeight="1" x14ac:dyDescent="0.2">
      <c r="B582" s="276" t="s">
        <v>153</v>
      </c>
      <c r="C582" s="277"/>
      <c r="D582" s="211"/>
      <c r="E582" s="102"/>
      <c r="F582" s="276" t="s">
        <v>154</v>
      </c>
      <c r="G582" s="277"/>
      <c r="H582" s="100"/>
      <c r="I582" s="62"/>
      <c r="J582" s="47"/>
      <c r="K582" s="183"/>
      <c r="L582" s="179"/>
    </row>
    <row r="583" spans="1:12" s="49" customFormat="1" ht="27.95" customHeight="1" x14ac:dyDescent="0.2">
      <c r="B583" s="276" t="s">
        <v>155</v>
      </c>
      <c r="C583" s="277"/>
      <c r="D583" s="211"/>
      <c r="E583" s="102"/>
      <c r="F583" s="268" t="s">
        <v>156</v>
      </c>
      <c r="G583" s="269"/>
      <c r="H583" s="116">
        <f>H582*H581</f>
        <v>0</v>
      </c>
      <c r="I583" s="63"/>
      <c r="J583" s="67"/>
      <c r="K583" s="182"/>
      <c r="L583" s="179"/>
    </row>
    <row r="584" spans="1:12" s="49" customFormat="1" ht="27.95" customHeight="1" x14ac:dyDescent="0.2">
      <c r="B584" s="276" t="s">
        <v>157</v>
      </c>
      <c r="C584" s="277"/>
      <c r="D584" s="211"/>
      <c r="E584" s="102"/>
      <c r="F584" s="276" t="s">
        <v>103</v>
      </c>
      <c r="G584" s="277"/>
      <c r="H584" s="117">
        <v>0</v>
      </c>
      <c r="I584" s="62"/>
      <c r="J584" s="47"/>
      <c r="K584" s="183"/>
      <c r="L584" s="179"/>
    </row>
    <row r="585" spans="1:12" s="49" customFormat="1" ht="27.95" customHeight="1" thickBot="1" x14ac:dyDescent="0.25">
      <c r="B585" s="280" t="s">
        <v>143</v>
      </c>
      <c r="C585" s="281"/>
      <c r="D585" s="212"/>
      <c r="E585" s="102"/>
      <c r="F585" s="276" t="s">
        <v>158</v>
      </c>
      <c r="G585" s="277"/>
      <c r="H585" s="117">
        <v>0</v>
      </c>
      <c r="I585" s="62"/>
      <c r="J585" s="47"/>
      <c r="K585" s="183"/>
      <c r="L585" s="179"/>
    </row>
    <row r="586" spans="1:12" s="49" customFormat="1" ht="27.95" customHeight="1" thickBot="1" x14ac:dyDescent="0.25">
      <c r="B586" s="263" t="s">
        <v>129</v>
      </c>
      <c r="C586" s="264"/>
      <c r="D586" s="265"/>
      <c r="E586" s="96"/>
      <c r="F586" s="276" t="s">
        <v>102</v>
      </c>
      <c r="G586" s="277"/>
      <c r="H586" s="117">
        <v>0</v>
      </c>
      <c r="I586" s="62"/>
      <c r="J586" s="47"/>
      <c r="K586" s="183"/>
      <c r="L586" s="179"/>
    </row>
    <row r="587" spans="1:12" s="49" customFormat="1" ht="27.95" customHeight="1" x14ac:dyDescent="0.2">
      <c r="B587" s="173" t="s">
        <v>130</v>
      </c>
      <c r="C587" s="174" t="s">
        <v>131</v>
      </c>
      <c r="D587" s="174" t="s">
        <v>146</v>
      </c>
      <c r="E587" s="96"/>
      <c r="F587" s="83" t="s">
        <v>144</v>
      </c>
      <c r="G587" s="60" t="s">
        <v>145</v>
      </c>
      <c r="H587" s="117">
        <v>0</v>
      </c>
      <c r="I587" s="62"/>
      <c r="J587" s="47"/>
      <c r="K587" s="183"/>
      <c r="L587" s="179"/>
    </row>
    <row r="588" spans="1:12" s="49" customFormat="1" ht="27.95" customHeight="1" x14ac:dyDescent="0.2">
      <c r="B588" s="216" t="s">
        <v>176</v>
      </c>
      <c r="C588" s="195">
        <v>0</v>
      </c>
      <c r="D588" s="137">
        <f>C588*H594</f>
        <v>0</v>
      </c>
      <c r="E588" s="96"/>
      <c r="F588" s="83" t="s">
        <v>104</v>
      </c>
      <c r="G588" s="60" t="s">
        <v>145</v>
      </c>
      <c r="H588" s="117">
        <v>0</v>
      </c>
      <c r="I588" s="62"/>
      <c r="J588" s="47"/>
      <c r="K588" s="179" t="str">
        <f>B588</f>
        <v>[Category A]</v>
      </c>
      <c r="L588" s="181">
        <f>D588</f>
        <v>0</v>
      </c>
    </row>
    <row r="589" spans="1:12" s="49" customFormat="1" ht="27.95" customHeight="1" thickBot="1" x14ac:dyDescent="0.25">
      <c r="B589" s="217" t="s">
        <v>177</v>
      </c>
      <c r="C589" s="195">
        <v>0</v>
      </c>
      <c r="D589" s="137">
        <f>C589*H594</f>
        <v>0</v>
      </c>
      <c r="E589" s="96"/>
      <c r="F589" s="83" t="s">
        <v>104</v>
      </c>
      <c r="G589" s="60" t="s">
        <v>145</v>
      </c>
      <c r="H589" s="117">
        <v>0</v>
      </c>
      <c r="I589" s="62"/>
      <c r="J589" s="47"/>
      <c r="K589" s="179" t="str">
        <f>B589</f>
        <v>[Category B]</v>
      </c>
      <c r="L589" s="181">
        <f>D589</f>
        <v>0</v>
      </c>
    </row>
    <row r="590" spans="1:12" s="49" customFormat="1" ht="27.95" customHeight="1" x14ac:dyDescent="0.2">
      <c r="B590" s="96"/>
      <c r="C590" s="96"/>
      <c r="D590" s="96"/>
      <c r="E590" s="96"/>
      <c r="F590" s="83" t="s">
        <v>104</v>
      </c>
      <c r="G590" s="60" t="s">
        <v>145</v>
      </c>
      <c r="H590" s="117">
        <v>0</v>
      </c>
      <c r="I590" s="62"/>
      <c r="J590" s="47"/>
      <c r="K590" s="183"/>
      <c r="L590" s="179"/>
    </row>
    <row r="591" spans="1:12" s="49" customFormat="1" ht="27.95" customHeight="1" x14ac:dyDescent="0.2">
      <c r="B591" s="96"/>
      <c r="C591" s="96"/>
      <c r="D591" s="96"/>
      <c r="E591" s="96"/>
      <c r="F591" s="83" t="s">
        <v>104</v>
      </c>
      <c r="G591" s="60" t="s">
        <v>145</v>
      </c>
      <c r="H591" s="117">
        <v>0</v>
      </c>
      <c r="I591" s="62"/>
      <c r="J591" s="47"/>
      <c r="K591" s="183"/>
      <c r="L591" s="179"/>
    </row>
    <row r="592" spans="1:12" s="49" customFormat="1" ht="27.95" customHeight="1" x14ac:dyDescent="0.2">
      <c r="B592" s="96"/>
      <c r="C592" s="96"/>
      <c r="D592" s="96"/>
      <c r="E592" s="96"/>
      <c r="F592" s="83" t="s">
        <v>104</v>
      </c>
      <c r="G592" s="60" t="s">
        <v>145</v>
      </c>
      <c r="H592" s="117">
        <v>0</v>
      </c>
      <c r="I592" s="62"/>
      <c r="J592" s="47"/>
      <c r="K592" s="183"/>
      <c r="L592" s="179"/>
    </row>
    <row r="593" spans="1:12" s="49" customFormat="1" ht="27.95" customHeight="1" x14ac:dyDescent="0.2">
      <c r="B593" s="96"/>
      <c r="C593" s="96"/>
      <c r="D593" s="96"/>
      <c r="E593" s="96"/>
      <c r="F593" s="282" t="s">
        <v>159</v>
      </c>
      <c r="G593" s="283"/>
      <c r="H593" s="135">
        <f>SUM(H584:H592)</f>
        <v>0</v>
      </c>
      <c r="I593" s="136"/>
      <c r="J593" s="67"/>
      <c r="K593" s="182"/>
      <c r="L593" s="179"/>
    </row>
    <row r="594" spans="1:12" s="49" customFormat="1" ht="27.95" customHeight="1" thickBot="1" x14ac:dyDescent="0.25">
      <c r="B594" s="96"/>
      <c r="C594" s="96"/>
      <c r="D594" s="96"/>
      <c r="E594" s="96"/>
      <c r="F594" s="278" t="s">
        <v>160</v>
      </c>
      <c r="G594" s="279"/>
      <c r="H594" s="138">
        <f>SUM(H593,H583)</f>
        <v>0</v>
      </c>
      <c r="I594" s="139"/>
      <c r="J594" s="67"/>
      <c r="K594" s="182"/>
      <c r="L594" s="184"/>
    </row>
    <row r="595" spans="1:12" s="49" customFormat="1" ht="27.95" customHeight="1" thickBot="1" x14ac:dyDescent="0.25">
      <c r="A595" s="59"/>
      <c r="H595" s="8"/>
      <c r="J595" s="48"/>
      <c r="K595" s="185"/>
      <c r="L595" s="180"/>
    </row>
    <row r="596" spans="1:12" s="49" customFormat="1" ht="27.95" customHeight="1" x14ac:dyDescent="0.2">
      <c r="A596" s="59">
        <f>(ROW()-3)/Offset_Consultants+1</f>
        <v>38.0625</v>
      </c>
      <c r="B596" s="263" t="s">
        <v>137</v>
      </c>
      <c r="C596" s="264"/>
      <c r="D596" s="265"/>
      <c r="E596" s="102"/>
      <c r="F596" s="263" t="s">
        <v>138</v>
      </c>
      <c r="G596" s="264"/>
      <c r="H596" s="264"/>
      <c r="I596" s="58" t="s">
        <v>128</v>
      </c>
      <c r="J596" s="67"/>
      <c r="K596" s="182"/>
      <c r="L596" s="179"/>
    </row>
    <row r="597" spans="1:12" s="49" customFormat="1" ht="27.95" customHeight="1" x14ac:dyDescent="0.2">
      <c r="B597" s="276" t="s">
        <v>187</v>
      </c>
      <c r="C597" s="277"/>
      <c r="D597" s="211"/>
      <c r="E597" s="102"/>
      <c r="F597" s="276" t="s">
        <v>152</v>
      </c>
      <c r="G597" s="277"/>
      <c r="H597" s="99"/>
      <c r="I597" s="61"/>
      <c r="J597" s="47"/>
      <c r="K597" s="183"/>
      <c r="L597" s="179"/>
    </row>
    <row r="598" spans="1:12" s="49" customFormat="1" ht="27.95" customHeight="1" x14ac:dyDescent="0.2">
      <c r="B598" s="276" t="s">
        <v>153</v>
      </c>
      <c r="C598" s="277"/>
      <c r="D598" s="211"/>
      <c r="E598" s="102"/>
      <c r="F598" s="276" t="s">
        <v>154</v>
      </c>
      <c r="G598" s="277"/>
      <c r="H598" s="100"/>
      <c r="I598" s="62"/>
      <c r="J598" s="47"/>
      <c r="K598" s="183"/>
      <c r="L598" s="179"/>
    </row>
    <row r="599" spans="1:12" s="49" customFormat="1" ht="27.95" customHeight="1" x14ac:dyDescent="0.2">
      <c r="B599" s="276" t="s">
        <v>155</v>
      </c>
      <c r="C599" s="277"/>
      <c r="D599" s="211"/>
      <c r="E599" s="102"/>
      <c r="F599" s="268" t="s">
        <v>156</v>
      </c>
      <c r="G599" s="269"/>
      <c r="H599" s="116">
        <f>H598*H597</f>
        <v>0</v>
      </c>
      <c r="I599" s="63"/>
      <c r="J599" s="67"/>
      <c r="K599" s="182"/>
      <c r="L599" s="179"/>
    </row>
    <row r="600" spans="1:12" s="49" customFormat="1" ht="27.95" customHeight="1" x14ac:dyDescent="0.2">
      <c r="B600" s="276" t="s">
        <v>157</v>
      </c>
      <c r="C600" s="277"/>
      <c r="D600" s="211"/>
      <c r="E600" s="102"/>
      <c r="F600" s="276" t="s">
        <v>103</v>
      </c>
      <c r="G600" s="277"/>
      <c r="H600" s="117">
        <v>0</v>
      </c>
      <c r="I600" s="62"/>
      <c r="J600" s="47"/>
      <c r="K600" s="183"/>
      <c r="L600" s="179"/>
    </row>
    <row r="601" spans="1:12" s="49" customFormat="1" ht="27.95" customHeight="1" thickBot="1" x14ac:dyDescent="0.25">
      <c r="B601" s="280" t="s">
        <v>143</v>
      </c>
      <c r="C601" s="281"/>
      <c r="D601" s="212"/>
      <c r="E601" s="102"/>
      <c r="F601" s="276" t="s">
        <v>158</v>
      </c>
      <c r="G601" s="277"/>
      <c r="H601" s="117">
        <v>0</v>
      </c>
      <c r="I601" s="62"/>
      <c r="J601" s="47"/>
      <c r="K601" s="183"/>
      <c r="L601" s="179"/>
    </row>
    <row r="602" spans="1:12" s="49" customFormat="1" ht="27.95" customHeight="1" thickBot="1" x14ac:dyDescent="0.25">
      <c r="B602" s="263" t="s">
        <v>129</v>
      </c>
      <c r="C602" s="264"/>
      <c r="D602" s="265"/>
      <c r="E602" s="96"/>
      <c r="F602" s="276" t="s">
        <v>102</v>
      </c>
      <c r="G602" s="277"/>
      <c r="H602" s="117">
        <v>0</v>
      </c>
      <c r="I602" s="62"/>
      <c r="J602" s="47"/>
      <c r="K602" s="183"/>
      <c r="L602" s="179"/>
    </row>
    <row r="603" spans="1:12" s="49" customFormat="1" ht="27.95" customHeight="1" x14ac:dyDescent="0.2">
      <c r="B603" s="173" t="s">
        <v>130</v>
      </c>
      <c r="C603" s="174" t="s">
        <v>131</v>
      </c>
      <c r="D603" s="174" t="s">
        <v>146</v>
      </c>
      <c r="E603" s="96"/>
      <c r="F603" s="83" t="s">
        <v>144</v>
      </c>
      <c r="G603" s="60" t="s">
        <v>145</v>
      </c>
      <c r="H603" s="117">
        <v>0</v>
      </c>
      <c r="I603" s="62"/>
      <c r="J603" s="47"/>
      <c r="K603" s="183"/>
      <c r="L603" s="179"/>
    </row>
    <row r="604" spans="1:12" s="49" customFormat="1" ht="27.95" customHeight="1" x14ac:dyDescent="0.2">
      <c r="B604" s="216" t="s">
        <v>176</v>
      </c>
      <c r="C604" s="195">
        <v>0</v>
      </c>
      <c r="D604" s="137">
        <f>C604*H610</f>
        <v>0</v>
      </c>
      <c r="E604" s="96"/>
      <c r="F604" s="83" t="s">
        <v>104</v>
      </c>
      <c r="G604" s="60" t="s">
        <v>145</v>
      </c>
      <c r="H604" s="117">
        <v>0</v>
      </c>
      <c r="I604" s="62"/>
      <c r="J604" s="47"/>
      <c r="K604" s="179" t="str">
        <f>B604</f>
        <v>[Category A]</v>
      </c>
      <c r="L604" s="181">
        <f>D604</f>
        <v>0</v>
      </c>
    </row>
    <row r="605" spans="1:12" s="49" customFormat="1" ht="27.95" customHeight="1" thickBot="1" x14ac:dyDescent="0.25">
      <c r="B605" s="217" t="s">
        <v>177</v>
      </c>
      <c r="C605" s="195">
        <v>0</v>
      </c>
      <c r="D605" s="137">
        <f>C605*H610</f>
        <v>0</v>
      </c>
      <c r="E605" s="96"/>
      <c r="F605" s="83" t="s">
        <v>104</v>
      </c>
      <c r="G605" s="60" t="s">
        <v>145</v>
      </c>
      <c r="H605" s="117">
        <v>0</v>
      </c>
      <c r="I605" s="62"/>
      <c r="J605" s="47"/>
      <c r="K605" s="179" t="str">
        <f>B605</f>
        <v>[Category B]</v>
      </c>
      <c r="L605" s="181">
        <f>D605</f>
        <v>0</v>
      </c>
    </row>
    <row r="606" spans="1:12" s="49" customFormat="1" ht="27.95" customHeight="1" x14ac:dyDescent="0.2">
      <c r="B606" s="96"/>
      <c r="C606" s="96"/>
      <c r="D606" s="96"/>
      <c r="E606" s="96"/>
      <c r="F606" s="83" t="s">
        <v>104</v>
      </c>
      <c r="G606" s="60" t="s">
        <v>145</v>
      </c>
      <c r="H606" s="117">
        <v>0</v>
      </c>
      <c r="I606" s="62"/>
      <c r="J606" s="47"/>
      <c r="K606" s="183"/>
      <c r="L606" s="179"/>
    </row>
    <row r="607" spans="1:12" s="49" customFormat="1" ht="27.95" customHeight="1" x14ac:dyDescent="0.2">
      <c r="B607" s="96"/>
      <c r="C607" s="96"/>
      <c r="D607" s="96"/>
      <c r="E607" s="96"/>
      <c r="F607" s="83" t="s">
        <v>104</v>
      </c>
      <c r="G607" s="60" t="s">
        <v>145</v>
      </c>
      <c r="H607" s="117">
        <v>0</v>
      </c>
      <c r="I607" s="62"/>
      <c r="J607" s="47"/>
      <c r="K607" s="183"/>
      <c r="L607" s="179"/>
    </row>
    <row r="608" spans="1:12" s="49" customFormat="1" ht="27.95" customHeight="1" x14ac:dyDescent="0.2">
      <c r="B608" s="96"/>
      <c r="C608" s="96"/>
      <c r="D608" s="96"/>
      <c r="E608" s="96"/>
      <c r="F608" s="83" t="s">
        <v>104</v>
      </c>
      <c r="G608" s="60" t="s">
        <v>145</v>
      </c>
      <c r="H608" s="117">
        <v>0</v>
      </c>
      <c r="I608" s="62"/>
      <c r="J608" s="47"/>
      <c r="K608" s="183"/>
      <c r="L608" s="179"/>
    </row>
    <row r="609" spans="1:12" s="49" customFormat="1" ht="27.95" customHeight="1" x14ac:dyDescent="0.2">
      <c r="B609" s="96"/>
      <c r="C609" s="96"/>
      <c r="D609" s="96"/>
      <c r="E609" s="96"/>
      <c r="F609" s="282" t="s">
        <v>159</v>
      </c>
      <c r="G609" s="283"/>
      <c r="H609" s="135">
        <f>SUM(H600:H608)</f>
        <v>0</v>
      </c>
      <c r="I609" s="136"/>
      <c r="J609" s="67"/>
      <c r="K609" s="182"/>
      <c r="L609" s="179"/>
    </row>
    <row r="610" spans="1:12" s="49" customFormat="1" ht="27.95" customHeight="1" thickBot="1" x14ac:dyDescent="0.25">
      <c r="B610" s="96"/>
      <c r="C610" s="96"/>
      <c r="D610" s="96"/>
      <c r="E610" s="96"/>
      <c r="F610" s="278" t="s">
        <v>160</v>
      </c>
      <c r="G610" s="279"/>
      <c r="H610" s="138">
        <f>SUM(H609,H599)</f>
        <v>0</v>
      </c>
      <c r="I610" s="139"/>
      <c r="J610" s="67"/>
      <c r="K610" s="182"/>
      <c r="L610" s="184"/>
    </row>
    <row r="611" spans="1:12" s="49" customFormat="1" ht="27.95" customHeight="1" thickBot="1" x14ac:dyDescent="0.25">
      <c r="A611" s="59"/>
      <c r="H611" s="8"/>
      <c r="J611" s="48"/>
      <c r="K611" s="185"/>
      <c r="L611" s="180"/>
    </row>
    <row r="612" spans="1:12" s="49" customFormat="1" ht="27.95" customHeight="1" x14ac:dyDescent="0.2">
      <c r="A612" s="59">
        <f>(ROW()-3)/Offset_Consultants+1</f>
        <v>39.0625</v>
      </c>
      <c r="B612" s="263" t="s">
        <v>137</v>
      </c>
      <c r="C612" s="264"/>
      <c r="D612" s="265"/>
      <c r="E612" s="102"/>
      <c r="F612" s="263" t="s">
        <v>138</v>
      </c>
      <c r="G612" s="264"/>
      <c r="H612" s="264"/>
      <c r="I612" s="58" t="s">
        <v>128</v>
      </c>
      <c r="J612" s="67"/>
      <c r="K612" s="182"/>
      <c r="L612" s="179"/>
    </row>
    <row r="613" spans="1:12" s="49" customFormat="1" ht="27.95" customHeight="1" x14ac:dyDescent="0.2">
      <c r="B613" s="276" t="s">
        <v>187</v>
      </c>
      <c r="C613" s="277"/>
      <c r="D613" s="211"/>
      <c r="E613" s="102"/>
      <c r="F613" s="276" t="s">
        <v>152</v>
      </c>
      <c r="G613" s="277"/>
      <c r="H613" s="99"/>
      <c r="I613" s="61"/>
      <c r="J613" s="47"/>
      <c r="K613" s="183"/>
      <c r="L613" s="179"/>
    </row>
    <row r="614" spans="1:12" s="49" customFormat="1" ht="27.95" customHeight="1" x14ac:dyDescent="0.2">
      <c r="B614" s="276" t="s">
        <v>153</v>
      </c>
      <c r="C614" s="277"/>
      <c r="D614" s="211"/>
      <c r="E614" s="102"/>
      <c r="F614" s="276" t="s">
        <v>154</v>
      </c>
      <c r="G614" s="277"/>
      <c r="H614" s="100"/>
      <c r="I614" s="62"/>
      <c r="J614" s="47"/>
      <c r="K614" s="183"/>
      <c r="L614" s="179"/>
    </row>
    <row r="615" spans="1:12" s="49" customFormat="1" ht="27.95" customHeight="1" x14ac:dyDescent="0.2">
      <c r="B615" s="276" t="s">
        <v>155</v>
      </c>
      <c r="C615" s="277"/>
      <c r="D615" s="211"/>
      <c r="E615" s="102"/>
      <c r="F615" s="268" t="s">
        <v>156</v>
      </c>
      <c r="G615" s="269"/>
      <c r="H615" s="116">
        <f>H614*H613</f>
        <v>0</v>
      </c>
      <c r="I615" s="63"/>
      <c r="J615" s="67"/>
      <c r="K615" s="182"/>
      <c r="L615" s="179"/>
    </row>
    <row r="616" spans="1:12" s="49" customFormat="1" ht="27.95" customHeight="1" x14ac:dyDescent="0.2">
      <c r="B616" s="276" t="s">
        <v>157</v>
      </c>
      <c r="C616" s="277"/>
      <c r="D616" s="211"/>
      <c r="E616" s="102"/>
      <c r="F616" s="276" t="s">
        <v>103</v>
      </c>
      <c r="G616" s="277"/>
      <c r="H616" s="117">
        <v>0</v>
      </c>
      <c r="I616" s="62"/>
      <c r="J616" s="47"/>
      <c r="K616" s="183"/>
      <c r="L616" s="179"/>
    </row>
    <row r="617" spans="1:12" s="49" customFormat="1" ht="27.95" customHeight="1" thickBot="1" x14ac:dyDescent="0.25">
      <c r="B617" s="280" t="s">
        <v>143</v>
      </c>
      <c r="C617" s="281"/>
      <c r="D617" s="212"/>
      <c r="E617" s="102"/>
      <c r="F617" s="276" t="s">
        <v>158</v>
      </c>
      <c r="G617" s="277"/>
      <c r="H617" s="117">
        <v>0</v>
      </c>
      <c r="I617" s="62"/>
      <c r="J617" s="47"/>
      <c r="K617" s="183"/>
      <c r="L617" s="179"/>
    </row>
    <row r="618" spans="1:12" s="49" customFormat="1" ht="27.95" customHeight="1" thickBot="1" x14ac:dyDescent="0.25">
      <c r="B618" s="263" t="s">
        <v>129</v>
      </c>
      <c r="C618" s="264"/>
      <c r="D618" s="265"/>
      <c r="E618" s="96"/>
      <c r="F618" s="276" t="s">
        <v>102</v>
      </c>
      <c r="G618" s="277"/>
      <c r="H618" s="117">
        <v>0</v>
      </c>
      <c r="I618" s="62"/>
      <c r="J618" s="47"/>
      <c r="K618" s="183"/>
      <c r="L618" s="179"/>
    </row>
    <row r="619" spans="1:12" s="49" customFormat="1" ht="27.95" customHeight="1" x14ac:dyDescent="0.2">
      <c r="B619" s="173" t="s">
        <v>130</v>
      </c>
      <c r="C619" s="174" t="s">
        <v>131</v>
      </c>
      <c r="D619" s="174" t="s">
        <v>146</v>
      </c>
      <c r="E619" s="96"/>
      <c r="F619" s="83" t="s">
        <v>144</v>
      </c>
      <c r="G619" s="60" t="s">
        <v>145</v>
      </c>
      <c r="H619" s="117">
        <v>0</v>
      </c>
      <c r="I619" s="62"/>
      <c r="J619" s="47"/>
      <c r="K619" s="183"/>
      <c r="L619" s="179"/>
    </row>
    <row r="620" spans="1:12" s="49" customFormat="1" ht="27.95" customHeight="1" x14ac:dyDescent="0.2">
      <c r="B620" s="216" t="s">
        <v>176</v>
      </c>
      <c r="C620" s="195">
        <v>0</v>
      </c>
      <c r="D620" s="137">
        <f>C620*H626</f>
        <v>0</v>
      </c>
      <c r="E620" s="96"/>
      <c r="F620" s="83" t="s">
        <v>104</v>
      </c>
      <c r="G620" s="60" t="s">
        <v>145</v>
      </c>
      <c r="H620" s="117">
        <v>0</v>
      </c>
      <c r="I620" s="62"/>
      <c r="J620" s="47"/>
      <c r="K620" s="179" t="str">
        <f>B620</f>
        <v>[Category A]</v>
      </c>
      <c r="L620" s="181">
        <f>D620</f>
        <v>0</v>
      </c>
    </row>
    <row r="621" spans="1:12" s="49" customFormat="1" ht="27.95" customHeight="1" thickBot="1" x14ac:dyDescent="0.25">
      <c r="B621" s="217" t="s">
        <v>177</v>
      </c>
      <c r="C621" s="195">
        <v>0</v>
      </c>
      <c r="D621" s="137">
        <f>C621*H626</f>
        <v>0</v>
      </c>
      <c r="E621" s="96"/>
      <c r="F621" s="83" t="s">
        <v>104</v>
      </c>
      <c r="G621" s="60" t="s">
        <v>145</v>
      </c>
      <c r="H621" s="117">
        <v>0</v>
      </c>
      <c r="I621" s="62"/>
      <c r="J621" s="47"/>
      <c r="K621" s="179" t="str">
        <f>B621</f>
        <v>[Category B]</v>
      </c>
      <c r="L621" s="181">
        <f>D621</f>
        <v>0</v>
      </c>
    </row>
    <row r="622" spans="1:12" s="49" customFormat="1" ht="27.95" customHeight="1" x14ac:dyDescent="0.2">
      <c r="B622" s="96"/>
      <c r="C622" s="96"/>
      <c r="D622" s="96"/>
      <c r="E622" s="96"/>
      <c r="F622" s="83" t="s">
        <v>104</v>
      </c>
      <c r="G622" s="60" t="s">
        <v>145</v>
      </c>
      <c r="H622" s="117">
        <v>0</v>
      </c>
      <c r="I622" s="62"/>
      <c r="J622" s="47"/>
      <c r="K622" s="183"/>
      <c r="L622" s="179"/>
    </row>
    <row r="623" spans="1:12" s="49" customFormat="1" ht="27.95" customHeight="1" x14ac:dyDescent="0.2">
      <c r="B623" s="96"/>
      <c r="C623" s="96"/>
      <c r="D623" s="96"/>
      <c r="E623" s="96"/>
      <c r="F623" s="83" t="s">
        <v>104</v>
      </c>
      <c r="G623" s="60" t="s">
        <v>145</v>
      </c>
      <c r="H623" s="117">
        <v>0</v>
      </c>
      <c r="I623" s="62"/>
      <c r="J623" s="47"/>
      <c r="K623" s="183"/>
      <c r="L623" s="179"/>
    </row>
    <row r="624" spans="1:12" s="49" customFormat="1" ht="27.95" customHeight="1" x14ac:dyDescent="0.2">
      <c r="B624" s="96"/>
      <c r="C624" s="96"/>
      <c r="D624" s="96"/>
      <c r="E624" s="96"/>
      <c r="F624" s="83" t="s">
        <v>104</v>
      </c>
      <c r="G624" s="60" t="s">
        <v>145</v>
      </c>
      <c r="H624" s="117">
        <v>0</v>
      </c>
      <c r="I624" s="62"/>
      <c r="J624" s="47"/>
      <c r="K624" s="183"/>
      <c r="L624" s="179"/>
    </row>
    <row r="625" spans="1:12" s="49" customFormat="1" ht="27.95" customHeight="1" x14ac:dyDescent="0.2">
      <c r="B625" s="96"/>
      <c r="C625" s="96"/>
      <c r="D625" s="96"/>
      <c r="E625" s="96"/>
      <c r="F625" s="282" t="s">
        <v>159</v>
      </c>
      <c r="G625" s="283"/>
      <c r="H625" s="135">
        <f>SUM(H616:H624)</f>
        <v>0</v>
      </c>
      <c r="I625" s="136"/>
      <c r="J625" s="67"/>
      <c r="K625" s="182"/>
      <c r="L625" s="179"/>
    </row>
    <row r="626" spans="1:12" s="49" customFormat="1" ht="27.95" customHeight="1" thickBot="1" x14ac:dyDescent="0.25">
      <c r="B626" s="96"/>
      <c r="C626" s="96"/>
      <c r="D626" s="96"/>
      <c r="E626" s="96"/>
      <c r="F626" s="278" t="s">
        <v>160</v>
      </c>
      <c r="G626" s="279"/>
      <c r="H626" s="138">
        <f>SUM(H625,H615)</f>
        <v>0</v>
      </c>
      <c r="I626" s="139"/>
      <c r="J626" s="67"/>
      <c r="K626" s="182"/>
      <c r="L626" s="184"/>
    </row>
    <row r="627" spans="1:12" s="49" customFormat="1" ht="27.95" customHeight="1" thickBot="1" x14ac:dyDescent="0.25">
      <c r="A627" s="59"/>
      <c r="H627" s="8"/>
      <c r="J627" s="48"/>
      <c r="K627" s="185"/>
      <c r="L627" s="180"/>
    </row>
    <row r="628" spans="1:12" s="49" customFormat="1" ht="27.95" customHeight="1" x14ac:dyDescent="0.2">
      <c r="A628" s="59">
        <f>(ROW()-3)/Offset_Consultants+1</f>
        <v>40.0625</v>
      </c>
      <c r="B628" s="263" t="s">
        <v>137</v>
      </c>
      <c r="C628" s="264"/>
      <c r="D628" s="265"/>
      <c r="E628" s="102"/>
      <c r="F628" s="263" t="s">
        <v>138</v>
      </c>
      <c r="G628" s="264"/>
      <c r="H628" s="264"/>
      <c r="I628" s="58" t="s">
        <v>128</v>
      </c>
      <c r="J628" s="67"/>
      <c r="K628" s="182"/>
      <c r="L628" s="179"/>
    </row>
    <row r="629" spans="1:12" s="49" customFormat="1" ht="27.95" customHeight="1" x14ac:dyDescent="0.2">
      <c r="B629" s="276" t="s">
        <v>187</v>
      </c>
      <c r="C629" s="277"/>
      <c r="D629" s="211"/>
      <c r="E629" s="102"/>
      <c r="F629" s="276" t="s">
        <v>152</v>
      </c>
      <c r="G629" s="277"/>
      <c r="H629" s="99"/>
      <c r="I629" s="61"/>
      <c r="J629" s="47"/>
      <c r="K629" s="183"/>
      <c r="L629" s="179"/>
    </row>
    <row r="630" spans="1:12" s="49" customFormat="1" ht="27.95" customHeight="1" x14ac:dyDescent="0.2">
      <c r="B630" s="276" t="s">
        <v>153</v>
      </c>
      <c r="C630" s="277"/>
      <c r="D630" s="211"/>
      <c r="E630" s="102"/>
      <c r="F630" s="276" t="s">
        <v>154</v>
      </c>
      <c r="G630" s="277"/>
      <c r="H630" s="100"/>
      <c r="I630" s="62"/>
      <c r="J630" s="47"/>
      <c r="K630" s="183"/>
      <c r="L630" s="179"/>
    </row>
    <row r="631" spans="1:12" s="49" customFormat="1" ht="27.95" customHeight="1" x14ac:dyDescent="0.2">
      <c r="B631" s="276" t="s">
        <v>155</v>
      </c>
      <c r="C631" s="277"/>
      <c r="D631" s="211"/>
      <c r="E631" s="102"/>
      <c r="F631" s="268" t="s">
        <v>156</v>
      </c>
      <c r="G631" s="269"/>
      <c r="H631" s="116">
        <f>H630*H629</f>
        <v>0</v>
      </c>
      <c r="I631" s="63"/>
      <c r="J631" s="67"/>
      <c r="K631" s="182"/>
      <c r="L631" s="179"/>
    </row>
    <row r="632" spans="1:12" s="49" customFormat="1" ht="27.95" customHeight="1" x14ac:dyDescent="0.2">
      <c r="B632" s="276" t="s">
        <v>157</v>
      </c>
      <c r="C632" s="277"/>
      <c r="D632" s="211"/>
      <c r="E632" s="102"/>
      <c r="F632" s="276" t="s">
        <v>103</v>
      </c>
      <c r="G632" s="277"/>
      <c r="H632" s="117">
        <v>0</v>
      </c>
      <c r="I632" s="62"/>
      <c r="J632" s="47"/>
      <c r="K632" s="183"/>
      <c r="L632" s="179"/>
    </row>
    <row r="633" spans="1:12" s="49" customFormat="1" ht="27.95" customHeight="1" thickBot="1" x14ac:dyDescent="0.25">
      <c r="B633" s="280" t="s">
        <v>143</v>
      </c>
      <c r="C633" s="281"/>
      <c r="D633" s="212"/>
      <c r="E633" s="102"/>
      <c r="F633" s="276" t="s">
        <v>158</v>
      </c>
      <c r="G633" s="277"/>
      <c r="H633" s="117">
        <v>0</v>
      </c>
      <c r="I633" s="62"/>
      <c r="J633" s="47"/>
      <c r="K633" s="183"/>
      <c r="L633" s="179"/>
    </row>
    <row r="634" spans="1:12" s="49" customFormat="1" ht="27.95" customHeight="1" thickBot="1" x14ac:dyDescent="0.25">
      <c r="B634" s="263" t="s">
        <v>129</v>
      </c>
      <c r="C634" s="264"/>
      <c r="D634" s="265"/>
      <c r="E634" s="96"/>
      <c r="F634" s="276" t="s">
        <v>102</v>
      </c>
      <c r="G634" s="277"/>
      <c r="H634" s="117">
        <v>0</v>
      </c>
      <c r="I634" s="62"/>
      <c r="J634" s="47"/>
      <c r="K634" s="183"/>
      <c r="L634" s="179"/>
    </row>
    <row r="635" spans="1:12" s="49" customFormat="1" ht="27.95" customHeight="1" x14ac:dyDescent="0.2">
      <c r="B635" s="173" t="s">
        <v>130</v>
      </c>
      <c r="C635" s="174" t="s">
        <v>131</v>
      </c>
      <c r="D635" s="174" t="s">
        <v>146</v>
      </c>
      <c r="E635" s="96"/>
      <c r="F635" s="83" t="s">
        <v>144</v>
      </c>
      <c r="G635" s="60" t="s">
        <v>145</v>
      </c>
      <c r="H635" s="117">
        <v>0</v>
      </c>
      <c r="I635" s="62"/>
      <c r="J635" s="47"/>
      <c r="K635" s="183"/>
      <c r="L635" s="179"/>
    </row>
    <row r="636" spans="1:12" s="49" customFormat="1" ht="27.95" customHeight="1" x14ac:dyDescent="0.2">
      <c r="B636" s="216" t="s">
        <v>176</v>
      </c>
      <c r="C636" s="195">
        <v>0</v>
      </c>
      <c r="D636" s="137">
        <f>C636*H642</f>
        <v>0</v>
      </c>
      <c r="E636" s="96"/>
      <c r="F636" s="83" t="s">
        <v>104</v>
      </c>
      <c r="G636" s="60" t="s">
        <v>145</v>
      </c>
      <c r="H636" s="117">
        <v>0</v>
      </c>
      <c r="I636" s="62"/>
      <c r="J636" s="47"/>
      <c r="K636" s="179" t="str">
        <f>B636</f>
        <v>[Category A]</v>
      </c>
      <c r="L636" s="181">
        <f>D636</f>
        <v>0</v>
      </c>
    </row>
    <row r="637" spans="1:12" s="49" customFormat="1" ht="27.95" customHeight="1" thickBot="1" x14ac:dyDescent="0.25">
      <c r="B637" s="217" t="s">
        <v>177</v>
      </c>
      <c r="C637" s="195">
        <v>0</v>
      </c>
      <c r="D637" s="137">
        <f>C637*H642</f>
        <v>0</v>
      </c>
      <c r="E637" s="96"/>
      <c r="F637" s="83" t="s">
        <v>104</v>
      </c>
      <c r="G637" s="60" t="s">
        <v>145</v>
      </c>
      <c r="H637" s="117">
        <v>0</v>
      </c>
      <c r="I637" s="62"/>
      <c r="J637" s="47"/>
      <c r="K637" s="179" t="str">
        <f>B637</f>
        <v>[Category B]</v>
      </c>
      <c r="L637" s="181">
        <f>D637</f>
        <v>0</v>
      </c>
    </row>
    <row r="638" spans="1:12" s="49" customFormat="1" ht="27.95" customHeight="1" x14ac:dyDescent="0.2">
      <c r="B638" s="96"/>
      <c r="C638" s="96"/>
      <c r="D638" s="96"/>
      <c r="E638" s="96"/>
      <c r="F638" s="83" t="s">
        <v>104</v>
      </c>
      <c r="G638" s="60" t="s">
        <v>145</v>
      </c>
      <c r="H638" s="117">
        <v>0</v>
      </c>
      <c r="I638" s="62"/>
      <c r="J638" s="47"/>
      <c r="K638" s="183"/>
      <c r="L638" s="179"/>
    </row>
    <row r="639" spans="1:12" s="49" customFormat="1" ht="27.95" customHeight="1" x14ac:dyDescent="0.2">
      <c r="B639" s="96"/>
      <c r="C639" s="96"/>
      <c r="D639" s="96"/>
      <c r="E639" s="96"/>
      <c r="F639" s="83" t="s">
        <v>104</v>
      </c>
      <c r="G639" s="60" t="s">
        <v>145</v>
      </c>
      <c r="H639" s="117">
        <v>0</v>
      </c>
      <c r="I639" s="62"/>
      <c r="J639" s="47"/>
      <c r="K639" s="183"/>
      <c r="L639" s="179"/>
    </row>
    <row r="640" spans="1:12" s="49" customFormat="1" ht="27.95" customHeight="1" x14ac:dyDescent="0.2">
      <c r="B640" s="96"/>
      <c r="C640" s="96"/>
      <c r="D640" s="96"/>
      <c r="E640" s="96"/>
      <c r="F640" s="83" t="s">
        <v>104</v>
      </c>
      <c r="G640" s="60" t="s">
        <v>145</v>
      </c>
      <c r="H640" s="117">
        <v>0</v>
      </c>
      <c r="I640" s="62"/>
      <c r="J640" s="47"/>
      <c r="K640" s="183"/>
      <c r="L640" s="179"/>
    </row>
    <row r="641" spans="1:12" s="49" customFormat="1" ht="27.95" customHeight="1" x14ac:dyDescent="0.2">
      <c r="B641" s="96"/>
      <c r="C641" s="96"/>
      <c r="D641" s="96"/>
      <c r="E641" s="96"/>
      <c r="F641" s="282" t="s">
        <v>159</v>
      </c>
      <c r="G641" s="283"/>
      <c r="H641" s="135">
        <f>SUM(H632:H640)</f>
        <v>0</v>
      </c>
      <c r="I641" s="136"/>
      <c r="J641" s="67"/>
      <c r="K641" s="182"/>
      <c r="L641" s="179"/>
    </row>
    <row r="642" spans="1:12" s="49" customFormat="1" ht="27.95" customHeight="1" thickBot="1" x14ac:dyDescent="0.25">
      <c r="B642" s="96"/>
      <c r="C642" s="96"/>
      <c r="D642" s="96"/>
      <c r="E642" s="96"/>
      <c r="F642" s="278" t="s">
        <v>160</v>
      </c>
      <c r="G642" s="279"/>
      <c r="H642" s="138">
        <f>SUM(H641,H631)</f>
        <v>0</v>
      </c>
      <c r="I642" s="139"/>
      <c r="J642" s="67"/>
      <c r="K642" s="182"/>
      <c r="L642" s="184"/>
    </row>
    <row r="643" spans="1:12" s="49" customFormat="1" ht="27.95" customHeight="1" x14ac:dyDescent="0.2">
      <c r="A643" s="59"/>
      <c r="H643" s="8"/>
      <c r="J643" s="48"/>
      <c r="K643" s="185"/>
      <c r="L643" s="180"/>
    </row>
  </sheetData>
  <sheetProtection formatRows="0"/>
  <customSheetViews>
    <customSheetView guid="{7CD38D30-378B-4F82-84EA-B9D30A1B9308}" showGridLines="0" showRowCol="0" hiddenRows="1" hiddenColumns="1">
      <selection activeCell="H9" sqref="H9"/>
    </customSheetView>
  </customSheetViews>
  <mergeCells count="640">
    <mergeCell ref="B4:D4"/>
    <mergeCell ref="F4:H4"/>
    <mergeCell ref="F5:G5"/>
    <mergeCell ref="F6:G6"/>
    <mergeCell ref="F18:G18"/>
    <mergeCell ref="F7:G7"/>
    <mergeCell ref="F8:G8"/>
    <mergeCell ref="F9:G9"/>
    <mergeCell ref="F10:G10"/>
    <mergeCell ref="F17:G17"/>
    <mergeCell ref="B10:D10"/>
    <mergeCell ref="B5:C5"/>
    <mergeCell ref="B6:C6"/>
    <mergeCell ref="B7:C7"/>
    <mergeCell ref="B8:C8"/>
    <mergeCell ref="B9:C9"/>
    <mergeCell ref="B23:C23"/>
    <mergeCell ref="F23:G23"/>
    <mergeCell ref="B24:C24"/>
    <mergeCell ref="F24:G24"/>
    <mergeCell ref="B25:C25"/>
    <mergeCell ref="F25:G25"/>
    <mergeCell ref="B20:D20"/>
    <mergeCell ref="F20:H20"/>
    <mergeCell ref="B21:C21"/>
    <mergeCell ref="F21:G21"/>
    <mergeCell ref="B22:C22"/>
    <mergeCell ref="F22:G22"/>
    <mergeCell ref="B37:C37"/>
    <mergeCell ref="F37:G37"/>
    <mergeCell ref="B38:C38"/>
    <mergeCell ref="F38:G38"/>
    <mergeCell ref="B39:C39"/>
    <mergeCell ref="F39:G39"/>
    <mergeCell ref="B26:D26"/>
    <mergeCell ref="F26:G26"/>
    <mergeCell ref="F33:G33"/>
    <mergeCell ref="F34:G34"/>
    <mergeCell ref="B36:D36"/>
    <mergeCell ref="F36:H36"/>
    <mergeCell ref="F49:G49"/>
    <mergeCell ref="F50:G50"/>
    <mergeCell ref="B52:D52"/>
    <mergeCell ref="F52:H52"/>
    <mergeCell ref="B53:C53"/>
    <mergeCell ref="F53:G53"/>
    <mergeCell ref="B40:C40"/>
    <mergeCell ref="F40:G40"/>
    <mergeCell ref="B41:C41"/>
    <mergeCell ref="F41:G41"/>
    <mergeCell ref="B42:D42"/>
    <mergeCell ref="F42:G42"/>
    <mergeCell ref="B57:C57"/>
    <mergeCell ref="F57:G57"/>
    <mergeCell ref="B58:D58"/>
    <mergeCell ref="F58:G58"/>
    <mergeCell ref="F65:G65"/>
    <mergeCell ref="B54:C54"/>
    <mergeCell ref="F54:G54"/>
    <mergeCell ref="B55:C55"/>
    <mergeCell ref="F55:G55"/>
    <mergeCell ref="B56:C56"/>
    <mergeCell ref="F56:G56"/>
    <mergeCell ref="B70:C70"/>
    <mergeCell ref="F70:G70"/>
    <mergeCell ref="B71:C71"/>
    <mergeCell ref="F71:G71"/>
    <mergeCell ref="B72:C72"/>
    <mergeCell ref="F72:G72"/>
    <mergeCell ref="F66:G66"/>
    <mergeCell ref="B68:D68"/>
    <mergeCell ref="F68:H68"/>
    <mergeCell ref="B69:C69"/>
    <mergeCell ref="F69:G69"/>
    <mergeCell ref="F82:G82"/>
    <mergeCell ref="B84:D84"/>
    <mergeCell ref="F84:H84"/>
    <mergeCell ref="B85:C85"/>
    <mergeCell ref="F85:G85"/>
    <mergeCell ref="B73:C73"/>
    <mergeCell ref="F73:G73"/>
    <mergeCell ref="B74:D74"/>
    <mergeCell ref="F74:G74"/>
    <mergeCell ref="F81:G81"/>
    <mergeCell ref="B89:C89"/>
    <mergeCell ref="F89:G89"/>
    <mergeCell ref="B90:D90"/>
    <mergeCell ref="F90:G90"/>
    <mergeCell ref="F97:G97"/>
    <mergeCell ref="B86:C86"/>
    <mergeCell ref="F86:G86"/>
    <mergeCell ref="B87:C87"/>
    <mergeCell ref="F87:G87"/>
    <mergeCell ref="B88:C88"/>
    <mergeCell ref="F88:G88"/>
    <mergeCell ref="B102:C102"/>
    <mergeCell ref="F102:G102"/>
    <mergeCell ref="B103:C103"/>
    <mergeCell ref="F103:G103"/>
    <mergeCell ref="B104:C104"/>
    <mergeCell ref="F104:G104"/>
    <mergeCell ref="F98:G98"/>
    <mergeCell ref="B100:D100"/>
    <mergeCell ref="F100:H100"/>
    <mergeCell ref="B101:C101"/>
    <mergeCell ref="F101:G101"/>
    <mergeCell ref="F114:G114"/>
    <mergeCell ref="B116:D116"/>
    <mergeCell ref="F116:H116"/>
    <mergeCell ref="B117:C117"/>
    <mergeCell ref="F117:G117"/>
    <mergeCell ref="B105:C105"/>
    <mergeCell ref="F105:G105"/>
    <mergeCell ref="B106:D106"/>
    <mergeCell ref="F106:G106"/>
    <mergeCell ref="F113:G113"/>
    <mergeCell ref="B121:C121"/>
    <mergeCell ref="F121:G121"/>
    <mergeCell ref="B122:D122"/>
    <mergeCell ref="F122:G122"/>
    <mergeCell ref="F129:G129"/>
    <mergeCell ref="B118:C118"/>
    <mergeCell ref="F118:G118"/>
    <mergeCell ref="B119:C119"/>
    <mergeCell ref="F119:G119"/>
    <mergeCell ref="B120:C120"/>
    <mergeCell ref="F120:G120"/>
    <mergeCell ref="B134:C134"/>
    <mergeCell ref="F134:G134"/>
    <mergeCell ref="B135:C135"/>
    <mergeCell ref="F135:G135"/>
    <mergeCell ref="B136:C136"/>
    <mergeCell ref="F136:G136"/>
    <mergeCell ref="F130:G130"/>
    <mergeCell ref="B132:D132"/>
    <mergeCell ref="F132:H132"/>
    <mergeCell ref="B133:C133"/>
    <mergeCell ref="F133:G133"/>
    <mergeCell ref="F146:G146"/>
    <mergeCell ref="B148:D148"/>
    <mergeCell ref="F148:H148"/>
    <mergeCell ref="B149:C149"/>
    <mergeCell ref="F149:G149"/>
    <mergeCell ref="B137:C137"/>
    <mergeCell ref="F137:G137"/>
    <mergeCell ref="B138:D138"/>
    <mergeCell ref="F138:G138"/>
    <mergeCell ref="F145:G145"/>
    <mergeCell ref="B153:C153"/>
    <mergeCell ref="F153:G153"/>
    <mergeCell ref="B154:D154"/>
    <mergeCell ref="F154:G154"/>
    <mergeCell ref="F161:G161"/>
    <mergeCell ref="B150:C150"/>
    <mergeCell ref="F150:G150"/>
    <mergeCell ref="B151:C151"/>
    <mergeCell ref="F151:G151"/>
    <mergeCell ref="B152:C152"/>
    <mergeCell ref="F152:G152"/>
    <mergeCell ref="B166:C166"/>
    <mergeCell ref="F166:G166"/>
    <mergeCell ref="B167:C167"/>
    <mergeCell ref="F167:G167"/>
    <mergeCell ref="B168:C168"/>
    <mergeCell ref="F168:G168"/>
    <mergeCell ref="F162:G162"/>
    <mergeCell ref="B164:D164"/>
    <mergeCell ref="F164:H164"/>
    <mergeCell ref="B165:C165"/>
    <mergeCell ref="F165:G165"/>
    <mergeCell ref="F178:G178"/>
    <mergeCell ref="B180:D180"/>
    <mergeCell ref="F180:H180"/>
    <mergeCell ref="B181:C181"/>
    <mergeCell ref="F181:G181"/>
    <mergeCell ref="B169:C169"/>
    <mergeCell ref="F169:G169"/>
    <mergeCell ref="B170:D170"/>
    <mergeCell ref="F170:G170"/>
    <mergeCell ref="F177:G177"/>
    <mergeCell ref="F194:G194"/>
    <mergeCell ref="B185:C185"/>
    <mergeCell ref="F185:G185"/>
    <mergeCell ref="B186:D186"/>
    <mergeCell ref="F186:G186"/>
    <mergeCell ref="F193:G193"/>
    <mergeCell ref="B182:C182"/>
    <mergeCell ref="F182:G182"/>
    <mergeCell ref="B183:C183"/>
    <mergeCell ref="F183:G183"/>
    <mergeCell ref="B184:C184"/>
    <mergeCell ref="F184:G184"/>
    <mergeCell ref="F209:G209"/>
    <mergeCell ref="B196:D196"/>
    <mergeCell ref="F196:H196"/>
    <mergeCell ref="B201:C201"/>
    <mergeCell ref="B202:D202"/>
    <mergeCell ref="F202:G202"/>
    <mergeCell ref="B200:C200"/>
    <mergeCell ref="F200:G200"/>
    <mergeCell ref="F201:G201"/>
    <mergeCell ref="B197:C197"/>
    <mergeCell ref="F197:G197"/>
    <mergeCell ref="B198:C198"/>
    <mergeCell ref="F198:G198"/>
    <mergeCell ref="B199:C199"/>
    <mergeCell ref="F199:G199"/>
    <mergeCell ref="B214:C214"/>
    <mergeCell ref="F214:G214"/>
    <mergeCell ref="B215:C215"/>
    <mergeCell ref="F215:G215"/>
    <mergeCell ref="B216:C216"/>
    <mergeCell ref="F216:G216"/>
    <mergeCell ref="F210:G210"/>
    <mergeCell ref="B212:D212"/>
    <mergeCell ref="F212:H212"/>
    <mergeCell ref="B213:C213"/>
    <mergeCell ref="F213:G213"/>
    <mergeCell ref="F226:G226"/>
    <mergeCell ref="B228:D228"/>
    <mergeCell ref="F228:H228"/>
    <mergeCell ref="B229:C229"/>
    <mergeCell ref="F229:G229"/>
    <mergeCell ref="B217:C217"/>
    <mergeCell ref="F217:G217"/>
    <mergeCell ref="B218:D218"/>
    <mergeCell ref="F218:G218"/>
    <mergeCell ref="F225:G225"/>
    <mergeCell ref="B233:C233"/>
    <mergeCell ref="F233:G233"/>
    <mergeCell ref="B234:D234"/>
    <mergeCell ref="F234:G234"/>
    <mergeCell ref="F241:G241"/>
    <mergeCell ref="B230:C230"/>
    <mergeCell ref="F230:G230"/>
    <mergeCell ref="B231:C231"/>
    <mergeCell ref="F231:G231"/>
    <mergeCell ref="B232:C232"/>
    <mergeCell ref="F232:G232"/>
    <mergeCell ref="B246:C246"/>
    <mergeCell ref="F246:G246"/>
    <mergeCell ref="B247:C247"/>
    <mergeCell ref="F247:G247"/>
    <mergeCell ref="B248:C248"/>
    <mergeCell ref="F248:G248"/>
    <mergeCell ref="F242:G242"/>
    <mergeCell ref="B244:D244"/>
    <mergeCell ref="F244:H244"/>
    <mergeCell ref="B245:C245"/>
    <mergeCell ref="F245:G245"/>
    <mergeCell ref="F258:G258"/>
    <mergeCell ref="B260:D260"/>
    <mergeCell ref="F260:H260"/>
    <mergeCell ref="B261:C261"/>
    <mergeCell ref="F261:G261"/>
    <mergeCell ref="B249:C249"/>
    <mergeCell ref="F249:G249"/>
    <mergeCell ref="B250:D250"/>
    <mergeCell ref="F250:G250"/>
    <mergeCell ref="F257:G257"/>
    <mergeCell ref="F274:G274"/>
    <mergeCell ref="B278:C278"/>
    <mergeCell ref="F278:G278"/>
    <mergeCell ref="B265:C265"/>
    <mergeCell ref="F265:G265"/>
    <mergeCell ref="B266:D266"/>
    <mergeCell ref="F266:G266"/>
    <mergeCell ref="F273:G273"/>
    <mergeCell ref="B262:C262"/>
    <mergeCell ref="F262:G262"/>
    <mergeCell ref="B263:C263"/>
    <mergeCell ref="F263:G263"/>
    <mergeCell ref="B264:C264"/>
    <mergeCell ref="F264:G264"/>
    <mergeCell ref="B292:D292"/>
    <mergeCell ref="F292:H292"/>
    <mergeCell ref="B293:C293"/>
    <mergeCell ref="F293:G293"/>
    <mergeCell ref="B294:C294"/>
    <mergeCell ref="F294:G294"/>
    <mergeCell ref="B276:D276"/>
    <mergeCell ref="F276:H276"/>
    <mergeCell ref="B277:C277"/>
    <mergeCell ref="F277:G277"/>
    <mergeCell ref="B282:D282"/>
    <mergeCell ref="F289:G289"/>
    <mergeCell ref="F282:G282"/>
    <mergeCell ref="F290:G290"/>
    <mergeCell ref="B279:C279"/>
    <mergeCell ref="F279:G279"/>
    <mergeCell ref="B280:C280"/>
    <mergeCell ref="F280:G280"/>
    <mergeCell ref="B281:C281"/>
    <mergeCell ref="F281:G281"/>
    <mergeCell ref="B298:D298"/>
    <mergeCell ref="F298:G298"/>
    <mergeCell ref="F305:G305"/>
    <mergeCell ref="F306:G306"/>
    <mergeCell ref="B308:D308"/>
    <mergeCell ref="F308:H308"/>
    <mergeCell ref="B295:C295"/>
    <mergeCell ref="F295:G295"/>
    <mergeCell ref="B296:C296"/>
    <mergeCell ref="F296:G296"/>
    <mergeCell ref="B297:C297"/>
    <mergeCell ref="F297:G297"/>
    <mergeCell ref="B312:C312"/>
    <mergeCell ref="F312:G312"/>
    <mergeCell ref="B313:C313"/>
    <mergeCell ref="F313:G313"/>
    <mergeCell ref="B314:D314"/>
    <mergeCell ref="F314:G314"/>
    <mergeCell ref="B309:C309"/>
    <mergeCell ref="F309:G309"/>
    <mergeCell ref="B310:C310"/>
    <mergeCell ref="F310:G310"/>
    <mergeCell ref="B311:C311"/>
    <mergeCell ref="F311:G311"/>
    <mergeCell ref="B326:C326"/>
    <mergeCell ref="F326:G326"/>
    <mergeCell ref="B327:C327"/>
    <mergeCell ref="F327:G327"/>
    <mergeCell ref="B328:C328"/>
    <mergeCell ref="F328:G328"/>
    <mergeCell ref="F321:G321"/>
    <mergeCell ref="F322:G322"/>
    <mergeCell ref="B324:D324"/>
    <mergeCell ref="F324:H324"/>
    <mergeCell ref="B325:C325"/>
    <mergeCell ref="F325:G325"/>
    <mergeCell ref="F338:G338"/>
    <mergeCell ref="B340:D340"/>
    <mergeCell ref="F340:H340"/>
    <mergeCell ref="B341:C341"/>
    <mergeCell ref="F341:G341"/>
    <mergeCell ref="B329:C329"/>
    <mergeCell ref="F329:G329"/>
    <mergeCell ref="B330:D330"/>
    <mergeCell ref="F330:G330"/>
    <mergeCell ref="F337:G337"/>
    <mergeCell ref="B345:C345"/>
    <mergeCell ref="F345:G345"/>
    <mergeCell ref="B346:D346"/>
    <mergeCell ref="F346:G346"/>
    <mergeCell ref="F353:G353"/>
    <mergeCell ref="B342:C342"/>
    <mergeCell ref="F342:G342"/>
    <mergeCell ref="B343:C343"/>
    <mergeCell ref="F343:G343"/>
    <mergeCell ref="B344:C344"/>
    <mergeCell ref="F344:G344"/>
    <mergeCell ref="B358:C358"/>
    <mergeCell ref="F358:G358"/>
    <mergeCell ref="B359:C359"/>
    <mergeCell ref="F359:G359"/>
    <mergeCell ref="B360:C360"/>
    <mergeCell ref="F360:G360"/>
    <mergeCell ref="F354:G354"/>
    <mergeCell ref="B356:D356"/>
    <mergeCell ref="F356:H356"/>
    <mergeCell ref="B357:C357"/>
    <mergeCell ref="F357:G357"/>
    <mergeCell ref="F370:G370"/>
    <mergeCell ref="B372:D372"/>
    <mergeCell ref="F372:H372"/>
    <mergeCell ref="B373:C373"/>
    <mergeCell ref="F373:G373"/>
    <mergeCell ref="B361:C361"/>
    <mergeCell ref="F361:G361"/>
    <mergeCell ref="B362:D362"/>
    <mergeCell ref="F362:G362"/>
    <mergeCell ref="F369:G369"/>
    <mergeCell ref="B377:C377"/>
    <mergeCell ref="F377:G377"/>
    <mergeCell ref="B378:D378"/>
    <mergeCell ref="F378:G378"/>
    <mergeCell ref="F385:G385"/>
    <mergeCell ref="B374:C374"/>
    <mergeCell ref="F374:G374"/>
    <mergeCell ref="B375:C375"/>
    <mergeCell ref="F375:G375"/>
    <mergeCell ref="B376:C376"/>
    <mergeCell ref="F376:G376"/>
    <mergeCell ref="B390:C390"/>
    <mergeCell ref="F390:G390"/>
    <mergeCell ref="B391:C391"/>
    <mergeCell ref="F391:G391"/>
    <mergeCell ref="B392:C392"/>
    <mergeCell ref="F392:G392"/>
    <mergeCell ref="F386:G386"/>
    <mergeCell ref="B388:D388"/>
    <mergeCell ref="F388:H388"/>
    <mergeCell ref="B389:C389"/>
    <mergeCell ref="F389:G389"/>
    <mergeCell ref="F402:G402"/>
    <mergeCell ref="B404:D404"/>
    <mergeCell ref="F404:H404"/>
    <mergeCell ref="B405:C405"/>
    <mergeCell ref="F405:G405"/>
    <mergeCell ref="B393:C393"/>
    <mergeCell ref="F393:G393"/>
    <mergeCell ref="B394:D394"/>
    <mergeCell ref="F394:G394"/>
    <mergeCell ref="F401:G401"/>
    <mergeCell ref="B409:C409"/>
    <mergeCell ref="F409:G409"/>
    <mergeCell ref="B410:D410"/>
    <mergeCell ref="F410:G410"/>
    <mergeCell ref="F417:G417"/>
    <mergeCell ref="B406:C406"/>
    <mergeCell ref="F406:G406"/>
    <mergeCell ref="B407:C407"/>
    <mergeCell ref="F407:G407"/>
    <mergeCell ref="B408:C408"/>
    <mergeCell ref="F408:G408"/>
    <mergeCell ref="B422:C422"/>
    <mergeCell ref="F422:G422"/>
    <mergeCell ref="B423:C423"/>
    <mergeCell ref="F423:G423"/>
    <mergeCell ref="B424:C424"/>
    <mergeCell ref="F424:G424"/>
    <mergeCell ref="F418:G418"/>
    <mergeCell ref="B420:D420"/>
    <mergeCell ref="F420:H420"/>
    <mergeCell ref="B421:C421"/>
    <mergeCell ref="F421:G421"/>
    <mergeCell ref="F434:G434"/>
    <mergeCell ref="B436:D436"/>
    <mergeCell ref="F436:H436"/>
    <mergeCell ref="B437:C437"/>
    <mergeCell ref="F437:G437"/>
    <mergeCell ref="B425:C425"/>
    <mergeCell ref="F425:G425"/>
    <mergeCell ref="B426:D426"/>
    <mergeCell ref="F426:G426"/>
    <mergeCell ref="F433:G433"/>
    <mergeCell ref="B441:C441"/>
    <mergeCell ref="F441:G441"/>
    <mergeCell ref="B442:D442"/>
    <mergeCell ref="F442:G442"/>
    <mergeCell ref="F449:G449"/>
    <mergeCell ref="B438:C438"/>
    <mergeCell ref="F438:G438"/>
    <mergeCell ref="B439:C439"/>
    <mergeCell ref="F439:G439"/>
    <mergeCell ref="B440:C440"/>
    <mergeCell ref="F440:G440"/>
    <mergeCell ref="B454:C454"/>
    <mergeCell ref="F454:G454"/>
    <mergeCell ref="B455:C455"/>
    <mergeCell ref="F455:G455"/>
    <mergeCell ref="B456:C456"/>
    <mergeCell ref="F456:G456"/>
    <mergeCell ref="F450:G450"/>
    <mergeCell ref="B452:D452"/>
    <mergeCell ref="F452:H452"/>
    <mergeCell ref="B453:C453"/>
    <mergeCell ref="F453:G453"/>
    <mergeCell ref="F466:G466"/>
    <mergeCell ref="B468:D468"/>
    <mergeCell ref="F468:H468"/>
    <mergeCell ref="B469:C469"/>
    <mergeCell ref="F469:G469"/>
    <mergeCell ref="B457:C457"/>
    <mergeCell ref="F457:G457"/>
    <mergeCell ref="B458:D458"/>
    <mergeCell ref="F458:G458"/>
    <mergeCell ref="F465:G465"/>
    <mergeCell ref="B473:C473"/>
    <mergeCell ref="F473:G473"/>
    <mergeCell ref="B474:D474"/>
    <mergeCell ref="F474:G474"/>
    <mergeCell ref="F481:G481"/>
    <mergeCell ref="B470:C470"/>
    <mergeCell ref="F470:G470"/>
    <mergeCell ref="B471:C471"/>
    <mergeCell ref="F471:G471"/>
    <mergeCell ref="B472:C472"/>
    <mergeCell ref="F472:G472"/>
    <mergeCell ref="B486:C486"/>
    <mergeCell ref="F486:G486"/>
    <mergeCell ref="B487:C487"/>
    <mergeCell ref="F487:G487"/>
    <mergeCell ref="B488:C488"/>
    <mergeCell ref="F488:G488"/>
    <mergeCell ref="F482:G482"/>
    <mergeCell ref="B484:D484"/>
    <mergeCell ref="F484:H484"/>
    <mergeCell ref="B485:C485"/>
    <mergeCell ref="F485:G485"/>
    <mergeCell ref="F498:G498"/>
    <mergeCell ref="B500:D500"/>
    <mergeCell ref="F500:H500"/>
    <mergeCell ref="B501:C501"/>
    <mergeCell ref="F501:G501"/>
    <mergeCell ref="B489:C489"/>
    <mergeCell ref="F489:G489"/>
    <mergeCell ref="B490:D490"/>
    <mergeCell ref="F490:G490"/>
    <mergeCell ref="F497:G497"/>
    <mergeCell ref="B505:C505"/>
    <mergeCell ref="F505:G505"/>
    <mergeCell ref="B506:D506"/>
    <mergeCell ref="F506:G506"/>
    <mergeCell ref="F513:G513"/>
    <mergeCell ref="B502:C502"/>
    <mergeCell ref="F502:G502"/>
    <mergeCell ref="B503:C503"/>
    <mergeCell ref="F503:G503"/>
    <mergeCell ref="B504:C504"/>
    <mergeCell ref="F504:G504"/>
    <mergeCell ref="B518:C518"/>
    <mergeCell ref="F518:G518"/>
    <mergeCell ref="B519:C519"/>
    <mergeCell ref="F519:G519"/>
    <mergeCell ref="B520:C520"/>
    <mergeCell ref="F520:G520"/>
    <mergeCell ref="F514:G514"/>
    <mergeCell ref="B516:D516"/>
    <mergeCell ref="F516:H516"/>
    <mergeCell ref="B517:C517"/>
    <mergeCell ref="F517:G517"/>
    <mergeCell ref="F530:G530"/>
    <mergeCell ref="B532:D532"/>
    <mergeCell ref="F532:H532"/>
    <mergeCell ref="B533:C533"/>
    <mergeCell ref="F533:G533"/>
    <mergeCell ref="B521:C521"/>
    <mergeCell ref="F521:G521"/>
    <mergeCell ref="B522:D522"/>
    <mergeCell ref="F522:G522"/>
    <mergeCell ref="F529:G529"/>
    <mergeCell ref="B537:C537"/>
    <mergeCell ref="F537:G537"/>
    <mergeCell ref="B538:D538"/>
    <mergeCell ref="F538:G538"/>
    <mergeCell ref="F545:G545"/>
    <mergeCell ref="B534:C534"/>
    <mergeCell ref="F534:G534"/>
    <mergeCell ref="B535:C535"/>
    <mergeCell ref="F535:G535"/>
    <mergeCell ref="B536:C536"/>
    <mergeCell ref="F536:G536"/>
    <mergeCell ref="B550:C550"/>
    <mergeCell ref="F550:G550"/>
    <mergeCell ref="B551:C551"/>
    <mergeCell ref="F551:G551"/>
    <mergeCell ref="B552:C552"/>
    <mergeCell ref="F552:G552"/>
    <mergeCell ref="F546:G546"/>
    <mergeCell ref="B548:D548"/>
    <mergeCell ref="F548:H548"/>
    <mergeCell ref="B549:C549"/>
    <mergeCell ref="F549:G549"/>
    <mergeCell ref="F562:G562"/>
    <mergeCell ref="B564:D564"/>
    <mergeCell ref="F564:H564"/>
    <mergeCell ref="B565:C565"/>
    <mergeCell ref="F565:G565"/>
    <mergeCell ref="B553:C553"/>
    <mergeCell ref="F553:G553"/>
    <mergeCell ref="B554:D554"/>
    <mergeCell ref="F554:G554"/>
    <mergeCell ref="F561:G561"/>
    <mergeCell ref="B569:C569"/>
    <mergeCell ref="F569:G569"/>
    <mergeCell ref="B570:D570"/>
    <mergeCell ref="F570:G570"/>
    <mergeCell ref="F577:G577"/>
    <mergeCell ref="B566:C566"/>
    <mergeCell ref="F566:G566"/>
    <mergeCell ref="B567:C567"/>
    <mergeCell ref="F567:G567"/>
    <mergeCell ref="B568:C568"/>
    <mergeCell ref="F568:G568"/>
    <mergeCell ref="B582:C582"/>
    <mergeCell ref="F582:G582"/>
    <mergeCell ref="B583:C583"/>
    <mergeCell ref="F583:G583"/>
    <mergeCell ref="B584:C584"/>
    <mergeCell ref="F584:G584"/>
    <mergeCell ref="F578:G578"/>
    <mergeCell ref="B580:D580"/>
    <mergeCell ref="F580:H580"/>
    <mergeCell ref="B581:C581"/>
    <mergeCell ref="F581:G581"/>
    <mergeCell ref="F594:G594"/>
    <mergeCell ref="B596:D596"/>
    <mergeCell ref="F596:H596"/>
    <mergeCell ref="B597:C597"/>
    <mergeCell ref="F597:G597"/>
    <mergeCell ref="B585:C585"/>
    <mergeCell ref="F585:G585"/>
    <mergeCell ref="B586:D586"/>
    <mergeCell ref="F586:G586"/>
    <mergeCell ref="F593:G593"/>
    <mergeCell ref="B601:C601"/>
    <mergeCell ref="F601:G601"/>
    <mergeCell ref="B602:D602"/>
    <mergeCell ref="F602:G602"/>
    <mergeCell ref="F609:G609"/>
    <mergeCell ref="B598:C598"/>
    <mergeCell ref="F598:G598"/>
    <mergeCell ref="B599:C599"/>
    <mergeCell ref="F599:G599"/>
    <mergeCell ref="B600:C600"/>
    <mergeCell ref="F600:G600"/>
    <mergeCell ref="B614:C614"/>
    <mergeCell ref="F614:G614"/>
    <mergeCell ref="B615:C615"/>
    <mergeCell ref="F615:G615"/>
    <mergeCell ref="B616:C616"/>
    <mergeCell ref="F616:G616"/>
    <mergeCell ref="F610:G610"/>
    <mergeCell ref="B612:D612"/>
    <mergeCell ref="F612:H612"/>
    <mergeCell ref="B613:C613"/>
    <mergeCell ref="F613:G613"/>
    <mergeCell ref="F626:G626"/>
    <mergeCell ref="B628:D628"/>
    <mergeCell ref="F628:H628"/>
    <mergeCell ref="B629:C629"/>
    <mergeCell ref="F629:G629"/>
    <mergeCell ref="B617:C617"/>
    <mergeCell ref="F617:G617"/>
    <mergeCell ref="B618:D618"/>
    <mergeCell ref="F618:G618"/>
    <mergeCell ref="F625:G625"/>
    <mergeCell ref="F642:G642"/>
    <mergeCell ref="B633:C633"/>
    <mergeCell ref="F633:G633"/>
    <mergeCell ref="B634:D634"/>
    <mergeCell ref="F634:G634"/>
    <mergeCell ref="F641:G641"/>
    <mergeCell ref="B630:C630"/>
    <mergeCell ref="F630:G630"/>
    <mergeCell ref="B631:C631"/>
    <mergeCell ref="F631:G631"/>
    <mergeCell ref="B632:C632"/>
    <mergeCell ref="F632:G632"/>
  </mergeCells>
  <printOptions horizontalCentered="1"/>
  <pageMargins left="0.25" right="0.25" top="0.75" bottom="0.75" header="0.3" footer="0.3"/>
  <pageSetup scale="99"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/>
    <pageSetUpPr fitToPage="1"/>
  </sheetPr>
  <dimension ref="A1:M45"/>
  <sheetViews>
    <sheetView showGridLines="0" zoomScaleNormal="100" workbookViewId="0">
      <pane xSplit="1" ySplit="4" topLeftCell="B5" activePane="bottomRight" state="frozen"/>
      <selection activeCell="B21" sqref="B21:C23"/>
      <selection pane="topRight" activeCell="B21" sqref="B21:C23"/>
      <selection pane="bottomLeft" activeCell="B21" sqref="B21:C23"/>
      <selection pane="bottomRight" activeCell="B5" sqref="B5"/>
    </sheetView>
  </sheetViews>
  <sheetFormatPr defaultColWidth="0" defaultRowHeight="12.75" zeroHeight="1" x14ac:dyDescent="0.2"/>
  <cols>
    <col min="1" max="1" width="3.875" style="3" bestFit="1" customWidth="1"/>
    <col min="2" max="2" width="43.5" style="3" customWidth="1"/>
    <col min="3" max="3" width="9.5" style="3" customWidth="1"/>
    <col min="4" max="4" width="11.75" style="3" customWidth="1"/>
    <col min="5" max="9" width="11.75" style="120" customWidth="1"/>
    <col min="10" max="10" width="46.25" style="3" customWidth="1"/>
    <col min="11" max="11" width="2.625" style="3" customWidth="1"/>
    <col min="12" max="16384" width="10.375" style="3" hidden="1"/>
  </cols>
  <sheetData>
    <row r="1" spans="1:13" ht="24" customHeight="1" x14ac:dyDescent="0.2">
      <c r="A1" s="107"/>
      <c r="E1" s="3"/>
      <c r="F1" s="3"/>
      <c r="G1" s="3"/>
      <c r="H1" s="3"/>
      <c r="I1" s="3"/>
    </row>
    <row r="2" spans="1:13" ht="15.75" x14ac:dyDescent="0.25">
      <c r="A2" s="4"/>
      <c r="B2" s="4" t="s">
        <v>101</v>
      </c>
      <c r="C2" s="105"/>
      <c r="D2" s="105"/>
      <c r="E2" s="82"/>
      <c r="F2" s="82"/>
      <c r="G2" s="82"/>
      <c r="H2" s="82"/>
      <c r="I2" s="82" t="s">
        <v>119</v>
      </c>
      <c r="J2" s="93">
        <f>E45</f>
        <v>0</v>
      </c>
      <c r="K2" s="49"/>
    </row>
    <row r="3" spans="1:13" ht="26.25" thickBot="1" x14ac:dyDescent="0.25">
      <c r="A3" s="204" t="s">
        <v>161</v>
      </c>
      <c r="B3" s="284" t="s">
        <v>162</v>
      </c>
      <c r="C3" s="285"/>
      <c r="D3" s="285"/>
      <c r="E3" s="285"/>
      <c r="F3" s="286" t="s">
        <v>129</v>
      </c>
      <c r="G3" s="287"/>
      <c r="H3" s="287"/>
      <c r="I3" s="288"/>
      <c r="J3" s="150"/>
      <c r="K3" s="49"/>
      <c r="L3" s="78"/>
      <c r="M3" s="78"/>
    </row>
    <row r="4" spans="1:13" s="10" customFormat="1" ht="25.5" x14ac:dyDescent="0.2">
      <c r="A4" s="151" t="s">
        <v>163</v>
      </c>
      <c r="B4" s="57" t="s">
        <v>164</v>
      </c>
      <c r="C4" s="57" t="s">
        <v>165</v>
      </c>
      <c r="D4" s="57" t="s">
        <v>166</v>
      </c>
      <c r="E4" s="57" t="s">
        <v>167</v>
      </c>
      <c r="F4" s="57" t="s">
        <v>182</v>
      </c>
      <c r="G4" s="57" t="s">
        <v>183</v>
      </c>
      <c r="H4" s="57" t="s">
        <v>184</v>
      </c>
      <c r="I4" s="57" t="s">
        <v>185</v>
      </c>
      <c r="J4" s="152" t="s">
        <v>128</v>
      </c>
    </row>
    <row r="5" spans="1:13" ht="12.75" customHeight="1" x14ac:dyDescent="0.2">
      <c r="A5" s="153">
        <v>1</v>
      </c>
      <c r="B5" s="147"/>
      <c r="C5" s="148"/>
      <c r="D5" s="149"/>
      <c r="E5" s="142">
        <f>$C5*$D5</f>
        <v>0</v>
      </c>
      <c r="F5" s="197"/>
      <c r="G5" s="197"/>
      <c r="H5" s="142">
        <f>E5*F5</f>
        <v>0</v>
      </c>
      <c r="I5" s="142">
        <f>E5*G5</f>
        <v>0</v>
      </c>
      <c r="J5" s="154"/>
    </row>
    <row r="6" spans="1:13" x14ac:dyDescent="0.2">
      <c r="A6" s="153">
        <v>2</v>
      </c>
      <c r="B6" s="147"/>
      <c r="C6" s="148"/>
      <c r="D6" s="149"/>
      <c r="E6" s="142">
        <f t="shared" ref="E6:E44" si="0">$C6*$D6</f>
        <v>0</v>
      </c>
      <c r="F6" s="197"/>
      <c r="G6" s="197"/>
      <c r="H6" s="142">
        <f t="shared" ref="H6:H44" si="1">E6*F6</f>
        <v>0</v>
      </c>
      <c r="I6" s="142">
        <f t="shared" ref="I6:I44" si="2">E6*G6</f>
        <v>0</v>
      </c>
      <c r="J6" s="154"/>
    </row>
    <row r="7" spans="1:13" ht="12.75" customHeight="1" x14ac:dyDescent="0.2">
      <c r="A7" s="153">
        <v>3</v>
      </c>
      <c r="B7" s="147"/>
      <c r="C7" s="148"/>
      <c r="D7" s="149"/>
      <c r="E7" s="142">
        <f t="shared" si="0"/>
        <v>0</v>
      </c>
      <c r="F7" s="197"/>
      <c r="G7" s="197"/>
      <c r="H7" s="142">
        <f t="shared" si="1"/>
        <v>0</v>
      </c>
      <c r="I7" s="142">
        <f t="shared" si="2"/>
        <v>0</v>
      </c>
      <c r="J7" s="154"/>
    </row>
    <row r="8" spans="1:13" ht="13.15" customHeight="1" x14ac:dyDescent="0.2">
      <c r="A8" s="153">
        <v>4</v>
      </c>
      <c r="B8" s="147"/>
      <c r="C8" s="148"/>
      <c r="D8" s="149"/>
      <c r="E8" s="142">
        <f t="shared" si="0"/>
        <v>0</v>
      </c>
      <c r="F8" s="197"/>
      <c r="G8" s="197"/>
      <c r="H8" s="142">
        <f t="shared" si="1"/>
        <v>0</v>
      </c>
      <c r="I8" s="142">
        <f t="shared" si="2"/>
        <v>0</v>
      </c>
      <c r="J8" s="154"/>
    </row>
    <row r="9" spans="1:13" x14ac:dyDescent="0.2">
      <c r="A9" s="153">
        <v>5</v>
      </c>
      <c r="B9" s="147"/>
      <c r="C9" s="148"/>
      <c r="D9" s="149"/>
      <c r="E9" s="142">
        <f t="shared" si="0"/>
        <v>0</v>
      </c>
      <c r="F9" s="197"/>
      <c r="G9" s="197"/>
      <c r="H9" s="142">
        <f t="shared" si="1"/>
        <v>0</v>
      </c>
      <c r="I9" s="142">
        <f t="shared" si="2"/>
        <v>0</v>
      </c>
      <c r="J9" s="154"/>
    </row>
    <row r="10" spans="1:13" x14ac:dyDescent="0.2">
      <c r="A10" s="153">
        <v>6</v>
      </c>
      <c r="B10" s="147"/>
      <c r="C10" s="148"/>
      <c r="D10" s="149"/>
      <c r="E10" s="142">
        <f t="shared" si="0"/>
        <v>0</v>
      </c>
      <c r="F10" s="197"/>
      <c r="G10" s="197"/>
      <c r="H10" s="142">
        <f t="shared" si="1"/>
        <v>0</v>
      </c>
      <c r="I10" s="142">
        <f t="shared" si="2"/>
        <v>0</v>
      </c>
      <c r="J10" s="154"/>
    </row>
    <row r="11" spans="1:13" x14ac:dyDescent="0.2">
      <c r="A11" s="153">
        <v>7</v>
      </c>
      <c r="B11" s="147"/>
      <c r="C11" s="148"/>
      <c r="D11" s="149"/>
      <c r="E11" s="142">
        <f t="shared" si="0"/>
        <v>0</v>
      </c>
      <c r="F11" s="197"/>
      <c r="G11" s="197"/>
      <c r="H11" s="142">
        <f t="shared" si="1"/>
        <v>0</v>
      </c>
      <c r="I11" s="142">
        <f t="shared" si="2"/>
        <v>0</v>
      </c>
      <c r="J11" s="154"/>
    </row>
    <row r="12" spans="1:13" x14ac:dyDescent="0.2">
      <c r="A12" s="153">
        <v>8</v>
      </c>
      <c r="B12" s="147"/>
      <c r="C12" s="148"/>
      <c r="D12" s="149"/>
      <c r="E12" s="142">
        <f t="shared" si="0"/>
        <v>0</v>
      </c>
      <c r="F12" s="197"/>
      <c r="G12" s="197"/>
      <c r="H12" s="142">
        <f t="shared" si="1"/>
        <v>0</v>
      </c>
      <c r="I12" s="142">
        <f t="shared" si="2"/>
        <v>0</v>
      </c>
      <c r="J12" s="154"/>
    </row>
    <row r="13" spans="1:13" x14ac:dyDescent="0.2">
      <c r="A13" s="153">
        <v>9</v>
      </c>
      <c r="B13" s="147"/>
      <c r="C13" s="148"/>
      <c r="D13" s="149"/>
      <c r="E13" s="142">
        <f t="shared" si="0"/>
        <v>0</v>
      </c>
      <c r="F13" s="197"/>
      <c r="G13" s="197"/>
      <c r="H13" s="142">
        <f t="shared" si="1"/>
        <v>0</v>
      </c>
      <c r="I13" s="142">
        <f t="shared" si="2"/>
        <v>0</v>
      </c>
      <c r="J13" s="154"/>
    </row>
    <row r="14" spans="1:13" x14ac:dyDescent="0.2">
      <c r="A14" s="153">
        <v>10</v>
      </c>
      <c r="B14" s="147"/>
      <c r="C14" s="148"/>
      <c r="D14" s="149"/>
      <c r="E14" s="142">
        <f t="shared" si="0"/>
        <v>0</v>
      </c>
      <c r="F14" s="197"/>
      <c r="G14" s="197"/>
      <c r="H14" s="142">
        <f t="shared" si="1"/>
        <v>0</v>
      </c>
      <c r="I14" s="142">
        <f t="shared" si="2"/>
        <v>0</v>
      </c>
      <c r="J14" s="154"/>
    </row>
    <row r="15" spans="1:13" x14ac:dyDescent="0.2">
      <c r="A15" s="153">
        <v>11</v>
      </c>
      <c r="B15" s="147"/>
      <c r="C15" s="148"/>
      <c r="D15" s="149"/>
      <c r="E15" s="142">
        <f t="shared" si="0"/>
        <v>0</v>
      </c>
      <c r="F15" s="197"/>
      <c r="G15" s="197"/>
      <c r="H15" s="142">
        <f t="shared" si="1"/>
        <v>0</v>
      </c>
      <c r="I15" s="142">
        <f t="shared" si="2"/>
        <v>0</v>
      </c>
      <c r="J15" s="154"/>
    </row>
    <row r="16" spans="1:13" x14ac:dyDescent="0.2">
      <c r="A16" s="153">
        <v>12</v>
      </c>
      <c r="B16" s="147"/>
      <c r="C16" s="148"/>
      <c r="D16" s="149"/>
      <c r="E16" s="142">
        <f t="shared" si="0"/>
        <v>0</v>
      </c>
      <c r="F16" s="197"/>
      <c r="G16" s="197"/>
      <c r="H16" s="142">
        <f t="shared" si="1"/>
        <v>0</v>
      </c>
      <c r="I16" s="142">
        <f t="shared" si="2"/>
        <v>0</v>
      </c>
      <c r="J16" s="154"/>
    </row>
    <row r="17" spans="1:10" x14ac:dyDescent="0.2">
      <c r="A17" s="153">
        <v>13</v>
      </c>
      <c r="B17" s="147"/>
      <c r="C17" s="148"/>
      <c r="D17" s="149"/>
      <c r="E17" s="142">
        <f t="shared" si="0"/>
        <v>0</v>
      </c>
      <c r="F17" s="197"/>
      <c r="G17" s="197"/>
      <c r="H17" s="142">
        <f t="shared" si="1"/>
        <v>0</v>
      </c>
      <c r="I17" s="142">
        <f t="shared" si="2"/>
        <v>0</v>
      </c>
      <c r="J17" s="154"/>
    </row>
    <row r="18" spans="1:10" x14ac:dyDescent="0.2">
      <c r="A18" s="153">
        <v>14</v>
      </c>
      <c r="B18" s="147"/>
      <c r="C18" s="148"/>
      <c r="D18" s="149"/>
      <c r="E18" s="142">
        <f t="shared" si="0"/>
        <v>0</v>
      </c>
      <c r="F18" s="197"/>
      <c r="G18" s="197"/>
      <c r="H18" s="142">
        <f t="shared" si="1"/>
        <v>0</v>
      </c>
      <c r="I18" s="142">
        <f t="shared" si="2"/>
        <v>0</v>
      </c>
      <c r="J18" s="154"/>
    </row>
    <row r="19" spans="1:10" x14ac:dyDescent="0.2">
      <c r="A19" s="153">
        <v>15</v>
      </c>
      <c r="B19" s="147"/>
      <c r="C19" s="148"/>
      <c r="D19" s="149"/>
      <c r="E19" s="142">
        <f t="shared" si="0"/>
        <v>0</v>
      </c>
      <c r="F19" s="197"/>
      <c r="G19" s="197"/>
      <c r="H19" s="142">
        <f t="shared" si="1"/>
        <v>0</v>
      </c>
      <c r="I19" s="142">
        <f t="shared" si="2"/>
        <v>0</v>
      </c>
      <c r="J19" s="154"/>
    </row>
    <row r="20" spans="1:10" x14ac:dyDescent="0.2">
      <c r="A20" s="153">
        <v>16</v>
      </c>
      <c r="B20" s="147"/>
      <c r="C20" s="148"/>
      <c r="D20" s="149"/>
      <c r="E20" s="142">
        <f t="shared" si="0"/>
        <v>0</v>
      </c>
      <c r="F20" s="197"/>
      <c r="G20" s="197"/>
      <c r="H20" s="142">
        <f t="shared" si="1"/>
        <v>0</v>
      </c>
      <c r="I20" s="142">
        <f t="shared" si="2"/>
        <v>0</v>
      </c>
      <c r="J20" s="154"/>
    </row>
    <row r="21" spans="1:10" x14ac:dyDescent="0.2">
      <c r="A21" s="153">
        <v>17</v>
      </c>
      <c r="B21" s="147"/>
      <c r="C21" s="148"/>
      <c r="D21" s="149"/>
      <c r="E21" s="142">
        <f t="shared" si="0"/>
        <v>0</v>
      </c>
      <c r="F21" s="197"/>
      <c r="G21" s="197"/>
      <c r="H21" s="142">
        <f t="shared" si="1"/>
        <v>0</v>
      </c>
      <c r="I21" s="142">
        <f t="shared" si="2"/>
        <v>0</v>
      </c>
      <c r="J21" s="154"/>
    </row>
    <row r="22" spans="1:10" x14ac:dyDescent="0.2">
      <c r="A22" s="153">
        <v>18</v>
      </c>
      <c r="B22" s="147"/>
      <c r="C22" s="148"/>
      <c r="D22" s="149"/>
      <c r="E22" s="142">
        <f t="shared" si="0"/>
        <v>0</v>
      </c>
      <c r="F22" s="197"/>
      <c r="G22" s="197"/>
      <c r="H22" s="142">
        <f t="shared" si="1"/>
        <v>0</v>
      </c>
      <c r="I22" s="142">
        <f t="shared" si="2"/>
        <v>0</v>
      </c>
      <c r="J22" s="154"/>
    </row>
    <row r="23" spans="1:10" x14ac:dyDescent="0.2">
      <c r="A23" s="153">
        <v>19</v>
      </c>
      <c r="B23" s="147"/>
      <c r="C23" s="148"/>
      <c r="D23" s="149"/>
      <c r="E23" s="142">
        <f t="shared" si="0"/>
        <v>0</v>
      </c>
      <c r="F23" s="197"/>
      <c r="G23" s="197"/>
      <c r="H23" s="142">
        <f t="shared" si="1"/>
        <v>0</v>
      </c>
      <c r="I23" s="142">
        <f t="shared" si="2"/>
        <v>0</v>
      </c>
      <c r="J23" s="154"/>
    </row>
    <row r="24" spans="1:10" x14ac:dyDescent="0.2">
      <c r="A24" s="153">
        <v>20</v>
      </c>
      <c r="B24" s="147"/>
      <c r="C24" s="148"/>
      <c r="D24" s="149"/>
      <c r="E24" s="142">
        <f t="shared" si="0"/>
        <v>0</v>
      </c>
      <c r="F24" s="197"/>
      <c r="G24" s="197"/>
      <c r="H24" s="142">
        <f t="shared" si="1"/>
        <v>0</v>
      </c>
      <c r="I24" s="142">
        <f t="shared" si="2"/>
        <v>0</v>
      </c>
      <c r="J24" s="154"/>
    </row>
    <row r="25" spans="1:10" x14ac:dyDescent="0.2">
      <c r="A25" s="153">
        <v>21</v>
      </c>
      <c r="B25" s="147"/>
      <c r="C25" s="148"/>
      <c r="D25" s="149"/>
      <c r="E25" s="142">
        <f t="shared" si="0"/>
        <v>0</v>
      </c>
      <c r="F25" s="197"/>
      <c r="G25" s="197"/>
      <c r="H25" s="142">
        <f t="shared" si="1"/>
        <v>0</v>
      </c>
      <c r="I25" s="142">
        <f t="shared" si="2"/>
        <v>0</v>
      </c>
      <c r="J25" s="154"/>
    </row>
    <row r="26" spans="1:10" x14ac:dyDescent="0.2">
      <c r="A26" s="153">
        <v>22</v>
      </c>
      <c r="B26" s="147"/>
      <c r="C26" s="148"/>
      <c r="D26" s="149"/>
      <c r="E26" s="142">
        <f t="shared" si="0"/>
        <v>0</v>
      </c>
      <c r="F26" s="197"/>
      <c r="G26" s="197"/>
      <c r="H26" s="142">
        <f t="shared" si="1"/>
        <v>0</v>
      </c>
      <c r="I26" s="142">
        <f t="shared" si="2"/>
        <v>0</v>
      </c>
      <c r="J26" s="154"/>
    </row>
    <row r="27" spans="1:10" x14ac:dyDescent="0.2">
      <c r="A27" s="153">
        <v>23</v>
      </c>
      <c r="B27" s="147"/>
      <c r="C27" s="148"/>
      <c r="D27" s="149"/>
      <c r="E27" s="142">
        <f t="shared" si="0"/>
        <v>0</v>
      </c>
      <c r="F27" s="197"/>
      <c r="G27" s="197"/>
      <c r="H27" s="142">
        <f t="shared" si="1"/>
        <v>0</v>
      </c>
      <c r="I27" s="142">
        <f t="shared" si="2"/>
        <v>0</v>
      </c>
      <c r="J27" s="154"/>
    </row>
    <row r="28" spans="1:10" x14ac:dyDescent="0.2">
      <c r="A28" s="153">
        <v>24</v>
      </c>
      <c r="B28" s="147"/>
      <c r="C28" s="148"/>
      <c r="D28" s="149"/>
      <c r="E28" s="142">
        <f t="shared" si="0"/>
        <v>0</v>
      </c>
      <c r="F28" s="197"/>
      <c r="G28" s="197"/>
      <c r="H28" s="142">
        <f t="shared" si="1"/>
        <v>0</v>
      </c>
      <c r="I28" s="142">
        <f t="shared" si="2"/>
        <v>0</v>
      </c>
      <c r="J28" s="154"/>
    </row>
    <row r="29" spans="1:10" x14ac:dyDescent="0.2">
      <c r="A29" s="153">
        <v>25</v>
      </c>
      <c r="B29" s="147"/>
      <c r="C29" s="148"/>
      <c r="D29" s="149"/>
      <c r="E29" s="142">
        <f t="shared" si="0"/>
        <v>0</v>
      </c>
      <c r="F29" s="197"/>
      <c r="G29" s="197"/>
      <c r="H29" s="142">
        <f t="shared" si="1"/>
        <v>0</v>
      </c>
      <c r="I29" s="142">
        <f t="shared" si="2"/>
        <v>0</v>
      </c>
      <c r="J29" s="154"/>
    </row>
    <row r="30" spans="1:10" x14ac:dyDescent="0.2">
      <c r="A30" s="153">
        <v>26</v>
      </c>
      <c r="B30" s="147"/>
      <c r="C30" s="148"/>
      <c r="D30" s="149"/>
      <c r="E30" s="142">
        <f t="shared" si="0"/>
        <v>0</v>
      </c>
      <c r="F30" s="197"/>
      <c r="G30" s="197"/>
      <c r="H30" s="142">
        <f>$E30*F30</f>
        <v>0</v>
      </c>
      <c r="I30" s="142">
        <f>$E30*G30</f>
        <v>0</v>
      </c>
      <c r="J30" s="154"/>
    </row>
    <row r="31" spans="1:10" x14ac:dyDescent="0.2">
      <c r="A31" s="153">
        <v>27</v>
      </c>
      <c r="B31" s="147"/>
      <c r="C31" s="148"/>
      <c r="D31" s="149"/>
      <c r="E31" s="142">
        <f t="shared" si="0"/>
        <v>0</v>
      </c>
      <c r="F31" s="197"/>
      <c r="G31" s="197"/>
      <c r="H31" s="142">
        <f t="shared" si="1"/>
        <v>0</v>
      </c>
      <c r="I31" s="142">
        <f t="shared" si="2"/>
        <v>0</v>
      </c>
      <c r="J31" s="154"/>
    </row>
    <row r="32" spans="1:10" x14ac:dyDescent="0.2">
      <c r="A32" s="153">
        <v>28</v>
      </c>
      <c r="B32" s="147"/>
      <c r="C32" s="148"/>
      <c r="D32" s="149"/>
      <c r="E32" s="142">
        <f t="shared" si="0"/>
        <v>0</v>
      </c>
      <c r="F32" s="197"/>
      <c r="G32" s="197"/>
      <c r="H32" s="142">
        <f t="shared" si="1"/>
        <v>0</v>
      </c>
      <c r="I32" s="142">
        <f t="shared" si="2"/>
        <v>0</v>
      </c>
      <c r="J32" s="154"/>
    </row>
    <row r="33" spans="1:10" x14ac:dyDescent="0.2">
      <c r="A33" s="153">
        <v>29</v>
      </c>
      <c r="B33" s="147"/>
      <c r="C33" s="148"/>
      <c r="D33" s="149"/>
      <c r="E33" s="142">
        <f t="shared" si="0"/>
        <v>0</v>
      </c>
      <c r="F33" s="197"/>
      <c r="G33" s="197"/>
      <c r="H33" s="142">
        <f t="shared" si="1"/>
        <v>0</v>
      </c>
      <c r="I33" s="142">
        <f t="shared" si="2"/>
        <v>0</v>
      </c>
      <c r="J33" s="154"/>
    </row>
    <row r="34" spans="1:10" x14ac:dyDescent="0.2">
      <c r="A34" s="153">
        <v>30</v>
      </c>
      <c r="B34" s="147"/>
      <c r="C34" s="148"/>
      <c r="D34" s="149"/>
      <c r="E34" s="142">
        <f t="shared" si="0"/>
        <v>0</v>
      </c>
      <c r="F34" s="197"/>
      <c r="G34" s="197"/>
      <c r="H34" s="142">
        <f t="shared" si="1"/>
        <v>0</v>
      </c>
      <c r="I34" s="142">
        <f t="shared" si="2"/>
        <v>0</v>
      </c>
      <c r="J34" s="154"/>
    </row>
    <row r="35" spans="1:10" x14ac:dyDescent="0.2">
      <c r="A35" s="153">
        <v>31</v>
      </c>
      <c r="B35" s="147"/>
      <c r="C35" s="148"/>
      <c r="D35" s="149"/>
      <c r="E35" s="142">
        <f t="shared" si="0"/>
        <v>0</v>
      </c>
      <c r="F35" s="197"/>
      <c r="G35" s="197"/>
      <c r="H35" s="142">
        <f t="shared" si="1"/>
        <v>0</v>
      </c>
      <c r="I35" s="142">
        <f t="shared" si="2"/>
        <v>0</v>
      </c>
      <c r="J35" s="154"/>
    </row>
    <row r="36" spans="1:10" x14ac:dyDescent="0.2">
      <c r="A36" s="153">
        <v>32</v>
      </c>
      <c r="B36" s="147"/>
      <c r="C36" s="148"/>
      <c r="D36" s="149"/>
      <c r="E36" s="142">
        <f t="shared" si="0"/>
        <v>0</v>
      </c>
      <c r="F36" s="197"/>
      <c r="G36" s="197"/>
      <c r="H36" s="142">
        <f t="shared" si="1"/>
        <v>0</v>
      </c>
      <c r="I36" s="142">
        <f t="shared" si="2"/>
        <v>0</v>
      </c>
      <c r="J36" s="154"/>
    </row>
    <row r="37" spans="1:10" x14ac:dyDescent="0.2">
      <c r="A37" s="153">
        <v>33</v>
      </c>
      <c r="B37" s="147"/>
      <c r="C37" s="148"/>
      <c r="D37" s="149"/>
      <c r="E37" s="142">
        <f t="shared" si="0"/>
        <v>0</v>
      </c>
      <c r="F37" s="197"/>
      <c r="G37" s="197"/>
      <c r="H37" s="142">
        <f t="shared" si="1"/>
        <v>0</v>
      </c>
      <c r="I37" s="142">
        <f t="shared" si="2"/>
        <v>0</v>
      </c>
      <c r="J37" s="154"/>
    </row>
    <row r="38" spans="1:10" x14ac:dyDescent="0.2">
      <c r="A38" s="153">
        <v>34</v>
      </c>
      <c r="B38" s="147"/>
      <c r="C38" s="148"/>
      <c r="D38" s="149"/>
      <c r="E38" s="142">
        <f t="shared" si="0"/>
        <v>0</v>
      </c>
      <c r="F38" s="197"/>
      <c r="G38" s="197"/>
      <c r="H38" s="142">
        <f t="shared" si="1"/>
        <v>0</v>
      </c>
      <c r="I38" s="142">
        <f t="shared" si="2"/>
        <v>0</v>
      </c>
      <c r="J38" s="154"/>
    </row>
    <row r="39" spans="1:10" x14ac:dyDescent="0.2">
      <c r="A39" s="153">
        <v>35</v>
      </c>
      <c r="B39" s="147"/>
      <c r="C39" s="148"/>
      <c r="D39" s="149"/>
      <c r="E39" s="142">
        <f t="shared" si="0"/>
        <v>0</v>
      </c>
      <c r="F39" s="197"/>
      <c r="G39" s="197"/>
      <c r="H39" s="142">
        <f t="shared" si="1"/>
        <v>0</v>
      </c>
      <c r="I39" s="142">
        <f t="shared" si="2"/>
        <v>0</v>
      </c>
      <c r="J39" s="154"/>
    </row>
    <row r="40" spans="1:10" x14ac:dyDescent="0.2">
      <c r="A40" s="153">
        <v>36</v>
      </c>
      <c r="B40" s="147"/>
      <c r="C40" s="148"/>
      <c r="D40" s="149"/>
      <c r="E40" s="142">
        <f t="shared" si="0"/>
        <v>0</v>
      </c>
      <c r="F40" s="197"/>
      <c r="G40" s="197"/>
      <c r="H40" s="142">
        <f t="shared" si="1"/>
        <v>0</v>
      </c>
      <c r="I40" s="142">
        <f t="shared" si="2"/>
        <v>0</v>
      </c>
      <c r="J40" s="154"/>
    </row>
    <row r="41" spans="1:10" x14ac:dyDescent="0.2">
      <c r="A41" s="153">
        <v>37</v>
      </c>
      <c r="B41" s="147"/>
      <c r="C41" s="148"/>
      <c r="D41" s="149"/>
      <c r="E41" s="142">
        <f t="shared" si="0"/>
        <v>0</v>
      </c>
      <c r="F41" s="197"/>
      <c r="G41" s="197"/>
      <c r="H41" s="142">
        <f t="shared" si="1"/>
        <v>0</v>
      </c>
      <c r="I41" s="142">
        <f t="shared" si="2"/>
        <v>0</v>
      </c>
      <c r="J41" s="154"/>
    </row>
    <row r="42" spans="1:10" x14ac:dyDescent="0.2">
      <c r="A42" s="153">
        <v>38</v>
      </c>
      <c r="B42" s="147"/>
      <c r="C42" s="148"/>
      <c r="D42" s="149"/>
      <c r="E42" s="142">
        <f t="shared" si="0"/>
        <v>0</v>
      </c>
      <c r="F42" s="197"/>
      <c r="G42" s="197"/>
      <c r="H42" s="142">
        <f t="shared" si="1"/>
        <v>0</v>
      </c>
      <c r="I42" s="142">
        <f t="shared" si="2"/>
        <v>0</v>
      </c>
      <c r="J42" s="154"/>
    </row>
    <row r="43" spans="1:10" x14ac:dyDescent="0.2">
      <c r="A43" s="153">
        <v>39</v>
      </c>
      <c r="B43" s="147"/>
      <c r="C43" s="148"/>
      <c r="D43" s="149"/>
      <c r="E43" s="142">
        <f t="shared" si="0"/>
        <v>0</v>
      </c>
      <c r="F43" s="197"/>
      <c r="G43" s="197"/>
      <c r="H43" s="142">
        <f t="shared" si="1"/>
        <v>0</v>
      </c>
      <c r="I43" s="142">
        <f t="shared" si="2"/>
        <v>0</v>
      </c>
      <c r="J43" s="154"/>
    </row>
    <row r="44" spans="1:10" ht="13.5" thickBot="1" x14ac:dyDescent="0.25">
      <c r="A44" s="155">
        <v>40</v>
      </c>
      <c r="B44" s="156"/>
      <c r="C44" s="157"/>
      <c r="D44" s="158"/>
      <c r="E44" s="159">
        <f t="shared" si="0"/>
        <v>0</v>
      </c>
      <c r="F44" s="198"/>
      <c r="G44" s="198"/>
      <c r="H44" s="159">
        <f t="shared" si="1"/>
        <v>0</v>
      </c>
      <c r="I44" s="159">
        <f t="shared" si="2"/>
        <v>0</v>
      </c>
      <c r="J44" s="160"/>
    </row>
    <row r="45" spans="1:10" x14ac:dyDescent="0.2">
      <c r="B45" s="144" t="s">
        <v>168</v>
      </c>
      <c r="C45" s="145"/>
      <c r="D45" s="145"/>
      <c r="E45" s="140">
        <f>SUM(E5:E44)</f>
        <v>0</v>
      </c>
      <c r="F45" s="145"/>
      <c r="G45" s="145"/>
      <c r="H45" s="141">
        <f>SUM(H5:H44)</f>
        <v>0</v>
      </c>
      <c r="I45" s="141">
        <f>SUM(I5:I44)</f>
        <v>0</v>
      </c>
      <c r="J45" s="146"/>
    </row>
  </sheetData>
  <sheetProtection formatRows="0"/>
  <customSheetViews>
    <customSheetView guid="{7CD38D30-378B-4F82-84EA-B9D30A1B9308}" showGridLines="0" showRowCol="0" hiddenRows="1">
      <selection activeCell="J16" sqref="J16"/>
    </customSheetView>
  </customSheetViews>
  <mergeCells count="2">
    <mergeCell ref="B3:E3"/>
    <mergeCell ref="F3:I3"/>
  </mergeCells>
  <printOptions horizontalCentered="1"/>
  <pageMargins left="0.25" right="0.25" top="0.75" bottom="0.75" header="0.3" footer="0.3"/>
  <pageSetup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L44"/>
  <sheetViews>
    <sheetView showGridLines="0" zoomScaleNormal="100" workbookViewId="0">
      <pane xSplit="1" ySplit="3" topLeftCell="B4" activePane="bottomRight" state="frozen"/>
      <selection activeCell="B21" sqref="B21:C23"/>
      <selection pane="topRight" activeCell="B21" sqref="B21:C23"/>
      <selection pane="bottomLeft" activeCell="B21" sqref="B21:C23"/>
      <selection pane="bottomRight" activeCell="B4" sqref="B4"/>
    </sheetView>
  </sheetViews>
  <sheetFormatPr defaultColWidth="0" defaultRowHeight="12.75" zeroHeight="1" x14ac:dyDescent="0.2"/>
  <cols>
    <col min="1" max="1" width="3.875" style="3" bestFit="1" customWidth="1"/>
    <col min="2" max="2" width="26.25" style="3" customWidth="1"/>
    <col min="3" max="3" width="20.125" style="3" customWidth="1"/>
    <col min="4" max="4" width="6.5" style="3" bestFit="1" customWidth="1"/>
    <col min="5" max="5" width="12.125" style="3" bestFit="1" customWidth="1"/>
    <col min="6" max="10" width="11.75" style="120" customWidth="1"/>
    <col min="11" max="11" width="46.25" style="3" customWidth="1"/>
    <col min="12" max="12" width="2.625" style="3" customWidth="1"/>
    <col min="13" max="16384" width="9" style="3" hidden="1"/>
  </cols>
  <sheetData>
    <row r="1" spans="1:12" ht="24" customHeight="1" x14ac:dyDescent="0.2">
      <c r="F1" s="3"/>
      <c r="G1" s="3"/>
      <c r="H1" s="3"/>
      <c r="I1" s="3"/>
      <c r="J1" s="3"/>
    </row>
    <row r="2" spans="1:12" ht="16.5" thickBot="1" x14ac:dyDescent="0.3">
      <c r="A2" s="161"/>
      <c r="B2" s="161" t="s">
        <v>102</v>
      </c>
      <c r="C2" s="162"/>
      <c r="D2" s="162"/>
      <c r="E2" s="162"/>
      <c r="F2" s="163"/>
      <c r="G2" s="163"/>
      <c r="H2" s="163"/>
      <c r="I2" s="163"/>
      <c r="J2" s="163" t="s">
        <v>119</v>
      </c>
      <c r="K2" s="164">
        <f>F44</f>
        <v>0</v>
      </c>
      <c r="L2" s="49"/>
    </row>
    <row r="3" spans="1:12" s="10" customFormat="1" ht="25.5" x14ac:dyDescent="0.2">
      <c r="A3" s="165" t="s">
        <v>163</v>
      </c>
      <c r="B3" s="166" t="s">
        <v>164</v>
      </c>
      <c r="C3" s="166" t="s">
        <v>169</v>
      </c>
      <c r="D3" s="166" t="s">
        <v>165</v>
      </c>
      <c r="E3" s="166" t="s">
        <v>166</v>
      </c>
      <c r="F3" s="166" t="s">
        <v>170</v>
      </c>
      <c r="G3" s="57" t="s">
        <v>182</v>
      </c>
      <c r="H3" s="57" t="s">
        <v>183</v>
      </c>
      <c r="I3" s="57" t="s">
        <v>184</v>
      </c>
      <c r="J3" s="57" t="s">
        <v>185</v>
      </c>
      <c r="K3" s="152" t="s">
        <v>128</v>
      </c>
    </row>
    <row r="4" spans="1:12" x14ac:dyDescent="0.2">
      <c r="A4" s="153">
        <v>1</v>
      </c>
      <c r="B4" s="147"/>
      <c r="C4" s="147"/>
      <c r="D4" s="148"/>
      <c r="E4" s="149"/>
      <c r="F4" s="142">
        <f>D4*E4</f>
        <v>0</v>
      </c>
      <c r="G4" s="197"/>
      <c r="H4" s="197"/>
      <c r="I4" s="142">
        <f>$F4*G4</f>
        <v>0</v>
      </c>
      <c r="J4" s="142">
        <f>$F4*H4</f>
        <v>0</v>
      </c>
      <c r="K4" s="154"/>
    </row>
    <row r="5" spans="1:12" x14ac:dyDescent="0.2">
      <c r="A5" s="153">
        <v>2</v>
      </c>
      <c r="B5" s="147"/>
      <c r="C5" s="147"/>
      <c r="D5" s="148"/>
      <c r="E5" s="149"/>
      <c r="F5" s="142">
        <f t="shared" ref="F5:F43" si="0">D5*E5</f>
        <v>0</v>
      </c>
      <c r="G5" s="197"/>
      <c r="H5" s="197"/>
      <c r="I5" s="142">
        <f t="shared" ref="I5:I43" si="1">$F5*G5</f>
        <v>0</v>
      </c>
      <c r="J5" s="142">
        <f t="shared" ref="J5:J43" si="2">$F5*H5</f>
        <v>0</v>
      </c>
      <c r="K5" s="154"/>
    </row>
    <row r="6" spans="1:12" x14ac:dyDescent="0.2">
      <c r="A6" s="153">
        <v>3</v>
      </c>
      <c r="B6" s="147"/>
      <c r="C6" s="147"/>
      <c r="D6" s="148"/>
      <c r="E6" s="149"/>
      <c r="F6" s="142">
        <f t="shared" si="0"/>
        <v>0</v>
      </c>
      <c r="G6" s="197"/>
      <c r="H6" s="197"/>
      <c r="I6" s="142">
        <f t="shared" si="1"/>
        <v>0</v>
      </c>
      <c r="J6" s="142">
        <f t="shared" si="2"/>
        <v>0</v>
      </c>
      <c r="K6" s="154"/>
    </row>
    <row r="7" spans="1:12" x14ac:dyDescent="0.2">
      <c r="A7" s="153">
        <v>4</v>
      </c>
      <c r="B7" s="147"/>
      <c r="C7" s="147"/>
      <c r="D7" s="148"/>
      <c r="E7" s="149"/>
      <c r="F7" s="142">
        <f t="shared" si="0"/>
        <v>0</v>
      </c>
      <c r="G7" s="197"/>
      <c r="H7" s="197"/>
      <c r="I7" s="142">
        <f t="shared" si="1"/>
        <v>0</v>
      </c>
      <c r="J7" s="142">
        <f t="shared" si="2"/>
        <v>0</v>
      </c>
      <c r="K7" s="154"/>
    </row>
    <row r="8" spans="1:12" x14ac:dyDescent="0.2">
      <c r="A8" s="153">
        <v>5</v>
      </c>
      <c r="B8" s="147"/>
      <c r="C8" s="147"/>
      <c r="D8" s="148"/>
      <c r="E8" s="149"/>
      <c r="F8" s="142">
        <f t="shared" si="0"/>
        <v>0</v>
      </c>
      <c r="G8" s="197"/>
      <c r="H8" s="197"/>
      <c r="I8" s="142">
        <f t="shared" si="1"/>
        <v>0</v>
      </c>
      <c r="J8" s="142">
        <f t="shared" si="2"/>
        <v>0</v>
      </c>
      <c r="K8" s="154"/>
    </row>
    <row r="9" spans="1:12" x14ac:dyDescent="0.2">
      <c r="A9" s="153">
        <v>6</v>
      </c>
      <c r="B9" s="147"/>
      <c r="C9" s="147"/>
      <c r="D9" s="148"/>
      <c r="E9" s="149"/>
      <c r="F9" s="142">
        <f t="shared" si="0"/>
        <v>0</v>
      </c>
      <c r="G9" s="197"/>
      <c r="H9" s="197"/>
      <c r="I9" s="142">
        <f t="shared" si="1"/>
        <v>0</v>
      </c>
      <c r="J9" s="142">
        <f t="shared" si="2"/>
        <v>0</v>
      </c>
      <c r="K9" s="154"/>
    </row>
    <row r="10" spans="1:12" x14ac:dyDescent="0.2">
      <c r="A10" s="153">
        <v>7</v>
      </c>
      <c r="B10" s="147"/>
      <c r="C10" s="147"/>
      <c r="D10" s="148"/>
      <c r="E10" s="149"/>
      <c r="F10" s="142">
        <f t="shared" si="0"/>
        <v>0</v>
      </c>
      <c r="G10" s="197"/>
      <c r="H10" s="197"/>
      <c r="I10" s="142">
        <f t="shared" si="1"/>
        <v>0</v>
      </c>
      <c r="J10" s="142">
        <f t="shared" si="2"/>
        <v>0</v>
      </c>
      <c r="K10" s="154"/>
    </row>
    <row r="11" spans="1:12" x14ac:dyDescent="0.2">
      <c r="A11" s="153">
        <v>8</v>
      </c>
      <c r="B11" s="147"/>
      <c r="C11" s="147"/>
      <c r="D11" s="148"/>
      <c r="E11" s="149"/>
      <c r="F11" s="142">
        <f t="shared" si="0"/>
        <v>0</v>
      </c>
      <c r="G11" s="197"/>
      <c r="H11" s="197"/>
      <c r="I11" s="142">
        <f t="shared" si="1"/>
        <v>0</v>
      </c>
      <c r="J11" s="142">
        <f t="shared" si="2"/>
        <v>0</v>
      </c>
      <c r="K11" s="154"/>
    </row>
    <row r="12" spans="1:12" x14ac:dyDescent="0.2">
      <c r="A12" s="153">
        <v>9</v>
      </c>
      <c r="B12" s="147"/>
      <c r="C12" s="147"/>
      <c r="D12" s="148"/>
      <c r="E12" s="149"/>
      <c r="F12" s="142">
        <f t="shared" si="0"/>
        <v>0</v>
      </c>
      <c r="G12" s="197"/>
      <c r="H12" s="197"/>
      <c r="I12" s="142">
        <f t="shared" si="1"/>
        <v>0</v>
      </c>
      <c r="J12" s="142">
        <f t="shared" si="2"/>
        <v>0</v>
      </c>
      <c r="K12" s="154"/>
    </row>
    <row r="13" spans="1:12" x14ac:dyDescent="0.2">
      <c r="A13" s="153">
        <v>10</v>
      </c>
      <c r="B13" s="147"/>
      <c r="C13" s="147"/>
      <c r="D13" s="148"/>
      <c r="E13" s="149"/>
      <c r="F13" s="142">
        <f t="shared" si="0"/>
        <v>0</v>
      </c>
      <c r="G13" s="197"/>
      <c r="H13" s="197"/>
      <c r="I13" s="142">
        <f t="shared" si="1"/>
        <v>0</v>
      </c>
      <c r="J13" s="142">
        <f t="shared" si="2"/>
        <v>0</v>
      </c>
      <c r="K13" s="154"/>
    </row>
    <row r="14" spans="1:12" x14ac:dyDescent="0.2">
      <c r="A14" s="153">
        <v>11</v>
      </c>
      <c r="B14" s="147"/>
      <c r="C14" s="147"/>
      <c r="D14" s="148"/>
      <c r="E14" s="149"/>
      <c r="F14" s="142">
        <f t="shared" si="0"/>
        <v>0</v>
      </c>
      <c r="G14" s="197"/>
      <c r="H14" s="197"/>
      <c r="I14" s="142">
        <f t="shared" si="1"/>
        <v>0</v>
      </c>
      <c r="J14" s="142">
        <f t="shared" si="2"/>
        <v>0</v>
      </c>
      <c r="K14" s="154"/>
    </row>
    <row r="15" spans="1:12" x14ac:dyDescent="0.2">
      <c r="A15" s="153">
        <v>12</v>
      </c>
      <c r="B15" s="147"/>
      <c r="C15" s="147"/>
      <c r="D15" s="148"/>
      <c r="E15" s="149"/>
      <c r="F15" s="142">
        <f t="shared" si="0"/>
        <v>0</v>
      </c>
      <c r="G15" s="197"/>
      <c r="H15" s="197"/>
      <c r="I15" s="142">
        <f t="shared" si="1"/>
        <v>0</v>
      </c>
      <c r="J15" s="142">
        <f t="shared" si="2"/>
        <v>0</v>
      </c>
      <c r="K15" s="154"/>
    </row>
    <row r="16" spans="1:12" x14ac:dyDescent="0.2">
      <c r="A16" s="153">
        <v>13</v>
      </c>
      <c r="B16" s="147"/>
      <c r="C16" s="147"/>
      <c r="D16" s="148"/>
      <c r="E16" s="149"/>
      <c r="F16" s="142">
        <f t="shared" si="0"/>
        <v>0</v>
      </c>
      <c r="G16" s="197"/>
      <c r="H16" s="197"/>
      <c r="I16" s="142">
        <f t="shared" si="1"/>
        <v>0</v>
      </c>
      <c r="J16" s="142">
        <f t="shared" si="2"/>
        <v>0</v>
      </c>
      <c r="K16" s="154"/>
    </row>
    <row r="17" spans="1:11" x14ac:dyDescent="0.2">
      <c r="A17" s="153">
        <v>14</v>
      </c>
      <c r="B17" s="147"/>
      <c r="C17" s="147"/>
      <c r="D17" s="148"/>
      <c r="E17" s="149"/>
      <c r="F17" s="142">
        <f t="shared" si="0"/>
        <v>0</v>
      </c>
      <c r="G17" s="197"/>
      <c r="H17" s="197"/>
      <c r="I17" s="142">
        <f t="shared" si="1"/>
        <v>0</v>
      </c>
      <c r="J17" s="142">
        <f t="shared" si="2"/>
        <v>0</v>
      </c>
      <c r="K17" s="154"/>
    </row>
    <row r="18" spans="1:11" x14ac:dyDescent="0.2">
      <c r="A18" s="153">
        <v>15</v>
      </c>
      <c r="B18" s="147"/>
      <c r="C18" s="147"/>
      <c r="D18" s="148"/>
      <c r="E18" s="149"/>
      <c r="F18" s="142">
        <f t="shared" si="0"/>
        <v>0</v>
      </c>
      <c r="G18" s="197"/>
      <c r="H18" s="197"/>
      <c r="I18" s="142">
        <f t="shared" si="1"/>
        <v>0</v>
      </c>
      <c r="J18" s="142">
        <f t="shared" si="2"/>
        <v>0</v>
      </c>
      <c r="K18" s="154"/>
    </row>
    <row r="19" spans="1:11" x14ac:dyDescent="0.2">
      <c r="A19" s="153">
        <v>16</v>
      </c>
      <c r="B19" s="147"/>
      <c r="C19" s="147"/>
      <c r="D19" s="148"/>
      <c r="E19" s="149"/>
      <c r="F19" s="142">
        <f t="shared" si="0"/>
        <v>0</v>
      </c>
      <c r="G19" s="197"/>
      <c r="H19" s="197"/>
      <c r="I19" s="142">
        <f t="shared" si="1"/>
        <v>0</v>
      </c>
      <c r="J19" s="142">
        <f t="shared" si="2"/>
        <v>0</v>
      </c>
      <c r="K19" s="154"/>
    </row>
    <row r="20" spans="1:11" x14ac:dyDescent="0.2">
      <c r="A20" s="153">
        <v>17</v>
      </c>
      <c r="B20" s="147"/>
      <c r="C20" s="147"/>
      <c r="D20" s="148"/>
      <c r="E20" s="149"/>
      <c r="F20" s="142">
        <f t="shared" si="0"/>
        <v>0</v>
      </c>
      <c r="G20" s="197"/>
      <c r="H20" s="197"/>
      <c r="I20" s="142">
        <f t="shared" si="1"/>
        <v>0</v>
      </c>
      <c r="J20" s="142">
        <f t="shared" si="2"/>
        <v>0</v>
      </c>
      <c r="K20" s="154"/>
    </row>
    <row r="21" spans="1:11" x14ac:dyDescent="0.2">
      <c r="A21" s="153">
        <v>18</v>
      </c>
      <c r="B21" s="147"/>
      <c r="C21" s="147"/>
      <c r="D21" s="148"/>
      <c r="E21" s="149"/>
      <c r="F21" s="142">
        <f t="shared" si="0"/>
        <v>0</v>
      </c>
      <c r="G21" s="197"/>
      <c r="H21" s="197"/>
      <c r="I21" s="142">
        <f t="shared" si="1"/>
        <v>0</v>
      </c>
      <c r="J21" s="142">
        <f t="shared" si="2"/>
        <v>0</v>
      </c>
      <c r="K21" s="154"/>
    </row>
    <row r="22" spans="1:11" x14ac:dyDescent="0.2">
      <c r="A22" s="153">
        <v>19</v>
      </c>
      <c r="B22" s="147"/>
      <c r="C22" s="147"/>
      <c r="D22" s="148"/>
      <c r="E22" s="149"/>
      <c r="F22" s="142">
        <f t="shared" si="0"/>
        <v>0</v>
      </c>
      <c r="G22" s="197"/>
      <c r="H22" s="197"/>
      <c r="I22" s="142">
        <f t="shared" si="1"/>
        <v>0</v>
      </c>
      <c r="J22" s="142">
        <f t="shared" si="2"/>
        <v>0</v>
      </c>
      <c r="K22" s="154"/>
    </row>
    <row r="23" spans="1:11" x14ac:dyDescent="0.2">
      <c r="A23" s="153">
        <v>20</v>
      </c>
      <c r="B23" s="147"/>
      <c r="C23" s="147"/>
      <c r="D23" s="148"/>
      <c r="E23" s="149"/>
      <c r="F23" s="142">
        <f t="shared" si="0"/>
        <v>0</v>
      </c>
      <c r="G23" s="197"/>
      <c r="H23" s="197"/>
      <c r="I23" s="142">
        <f t="shared" si="1"/>
        <v>0</v>
      </c>
      <c r="J23" s="142">
        <f t="shared" si="2"/>
        <v>0</v>
      </c>
      <c r="K23" s="154"/>
    </row>
    <row r="24" spans="1:11" x14ac:dyDescent="0.2">
      <c r="A24" s="153">
        <v>21</v>
      </c>
      <c r="B24" s="147"/>
      <c r="C24" s="147"/>
      <c r="D24" s="148"/>
      <c r="E24" s="149"/>
      <c r="F24" s="142">
        <f t="shared" si="0"/>
        <v>0</v>
      </c>
      <c r="G24" s="197"/>
      <c r="H24" s="197"/>
      <c r="I24" s="142">
        <f t="shared" si="1"/>
        <v>0</v>
      </c>
      <c r="J24" s="142">
        <f t="shared" si="2"/>
        <v>0</v>
      </c>
      <c r="K24" s="154"/>
    </row>
    <row r="25" spans="1:11" x14ac:dyDescent="0.2">
      <c r="A25" s="153">
        <v>22</v>
      </c>
      <c r="B25" s="147"/>
      <c r="C25" s="147"/>
      <c r="D25" s="148"/>
      <c r="E25" s="149"/>
      <c r="F25" s="142">
        <f t="shared" si="0"/>
        <v>0</v>
      </c>
      <c r="G25" s="197"/>
      <c r="H25" s="197"/>
      <c r="I25" s="142">
        <f t="shared" si="1"/>
        <v>0</v>
      </c>
      <c r="J25" s="142">
        <f t="shared" si="2"/>
        <v>0</v>
      </c>
      <c r="K25" s="154"/>
    </row>
    <row r="26" spans="1:11" x14ac:dyDescent="0.2">
      <c r="A26" s="153">
        <v>23</v>
      </c>
      <c r="B26" s="147"/>
      <c r="C26" s="147"/>
      <c r="D26" s="148"/>
      <c r="E26" s="149"/>
      <c r="F26" s="142">
        <f t="shared" si="0"/>
        <v>0</v>
      </c>
      <c r="G26" s="197"/>
      <c r="H26" s="197"/>
      <c r="I26" s="142">
        <f t="shared" si="1"/>
        <v>0</v>
      </c>
      <c r="J26" s="142">
        <f t="shared" si="2"/>
        <v>0</v>
      </c>
      <c r="K26" s="154"/>
    </row>
    <row r="27" spans="1:11" x14ac:dyDescent="0.2">
      <c r="A27" s="153">
        <v>24</v>
      </c>
      <c r="B27" s="147"/>
      <c r="C27" s="147"/>
      <c r="D27" s="148"/>
      <c r="E27" s="149"/>
      <c r="F27" s="142">
        <f t="shared" si="0"/>
        <v>0</v>
      </c>
      <c r="G27" s="197"/>
      <c r="H27" s="197"/>
      <c r="I27" s="142">
        <f t="shared" si="1"/>
        <v>0</v>
      </c>
      <c r="J27" s="142">
        <f t="shared" si="2"/>
        <v>0</v>
      </c>
      <c r="K27" s="154"/>
    </row>
    <row r="28" spans="1:11" x14ac:dyDescent="0.2">
      <c r="A28" s="153">
        <v>25</v>
      </c>
      <c r="B28" s="147"/>
      <c r="C28" s="147"/>
      <c r="D28" s="148"/>
      <c r="E28" s="149"/>
      <c r="F28" s="142">
        <f t="shared" si="0"/>
        <v>0</v>
      </c>
      <c r="G28" s="197"/>
      <c r="H28" s="197"/>
      <c r="I28" s="142">
        <f t="shared" si="1"/>
        <v>0</v>
      </c>
      <c r="J28" s="142">
        <f t="shared" si="2"/>
        <v>0</v>
      </c>
      <c r="K28" s="154"/>
    </row>
    <row r="29" spans="1:11" x14ac:dyDescent="0.2">
      <c r="A29" s="153">
        <v>26</v>
      </c>
      <c r="B29" s="147"/>
      <c r="C29" s="147"/>
      <c r="D29" s="148"/>
      <c r="E29" s="149"/>
      <c r="F29" s="142">
        <f t="shared" si="0"/>
        <v>0</v>
      </c>
      <c r="G29" s="197"/>
      <c r="H29" s="197"/>
      <c r="I29" s="142">
        <f t="shared" si="1"/>
        <v>0</v>
      </c>
      <c r="J29" s="142">
        <f t="shared" si="2"/>
        <v>0</v>
      </c>
      <c r="K29" s="154"/>
    </row>
    <row r="30" spans="1:11" x14ac:dyDescent="0.2">
      <c r="A30" s="153">
        <v>27</v>
      </c>
      <c r="B30" s="147"/>
      <c r="C30" s="147"/>
      <c r="D30" s="148"/>
      <c r="E30" s="149"/>
      <c r="F30" s="142">
        <f t="shared" si="0"/>
        <v>0</v>
      </c>
      <c r="G30" s="197"/>
      <c r="H30" s="197"/>
      <c r="I30" s="142">
        <f t="shared" si="1"/>
        <v>0</v>
      </c>
      <c r="J30" s="142">
        <f t="shared" si="2"/>
        <v>0</v>
      </c>
      <c r="K30" s="154"/>
    </row>
    <row r="31" spans="1:11" x14ac:dyDescent="0.2">
      <c r="A31" s="153">
        <v>28</v>
      </c>
      <c r="B31" s="147"/>
      <c r="C31" s="147"/>
      <c r="D31" s="148"/>
      <c r="E31" s="149"/>
      <c r="F31" s="142">
        <f t="shared" si="0"/>
        <v>0</v>
      </c>
      <c r="G31" s="197"/>
      <c r="H31" s="197"/>
      <c r="I31" s="142">
        <f t="shared" si="1"/>
        <v>0</v>
      </c>
      <c r="J31" s="142">
        <f t="shared" si="2"/>
        <v>0</v>
      </c>
      <c r="K31" s="154"/>
    </row>
    <row r="32" spans="1:11" x14ac:dyDescent="0.2">
      <c r="A32" s="153">
        <v>29</v>
      </c>
      <c r="B32" s="147"/>
      <c r="C32" s="147"/>
      <c r="D32" s="148"/>
      <c r="E32" s="149"/>
      <c r="F32" s="142">
        <f t="shared" si="0"/>
        <v>0</v>
      </c>
      <c r="G32" s="197"/>
      <c r="H32" s="197"/>
      <c r="I32" s="142">
        <f t="shared" si="1"/>
        <v>0</v>
      </c>
      <c r="J32" s="142">
        <f t="shared" si="2"/>
        <v>0</v>
      </c>
      <c r="K32" s="154"/>
    </row>
    <row r="33" spans="1:11" x14ac:dyDescent="0.2">
      <c r="A33" s="153">
        <v>30</v>
      </c>
      <c r="B33" s="147"/>
      <c r="C33" s="147"/>
      <c r="D33" s="148"/>
      <c r="E33" s="149"/>
      <c r="F33" s="142">
        <f t="shared" si="0"/>
        <v>0</v>
      </c>
      <c r="G33" s="197"/>
      <c r="H33" s="197"/>
      <c r="I33" s="142">
        <f t="shared" si="1"/>
        <v>0</v>
      </c>
      <c r="J33" s="142">
        <f t="shared" si="2"/>
        <v>0</v>
      </c>
      <c r="K33" s="154"/>
    </row>
    <row r="34" spans="1:11" x14ac:dyDescent="0.2">
      <c r="A34" s="153">
        <v>31</v>
      </c>
      <c r="B34" s="147"/>
      <c r="C34" s="147"/>
      <c r="D34" s="148"/>
      <c r="E34" s="149"/>
      <c r="F34" s="142">
        <f t="shared" si="0"/>
        <v>0</v>
      </c>
      <c r="G34" s="197"/>
      <c r="H34" s="197"/>
      <c r="I34" s="142">
        <f t="shared" si="1"/>
        <v>0</v>
      </c>
      <c r="J34" s="142">
        <f t="shared" si="2"/>
        <v>0</v>
      </c>
      <c r="K34" s="154"/>
    </row>
    <row r="35" spans="1:11" x14ac:dyDescent="0.2">
      <c r="A35" s="153">
        <v>32</v>
      </c>
      <c r="B35" s="147"/>
      <c r="C35" s="147"/>
      <c r="D35" s="148"/>
      <c r="E35" s="149"/>
      <c r="F35" s="142">
        <f t="shared" si="0"/>
        <v>0</v>
      </c>
      <c r="G35" s="197"/>
      <c r="H35" s="197"/>
      <c r="I35" s="142">
        <f t="shared" si="1"/>
        <v>0</v>
      </c>
      <c r="J35" s="142">
        <f t="shared" si="2"/>
        <v>0</v>
      </c>
      <c r="K35" s="154"/>
    </row>
    <row r="36" spans="1:11" x14ac:dyDescent="0.2">
      <c r="A36" s="153">
        <v>33</v>
      </c>
      <c r="B36" s="147"/>
      <c r="C36" s="147"/>
      <c r="D36" s="148"/>
      <c r="E36" s="149"/>
      <c r="F36" s="142">
        <f t="shared" si="0"/>
        <v>0</v>
      </c>
      <c r="G36" s="197"/>
      <c r="H36" s="197"/>
      <c r="I36" s="142">
        <f t="shared" si="1"/>
        <v>0</v>
      </c>
      <c r="J36" s="142">
        <f t="shared" si="2"/>
        <v>0</v>
      </c>
      <c r="K36" s="154"/>
    </row>
    <row r="37" spans="1:11" x14ac:dyDescent="0.2">
      <c r="A37" s="153">
        <v>34</v>
      </c>
      <c r="B37" s="147"/>
      <c r="C37" s="147"/>
      <c r="D37" s="148"/>
      <c r="E37" s="149"/>
      <c r="F37" s="142">
        <f t="shared" si="0"/>
        <v>0</v>
      </c>
      <c r="G37" s="197"/>
      <c r="H37" s="197"/>
      <c r="I37" s="142">
        <f t="shared" si="1"/>
        <v>0</v>
      </c>
      <c r="J37" s="142">
        <f t="shared" si="2"/>
        <v>0</v>
      </c>
      <c r="K37" s="154"/>
    </row>
    <row r="38" spans="1:11" x14ac:dyDescent="0.2">
      <c r="A38" s="153">
        <v>35</v>
      </c>
      <c r="B38" s="147"/>
      <c r="C38" s="147"/>
      <c r="D38" s="148"/>
      <c r="E38" s="149"/>
      <c r="F38" s="142">
        <f t="shared" si="0"/>
        <v>0</v>
      </c>
      <c r="G38" s="197"/>
      <c r="H38" s="197"/>
      <c r="I38" s="142">
        <f t="shared" si="1"/>
        <v>0</v>
      </c>
      <c r="J38" s="142">
        <f t="shared" si="2"/>
        <v>0</v>
      </c>
      <c r="K38" s="154"/>
    </row>
    <row r="39" spans="1:11" x14ac:dyDescent="0.2">
      <c r="A39" s="153">
        <v>36</v>
      </c>
      <c r="B39" s="147"/>
      <c r="C39" s="147"/>
      <c r="D39" s="148"/>
      <c r="E39" s="149"/>
      <c r="F39" s="142">
        <f t="shared" si="0"/>
        <v>0</v>
      </c>
      <c r="G39" s="197"/>
      <c r="H39" s="197"/>
      <c r="I39" s="142">
        <f t="shared" si="1"/>
        <v>0</v>
      </c>
      <c r="J39" s="142">
        <f t="shared" si="2"/>
        <v>0</v>
      </c>
      <c r="K39" s="154"/>
    </row>
    <row r="40" spans="1:11" x14ac:dyDescent="0.2">
      <c r="A40" s="153">
        <v>37</v>
      </c>
      <c r="B40" s="147"/>
      <c r="C40" s="147"/>
      <c r="D40" s="148"/>
      <c r="E40" s="149"/>
      <c r="F40" s="142">
        <f t="shared" si="0"/>
        <v>0</v>
      </c>
      <c r="G40" s="197"/>
      <c r="H40" s="197"/>
      <c r="I40" s="142">
        <f t="shared" si="1"/>
        <v>0</v>
      </c>
      <c r="J40" s="142">
        <f t="shared" si="2"/>
        <v>0</v>
      </c>
      <c r="K40" s="154"/>
    </row>
    <row r="41" spans="1:11" x14ac:dyDescent="0.2">
      <c r="A41" s="153">
        <v>38</v>
      </c>
      <c r="B41" s="147"/>
      <c r="C41" s="147"/>
      <c r="D41" s="148"/>
      <c r="E41" s="149"/>
      <c r="F41" s="142">
        <f t="shared" si="0"/>
        <v>0</v>
      </c>
      <c r="G41" s="197"/>
      <c r="H41" s="197"/>
      <c r="I41" s="142">
        <f t="shared" si="1"/>
        <v>0</v>
      </c>
      <c r="J41" s="142">
        <f t="shared" si="2"/>
        <v>0</v>
      </c>
      <c r="K41" s="154"/>
    </row>
    <row r="42" spans="1:11" x14ac:dyDescent="0.2">
      <c r="A42" s="153">
        <v>39</v>
      </c>
      <c r="B42" s="147"/>
      <c r="C42" s="147"/>
      <c r="D42" s="148"/>
      <c r="E42" s="149"/>
      <c r="F42" s="142">
        <f t="shared" si="0"/>
        <v>0</v>
      </c>
      <c r="G42" s="197"/>
      <c r="H42" s="197"/>
      <c r="I42" s="142">
        <f t="shared" si="1"/>
        <v>0</v>
      </c>
      <c r="J42" s="142">
        <f t="shared" si="2"/>
        <v>0</v>
      </c>
      <c r="K42" s="154"/>
    </row>
    <row r="43" spans="1:11" ht="13.5" thickBot="1" x14ac:dyDescent="0.25">
      <c r="A43" s="155">
        <v>40</v>
      </c>
      <c r="B43" s="156"/>
      <c r="C43" s="156"/>
      <c r="D43" s="157"/>
      <c r="E43" s="158"/>
      <c r="F43" s="143">
        <f t="shared" si="0"/>
        <v>0</v>
      </c>
      <c r="G43" s="198"/>
      <c r="H43" s="198"/>
      <c r="I43" s="142">
        <f t="shared" si="1"/>
        <v>0</v>
      </c>
      <c r="J43" s="142">
        <f t="shared" si="2"/>
        <v>0</v>
      </c>
      <c r="K43" s="160"/>
    </row>
    <row r="44" spans="1:11" x14ac:dyDescent="0.2">
      <c r="A44" s="107"/>
      <c r="B44" s="144" t="s">
        <v>168</v>
      </c>
      <c r="C44" s="167"/>
      <c r="D44" s="168"/>
      <c r="E44" s="168"/>
      <c r="F44" s="170">
        <f>SUM(F4:F43)</f>
        <v>0</v>
      </c>
      <c r="G44" s="191"/>
      <c r="H44" s="191"/>
      <c r="I44" s="170">
        <f>SUM(I4:I43)</f>
        <v>0</v>
      </c>
      <c r="J44" s="170">
        <f>SUM(J4:J43)</f>
        <v>0</v>
      </c>
      <c r="K44" s="171"/>
    </row>
  </sheetData>
  <sheetProtection formatRows="0"/>
  <customSheetViews>
    <customSheetView guid="{7CD38D30-378B-4F82-84EA-B9D30A1B9308}" showGridLines="0" showRowCol="0" hiddenRows="1" hiddenColumns="1">
      <selection activeCell="H9" sqref="H9"/>
    </customSheetView>
  </customSheetViews>
  <printOptions horizontalCentered="1"/>
  <pageMargins left="0.25" right="0.25" top="0.75" bottom="0.75" header="0.3" footer="0.3"/>
  <pageSetup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/>
    <pageSetUpPr fitToPage="1"/>
  </sheetPr>
  <dimension ref="A1:U44"/>
  <sheetViews>
    <sheetView showGridLines="0" zoomScaleNormal="100" workbookViewId="0">
      <pane xSplit="1" ySplit="3" topLeftCell="B4" activePane="bottomRight" state="frozen"/>
      <selection activeCell="B21" sqref="B21:C23"/>
      <selection pane="topRight" activeCell="B21" sqref="B21:C23"/>
      <selection pane="bottomLeft" activeCell="B21" sqref="B21:C23"/>
      <selection pane="bottomRight" activeCell="B4" sqref="B4"/>
    </sheetView>
  </sheetViews>
  <sheetFormatPr defaultColWidth="0" defaultRowHeight="12.75" zeroHeight="1" x14ac:dyDescent="0.2"/>
  <cols>
    <col min="1" max="1" width="3.875" style="3" bestFit="1" customWidth="1"/>
    <col min="2" max="2" width="28.75" style="3" customWidth="1"/>
    <col min="3" max="6" width="10.875" style="3" customWidth="1"/>
    <col min="7" max="11" width="11.75" style="120" customWidth="1"/>
    <col min="12" max="12" width="46.25" style="3" customWidth="1"/>
    <col min="13" max="13" width="2.625" style="3" customWidth="1"/>
    <col min="14" max="21" width="0" style="3" hidden="1" customWidth="1"/>
    <col min="22" max="16384" width="9" style="3" hidden="1"/>
  </cols>
  <sheetData>
    <row r="1" spans="1:12" ht="24" customHeight="1" x14ac:dyDescent="0.2">
      <c r="G1" s="3"/>
      <c r="H1" s="3"/>
      <c r="I1" s="3"/>
      <c r="J1" s="3"/>
      <c r="K1" s="3"/>
    </row>
    <row r="2" spans="1:12" ht="16.5" thickBot="1" x14ac:dyDescent="0.3">
      <c r="A2" s="4"/>
      <c r="B2" s="4" t="s">
        <v>103</v>
      </c>
      <c r="C2" s="105"/>
      <c r="D2" s="105"/>
      <c r="E2" s="105"/>
      <c r="F2" s="105"/>
      <c r="G2" s="82"/>
      <c r="H2" s="82"/>
      <c r="I2" s="82"/>
      <c r="J2" s="82"/>
      <c r="K2" s="82" t="s">
        <v>119</v>
      </c>
      <c r="L2" s="93">
        <f>G44</f>
        <v>0</v>
      </c>
    </row>
    <row r="3" spans="1:12" s="10" customFormat="1" ht="38.25" x14ac:dyDescent="0.2">
      <c r="A3" s="1" t="s">
        <v>163</v>
      </c>
      <c r="B3" s="1" t="s">
        <v>171</v>
      </c>
      <c r="C3" s="1" t="s">
        <v>172</v>
      </c>
      <c r="D3" s="1" t="s">
        <v>173</v>
      </c>
      <c r="E3" s="2" t="s">
        <v>174</v>
      </c>
      <c r="F3" s="2" t="s">
        <v>175</v>
      </c>
      <c r="G3" s="36" t="s">
        <v>170</v>
      </c>
      <c r="H3" s="57" t="s">
        <v>182</v>
      </c>
      <c r="I3" s="57" t="s">
        <v>183</v>
      </c>
      <c r="J3" s="57" t="s">
        <v>184</v>
      </c>
      <c r="K3" s="57" t="s">
        <v>185</v>
      </c>
      <c r="L3" s="1" t="s">
        <v>128</v>
      </c>
    </row>
    <row r="4" spans="1:12" x14ac:dyDescent="0.2">
      <c r="A4" s="33">
        <v>1</v>
      </c>
      <c r="B4" s="17"/>
      <c r="C4" s="125"/>
      <c r="D4" s="125"/>
      <c r="E4" s="125"/>
      <c r="F4" s="125"/>
      <c r="G4" s="118">
        <f t="shared" ref="G4:G43" si="0">SUM(C4:F4)</f>
        <v>0</v>
      </c>
      <c r="H4" s="197"/>
      <c r="I4" s="197"/>
      <c r="J4" s="142">
        <f>$G4*H4</f>
        <v>0</v>
      </c>
      <c r="K4" s="142">
        <f>$G4*I4</f>
        <v>0</v>
      </c>
      <c r="L4" s="106"/>
    </row>
    <row r="5" spans="1:12" x14ac:dyDescent="0.2">
      <c r="A5" s="33">
        <v>2</v>
      </c>
      <c r="B5" s="18"/>
      <c r="C5" s="126"/>
      <c r="D5" s="126"/>
      <c r="E5" s="126"/>
      <c r="F5" s="126"/>
      <c r="G5" s="118">
        <f t="shared" si="0"/>
        <v>0</v>
      </c>
      <c r="H5" s="197"/>
      <c r="I5" s="197"/>
      <c r="J5" s="142">
        <f t="shared" ref="J5:J43" si="1">$G5*H5</f>
        <v>0</v>
      </c>
      <c r="K5" s="142">
        <f t="shared" ref="K5:K43" si="2">$G5*I5</f>
        <v>0</v>
      </c>
      <c r="L5" s="103"/>
    </row>
    <row r="6" spans="1:12" x14ac:dyDescent="0.2">
      <c r="A6" s="33">
        <v>3</v>
      </c>
      <c r="B6" s="18"/>
      <c r="C6" s="126"/>
      <c r="D6" s="126"/>
      <c r="E6" s="126"/>
      <c r="F6" s="126"/>
      <c r="G6" s="118">
        <f t="shared" si="0"/>
        <v>0</v>
      </c>
      <c r="H6" s="197"/>
      <c r="I6" s="197"/>
      <c r="J6" s="142">
        <f t="shared" si="1"/>
        <v>0</v>
      </c>
      <c r="K6" s="142">
        <f t="shared" si="2"/>
        <v>0</v>
      </c>
      <c r="L6" s="103"/>
    </row>
    <row r="7" spans="1:12" x14ac:dyDescent="0.2">
      <c r="A7" s="33">
        <v>4</v>
      </c>
      <c r="B7" s="18"/>
      <c r="C7" s="126"/>
      <c r="D7" s="126"/>
      <c r="E7" s="126"/>
      <c r="F7" s="126"/>
      <c r="G7" s="118">
        <f t="shared" si="0"/>
        <v>0</v>
      </c>
      <c r="H7" s="197"/>
      <c r="I7" s="197"/>
      <c r="J7" s="142">
        <f t="shared" si="1"/>
        <v>0</v>
      </c>
      <c r="K7" s="142">
        <f t="shared" si="2"/>
        <v>0</v>
      </c>
      <c r="L7" s="103"/>
    </row>
    <row r="8" spans="1:12" x14ac:dyDescent="0.2">
      <c r="A8" s="33">
        <v>5</v>
      </c>
      <c r="B8" s="18"/>
      <c r="C8" s="126"/>
      <c r="D8" s="126"/>
      <c r="E8" s="126"/>
      <c r="F8" s="126"/>
      <c r="G8" s="118">
        <f t="shared" si="0"/>
        <v>0</v>
      </c>
      <c r="H8" s="197"/>
      <c r="I8" s="197"/>
      <c r="J8" s="142">
        <f t="shared" si="1"/>
        <v>0</v>
      </c>
      <c r="K8" s="142">
        <f t="shared" si="2"/>
        <v>0</v>
      </c>
      <c r="L8" s="103"/>
    </row>
    <row r="9" spans="1:12" x14ac:dyDescent="0.2">
      <c r="A9" s="33">
        <v>6</v>
      </c>
      <c r="B9" s="18"/>
      <c r="C9" s="126"/>
      <c r="D9" s="126"/>
      <c r="E9" s="126"/>
      <c r="F9" s="126"/>
      <c r="G9" s="118">
        <f t="shared" si="0"/>
        <v>0</v>
      </c>
      <c r="H9" s="197"/>
      <c r="I9" s="197"/>
      <c r="J9" s="142">
        <f t="shared" si="1"/>
        <v>0</v>
      </c>
      <c r="K9" s="142">
        <f t="shared" si="2"/>
        <v>0</v>
      </c>
      <c r="L9" s="103"/>
    </row>
    <row r="10" spans="1:12" x14ac:dyDescent="0.2">
      <c r="A10" s="33">
        <v>7</v>
      </c>
      <c r="B10" s="18"/>
      <c r="C10" s="126"/>
      <c r="D10" s="126"/>
      <c r="E10" s="126"/>
      <c r="F10" s="126"/>
      <c r="G10" s="118">
        <f t="shared" si="0"/>
        <v>0</v>
      </c>
      <c r="H10" s="197"/>
      <c r="I10" s="197"/>
      <c r="J10" s="142">
        <f t="shared" si="1"/>
        <v>0</v>
      </c>
      <c r="K10" s="142">
        <f t="shared" si="2"/>
        <v>0</v>
      </c>
      <c r="L10" s="103"/>
    </row>
    <row r="11" spans="1:12" x14ac:dyDescent="0.2">
      <c r="A11" s="33">
        <v>8</v>
      </c>
      <c r="B11" s="18"/>
      <c r="C11" s="126"/>
      <c r="D11" s="126"/>
      <c r="E11" s="126"/>
      <c r="F11" s="126"/>
      <c r="G11" s="118">
        <f t="shared" si="0"/>
        <v>0</v>
      </c>
      <c r="H11" s="197"/>
      <c r="I11" s="197"/>
      <c r="J11" s="142">
        <f t="shared" si="1"/>
        <v>0</v>
      </c>
      <c r="K11" s="142">
        <f t="shared" si="2"/>
        <v>0</v>
      </c>
      <c r="L11" s="103"/>
    </row>
    <row r="12" spans="1:12" x14ac:dyDescent="0.2">
      <c r="A12" s="33">
        <v>9</v>
      </c>
      <c r="B12" s="18"/>
      <c r="C12" s="126"/>
      <c r="D12" s="126"/>
      <c r="E12" s="126"/>
      <c r="F12" s="126"/>
      <c r="G12" s="118">
        <f t="shared" si="0"/>
        <v>0</v>
      </c>
      <c r="H12" s="197"/>
      <c r="I12" s="197"/>
      <c r="J12" s="142">
        <f t="shared" si="1"/>
        <v>0</v>
      </c>
      <c r="K12" s="142">
        <f t="shared" si="2"/>
        <v>0</v>
      </c>
      <c r="L12" s="103"/>
    </row>
    <row r="13" spans="1:12" x14ac:dyDescent="0.2">
      <c r="A13" s="33">
        <v>10</v>
      </c>
      <c r="B13" s="18"/>
      <c r="C13" s="126"/>
      <c r="D13" s="126"/>
      <c r="E13" s="126"/>
      <c r="F13" s="126"/>
      <c r="G13" s="118">
        <f t="shared" si="0"/>
        <v>0</v>
      </c>
      <c r="H13" s="197"/>
      <c r="I13" s="197"/>
      <c r="J13" s="142">
        <f t="shared" si="1"/>
        <v>0</v>
      </c>
      <c r="K13" s="142">
        <f t="shared" si="2"/>
        <v>0</v>
      </c>
      <c r="L13" s="103"/>
    </row>
    <row r="14" spans="1:12" x14ac:dyDescent="0.2">
      <c r="A14" s="33">
        <v>11</v>
      </c>
      <c r="B14" s="18"/>
      <c r="C14" s="126"/>
      <c r="D14" s="126"/>
      <c r="E14" s="126"/>
      <c r="F14" s="126"/>
      <c r="G14" s="118">
        <f t="shared" si="0"/>
        <v>0</v>
      </c>
      <c r="H14" s="197"/>
      <c r="I14" s="197"/>
      <c r="J14" s="142">
        <f t="shared" si="1"/>
        <v>0</v>
      </c>
      <c r="K14" s="142">
        <f t="shared" si="2"/>
        <v>0</v>
      </c>
      <c r="L14" s="103"/>
    </row>
    <row r="15" spans="1:12" x14ac:dyDescent="0.2">
      <c r="A15" s="33">
        <v>12</v>
      </c>
      <c r="B15" s="18"/>
      <c r="C15" s="126"/>
      <c r="D15" s="126"/>
      <c r="E15" s="126"/>
      <c r="F15" s="126"/>
      <c r="G15" s="118">
        <f t="shared" si="0"/>
        <v>0</v>
      </c>
      <c r="H15" s="197"/>
      <c r="I15" s="197"/>
      <c r="J15" s="142">
        <f t="shared" si="1"/>
        <v>0</v>
      </c>
      <c r="K15" s="142">
        <f t="shared" si="2"/>
        <v>0</v>
      </c>
      <c r="L15" s="103"/>
    </row>
    <row r="16" spans="1:12" x14ac:dyDescent="0.2">
      <c r="A16" s="33">
        <v>13</v>
      </c>
      <c r="B16" s="18"/>
      <c r="C16" s="126"/>
      <c r="D16" s="126"/>
      <c r="E16" s="126"/>
      <c r="F16" s="126"/>
      <c r="G16" s="118">
        <f t="shared" si="0"/>
        <v>0</v>
      </c>
      <c r="H16" s="197"/>
      <c r="I16" s="197"/>
      <c r="J16" s="142">
        <f t="shared" si="1"/>
        <v>0</v>
      </c>
      <c r="K16" s="142">
        <f t="shared" si="2"/>
        <v>0</v>
      </c>
      <c r="L16" s="103"/>
    </row>
    <row r="17" spans="1:12" x14ac:dyDescent="0.2">
      <c r="A17" s="33">
        <v>14</v>
      </c>
      <c r="B17" s="18"/>
      <c r="C17" s="126"/>
      <c r="D17" s="126"/>
      <c r="E17" s="126"/>
      <c r="F17" s="126"/>
      <c r="G17" s="118">
        <f t="shared" si="0"/>
        <v>0</v>
      </c>
      <c r="H17" s="197"/>
      <c r="I17" s="197"/>
      <c r="J17" s="142">
        <f t="shared" si="1"/>
        <v>0</v>
      </c>
      <c r="K17" s="142">
        <f t="shared" si="2"/>
        <v>0</v>
      </c>
      <c r="L17" s="103"/>
    </row>
    <row r="18" spans="1:12" x14ac:dyDescent="0.2">
      <c r="A18" s="33">
        <v>15</v>
      </c>
      <c r="B18" s="18"/>
      <c r="C18" s="126"/>
      <c r="D18" s="126"/>
      <c r="E18" s="126"/>
      <c r="F18" s="126"/>
      <c r="G18" s="118">
        <f t="shared" si="0"/>
        <v>0</v>
      </c>
      <c r="H18" s="197"/>
      <c r="I18" s="197"/>
      <c r="J18" s="142">
        <f t="shared" si="1"/>
        <v>0</v>
      </c>
      <c r="K18" s="142">
        <f t="shared" si="2"/>
        <v>0</v>
      </c>
      <c r="L18" s="103"/>
    </row>
    <row r="19" spans="1:12" x14ac:dyDescent="0.2">
      <c r="A19" s="33">
        <v>16</v>
      </c>
      <c r="B19" s="18"/>
      <c r="C19" s="126"/>
      <c r="D19" s="126"/>
      <c r="E19" s="126"/>
      <c r="F19" s="126"/>
      <c r="G19" s="118">
        <f t="shared" si="0"/>
        <v>0</v>
      </c>
      <c r="H19" s="197"/>
      <c r="I19" s="197"/>
      <c r="J19" s="142">
        <f t="shared" si="1"/>
        <v>0</v>
      </c>
      <c r="K19" s="142">
        <f t="shared" si="2"/>
        <v>0</v>
      </c>
      <c r="L19" s="103"/>
    </row>
    <row r="20" spans="1:12" x14ac:dyDescent="0.2">
      <c r="A20" s="33">
        <v>17</v>
      </c>
      <c r="B20" s="18"/>
      <c r="C20" s="126"/>
      <c r="D20" s="126"/>
      <c r="E20" s="126"/>
      <c r="F20" s="126"/>
      <c r="G20" s="118">
        <f t="shared" si="0"/>
        <v>0</v>
      </c>
      <c r="H20" s="197"/>
      <c r="I20" s="197"/>
      <c r="J20" s="142">
        <f t="shared" si="1"/>
        <v>0</v>
      </c>
      <c r="K20" s="142">
        <f t="shared" si="2"/>
        <v>0</v>
      </c>
      <c r="L20" s="103"/>
    </row>
    <row r="21" spans="1:12" x14ac:dyDescent="0.2">
      <c r="A21" s="33">
        <v>18</v>
      </c>
      <c r="B21" s="18"/>
      <c r="C21" s="126"/>
      <c r="D21" s="126"/>
      <c r="E21" s="126"/>
      <c r="F21" s="126"/>
      <c r="G21" s="118">
        <f t="shared" si="0"/>
        <v>0</v>
      </c>
      <c r="H21" s="197"/>
      <c r="I21" s="197"/>
      <c r="J21" s="142">
        <f t="shared" si="1"/>
        <v>0</v>
      </c>
      <c r="K21" s="142">
        <f t="shared" si="2"/>
        <v>0</v>
      </c>
      <c r="L21" s="103"/>
    </row>
    <row r="22" spans="1:12" x14ac:dyDescent="0.2">
      <c r="A22" s="33">
        <v>19</v>
      </c>
      <c r="B22" s="18"/>
      <c r="C22" s="126"/>
      <c r="D22" s="126"/>
      <c r="E22" s="126"/>
      <c r="F22" s="126"/>
      <c r="G22" s="118">
        <f t="shared" si="0"/>
        <v>0</v>
      </c>
      <c r="H22" s="197"/>
      <c r="I22" s="197"/>
      <c r="J22" s="142">
        <f t="shared" si="1"/>
        <v>0</v>
      </c>
      <c r="K22" s="142">
        <f t="shared" si="2"/>
        <v>0</v>
      </c>
      <c r="L22" s="103"/>
    </row>
    <row r="23" spans="1:12" x14ac:dyDescent="0.2">
      <c r="A23" s="33">
        <v>20</v>
      </c>
      <c r="B23" s="18"/>
      <c r="C23" s="126"/>
      <c r="D23" s="126"/>
      <c r="E23" s="126"/>
      <c r="F23" s="126"/>
      <c r="G23" s="118">
        <f t="shared" si="0"/>
        <v>0</v>
      </c>
      <c r="H23" s="197"/>
      <c r="I23" s="197"/>
      <c r="J23" s="142">
        <f t="shared" si="1"/>
        <v>0</v>
      </c>
      <c r="K23" s="142">
        <f t="shared" si="2"/>
        <v>0</v>
      </c>
      <c r="L23" s="103"/>
    </row>
    <row r="24" spans="1:12" x14ac:dyDescent="0.2">
      <c r="A24" s="33">
        <v>21</v>
      </c>
      <c r="B24" s="18"/>
      <c r="C24" s="126"/>
      <c r="D24" s="126"/>
      <c r="E24" s="126"/>
      <c r="F24" s="126"/>
      <c r="G24" s="118">
        <f t="shared" si="0"/>
        <v>0</v>
      </c>
      <c r="H24" s="197"/>
      <c r="I24" s="197"/>
      <c r="J24" s="142">
        <f t="shared" si="1"/>
        <v>0</v>
      </c>
      <c r="K24" s="142">
        <f t="shared" si="2"/>
        <v>0</v>
      </c>
      <c r="L24" s="103"/>
    </row>
    <row r="25" spans="1:12" x14ac:dyDescent="0.2">
      <c r="A25" s="33">
        <v>22</v>
      </c>
      <c r="B25" s="18"/>
      <c r="C25" s="126"/>
      <c r="D25" s="126"/>
      <c r="E25" s="126"/>
      <c r="F25" s="126"/>
      <c r="G25" s="118">
        <f t="shared" si="0"/>
        <v>0</v>
      </c>
      <c r="H25" s="197"/>
      <c r="I25" s="197"/>
      <c r="J25" s="142">
        <f t="shared" si="1"/>
        <v>0</v>
      </c>
      <c r="K25" s="142">
        <f t="shared" si="2"/>
        <v>0</v>
      </c>
      <c r="L25" s="103"/>
    </row>
    <row r="26" spans="1:12" x14ac:dyDescent="0.2">
      <c r="A26" s="33">
        <v>23</v>
      </c>
      <c r="B26" s="18"/>
      <c r="C26" s="126"/>
      <c r="D26" s="126"/>
      <c r="E26" s="126"/>
      <c r="F26" s="126"/>
      <c r="G26" s="118">
        <f t="shared" si="0"/>
        <v>0</v>
      </c>
      <c r="H26" s="197"/>
      <c r="I26" s="197"/>
      <c r="J26" s="142">
        <f t="shared" si="1"/>
        <v>0</v>
      </c>
      <c r="K26" s="142">
        <f t="shared" si="2"/>
        <v>0</v>
      </c>
      <c r="L26" s="103"/>
    </row>
    <row r="27" spans="1:12" x14ac:dyDescent="0.2">
      <c r="A27" s="33">
        <v>24</v>
      </c>
      <c r="B27" s="18"/>
      <c r="C27" s="126"/>
      <c r="D27" s="126"/>
      <c r="E27" s="126"/>
      <c r="F27" s="126"/>
      <c r="G27" s="118">
        <f t="shared" si="0"/>
        <v>0</v>
      </c>
      <c r="H27" s="197"/>
      <c r="I27" s="197"/>
      <c r="J27" s="142">
        <f t="shared" si="1"/>
        <v>0</v>
      </c>
      <c r="K27" s="142">
        <f t="shared" si="2"/>
        <v>0</v>
      </c>
      <c r="L27" s="103"/>
    </row>
    <row r="28" spans="1:12" x14ac:dyDescent="0.2">
      <c r="A28" s="33">
        <v>25</v>
      </c>
      <c r="B28" s="18"/>
      <c r="C28" s="126"/>
      <c r="D28" s="126"/>
      <c r="E28" s="126"/>
      <c r="F28" s="126"/>
      <c r="G28" s="118">
        <f t="shared" si="0"/>
        <v>0</v>
      </c>
      <c r="H28" s="197"/>
      <c r="I28" s="197"/>
      <c r="J28" s="142">
        <f t="shared" si="1"/>
        <v>0</v>
      </c>
      <c r="K28" s="142">
        <f t="shared" si="2"/>
        <v>0</v>
      </c>
      <c r="L28" s="103"/>
    </row>
    <row r="29" spans="1:12" x14ac:dyDescent="0.2">
      <c r="A29" s="33">
        <v>26</v>
      </c>
      <c r="B29" s="18"/>
      <c r="C29" s="126"/>
      <c r="D29" s="126"/>
      <c r="E29" s="126"/>
      <c r="F29" s="126"/>
      <c r="G29" s="118">
        <f t="shared" si="0"/>
        <v>0</v>
      </c>
      <c r="H29" s="197"/>
      <c r="I29" s="197"/>
      <c r="J29" s="142">
        <f t="shared" si="1"/>
        <v>0</v>
      </c>
      <c r="K29" s="142">
        <f t="shared" si="2"/>
        <v>0</v>
      </c>
      <c r="L29" s="103"/>
    </row>
    <row r="30" spans="1:12" x14ac:dyDescent="0.2">
      <c r="A30" s="33">
        <v>27</v>
      </c>
      <c r="B30" s="18"/>
      <c r="C30" s="126"/>
      <c r="D30" s="126"/>
      <c r="E30" s="126"/>
      <c r="F30" s="126"/>
      <c r="G30" s="118">
        <f t="shared" si="0"/>
        <v>0</v>
      </c>
      <c r="H30" s="197"/>
      <c r="I30" s="197"/>
      <c r="J30" s="142">
        <f t="shared" si="1"/>
        <v>0</v>
      </c>
      <c r="K30" s="142">
        <f t="shared" si="2"/>
        <v>0</v>
      </c>
      <c r="L30" s="103"/>
    </row>
    <row r="31" spans="1:12" x14ac:dyDescent="0.2">
      <c r="A31" s="33">
        <v>28</v>
      </c>
      <c r="B31" s="18"/>
      <c r="C31" s="126"/>
      <c r="D31" s="126"/>
      <c r="E31" s="126"/>
      <c r="F31" s="126"/>
      <c r="G31" s="118">
        <f t="shared" si="0"/>
        <v>0</v>
      </c>
      <c r="H31" s="197"/>
      <c r="I31" s="197"/>
      <c r="J31" s="142">
        <f t="shared" si="1"/>
        <v>0</v>
      </c>
      <c r="K31" s="142">
        <f t="shared" si="2"/>
        <v>0</v>
      </c>
      <c r="L31" s="103"/>
    </row>
    <row r="32" spans="1:12" x14ac:dyDescent="0.2">
      <c r="A32" s="33">
        <v>29</v>
      </c>
      <c r="B32" s="18"/>
      <c r="C32" s="126"/>
      <c r="D32" s="126"/>
      <c r="E32" s="126"/>
      <c r="F32" s="126"/>
      <c r="G32" s="118">
        <f t="shared" si="0"/>
        <v>0</v>
      </c>
      <c r="H32" s="197"/>
      <c r="I32" s="197"/>
      <c r="J32" s="142">
        <f t="shared" si="1"/>
        <v>0</v>
      </c>
      <c r="K32" s="142">
        <f t="shared" si="2"/>
        <v>0</v>
      </c>
      <c r="L32" s="103"/>
    </row>
    <row r="33" spans="1:12" x14ac:dyDescent="0.2">
      <c r="A33" s="33">
        <v>30</v>
      </c>
      <c r="B33" s="18"/>
      <c r="C33" s="126"/>
      <c r="D33" s="126"/>
      <c r="E33" s="126"/>
      <c r="F33" s="126"/>
      <c r="G33" s="118">
        <f t="shared" si="0"/>
        <v>0</v>
      </c>
      <c r="H33" s="197"/>
      <c r="I33" s="197"/>
      <c r="J33" s="142">
        <f t="shared" si="1"/>
        <v>0</v>
      </c>
      <c r="K33" s="142">
        <f t="shared" si="2"/>
        <v>0</v>
      </c>
      <c r="L33" s="103"/>
    </row>
    <row r="34" spans="1:12" x14ac:dyDescent="0.2">
      <c r="A34" s="33">
        <v>31</v>
      </c>
      <c r="B34" s="18"/>
      <c r="C34" s="126"/>
      <c r="D34" s="126"/>
      <c r="E34" s="126"/>
      <c r="F34" s="126"/>
      <c r="G34" s="118">
        <f t="shared" si="0"/>
        <v>0</v>
      </c>
      <c r="H34" s="197"/>
      <c r="I34" s="197"/>
      <c r="J34" s="142">
        <f t="shared" si="1"/>
        <v>0</v>
      </c>
      <c r="K34" s="142">
        <f t="shared" si="2"/>
        <v>0</v>
      </c>
      <c r="L34" s="103"/>
    </row>
    <row r="35" spans="1:12" x14ac:dyDescent="0.2">
      <c r="A35" s="33">
        <v>32</v>
      </c>
      <c r="B35" s="18"/>
      <c r="C35" s="126"/>
      <c r="D35" s="126"/>
      <c r="E35" s="126"/>
      <c r="F35" s="126"/>
      <c r="G35" s="118">
        <f t="shared" si="0"/>
        <v>0</v>
      </c>
      <c r="H35" s="197"/>
      <c r="I35" s="197"/>
      <c r="J35" s="142">
        <f t="shared" si="1"/>
        <v>0</v>
      </c>
      <c r="K35" s="142">
        <f t="shared" si="2"/>
        <v>0</v>
      </c>
      <c r="L35" s="103"/>
    </row>
    <row r="36" spans="1:12" x14ac:dyDescent="0.2">
      <c r="A36" s="33">
        <v>33</v>
      </c>
      <c r="B36" s="18"/>
      <c r="C36" s="126"/>
      <c r="D36" s="126"/>
      <c r="E36" s="126"/>
      <c r="F36" s="126"/>
      <c r="G36" s="118">
        <f t="shared" si="0"/>
        <v>0</v>
      </c>
      <c r="H36" s="197"/>
      <c r="I36" s="197"/>
      <c r="J36" s="142">
        <f t="shared" si="1"/>
        <v>0</v>
      </c>
      <c r="K36" s="142">
        <f t="shared" si="2"/>
        <v>0</v>
      </c>
      <c r="L36" s="103"/>
    </row>
    <row r="37" spans="1:12" x14ac:dyDescent="0.2">
      <c r="A37" s="33">
        <v>34</v>
      </c>
      <c r="B37" s="18"/>
      <c r="C37" s="126"/>
      <c r="D37" s="126"/>
      <c r="E37" s="126"/>
      <c r="F37" s="126"/>
      <c r="G37" s="118">
        <f t="shared" si="0"/>
        <v>0</v>
      </c>
      <c r="H37" s="197"/>
      <c r="I37" s="197"/>
      <c r="J37" s="142">
        <f t="shared" si="1"/>
        <v>0</v>
      </c>
      <c r="K37" s="142">
        <f t="shared" si="2"/>
        <v>0</v>
      </c>
      <c r="L37" s="103"/>
    </row>
    <row r="38" spans="1:12" x14ac:dyDescent="0.2">
      <c r="A38" s="33">
        <v>35</v>
      </c>
      <c r="B38" s="18"/>
      <c r="C38" s="126"/>
      <c r="D38" s="126"/>
      <c r="E38" s="126"/>
      <c r="F38" s="126"/>
      <c r="G38" s="118">
        <f t="shared" si="0"/>
        <v>0</v>
      </c>
      <c r="H38" s="197"/>
      <c r="I38" s="197"/>
      <c r="J38" s="142">
        <f t="shared" si="1"/>
        <v>0</v>
      </c>
      <c r="K38" s="142">
        <f t="shared" si="2"/>
        <v>0</v>
      </c>
      <c r="L38" s="103"/>
    </row>
    <row r="39" spans="1:12" x14ac:dyDescent="0.2">
      <c r="A39" s="33">
        <v>36</v>
      </c>
      <c r="B39" s="18"/>
      <c r="C39" s="126"/>
      <c r="D39" s="126"/>
      <c r="E39" s="126"/>
      <c r="F39" s="126"/>
      <c r="G39" s="118">
        <f t="shared" si="0"/>
        <v>0</v>
      </c>
      <c r="H39" s="197"/>
      <c r="I39" s="197"/>
      <c r="J39" s="142">
        <f t="shared" si="1"/>
        <v>0</v>
      </c>
      <c r="K39" s="142">
        <f t="shared" si="2"/>
        <v>0</v>
      </c>
      <c r="L39" s="103"/>
    </row>
    <row r="40" spans="1:12" x14ac:dyDescent="0.2">
      <c r="A40" s="33">
        <v>37</v>
      </c>
      <c r="B40" s="18"/>
      <c r="C40" s="126"/>
      <c r="D40" s="126"/>
      <c r="E40" s="126"/>
      <c r="F40" s="126"/>
      <c r="G40" s="118">
        <f t="shared" si="0"/>
        <v>0</v>
      </c>
      <c r="H40" s="197"/>
      <c r="I40" s="197"/>
      <c r="J40" s="142">
        <f t="shared" si="1"/>
        <v>0</v>
      </c>
      <c r="K40" s="142">
        <f t="shared" si="2"/>
        <v>0</v>
      </c>
      <c r="L40" s="103"/>
    </row>
    <row r="41" spans="1:12" x14ac:dyDescent="0.2">
      <c r="A41" s="33">
        <v>38</v>
      </c>
      <c r="B41" s="18"/>
      <c r="C41" s="126"/>
      <c r="D41" s="126"/>
      <c r="E41" s="126"/>
      <c r="F41" s="126"/>
      <c r="G41" s="118">
        <f t="shared" si="0"/>
        <v>0</v>
      </c>
      <c r="H41" s="197"/>
      <c r="I41" s="197"/>
      <c r="J41" s="142">
        <f t="shared" si="1"/>
        <v>0</v>
      </c>
      <c r="K41" s="142">
        <f t="shared" si="2"/>
        <v>0</v>
      </c>
      <c r="L41" s="103"/>
    </row>
    <row r="42" spans="1:12" x14ac:dyDescent="0.2">
      <c r="A42" s="33">
        <v>39</v>
      </c>
      <c r="B42" s="18"/>
      <c r="C42" s="126"/>
      <c r="D42" s="126"/>
      <c r="E42" s="126"/>
      <c r="F42" s="126"/>
      <c r="G42" s="118">
        <f t="shared" si="0"/>
        <v>0</v>
      </c>
      <c r="H42" s="197"/>
      <c r="I42" s="197"/>
      <c r="J42" s="142">
        <f t="shared" si="1"/>
        <v>0</v>
      </c>
      <c r="K42" s="142">
        <f t="shared" si="2"/>
        <v>0</v>
      </c>
      <c r="L42" s="103"/>
    </row>
    <row r="43" spans="1:12" ht="13.5" thickBot="1" x14ac:dyDescent="0.25">
      <c r="A43" s="33">
        <v>40</v>
      </c>
      <c r="B43" s="18"/>
      <c r="C43" s="126"/>
      <c r="D43" s="126"/>
      <c r="E43" s="126"/>
      <c r="F43" s="126"/>
      <c r="G43" s="118">
        <f t="shared" si="0"/>
        <v>0</v>
      </c>
      <c r="H43" s="198"/>
      <c r="I43" s="198"/>
      <c r="J43" s="142">
        <f t="shared" si="1"/>
        <v>0</v>
      </c>
      <c r="K43" s="142">
        <f t="shared" si="2"/>
        <v>0</v>
      </c>
      <c r="L43" s="103"/>
    </row>
    <row r="44" spans="1:12" ht="13.5" thickTop="1" x14ac:dyDescent="0.2">
      <c r="B44" s="11" t="s">
        <v>119</v>
      </c>
      <c r="C44" s="13"/>
      <c r="D44" s="12"/>
      <c r="E44" s="12"/>
      <c r="F44" s="12"/>
      <c r="G44" s="119">
        <f>SUM(G4:G43)</f>
        <v>0</v>
      </c>
      <c r="H44" s="191"/>
      <c r="I44" s="191"/>
      <c r="J44" s="170">
        <f>SUM(J4:J43)</f>
        <v>0</v>
      </c>
      <c r="K44" s="170">
        <f>SUM(K4:K43)</f>
        <v>0</v>
      </c>
      <c r="L44" s="172"/>
    </row>
  </sheetData>
  <sheetProtection formatRows="0"/>
  <customSheetViews>
    <customSheetView guid="{7CD38D30-378B-4F82-84EA-B9D30A1B9308}" showGridLines="0" showRowCol="0" hiddenRows="1" hiddenColumns="1">
      <selection activeCell="H9" sqref="H9"/>
    </customSheetView>
  </customSheetViews>
  <printOptions horizontalCentered="1"/>
  <pageMargins left="0.25" right="0.25" top="0.75" bottom="0.75" header="0.3" footer="0.3"/>
  <pageSetup scale="94" fitToHeight="0" orientation="landscape" r:id="rId1"/>
  <headerFooter scaleWithDoc="0">
    <oddHeader>&amp;LBudget Template&amp;R&amp;10 &amp;A</oddHeader>
    <oddFooter>&amp;L&amp;10 &amp;D&amp;C&amp;10 &amp;F&amp;R&amp;10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733a7cd-a6f8-49e3-b419-a9de75da97e6" xsi:nil="true"/>
    <_dlc_DocId xmlns="2b13dd97-7bb8-4fef-b994-c93242b87804">A22TNDR37WPX-1366625056-78</_dlc_DocId>
    <_dlc_DocIdUrl xmlns="2b13dd97-7bb8-4fef-b994-c93242b87804">
      <Url>https://esp.cdc.gov/sites/nccdphp/APPS/grants/PM/1815-17/_layouts/15/DocIdRedir.aspx?ID=A22TNDR37WPX-1366625056-78</Url>
      <Description>A22TNDR37WPX-1366625056-78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C2668D4F84C4E924278D89025D32C" ma:contentTypeVersion="2" ma:contentTypeDescription="Create a new document." ma:contentTypeScope="" ma:versionID="f4bc05c80aa40e9a730b2a0906931a03">
  <xsd:schema xmlns:xsd="http://www.w3.org/2001/XMLSchema" xmlns:xs="http://www.w3.org/2001/XMLSchema" xmlns:p="http://schemas.microsoft.com/office/2006/metadata/properties" xmlns:ns2="2b13dd97-7bb8-4fef-b994-c93242b87804" xmlns:ns3="5733a7cd-a6f8-49e3-b419-a9de75da97e6" targetNamespace="http://schemas.microsoft.com/office/2006/metadata/properties" ma:root="true" ma:fieldsID="b0c77ada7b1a01be10fc6d3a8065cae2" ns2:_="" ns3:_="">
    <xsd:import namespace="2b13dd97-7bb8-4fef-b994-c93242b87804"/>
    <xsd:import namespace="5733a7cd-a6f8-49e3-b419-a9de75da97e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3dd97-7bb8-4fef-b994-c93242b878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3a7cd-a6f8-49e3-b419-a9de75da97e6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description="Document description or purpose (optional)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22963-ED9C-4D95-B6C8-B4435E13B3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7AAB3BC-2A82-4BD2-BD36-5841A65695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10FA3-1BB4-4190-9D0C-0770B77C4E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b13dd97-7bb8-4fef-b994-c93242b87804"/>
    <ds:schemaRef ds:uri="http://purl.org/dc/elements/1.1/"/>
    <ds:schemaRef ds:uri="http://schemas.microsoft.com/office/2006/metadata/properties"/>
    <ds:schemaRef ds:uri="5733a7cd-a6f8-49e3-b419-a9de75da97e6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F5A8398-C72F-4202-B63C-B24EF6B92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3dd97-7bb8-4fef-b994-c93242b87804"/>
    <ds:schemaRef ds:uri="5733a7cd-a6f8-49e3-b419-a9de75da9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35</vt:i4>
      </vt:variant>
    </vt:vector>
  </HeadingPairs>
  <TitlesOfParts>
    <vt:vector size="45" baseType="lpstr">
      <vt:lpstr>Config</vt:lpstr>
      <vt:lpstr>Home Page</vt:lpstr>
      <vt:lpstr>Summary</vt:lpstr>
      <vt:lpstr>Personnel Salary and Fringe</vt:lpstr>
      <vt:lpstr>Contracts</vt:lpstr>
      <vt:lpstr>Consultants</vt:lpstr>
      <vt:lpstr>Equipment</vt:lpstr>
      <vt:lpstr>Supplies</vt:lpstr>
      <vt:lpstr>Travel</vt:lpstr>
      <vt:lpstr>Other</vt:lpstr>
      <vt:lpstr>AwardeeName</vt:lpstr>
      <vt:lpstr>lkpProgYears</vt:lpstr>
      <vt:lpstr>lkpStateNames</vt:lpstr>
      <vt:lpstr>NavConsultants</vt:lpstr>
      <vt:lpstr>NavContracts</vt:lpstr>
      <vt:lpstr>NavEquipment</vt:lpstr>
      <vt:lpstr>NavHome</vt:lpstr>
      <vt:lpstr>NavOther</vt:lpstr>
      <vt:lpstr>NavPersonnel</vt:lpstr>
      <vt:lpstr>NavSummary</vt:lpstr>
      <vt:lpstr>NavSupplies</vt:lpstr>
      <vt:lpstr>NavTravel</vt:lpstr>
      <vt:lpstr>Offset_Consultants</vt:lpstr>
      <vt:lpstr>Offset_Contracts</vt:lpstr>
      <vt:lpstr>Offset_Personnel</vt:lpstr>
      <vt:lpstr>PersonnelTable</vt:lpstr>
      <vt:lpstr>Consultants!Print_Area</vt:lpstr>
      <vt:lpstr>Contracts!Print_Area</vt:lpstr>
      <vt:lpstr>Equipment!Print_Area</vt:lpstr>
      <vt:lpstr>'Home Page'!Print_Area</vt:lpstr>
      <vt:lpstr>Other!Print_Area</vt:lpstr>
      <vt:lpstr>'Personnel Salary and Fringe'!Print_Area</vt:lpstr>
      <vt:lpstr>Summary!Print_Area</vt:lpstr>
      <vt:lpstr>Supplies!Print_Area</vt:lpstr>
      <vt:lpstr>Travel!Print_Area</vt:lpstr>
      <vt:lpstr>Equipment!Print_Titles</vt:lpstr>
      <vt:lpstr>Other!Print_Titles</vt:lpstr>
      <vt:lpstr>Supplies!Print_Titles</vt:lpstr>
      <vt:lpstr>Travel!Print_Titles</vt:lpstr>
      <vt:lpstr>ProgramYear</vt:lpstr>
      <vt:lpstr>TemplateType</vt:lpstr>
      <vt:lpstr>TemplateVersion</vt:lpstr>
      <vt:lpstr>Title1</vt:lpstr>
      <vt:lpstr>Title2</vt:lpstr>
      <vt:lpstr>Tolerance_Pcts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1422 Budget Template</dc:title>
  <dc:subject/>
  <dc:creator>CDC</dc:creator>
  <cp:keywords>1422;budget</cp:keywords>
  <dc:description/>
  <cp:lastModifiedBy>wtj5</cp:lastModifiedBy>
  <dcterms:created xsi:type="dcterms:W3CDTF">2014-10-04T15:14:25Z</dcterms:created>
  <dcterms:modified xsi:type="dcterms:W3CDTF">2019-08-26T18:11:56Z</dcterms:modified>
  <cp:category>1422 budget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0x010100502C2668D4F84C4E924278D89025D32C</vt:lpwstr>
  </property>
  <property fmtid="{D5CDD505-2E9C-101B-9397-08002B2CF9AE}" pid="3" name="_dlc_DocIdItemGuid">
    <vt:lpwstr>9cd3591b-6732-48d5-9170-b2dede4b9f4b</vt:lpwstr>
  </property>
</Properties>
</file>