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T:\TANFDATA\PRA\PRA_2025\Caseload Reduction Credit\"/>
    </mc:Choice>
  </mc:AlternateContent>
  <xr:revisionPtr revIDLastSave="0" documentId="13_ncr:1_{E09107F3-8FB3-4D01-BD92-8D9756AF7F8F}" xr6:coauthVersionLast="47" xr6:coauthVersionMax="47" xr10:uidLastSave="{00000000-0000-0000-0000-000000000000}"/>
  <bookViews>
    <workbookView xWindow="-108" yWindow="-108" windowWidth="23256" windowHeight="12456" tabRatio="791" xr2:uid="{00000000-000D-0000-FFFF-FFFF00000000}"/>
  </bookViews>
  <sheets>
    <sheet name="Calculation Worksheet" sheetId="1" r:id="rId1"/>
    <sheet name="2-Parent Calculation Worksheet" sheetId="7" r:id="rId2"/>
    <sheet name="Impact template" sheetId="3" r:id="rId3"/>
    <sheet name="Sample impact table" sheetId="4" r:id="rId4"/>
    <sheet name="Excess MOE Worksheet" sheetId="6" r:id="rId5"/>
  </sheets>
  <definedNames>
    <definedName name="_xlnm.Print_Area" localSheetId="1">'2-Parent Calculation Worksheet'!$A$1:$F$28</definedName>
    <definedName name="_xlnm.Print_Area" localSheetId="0">'Calculation Worksheet'!$A$1:$F$28</definedName>
    <definedName name="_xlnm.Print_Area" localSheetId="4">'Excess MOE Worksheet'!$A$1:$F$32</definedName>
    <definedName name="_xlnm.Print_Area" localSheetId="2">'Impact template'!$A$1:$N$23</definedName>
    <definedName name="_xlnm.Print_Area" localSheetId="3">'Sample impact table'!$A$1:$N$23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6" l="1"/>
  <c r="D7" i="6" s="1"/>
  <c r="M3" i="3"/>
  <c r="F2" i="6"/>
  <c r="E2" i="7"/>
  <c r="B9" i="6"/>
  <c r="B10" i="6"/>
  <c r="F1" i="7"/>
  <c r="D11" i="7" s="1"/>
  <c r="A1" i="7"/>
  <c r="B18" i="6"/>
  <c r="B19" i="6" s="1"/>
  <c r="B17" i="6"/>
  <c r="B14" i="6"/>
  <c r="B16" i="6" s="1"/>
  <c r="B15" i="6"/>
  <c r="E8" i="7"/>
  <c r="F14" i="7" s="1"/>
  <c r="E11" i="7"/>
  <c r="B26" i="7"/>
  <c r="A1" i="6"/>
  <c r="A1" i="3"/>
  <c r="D12" i="1"/>
  <c r="F23" i="6"/>
  <c r="B6" i="6"/>
  <c r="B7" i="6"/>
  <c r="D13" i="1"/>
  <c r="F9" i="6"/>
  <c r="F24" i="6" s="1"/>
  <c r="E11" i="1"/>
  <c r="E8" i="1"/>
  <c r="F14" i="1" s="1"/>
  <c r="B26" i="1"/>
  <c r="F17" i="1"/>
  <c r="D9" i="1"/>
  <c r="D10" i="1"/>
  <c r="D11" i="1"/>
  <c r="F14" i="6"/>
  <c r="B4" i="3"/>
  <c r="M23" i="3"/>
  <c r="B21" i="4"/>
  <c r="C21" i="4"/>
  <c r="D21" i="4"/>
  <c r="E21" i="4"/>
  <c r="F21" i="4"/>
  <c r="G21" i="4"/>
  <c r="H21" i="4"/>
  <c r="I21" i="4"/>
  <c r="J21" i="4"/>
  <c r="K21" i="4"/>
  <c r="L21" i="4"/>
  <c r="M21" i="4"/>
  <c r="B21" i="3"/>
  <c r="C21" i="3"/>
  <c r="D21" i="3"/>
  <c r="E21" i="3"/>
  <c r="F21" i="3"/>
  <c r="G21" i="3"/>
  <c r="H21" i="3"/>
  <c r="I21" i="3"/>
  <c r="J21" i="3"/>
  <c r="K21" i="3"/>
  <c r="L21" i="3"/>
  <c r="M21" i="3"/>
  <c r="F17" i="7"/>
  <c r="D9" i="7" l="1"/>
  <c r="A19" i="6"/>
  <c r="A17" i="6"/>
  <c r="A9" i="6"/>
  <c r="D8" i="6"/>
  <c r="D13" i="6"/>
  <c r="D12" i="6"/>
  <c r="A10" i="6"/>
  <c r="B8" i="6"/>
  <c r="A27" i="6"/>
  <c r="A11" i="6"/>
  <c r="N21" i="3"/>
  <c r="N23" i="3" s="1"/>
  <c r="B11" i="6"/>
  <c r="N21" i="4"/>
  <c r="N23" i="4" s="1"/>
  <c r="F15" i="6"/>
  <c r="F19" i="6"/>
  <c r="F26" i="6" s="1"/>
  <c r="F18" i="6"/>
  <c r="A18" i="6"/>
  <c r="A26" i="6"/>
  <c r="D13" i="7"/>
  <c r="D10" i="7"/>
  <c r="D12" i="7"/>
  <c r="F27" i="6" l="1"/>
  <c r="E12" i="1"/>
  <c r="E13" i="1" s="1"/>
  <c r="E14" i="1" s="1"/>
  <c r="E15" i="1" s="1"/>
  <c r="B26" i="6"/>
  <c r="B27" i="6" l="1"/>
  <c r="E12" i="7"/>
  <c r="E13" i="7" s="1"/>
  <c r="E14" i="7" s="1"/>
  <c r="E15" i="7" s="1"/>
</calcChain>
</file>

<file path=xl/sharedStrings.xml><?xml version="1.0" encoding="utf-8"?>
<sst xmlns="http://schemas.openxmlformats.org/spreadsheetml/2006/main" count="117" uniqueCount="60">
  <si>
    <t xml:space="preserve">Fiscal Year to which credit applies:         </t>
  </si>
  <si>
    <t>Impact of All Changes</t>
  </si>
  <si>
    <t xml:space="preserve">Caseload Reduction Calculation </t>
  </si>
  <si>
    <t>Decline – Net Impact</t>
  </si>
  <si>
    <t>Caseload Reduction Credit =</t>
  </si>
  <si>
    <t>Net Impact</t>
  </si>
  <si>
    <t>Nov</t>
  </si>
  <si>
    <t>Dec</t>
  </si>
  <si>
    <t xml:space="preserve">Feb </t>
  </si>
  <si>
    <t>Mar</t>
  </si>
  <si>
    <t>Apr</t>
  </si>
  <si>
    <t>May</t>
  </si>
  <si>
    <t>Jun</t>
  </si>
  <si>
    <t>Jul</t>
  </si>
  <si>
    <t>Aug</t>
  </si>
  <si>
    <t>Sep</t>
  </si>
  <si>
    <t>Time of Closure</t>
  </si>
  <si>
    <t>Grand</t>
  </si>
  <si>
    <t>Total</t>
  </si>
  <si>
    <t>Prior years carryover</t>
  </si>
  <si>
    <t>Oct</t>
  </si>
  <si>
    <t>Jan</t>
  </si>
  <si>
    <t>PART 2 – Estimate of Caseload Reduction Credit</t>
  </si>
  <si>
    <t>Columbia</t>
  </si>
  <si>
    <t>Impact #3, Full Family Sanction</t>
  </si>
  <si>
    <t>Policy Name</t>
  </si>
  <si>
    <t>Excess MOE Calculation Worksheet</t>
  </si>
  <si>
    <t>Caseload Data</t>
  </si>
  <si>
    <t>Expenditure Data</t>
  </si>
  <si>
    <t>Total Expenditures</t>
  </si>
  <si>
    <t>Total Expenditures (Federal + MOE)</t>
  </si>
  <si>
    <t>Assistance Expenditures</t>
  </si>
  <si>
    <t>Percentage of Expenditures on Assistance</t>
  </si>
  <si>
    <t>Expenditures Per Case</t>
  </si>
  <si>
    <t>Average Expenditures per Case</t>
  </si>
  <si>
    <t>Average Expenditures per Case on Assistance</t>
  </si>
  <si>
    <t>MOE and Excess MOE</t>
  </si>
  <si>
    <t>Required MOE (80% or 75%)</t>
  </si>
  <si>
    <t>Excess MOE Expenditures</t>
  </si>
  <si>
    <t>Excess MOE Expenditures on Assistance</t>
  </si>
  <si>
    <t>Assistance Cases Funded by Excess MOE</t>
  </si>
  <si>
    <t xml:space="preserve">Adjusted Caseload Data </t>
  </si>
  <si>
    <t>Caseload Decline</t>
  </si>
  <si>
    <t>State?</t>
  </si>
  <si>
    <t>Total Expenditures on Assistance (Federal + MOE)</t>
  </si>
  <si>
    <t>2-Parent Caseload Data</t>
  </si>
  <si>
    <t>2-Parent Caseload Reduction Credit =</t>
  </si>
  <si>
    <t>PART 2 – Estimate of Caseload Reduction Credit -- 2-Parent Caseload</t>
  </si>
  <si>
    <t>2-Parent Assistance Cases Funded by Excess MOE</t>
  </si>
  <si>
    <t>Date of Completion:</t>
  </si>
  <si>
    <t xml:space="preserve">Date of Completion:         </t>
  </si>
  <si>
    <t>FY 2015 TANF Caseload</t>
  </si>
  <si>
    <t>FY 2015 SSP Caseload</t>
  </si>
  <si>
    <t>FY 2015 TANF 2-Parent Caseload</t>
  </si>
  <si>
    <t>FY 2015 SSP 2-Parent Caseload</t>
  </si>
  <si>
    <t>FY 2015 2-p TANF Caseload</t>
  </si>
  <si>
    <t>FY 2015 2-p SSP Caseload</t>
  </si>
  <si>
    <t xml:space="preserve">Impact on Each Month in FY 2025 </t>
  </si>
  <si>
    <t>FY 2025 monthly average</t>
  </si>
  <si>
    <t>Total FY 2015 Caseload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</si>
</sst>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0.0%"/>
    <numFmt numFmtId="165" formatCode="&quot;$&quot;#,##0"/>
  </numFmts>
  <fonts count="16" x14ac:knownFonts="1">
    <font>
      <sz val="10"/>
      <name val="Arial"/>
    </font>
    <font>
      <sz val="10"/>
      <name val="Arial"/>
      <family val="2"/>
    </font>
    <font>
      <sz val="8"/>
      <name val="Arial"/>
      <family val="2"/>
    </font>
    <font>
      <b/>
      <sz val="11"/>
      <name val="Arial"/>
      <family val="2"/>
    </font>
    <font>
      <u/>
      <sz val="12"/>
      <name val="Arial"/>
      <family val="2"/>
    </font>
    <font>
      <sz val="12"/>
      <name val="Arial"/>
      <family val="2"/>
    </font>
    <font>
      <b/>
      <sz val="12"/>
      <name val="Arial"/>
      <family val="2"/>
    </font>
    <font>
      <sz val="12"/>
      <name val="Arial"/>
      <family val="2"/>
    </font>
    <font>
      <b/>
      <sz val="14"/>
      <name val="Arial"/>
      <family val="2"/>
    </font>
    <font>
      <b/>
      <u/>
      <sz val="12"/>
      <name val="Arial"/>
      <family val="2"/>
    </font>
    <font>
      <sz val="10"/>
      <name val="Arial"/>
      <family val="2"/>
    </font>
    <font>
      <sz val="11"/>
      <name val="Arial"/>
      <family val="2"/>
    </font>
    <font>
      <b/>
      <sz val="9"/>
      <name val="Arial"/>
      <family val="2"/>
    </font>
    <font>
      <b/>
      <sz val="10"/>
      <name val="Arial"/>
      <family val="2"/>
    </font>
    <font>
      <sz val="9"/>
      <name val="Arial"/>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Up"/>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44" fontId="1" fillId="0" borderId="0" applyFont="0" applyFill="0" applyBorder="0" applyAlignment="0" applyProtection="0"/>
    <xf numFmtId="0" fontId="7" fillId="0" borderId="0"/>
    <xf numFmtId="9" fontId="1" fillId="0" borderId="0" applyFont="0" applyFill="0" applyBorder="0" applyAlignment="0" applyProtection="0"/>
  </cellStyleXfs>
  <cellXfs count="187">
    <xf numFmtId="0" fontId="0" fillId="0" borderId="0" xfId="0"/>
    <xf numFmtId="0" fontId="3" fillId="0" borderId="0" xfId="0" applyFont="1" applyAlignment="1">
      <alignment horizontal="left"/>
    </xf>
    <xf numFmtId="0" fontId="3" fillId="0" borderId="0" xfId="0" applyFont="1" applyAlignment="1">
      <alignment horizontal="centerContinuous"/>
    </xf>
    <xf numFmtId="0" fontId="0" fillId="0" borderId="0" xfId="0" applyAlignment="1">
      <alignment horizontal="centerContinuous"/>
    </xf>
    <xf numFmtId="0" fontId="4" fillId="0" borderId="0" xfId="0" applyFont="1"/>
    <xf numFmtId="0" fontId="5" fillId="0" borderId="0" xfId="0" applyFont="1"/>
    <xf numFmtId="3" fontId="5" fillId="0" borderId="0" xfId="0" applyNumberFormat="1" applyFont="1"/>
    <xf numFmtId="164" fontId="5" fillId="0" borderId="0" xfId="0" applyNumberFormat="1" applyFont="1" applyBorder="1" applyAlignment="1">
      <alignment horizontal="right"/>
    </xf>
    <xf numFmtId="0" fontId="5" fillId="0" borderId="0" xfId="0" applyFont="1" applyAlignment="1">
      <alignment horizontal="right"/>
    </xf>
    <xf numFmtId="164" fontId="6" fillId="0" borderId="0" xfId="0" applyNumberFormat="1" applyFont="1" applyBorder="1" applyAlignment="1">
      <alignment horizontal="right"/>
    </xf>
    <xf numFmtId="0" fontId="6" fillId="0" borderId="0" xfId="0" applyFont="1"/>
    <xf numFmtId="3" fontId="6" fillId="0" borderId="0" xfId="0" applyNumberFormat="1" applyFont="1"/>
    <xf numFmtId="0" fontId="5" fillId="0" borderId="0" xfId="0" applyFont="1" applyAlignment="1">
      <alignment horizontal="centerContinuous"/>
    </xf>
    <xf numFmtId="0" fontId="6" fillId="0" borderId="1" xfId="2" applyFont="1" applyBorder="1"/>
    <xf numFmtId="17" fontId="5" fillId="0" borderId="2" xfId="2" applyNumberFormat="1" applyFont="1" applyBorder="1" applyAlignment="1">
      <alignment horizontal="right" vertical="center"/>
    </xf>
    <xf numFmtId="0" fontId="5" fillId="0" borderId="3" xfId="2" applyFont="1" applyBorder="1" applyAlignment="1">
      <alignment horizontal="right" vertical="center"/>
    </xf>
    <xf numFmtId="17" fontId="5" fillId="0" borderId="3" xfId="2" applyNumberFormat="1" applyFont="1" applyBorder="1" applyAlignment="1">
      <alignment horizontal="right" vertical="center"/>
    </xf>
    <xf numFmtId="0" fontId="5" fillId="0" borderId="4" xfId="2" applyFont="1" applyBorder="1" applyAlignment="1">
      <alignment horizontal="right" vertical="center"/>
    </xf>
    <xf numFmtId="0" fontId="5" fillId="0" borderId="0" xfId="2" applyFont="1" applyBorder="1" applyAlignment="1">
      <alignment horizontal="centerContinuous"/>
    </xf>
    <xf numFmtId="0" fontId="5" fillId="0" borderId="0" xfId="2" applyFont="1"/>
    <xf numFmtId="0" fontId="6" fillId="0" borderId="0" xfId="2" applyFont="1" applyBorder="1" applyAlignment="1">
      <alignment horizontal="centerContinuous"/>
    </xf>
    <xf numFmtId="0" fontId="5" fillId="0" borderId="0" xfId="2" applyFont="1" applyBorder="1" applyAlignment="1">
      <alignment horizontal="centerContinuous" vertical="top"/>
    </xf>
    <xf numFmtId="0" fontId="5" fillId="0" borderId="5" xfId="2" applyFont="1" applyBorder="1"/>
    <xf numFmtId="0" fontId="5" fillId="0" borderId="6" xfId="2" applyFont="1" applyBorder="1" applyAlignment="1">
      <alignment horizontal="centerContinuous"/>
    </xf>
    <xf numFmtId="0" fontId="5" fillId="0" borderId="7" xfId="2" applyFont="1" applyBorder="1" applyAlignment="1">
      <alignment horizontal="centerContinuous"/>
    </xf>
    <xf numFmtId="0" fontId="5" fillId="0" borderId="5" xfId="2" applyFont="1" applyBorder="1" applyAlignment="1"/>
    <xf numFmtId="0" fontId="5" fillId="0" borderId="1" xfId="2" applyFont="1" applyBorder="1" applyAlignment="1">
      <alignment vertical="center"/>
    </xf>
    <xf numFmtId="0" fontId="5" fillId="0" borderId="8" xfId="2" applyFont="1" applyBorder="1" applyAlignment="1">
      <alignment vertical="center"/>
    </xf>
    <xf numFmtId="0" fontId="5" fillId="0" borderId="0" xfId="2" applyFont="1" applyAlignment="1">
      <alignment vertical="center"/>
    </xf>
    <xf numFmtId="17" fontId="5" fillId="2" borderId="9" xfId="2" applyNumberFormat="1" applyFont="1" applyFill="1" applyBorder="1" applyAlignment="1">
      <alignment horizontal="right" vertical="center"/>
    </xf>
    <xf numFmtId="0" fontId="5" fillId="2" borderId="6" xfId="2" applyFont="1" applyFill="1" applyBorder="1" applyAlignment="1">
      <alignment horizontal="right" vertical="center"/>
    </xf>
    <xf numFmtId="17" fontId="5" fillId="2" borderId="6" xfId="2" applyNumberFormat="1" applyFont="1" applyFill="1" applyBorder="1" applyAlignment="1">
      <alignment horizontal="right" vertical="center"/>
    </xf>
    <xf numFmtId="0" fontId="5" fillId="2" borderId="7" xfId="2" applyFont="1" applyFill="1" applyBorder="1" applyAlignment="1">
      <alignment horizontal="right" vertical="center"/>
    </xf>
    <xf numFmtId="17" fontId="5" fillId="0" borderId="5" xfId="2" applyNumberFormat="1" applyFont="1" applyBorder="1" applyAlignment="1">
      <alignment horizontal="left" vertical="center"/>
    </xf>
    <xf numFmtId="17" fontId="5" fillId="0" borderId="8" xfId="2" applyNumberFormat="1" applyFont="1" applyBorder="1" applyAlignment="1">
      <alignment horizontal="left"/>
    </xf>
    <xf numFmtId="0" fontId="5" fillId="0" borderId="8" xfId="2" applyFont="1" applyBorder="1"/>
    <xf numFmtId="3" fontId="5" fillId="1" borderId="10" xfId="2" applyNumberFormat="1" applyFont="1" applyFill="1" applyBorder="1"/>
    <xf numFmtId="3" fontId="5" fillId="1" borderId="0" xfId="2" applyNumberFormat="1" applyFont="1" applyFill="1" applyBorder="1"/>
    <xf numFmtId="17" fontId="5" fillId="0" borderId="8" xfId="2" applyNumberFormat="1" applyFont="1" applyBorder="1"/>
    <xf numFmtId="3" fontId="5" fillId="1" borderId="2" xfId="2" applyNumberFormat="1" applyFont="1" applyFill="1" applyBorder="1"/>
    <xf numFmtId="3" fontId="5" fillId="1" borderId="3" xfId="2" applyNumberFormat="1" applyFont="1" applyFill="1" applyBorder="1"/>
    <xf numFmtId="0" fontId="5" fillId="0" borderId="8" xfId="2" applyFont="1" applyBorder="1" applyAlignment="1">
      <alignment horizontal="right"/>
    </xf>
    <xf numFmtId="3" fontId="5" fillId="0" borderId="10" xfId="2" applyNumberFormat="1" applyFont="1" applyBorder="1"/>
    <xf numFmtId="3" fontId="5" fillId="0" borderId="0" xfId="2" applyNumberFormat="1" applyFont="1" applyBorder="1"/>
    <xf numFmtId="0" fontId="5" fillId="0" borderId="1" xfId="2" applyFont="1" applyBorder="1" applyAlignment="1">
      <alignment horizontal="right"/>
    </xf>
    <xf numFmtId="0" fontId="5" fillId="0" borderId="1" xfId="2" applyFont="1" applyBorder="1"/>
    <xf numFmtId="3" fontId="5" fillId="0" borderId="2" xfId="2" applyNumberFormat="1" applyFont="1" applyBorder="1"/>
    <xf numFmtId="3" fontId="5" fillId="0" borderId="3" xfId="2" applyNumberFormat="1" applyFont="1" applyBorder="1"/>
    <xf numFmtId="3" fontId="5" fillId="0" borderId="4" xfId="2" applyNumberFormat="1" applyFont="1" applyBorder="1"/>
    <xf numFmtId="3" fontId="5" fillId="0" borderId="1" xfId="2" applyNumberFormat="1" applyFont="1" applyBorder="1"/>
    <xf numFmtId="0" fontId="5" fillId="0" borderId="12" xfId="2" applyFont="1" applyBorder="1"/>
    <xf numFmtId="0" fontId="5" fillId="0" borderId="0" xfId="2" applyFont="1" applyBorder="1"/>
    <xf numFmtId="0" fontId="5" fillId="0" borderId="13" xfId="2" applyFont="1" applyBorder="1"/>
    <xf numFmtId="0" fontId="5" fillId="0" borderId="2" xfId="2" applyFont="1" applyBorder="1"/>
    <xf numFmtId="0" fontId="5" fillId="0" borderId="3" xfId="2" applyFont="1" applyBorder="1"/>
    <xf numFmtId="3" fontId="5" fillId="0" borderId="0" xfId="2" applyNumberFormat="1" applyFont="1"/>
    <xf numFmtId="0" fontId="6" fillId="0" borderId="0" xfId="2" applyFont="1" applyAlignment="1">
      <alignment horizontal="centerContinuous"/>
    </xf>
    <xf numFmtId="0" fontId="5" fillId="0" borderId="0" xfId="2" applyFont="1" applyAlignment="1">
      <alignment horizontal="centerContinuous"/>
    </xf>
    <xf numFmtId="17" fontId="5" fillId="0" borderId="0" xfId="2" applyNumberFormat="1" applyFont="1" applyAlignment="1">
      <alignment horizontal="right" vertical="center"/>
    </xf>
    <xf numFmtId="0" fontId="5" fillId="0" borderId="0" xfId="2" applyFont="1" applyAlignment="1">
      <alignment horizontal="right" vertical="center"/>
    </xf>
    <xf numFmtId="17" fontId="5" fillId="0" borderId="0" xfId="2" applyNumberFormat="1" applyFont="1" applyAlignment="1">
      <alignment horizontal="left"/>
    </xf>
    <xf numFmtId="17" fontId="5" fillId="0" borderId="0" xfId="2" applyNumberFormat="1" applyFont="1"/>
    <xf numFmtId="0" fontId="5" fillId="0" borderId="0" xfId="2" applyFont="1" applyAlignment="1">
      <alignment horizontal="right"/>
    </xf>
    <xf numFmtId="3" fontId="5" fillId="0" borderId="10" xfId="2" applyNumberFormat="1" applyFont="1" applyFill="1" applyBorder="1"/>
    <xf numFmtId="3" fontId="5" fillId="0" borderId="0" xfId="2" applyNumberFormat="1" applyFont="1" applyFill="1" applyBorder="1"/>
    <xf numFmtId="3" fontId="5" fillId="0" borderId="3" xfId="2" applyNumberFormat="1" applyFont="1" applyFill="1" applyBorder="1"/>
    <xf numFmtId="0" fontId="8" fillId="0" borderId="0" xfId="2" applyFont="1" applyBorder="1" applyAlignment="1">
      <alignment horizontal="centerContinuous" vertical="center"/>
    </xf>
    <xf numFmtId="0" fontId="6" fillId="0" borderId="9" xfId="2" applyFont="1" applyBorder="1" applyAlignment="1">
      <alignment horizontal="centerContinuous"/>
    </xf>
    <xf numFmtId="3" fontId="5" fillId="0" borderId="10" xfId="2" applyNumberFormat="1" applyFont="1" applyBorder="1" applyAlignment="1">
      <alignment horizontal="right" vertical="center"/>
    </xf>
    <xf numFmtId="3" fontId="5" fillId="0" borderId="0" xfId="2" applyNumberFormat="1" applyFont="1" applyBorder="1" applyAlignment="1">
      <alignment horizontal="right" vertical="center"/>
    </xf>
    <xf numFmtId="3" fontId="6" fillId="0" borderId="0" xfId="0" applyNumberFormat="1" applyFont="1" applyBorder="1"/>
    <xf numFmtId="0" fontId="8" fillId="0" borderId="0" xfId="2" applyFont="1" applyBorder="1" applyAlignment="1" applyProtection="1">
      <alignment vertical="center"/>
    </xf>
    <xf numFmtId="0" fontId="3" fillId="0" borderId="0" xfId="2" applyFont="1" applyBorder="1" applyAlignment="1" applyProtection="1">
      <alignment vertical="center"/>
    </xf>
    <xf numFmtId="0" fontId="13" fillId="0" borderId="0" xfId="0" applyFont="1" applyProtection="1"/>
    <xf numFmtId="0" fontId="6" fillId="0" borderId="0" xfId="0" applyFont="1" applyProtection="1"/>
    <xf numFmtId="0" fontId="6" fillId="0" borderId="0" xfId="0" applyFont="1" applyAlignment="1" applyProtection="1">
      <alignment horizontal="right"/>
    </xf>
    <xf numFmtId="0" fontId="5" fillId="0" borderId="0" xfId="0" applyFont="1" applyAlignment="1" applyProtection="1">
      <alignment horizontal="left" indent="1"/>
    </xf>
    <xf numFmtId="0" fontId="5" fillId="0" borderId="0" xfId="0" applyFont="1" applyAlignment="1">
      <alignment horizontal="left" indent="1"/>
    </xf>
    <xf numFmtId="0" fontId="4" fillId="0" borderId="0" xfId="0" applyFont="1" applyAlignment="1"/>
    <xf numFmtId="0" fontId="5" fillId="0" borderId="0" xfId="0" applyFont="1" applyAlignment="1"/>
    <xf numFmtId="3" fontId="10" fillId="0" borderId="0" xfId="0" applyNumberFormat="1" applyFont="1" applyProtection="1"/>
    <xf numFmtId="3" fontId="10" fillId="0" borderId="3" xfId="0" applyNumberFormat="1" applyFont="1" applyBorder="1" applyProtection="1"/>
    <xf numFmtId="3" fontId="10" fillId="0" borderId="0" xfId="0" applyNumberFormat="1" applyFont="1" applyBorder="1" applyProtection="1"/>
    <xf numFmtId="0" fontId="0" fillId="0" borderId="0" xfId="0" applyProtection="1"/>
    <xf numFmtId="0" fontId="3" fillId="0" borderId="0" xfId="0" applyFont="1" applyAlignment="1" applyProtection="1">
      <alignment horizontal="right"/>
    </xf>
    <xf numFmtId="0" fontId="9" fillId="0" borderId="0" xfId="0" applyFont="1" applyBorder="1" applyAlignment="1" applyProtection="1">
      <alignment horizontal="centerContinuous"/>
    </xf>
    <xf numFmtId="0" fontId="10" fillId="0" borderId="0" xfId="0" applyFont="1" applyBorder="1" applyAlignment="1" applyProtection="1">
      <alignment horizontal="centerContinuous"/>
    </xf>
    <xf numFmtId="0" fontId="0" fillId="0" borderId="0" xfId="0" applyAlignment="1" applyProtection="1">
      <alignment horizontal="centerContinuous"/>
    </xf>
    <xf numFmtId="0" fontId="11" fillId="0" borderId="0" xfId="0" applyFont="1" applyBorder="1" applyProtection="1"/>
    <xf numFmtId="0" fontId="12" fillId="0" borderId="0" xfId="0" applyFont="1" applyBorder="1" applyAlignment="1" applyProtection="1">
      <alignment horizontal="center"/>
    </xf>
    <xf numFmtId="0" fontId="6" fillId="0" borderId="0" xfId="0" applyFont="1" applyBorder="1" applyProtection="1"/>
    <xf numFmtId="3" fontId="5" fillId="0" borderId="0" xfId="0" applyNumberFormat="1" applyFont="1" applyProtection="1"/>
    <xf numFmtId="3" fontId="6" fillId="0" borderId="0" xfId="0" applyNumberFormat="1" applyFont="1" applyBorder="1" applyProtection="1"/>
    <xf numFmtId="0" fontId="5" fillId="0" borderId="0" xfId="0" applyFont="1" applyProtection="1"/>
    <xf numFmtId="0" fontId="13" fillId="0" borderId="0" xfId="0" applyFont="1" applyAlignment="1" applyProtection="1">
      <alignment horizontal="center"/>
    </xf>
    <xf numFmtId="0" fontId="10" fillId="0" borderId="0" xfId="0" applyFont="1" applyBorder="1" applyAlignment="1" applyProtection="1">
      <alignment horizontal="left" indent="1"/>
    </xf>
    <xf numFmtId="3" fontId="13" fillId="0" borderId="0" xfId="0" applyNumberFormat="1" applyFont="1" applyBorder="1" applyProtection="1"/>
    <xf numFmtId="0" fontId="13" fillId="0" borderId="0" xfId="0" applyFont="1" applyBorder="1" applyProtection="1"/>
    <xf numFmtId="6" fontId="14" fillId="0" borderId="0" xfId="0" applyNumberFormat="1" applyFont="1" applyBorder="1" applyProtection="1"/>
    <xf numFmtId="0" fontId="13" fillId="0" borderId="0" xfId="0" applyFont="1" applyBorder="1" applyAlignment="1" applyProtection="1">
      <alignment horizontal="center"/>
    </xf>
    <xf numFmtId="165" fontId="14" fillId="0" borderId="0" xfId="0" applyNumberFormat="1" applyFont="1" applyBorder="1" applyProtection="1"/>
    <xf numFmtId="0" fontId="14" fillId="0" borderId="0" xfId="0" applyFont="1" applyBorder="1" applyAlignment="1" applyProtection="1">
      <alignment horizontal="left" indent="1"/>
    </xf>
    <xf numFmtId="0" fontId="12" fillId="0" borderId="0" xfId="0" applyFont="1" applyBorder="1" applyProtection="1"/>
    <xf numFmtId="0" fontId="14" fillId="0" borderId="0" xfId="0" applyFont="1" applyBorder="1" applyProtection="1"/>
    <xf numFmtId="3" fontId="13" fillId="0" borderId="0" xfId="0" applyNumberFormat="1" applyFont="1" applyBorder="1" applyAlignment="1" applyProtection="1">
      <alignment horizontal="right"/>
    </xf>
    <xf numFmtId="10" fontId="14" fillId="0" borderId="0" xfId="0" applyNumberFormat="1" applyFont="1" applyBorder="1" applyProtection="1"/>
    <xf numFmtId="0" fontId="10" fillId="0" borderId="0" xfId="0" applyFont="1" applyBorder="1" applyProtection="1"/>
    <xf numFmtId="6" fontId="14" fillId="0" borderId="0" xfId="1" applyNumberFormat="1" applyFont="1" applyFill="1" applyBorder="1" applyProtection="1"/>
    <xf numFmtId="0" fontId="3" fillId="0" borderId="0" xfId="0" applyFont="1" applyBorder="1" applyProtection="1"/>
    <xf numFmtId="3" fontId="3" fillId="0" borderId="0" xfId="0" applyNumberFormat="1" applyFont="1" applyBorder="1" applyProtection="1"/>
    <xf numFmtId="0" fontId="5" fillId="0" borderId="0" xfId="0" applyFont="1" applyAlignment="1" applyProtection="1">
      <alignment horizontal="right"/>
    </xf>
    <xf numFmtId="164" fontId="6" fillId="0" borderId="0" xfId="0" applyNumberFormat="1" applyFont="1" applyBorder="1" applyAlignment="1" applyProtection="1">
      <alignment horizontal="right"/>
    </xf>
    <xf numFmtId="0" fontId="5" fillId="0" borderId="0" xfId="0" applyFont="1" applyAlignment="1" applyProtection="1">
      <alignment horizontal="centerContinuous"/>
    </xf>
    <xf numFmtId="0" fontId="3" fillId="3" borderId="0" xfId="0" applyFont="1" applyFill="1" applyProtection="1">
      <protection locked="0"/>
    </xf>
    <xf numFmtId="0" fontId="6" fillId="3" borderId="0" xfId="0" applyFont="1" applyFill="1" applyProtection="1">
      <protection locked="0"/>
    </xf>
    <xf numFmtId="0" fontId="5" fillId="3" borderId="0" xfId="0" applyFont="1" applyFill="1" applyProtection="1">
      <protection locked="0"/>
    </xf>
    <xf numFmtId="3" fontId="5" fillId="3" borderId="0" xfId="0" applyNumberFormat="1" applyFont="1" applyFill="1" applyProtection="1">
      <protection locked="0"/>
    </xf>
    <xf numFmtId="3" fontId="5" fillId="3" borderId="3" xfId="0" applyNumberFormat="1" applyFont="1" applyFill="1" applyBorder="1" applyProtection="1">
      <protection locked="0"/>
    </xf>
    <xf numFmtId="3" fontId="5" fillId="3" borderId="10" xfId="2" applyNumberFormat="1" applyFont="1" applyFill="1" applyBorder="1" applyAlignment="1" applyProtection="1">
      <alignment horizontal="right" vertical="center"/>
      <protection locked="0"/>
    </xf>
    <xf numFmtId="3" fontId="5" fillId="3" borderId="0" xfId="2" applyNumberFormat="1" applyFont="1" applyFill="1" applyBorder="1" applyAlignment="1" applyProtection="1">
      <alignment horizontal="right" vertical="center"/>
      <protection locked="0"/>
    </xf>
    <xf numFmtId="3" fontId="5" fillId="3" borderId="11" xfId="2" applyNumberFormat="1" applyFont="1" applyFill="1" applyBorder="1" applyAlignment="1" applyProtection="1">
      <alignment horizontal="right" vertical="center"/>
      <protection locked="0"/>
    </xf>
    <xf numFmtId="3" fontId="5" fillId="3" borderId="10" xfId="2" applyNumberFormat="1" applyFont="1" applyFill="1" applyBorder="1" applyProtection="1">
      <protection locked="0"/>
    </xf>
    <xf numFmtId="3" fontId="5" fillId="3" borderId="0" xfId="2" applyNumberFormat="1" applyFont="1" applyFill="1" applyBorder="1" applyProtection="1">
      <protection locked="0"/>
    </xf>
    <xf numFmtId="3" fontId="5" fillId="3" borderId="11" xfId="2" applyNumberFormat="1" applyFont="1" applyFill="1" applyBorder="1" applyProtection="1">
      <protection locked="0"/>
    </xf>
    <xf numFmtId="3" fontId="5" fillId="3" borderId="4" xfId="2" applyNumberFormat="1" applyFont="1" applyFill="1" applyBorder="1" applyProtection="1">
      <protection locked="0"/>
    </xf>
    <xf numFmtId="0" fontId="5" fillId="3" borderId="0" xfId="2" applyFont="1" applyFill="1" applyBorder="1" applyAlignment="1" applyProtection="1">
      <alignment horizontal="centerContinuous" vertical="top"/>
      <protection locked="0"/>
    </xf>
    <xf numFmtId="6" fontId="14" fillId="3" borderId="0" xfId="0" applyNumberFormat="1" applyFont="1" applyFill="1" applyBorder="1" applyProtection="1">
      <protection locked="0"/>
    </xf>
    <xf numFmtId="0" fontId="5" fillId="0" borderId="3" xfId="2" applyFont="1" applyBorder="1" applyAlignment="1" applyProtection="1">
      <alignment horizontal="right"/>
    </xf>
    <xf numFmtId="0" fontId="6" fillId="0" borderId="9" xfId="2" applyFont="1" applyFill="1" applyBorder="1" applyAlignment="1" applyProtection="1">
      <alignment horizontal="centerContinuous"/>
    </xf>
    <xf numFmtId="3" fontId="5" fillId="4" borderId="10" xfId="2" applyNumberFormat="1" applyFont="1" applyFill="1" applyBorder="1"/>
    <xf numFmtId="3" fontId="5" fillId="4" borderId="2" xfId="2" applyNumberFormat="1" applyFont="1" applyFill="1" applyBorder="1"/>
    <xf numFmtId="3" fontId="5" fillId="4" borderId="0" xfId="2" applyNumberFormat="1" applyFont="1" applyFill="1" applyBorder="1"/>
    <xf numFmtId="3" fontId="5" fillId="4" borderId="3" xfId="2" applyNumberFormat="1" applyFont="1" applyFill="1" applyBorder="1"/>
    <xf numFmtId="3" fontId="7" fillId="0" borderId="3" xfId="0" applyNumberFormat="1" applyFont="1" applyBorder="1" applyProtection="1"/>
    <xf numFmtId="3" fontId="0" fillId="0" borderId="0" xfId="0" applyNumberFormat="1" applyProtection="1"/>
    <xf numFmtId="3" fontId="13" fillId="0" borderId="0" xfId="0" applyNumberFormat="1" applyFont="1" applyProtection="1"/>
    <xf numFmtId="3" fontId="10" fillId="0" borderId="0" xfId="3" applyNumberFormat="1" applyFont="1" applyBorder="1" applyProtection="1"/>
    <xf numFmtId="3" fontId="0" fillId="0" borderId="3" xfId="0" applyNumberFormat="1" applyBorder="1" applyProtection="1"/>
    <xf numFmtId="3" fontId="10" fillId="0" borderId="3" xfId="3" applyNumberFormat="1" applyFont="1" applyBorder="1" applyProtection="1"/>
    <xf numFmtId="1" fontId="3" fillId="0" borderId="0" xfId="3" applyNumberFormat="1" applyFont="1" applyBorder="1" applyProtection="1"/>
    <xf numFmtId="0" fontId="3" fillId="0" borderId="0" xfId="0" applyFont="1" applyAlignment="1">
      <alignment horizontal="right"/>
    </xf>
    <xf numFmtId="0" fontId="0" fillId="0" borderId="0" xfId="0" applyFill="1"/>
    <xf numFmtId="0" fontId="15" fillId="0" borderId="0" xfId="0" applyFont="1" applyAlignment="1">
      <alignment horizontal="right"/>
    </xf>
    <xf numFmtId="14" fontId="0" fillId="3" borderId="0" xfId="0" applyNumberFormat="1" applyFill="1" applyProtection="1">
      <protection locked="0"/>
    </xf>
    <xf numFmtId="14" fontId="5" fillId="0" borderId="0" xfId="0" applyNumberFormat="1" applyFont="1" applyAlignment="1" applyProtection="1">
      <alignment horizontal="centerContinuous"/>
    </xf>
    <xf numFmtId="0" fontId="10" fillId="0" borderId="0" xfId="0" applyFont="1" applyBorder="1" applyAlignment="1" applyProtection="1">
      <alignment horizontal="left" indent="2"/>
    </xf>
    <xf numFmtId="14" fontId="10" fillId="0" borderId="0" xfId="0" applyNumberFormat="1" applyFont="1" applyProtection="1"/>
    <xf numFmtId="14" fontId="10" fillId="0" borderId="0" xfId="0" applyNumberFormat="1" applyFont="1" applyAlignment="1" applyProtection="1"/>
    <xf numFmtId="0" fontId="5" fillId="0" borderId="0" xfId="0" applyFont="1" applyFill="1" applyAlignment="1" applyProtection="1">
      <alignment horizontal="left" indent="1"/>
    </xf>
    <xf numFmtId="0" fontId="6" fillId="0" borderId="0" xfId="0" applyFont="1" applyFill="1" applyAlignment="1">
      <alignment horizontal="right"/>
    </xf>
    <xf numFmtId="0" fontId="4" fillId="0" borderId="0" xfId="0" applyFont="1" applyFill="1" applyAlignment="1"/>
    <xf numFmtId="0" fontId="5" fillId="0" borderId="0" xfId="2" applyFont="1" applyFill="1" applyBorder="1" applyAlignment="1">
      <alignment horizontal="centerContinuous"/>
    </xf>
    <xf numFmtId="0" fontId="15" fillId="0" borderId="0" xfId="0" applyFont="1" applyFill="1" applyAlignment="1">
      <alignment horizontal="right"/>
    </xf>
    <xf numFmtId="14" fontId="5" fillId="0" borderId="0" xfId="2" applyNumberFormat="1" applyFont="1" applyFill="1" applyBorder="1" applyAlignment="1">
      <alignment horizontal="centerContinuous"/>
    </xf>
    <xf numFmtId="0" fontId="5" fillId="0" borderId="6" xfId="2" applyFont="1" applyFill="1" applyBorder="1" applyAlignment="1">
      <alignment horizontal="centerContinuous"/>
    </xf>
    <xf numFmtId="0" fontId="5" fillId="0" borderId="7" xfId="2" applyFont="1" applyFill="1" applyBorder="1" applyAlignment="1">
      <alignment horizontal="centerContinuous"/>
    </xf>
    <xf numFmtId="0" fontId="5" fillId="0" borderId="5" xfId="2" applyFont="1" applyFill="1" applyBorder="1" applyAlignment="1"/>
    <xf numFmtId="0" fontId="5" fillId="0" borderId="3" xfId="2" applyFont="1" applyFill="1" applyBorder="1" applyAlignment="1">
      <alignment horizontal="right" vertical="center"/>
    </xf>
    <xf numFmtId="0" fontId="5" fillId="0" borderId="4" xfId="2" applyFont="1" applyFill="1" applyBorder="1" applyAlignment="1">
      <alignment horizontal="right" vertical="center"/>
    </xf>
    <xf numFmtId="0" fontId="5" fillId="0" borderId="8" xfId="2" applyFont="1" applyFill="1" applyBorder="1" applyAlignment="1">
      <alignment vertical="center"/>
    </xf>
    <xf numFmtId="0" fontId="5" fillId="0" borderId="6" xfId="2" applyFont="1" applyFill="1" applyBorder="1" applyAlignment="1">
      <alignment horizontal="right" vertical="center"/>
    </xf>
    <xf numFmtId="0" fontId="5" fillId="0" borderId="7" xfId="2" applyFont="1" applyFill="1" applyBorder="1" applyAlignment="1">
      <alignment horizontal="right" vertical="center"/>
    </xf>
    <xf numFmtId="3" fontId="5" fillId="0" borderId="0" xfId="2" applyNumberFormat="1" applyFont="1" applyFill="1" applyBorder="1" applyAlignment="1">
      <alignment horizontal="right" vertical="center"/>
    </xf>
    <xf numFmtId="3" fontId="5" fillId="0" borderId="11" xfId="2" applyNumberFormat="1" applyFont="1" applyFill="1" applyBorder="1" applyAlignment="1">
      <alignment horizontal="right" vertical="center"/>
    </xf>
    <xf numFmtId="3" fontId="5" fillId="0" borderId="11" xfId="2" applyNumberFormat="1" applyFont="1" applyFill="1" applyBorder="1"/>
    <xf numFmtId="0" fontId="5" fillId="0" borderId="8" xfId="2" applyFont="1" applyFill="1" applyBorder="1"/>
    <xf numFmtId="3" fontId="5" fillId="0" borderId="4" xfId="2" applyNumberFormat="1" applyFont="1" applyFill="1" applyBorder="1"/>
    <xf numFmtId="0" fontId="5" fillId="0" borderId="8" xfId="2" applyFont="1" applyFill="1" applyBorder="1" applyAlignment="1">
      <alignment horizontal="right"/>
    </xf>
    <xf numFmtId="0" fontId="5" fillId="0" borderId="1" xfId="2" applyFont="1" applyFill="1" applyBorder="1" applyAlignment="1">
      <alignment horizontal="right"/>
    </xf>
    <xf numFmtId="3" fontId="5" fillId="0" borderId="1" xfId="2" applyNumberFormat="1" applyFont="1" applyFill="1" applyBorder="1"/>
    <xf numFmtId="0" fontId="5" fillId="0" borderId="0" xfId="2" applyFont="1" applyFill="1" applyBorder="1"/>
    <xf numFmtId="0" fontId="5" fillId="0" borderId="13" xfId="2" applyFont="1" applyFill="1" applyBorder="1"/>
    <xf numFmtId="0" fontId="5" fillId="0" borderId="3" xfId="2" applyFont="1" applyFill="1" applyBorder="1"/>
    <xf numFmtId="0" fontId="5" fillId="0" borderId="3" xfId="2" applyFont="1" applyFill="1" applyBorder="1" applyAlignment="1">
      <alignment horizontal="right"/>
    </xf>
    <xf numFmtId="0" fontId="5" fillId="0" borderId="0" xfId="2" applyFont="1" applyFill="1"/>
    <xf numFmtId="3" fontId="5" fillId="0" borderId="0" xfId="2" applyNumberFormat="1" applyFont="1" applyFill="1"/>
    <xf numFmtId="0" fontId="5" fillId="0" borderId="0" xfId="2" applyFont="1" applyFill="1" applyAlignment="1">
      <alignment horizontal="centerContinuous"/>
    </xf>
    <xf numFmtId="0" fontId="6" fillId="0" borderId="0" xfId="0" applyFont="1" applyFill="1" applyBorder="1" applyProtection="1"/>
    <xf numFmtId="0" fontId="1" fillId="0" borderId="0" xfId="0" applyFont="1" applyFill="1" applyAlignment="1" applyProtection="1">
      <alignment horizontal="left" indent="2"/>
    </xf>
    <xf numFmtId="0" fontId="13" fillId="0" borderId="0" xfId="0" applyFont="1" applyFill="1" applyProtection="1"/>
    <xf numFmtId="0" fontId="10" fillId="0" borderId="0" xfId="0" applyFont="1" applyFill="1" applyAlignment="1" applyProtection="1">
      <alignment horizontal="left" indent="2"/>
    </xf>
    <xf numFmtId="0" fontId="5" fillId="0" borderId="0" xfId="0" applyFont="1" applyFill="1" applyProtection="1"/>
    <xf numFmtId="0" fontId="3" fillId="0" borderId="0" xfId="0" applyFont="1" applyFill="1" applyProtection="1"/>
    <xf numFmtId="0" fontId="0" fillId="0" borderId="0" xfId="0" applyFill="1" applyAlignment="1" applyProtection="1">
      <alignment horizontal="left" indent="2"/>
    </xf>
    <xf numFmtId="0" fontId="13" fillId="0" borderId="0" xfId="0" applyFont="1" applyFill="1" applyBorder="1" applyProtection="1"/>
    <xf numFmtId="0" fontId="3" fillId="0" borderId="0" xfId="0" applyFont="1" applyAlignment="1" applyProtection="1">
      <alignment horizontal="right" shrinkToFit="1"/>
    </xf>
    <xf numFmtId="0" fontId="0" fillId="0" borderId="0" xfId="0" applyAlignment="1">
      <alignment horizontal="right" shrinkToFit="1"/>
    </xf>
  </cellXfs>
  <cellStyles count="4">
    <cellStyle name="Currency" xfId="1" builtinId="4"/>
    <cellStyle name="Normal" xfId="0" builtinId="0"/>
    <cellStyle name="Normal_07template"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6"/>
  <sheetViews>
    <sheetView tabSelected="1" zoomScale="95" zoomScaleNormal="95" zoomScaleSheetLayoutView="95" workbookViewId="0">
      <selection activeCell="K8" sqref="A3:K8"/>
    </sheetView>
  </sheetViews>
  <sheetFormatPr defaultRowHeight="13.2" x14ac:dyDescent="0.25"/>
  <cols>
    <col min="1" max="1" width="35.6640625" customWidth="1"/>
    <col min="2" max="2" width="10.33203125" customWidth="1"/>
    <col min="3" max="3" width="2.6640625" customWidth="1"/>
    <col min="4" max="4" width="34.6640625" customWidth="1"/>
    <col min="5" max="5" width="11.6640625" customWidth="1"/>
    <col min="6" max="6" width="10" customWidth="1"/>
  </cols>
  <sheetData>
    <row r="1" spans="1:6" ht="15.6" x14ac:dyDescent="0.3">
      <c r="A1" s="113" t="s">
        <v>43</v>
      </c>
      <c r="D1" s="1" t="s">
        <v>0</v>
      </c>
      <c r="F1" s="114"/>
    </row>
    <row r="2" spans="1:6" ht="15.75" customHeight="1" x14ac:dyDescent="0.25">
      <c r="D2" s="140" t="s">
        <v>49</v>
      </c>
      <c r="E2" s="143"/>
      <c r="F2" s="141"/>
    </row>
    <row r="3" spans="1:6" ht="21.75" customHeight="1" x14ac:dyDescent="0.25">
      <c r="A3" s="2" t="s">
        <v>22</v>
      </c>
      <c r="B3" s="3"/>
      <c r="C3" s="3"/>
      <c r="D3" s="3"/>
      <c r="E3" s="3"/>
      <c r="F3" s="3"/>
    </row>
    <row r="5" spans="1:6" ht="15" x14ac:dyDescent="0.25">
      <c r="A5" s="4" t="s">
        <v>1</v>
      </c>
      <c r="B5" s="5"/>
      <c r="C5" s="5"/>
      <c r="D5" s="78" t="s">
        <v>2</v>
      </c>
      <c r="E5" s="79"/>
      <c r="F5" s="79"/>
    </row>
    <row r="6" spans="1:6" ht="15" x14ac:dyDescent="0.25">
      <c r="A6" s="115"/>
      <c r="B6" s="115"/>
      <c r="C6" s="5"/>
      <c r="D6" s="148" t="s">
        <v>51</v>
      </c>
      <c r="E6" s="116"/>
      <c r="F6" s="5"/>
    </row>
    <row r="7" spans="1:6" ht="15" x14ac:dyDescent="0.25">
      <c r="A7" s="115"/>
      <c r="B7" s="115"/>
      <c r="C7" s="5"/>
      <c r="D7" s="148" t="s">
        <v>52</v>
      </c>
      <c r="E7" s="117"/>
      <c r="F7" s="5"/>
    </row>
    <row r="8" spans="1:6" ht="15.6" x14ac:dyDescent="0.3">
      <c r="A8" s="115"/>
      <c r="B8" s="115"/>
      <c r="C8" s="5"/>
      <c r="D8" s="149" t="s">
        <v>59</v>
      </c>
      <c r="E8" s="70">
        <f>E6+E7</f>
        <v>0</v>
      </c>
      <c r="F8" s="5"/>
    </row>
    <row r="9" spans="1:6" ht="15" x14ac:dyDescent="0.25">
      <c r="A9" s="115"/>
      <c r="B9" s="115"/>
      <c r="C9" s="5"/>
      <c r="D9" s="76" t="str">
        <f>IF(F1="","FY      TANF Caseload","FY "&amp;F1-1&amp;" TANF Caseload")</f>
        <v>FY      TANF Caseload</v>
      </c>
      <c r="E9" s="116"/>
      <c r="F9" s="5"/>
    </row>
    <row r="10" spans="1:6" ht="15" x14ac:dyDescent="0.25">
      <c r="A10" s="115"/>
      <c r="B10" s="116"/>
      <c r="C10" s="5"/>
      <c r="D10" s="76" t="str">
        <f>IF(F1="","FY      SSP Caseload","FY "&amp;F1-1&amp;" SSP Caseload")</f>
        <v>FY      SSP Caseload</v>
      </c>
      <c r="E10" s="117"/>
      <c r="F10" s="5"/>
    </row>
    <row r="11" spans="1:6" ht="15.6" x14ac:dyDescent="0.3">
      <c r="A11" s="115"/>
      <c r="B11" s="116"/>
      <c r="C11" s="5"/>
      <c r="D11" s="75" t="str">
        <f>IF(F1="","Total FY      Caseload","Total FY "&amp;F1-1&amp;" Caseload")</f>
        <v>Total FY      Caseload</v>
      </c>
      <c r="E11" s="70">
        <f>E9+E10</f>
        <v>0</v>
      </c>
      <c r="F11" s="5"/>
    </row>
    <row r="12" spans="1:6" ht="15" x14ac:dyDescent="0.25">
      <c r="A12" s="115"/>
      <c r="B12" s="116"/>
      <c r="C12" s="5"/>
      <c r="D12" s="76" t="str">
        <f>IF(F1="","Excess MOE Cases in FY     ","Excess MOE Cases in FY "&amp;F1-1&amp;"")</f>
        <v xml:space="preserve">Excess MOE Cases in FY     </v>
      </c>
      <c r="E12" s="133">
        <f>'Excess MOE Worksheet'!F26</f>
        <v>0</v>
      </c>
      <c r="F12" s="5"/>
    </row>
    <row r="13" spans="1:6" ht="15.6" x14ac:dyDescent="0.3">
      <c r="A13" s="115"/>
      <c r="B13" s="116"/>
      <c r="C13" s="5"/>
      <c r="D13" s="75" t="str">
        <f>IF(F1="","Adjusted FY      Caseload","Adjusted FY "&amp;F1-1&amp;" Caseload")</f>
        <v>Adjusted FY      Caseload</v>
      </c>
      <c r="E13" s="70">
        <f>E11-E12</f>
        <v>0</v>
      </c>
      <c r="F13" s="7"/>
    </row>
    <row r="14" spans="1:6" ht="15" x14ac:dyDescent="0.25">
      <c r="A14" s="115"/>
      <c r="B14" s="116"/>
      <c r="C14" s="5"/>
      <c r="D14" s="77" t="s">
        <v>42</v>
      </c>
      <c r="E14" s="6">
        <f>E8-E13</f>
        <v>0</v>
      </c>
      <c r="F14" s="7">
        <f>IF(E8=0,0,E14/E8)</f>
        <v>0</v>
      </c>
    </row>
    <row r="15" spans="1:6" ht="15" x14ac:dyDescent="0.25">
      <c r="A15" s="115"/>
      <c r="B15" s="116"/>
      <c r="C15" s="5"/>
      <c r="D15" s="77" t="s">
        <v>3</v>
      </c>
      <c r="E15" s="6">
        <f>E14+B26</f>
        <v>0</v>
      </c>
    </row>
    <row r="16" spans="1:6" ht="15" x14ac:dyDescent="0.25">
      <c r="A16" s="115"/>
      <c r="B16" s="116"/>
      <c r="C16" s="5"/>
      <c r="D16" s="5"/>
      <c r="E16" s="5"/>
      <c r="F16" s="5"/>
    </row>
    <row r="17" spans="1:6" ht="15.6" x14ac:dyDescent="0.3">
      <c r="A17" s="115"/>
      <c r="B17" s="116"/>
      <c r="C17" s="5"/>
      <c r="D17" s="5"/>
      <c r="E17" s="8" t="s">
        <v>4</v>
      </c>
      <c r="F17" s="9">
        <f>IF(E8&lt;=0,0,(IF(E15/E8&gt;F14,F14,E15/E8)))</f>
        <v>0</v>
      </c>
    </row>
    <row r="18" spans="1:6" ht="15" x14ac:dyDescent="0.25">
      <c r="A18" s="115"/>
      <c r="B18" s="116"/>
      <c r="C18" s="5"/>
      <c r="D18" s="5"/>
      <c r="E18" s="8"/>
    </row>
    <row r="19" spans="1:6" ht="15" x14ac:dyDescent="0.25">
      <c r="A19" s="115"/>
      <c r="B19" s="116"/>
      <c r="C19" s="5"/>
    </row>
    <row r="20" spans="1:6" ht="15" x14ac:dyDescent="0.25">
      <c r="A20" s="115"/>
      <c r="B20" s="116"/>
      <c r="C20" s="5"/>
    </row>
    <row r="21" spans="1:6" ht="15" x14ac:dyDescent="0.25">
      <c r="A21" s="115"/>
      <c r="B21" s="116"/>
      <c r="C21" s="5"/>
    </row>
    <row r="22" spans="1:6" ht="15.6" x14ac:dyDescent="0.3">
      <c r="A22" s="115"/>
      <c r="B22" s="116"/>
      <c r="C22" s="5"/>
      <c r="F22" s="9"/>
    </row>
    <row r="23" spans="1:6" ht="15" x14ac:dyDescent="0.25">
      <c r="A23" s="115"/>
      <c r="B23" s="116"/>
      <c r="C23" s="5"/>
    </row>
    <row r="24" spans="1:6" ht="15" x14ac:dyDescent="0.25">
      <c r="A24" s="115"/>
      <c r="B24" s="116"/>
      <c r="C24" s="5"/>
      <c r="D24" s="5"/>
      <c r="E24" s="8"/>
    </row>
    <row r="25" spans="1:6" ht="15.6" x14ac:dyDescent="0.3">
      <c r="A25" s="115"/>
      <c r="B25" s="116"/>
      <c r="C25" s="5"/>
      <c r="D25" s="5"/>
      <c r="E25" s="8"/>
      <c r="F25" s="9"/>
    </row>
    <row r="26" spans="1:6" ht="15.6" x14ac:dyDescent="0.3">
      <c r="A26" s="10" t="s">
        <v>5</v>
      </c>
      <c r="B26" s="11">
        <f>SUM(B6:B25)</f>
        <v>0</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149" yWindow="161" count="7">
    <dataValidation type="whole" allowBlank="1" showInputMessage="1" showErrorMessage="1" errorTitle="Incorrect year format" error="You may only enter a 4-digit year between 2025 and 2030, with no letters.  " promptTitle="Enter 4-digit year" prompt="Enter the 4-digit fiscal year to which the credit applies, e.g., 2025." sqref="F1" xr:uid="{00000000-0002-0000-0000-000000000000}">
      <formula1>2025</formula1>
      <formula2>2030</formula2>
    </dataValidation>
    <dataValidation type="textLength" showInputMessage="1" showErrorMessage="1" promptTitle="State name" prompt="Enter State name here." sqref="A1" xr:uid="{00000000-0002-0000-0000-000001000000}">
      <formula1>1</formula1>
      <formula2>50</formula2>
    </dataValidation>
    <dataValidation allowBlank="1" showInputMessage="1" showErrorMessage="1" promptTitle="Name of Eligibility Change" prompt="Enter the name of each eligibility change from Part 1 in this column." sqref="A6" xr:uid="{00000000-0002-0000-0000-000002000000}"/>
    <dataValidation allowBlank="1" showInputMessage="1" showErrorMessage="1" promptTitle="Impact" prompt="Enter the impact of the change in column A. Be sure the sign is correct." sqref="B6" xr:uid="{00000000-0002-0000-0000-000003000000}"/>
    <dataValidation allowBlank="1" showInputMessage="1" showErrorMessage="1" promptTitle="Use average monthly caseload" prompt="All caseloads on this page should reflect average monthly data." sqref="E6" xr:uid="{00000000-0002-0000-0000-000004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000-000005000000}"/>
    <dataValidation type="date" allowBlank="1" showInputMessage="1" showErrorMessage="1" errorTitle="Error in Date" error="Enter date as mm/dd/yyyy._x000a__x000a_Date must be between October 1, 2008 and December 31, 2015." promptTitle="Date of Completion:" prompt="Enter the date you are completing this report.  _x000a__x000a_If you revise the report for any reason, please update this field. " sqref="E2" xr:uid="{00000000-0002-0000-0000-000006000000}">
      <formula1>45200</formula1>
      <formula2>46387</formula2>
    </dataValidation>
  </dataValidations>
  <printOptions horizontalCentered="1" headings="1" gridLines="1"/>
  <pageMargins left="0.25" right="0.25" top="1.25" bottom="0.25" header="0.5" footer="0.5"/>
  <pageSetup scale="96" fitToHeight="0" orientation="portrait" r:id="rId1"/>
  <headerFooter alignWithMargins="0">
    <oddHeader>&amp;C&amp;"Arial,Bold"&amp;12FORM ACF-202 – TANF CASELOAD REDUCTION REPORT
Overall Credit</oddHeader>
    <oddFooter>&amp;LOMB Control No.:  0970-0338  &amp;RExpiration Date:   XX/XX/XXXX</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6"/>
  <sheetViews>
    <sheetView topLeftCell="A32" zoomScale="95" zoomScaleNormal="95" zoomScaleSheetLayoutView="95" workbookViewId="0">
      <selection activeCell="F32" sqref="F32"/>
    </sheetView>
  </sheetViews>
  <sheetFormatPr defaultRowHeight="13.2" x14ac:dyDescent="0.25"/>
  <cols>
    <col min="1" max="1" width="35.6640625" customWidth="1"/>
    <col min="2" max="2" width="10.33203125" customWidth="1"/>
    <col min="3" max="3" width="2.6640625" customWidth="1"/>
    <col min="4" max="4" width="37" customWidth="1"/>
    <col min="5" max="5" width="11.6640625" customWidth="1"/>
    <col min="6" max="6" width="10" customWidth="1"/>
  </cols>
  <sheetData>
    <row r="1" spans="1:6" ht="15.6" x14ac:dyDescent="0.3">
      <c r="A1" s="72" t="str">
        <f>IF('Calculation Worksheet'!A1="State?","",'Calculation Worksheet'!A1)</f>
        <v/>
      </c>
      <c r="D1" s="1" t="s">
        <v>0</v>
      </c>
      <c r="F1" s="74" t="str">
        <f>IF('Calculation Worksheet'!F1="","",'Calculation Worksheet'!F1)</f>
        <v/>
      </c>
    </row>
    <row r="2" spans="1:6" ht="15.75" customHeight="1" x14ac:dyDescent="0.25">
      <c r="D2" s="140" t="s">
        <v>49</v>
      </c>
      <c r="E2" s="146" t="str">
        <f>IF('Calculation Worksheet'!E2="","",'Calculation Worksheet'!E2)</f>
        <v/>
      </c>
    </row>
    <row r="3" spans="1:6" ht="21.75" customHeight="1" x14ac:dyDescent="0.25">
      <c r="A3" s="2" t="s">
        <v>47</v>
      </c>
      <c r="B3" s="3"/>
      <c r="C3" s="3"/>
      <c r="D3" s="3"/>
      <c r="E3" s="3"/>
      <c r="F3" s="3"/>
    </row>
    <row r="5" spans="1:6" ht="15" x14ac:dyDescent="0.25">
      <c r="A5" s="4" t="s">
        <v>1</v>
      </c>
      <c r="B5" s="5"/>
      <c r="C5" s="5"/>
      <c r="D5" s="150" t="s">
        <v>2</v>
      </c>
      <c r="E5" s="79"/>
      <c r="F5" s="79"/>
    </row>
    <row r="6" spans="1:6" ht="15" x14ac:dyDescent="0.25">
      <c r="A6" s="115"/>
      <c r="B6" s="115"/>
      <c r="C6" s="5"/>
      <c r="D6" s="148" t="s">
        <v>53</v>
      </c>
      <c r="E6" s="116"/>
      <c r="F6" s="5"/>
    </row>
    <row r="7" spans="1:6" ht="15" x14ac:dyDescent="0.25">
      <c r="A7" s="115"/>
      <c r="B7" s="115"/>
      <c r="C7" s="5"/>
      <c r="D7" s="148" t="s">
        <v>54</v>
      </c>
      <c r="E7" s="117"/>
      <c r="F7" s="5"/>
    </row>
    <row r="8" spans="1:6" ht="15.6" x14ac:dyDescent="0.3">
      <c r="A8" s="115"/>
      <c r="B8" s="115"/>
      <c r="C8" s="5"/>
      <c r="D8" s="149" t="s">
        <v>59</v>
      </c>
      <c r="E8" s="70">
        <f>E6+E7</f>
        <v>0</v>
      </c>
      <c r="F8" s="5"/>
    </row>
    <row r="9" spans="1:6" ht="15" x14ac:dyDescent="0.25">
      <c r="A9" s="115"/>
      <c r="B9" s="115"/>
      <c r="C9" s="5"/>
      <c r="D9" s="76" t="str">
        <f>IF(F1="","FY      TANF 2-Parent Caseload","FY "&amp;F1-1&amp;" TANF 2-Parent Caseload")</f>
        <v>FY      TANF 2-Parent Caseload</v>
      </c>
      <c r="E9" s="116"/>
      <c r="F9" s="5"/>
    </row>
    <row r="10" spans="1:6" ht="15" x14ac:dyDescent="0.25">
      <c r="A10" s="115"/>
      <c r="B10" s="116"/>
      <c r="C10" s="5"/>
      <c r="D10" s="76" t="str">
        <f>IF(F1="","FY      SSP 2-Parent Caseload","FY "&amp;F1-1&amp;" SSP 2-Parent Caseload")</f>
        <v>FY      SSP 2-Parent Caseload</v>
      </c>
      <c r="E10" s="117"/>
      <c r="F10" s="5"/>
    </row>
    <row r="11" spans="1:6" ht="15.6" x14ac:dyDescent="0.3">
      <c r="A11" s="115"/>
      <c r="B11" s="116"/>
      <c r="C11" s="5"/>
      <c r="D11" s="75" t="str">
        <f>IF(F1="","Total FY      2-Parent Caseload","Total FY "&amp;F1-1&amp;" 2-Parent Caseload")</f>
        <v>Total FY      2-Parent Caseload</v>
      </c>
      <c r="E11" s="70">
        <f>E9+E10</f>
        <v>0</v>
      </c>
      <c r="F11" s="5"/>
    </row>
    <row r="12" spans="1:6" ht="15" x14ac:dyDescent="0.25">
      <c r="A12" s="115"/>
      <c r="B12" s="116"/>
      <c r="C12" s="5"/>
      <c r="D12" s="76" t="str">
        <f>IF(F1="","Excess MOE 2-Parent Cases in FY     ","Excess MOE 2-Parent Cases in FY "&amp;F1-1&amp;"")</f>
        <v xml:space="preserve">Excess MOE 2-Parent Cases in FY     </v>
      </c>
      <c r="E12" s="133">
        <f>'Excess MOE Worksheet'!F27</f>
        <v>0</v>
      </c>
      <c r="F12" s="5"/>
    </row>
    <row r="13" spans="1:6" ht="15.6" x14ac:dyDescent="0.3">
      <c r="A13" s="115"/>
      <c r="B13" s="116"/>
      <c r="C13" s="5"/>
      <c r="D13" s="75" t="str">
        <f>IF(F1="","Adjusted FY      Caseload","Adjusted FY "&amp;F1-1&amp;" Caseload")</f>
        <v>Adjusted FY      Caseload</v>
      </c>
      <c r="E13" s="70">
        <f>E11-E12</f>
        <v>0</v>
      </c>
      <c r="F13" s="7"/>
    </row>
    <row r="14" spans="1:6" ht="15" x14ac:dyDescent="0.25">
      <c r="A14" s="115"/>
      <c r="B14" s="116"/>
      <c r="C14" s="5"/>
      <c r="D14" s="77" t="s">
        <v>42</v>
      </c>
      <c r="E14" s="6">
        <f>E8-E13</f>
        <v>0</v>
      </c>
      <c r="F14" s="7">
        <f>IF(E8=0,0,E14/E8)</f>
        <v>0</v>
      </c>
    </row>
    <row r="15" spans="1:6" ht="15" x14ac:dyDescent="0.25">
      <c r="A15" s="115"/>
      <c r="B15" s="116"/>
      <c r="C15" s="5"/>
      <c r="D15" s="77" t="s">
        <v>3</v>
      </c>
      <c r="E15" s="6">
        <f>E14+B26</f>
        <v>0</v>
      </c>
    </row>
    <row r="16" spans="1:6" ht="15" x14ac:dyDescent="0.25">
      <c r="A16" s="115"/>
      <c r="B16" s="116"/>
      <c r="C16" s="5"/>
      <c r="D16" s="5"/>
      <c r="E16" s="5"/>
      <c r="F16" s="5"/>
    </row>
    <row r="17" spans="1:6" ht="15.6" x14ac:dyDescent="0.3">
      <c r="A17" s="115"/>
      <c r="B17" s="116"/>
      <c r="C17" s="5"/>
      <c r="D17" s="5"/>
      <c r="E17" s="8" t="s">
        <v>46</v>
      </c>
      <c r="F17" s="9">
        <f>IF(E8&lt;=0,0,(IF(E15/E8&gt;F14,F14,E15/E8)))</f>
        <v>0</v>
      </c>
    </row>
    <row r="18" spans="1:6" ht="15" x14ac:dyDescent="0.25">
      <c r="A18" s="115"/>
      <c r="B18" s="116"/>
      <c r="C18" s="5"/>
      <c r="D18" s="5"/>
      <c r="E18" s="8"/>
    </row>
    <row r="19" spans="1:6" ht="15" x14ac:dyDescent="0.25">
      <c r="A19" s="115"/>
      <c r="B19" s="116"/>
      <c r="C19" s="5"/>
    </row>
    <row r="20" spans="1:6" ht="15" x14ac:dyDescent="0.25">
      <c r="A20" s="115"/>
      <c r="B20" s="116"/>
      <c r="C20" s="5"/>
    </row>
    <row r="21" spans="1:6" ht="15" x14ac:dyDescent="0.25">
      <c r="A21" s="115"/>
      <c r="B21" s="116"/>
      <c r="C21" s="5"/>
    </row>
    <row r="22" spans="1:6" ht="15.6" x14ac:dyDescent="0.3">
      <c r="A22" s="115"/>
      <c r="B22" s="116"/>
      <c r="C22" s="5"/>
      <c r="F22" s="9"/>
    </row>
    <row r="23" spans="1:6" ht="15" x14ac:dyDescent="0.25">
      <c r="A23" s="115"/>
      <c r="B23" s="116"/>
      <c r="C23" s="5"/>
    </row>
    <row r="24" spans="1:6" ht="15" x14ac:dyDescent="0.25">
      <c r="A24" s="115"/>
      <c r="B24" s="116"/>
      <c r="C24" s="5"/>
      <c r="D24" s="5"/>
      <c r="E24" s="8"/>
    </row>
    <row r="25" spans="1:6" ht="15.6" x14ac:dyDescent="0.3">
      <c r="A25" s="115"/>
      <c r="B25" s="116"/>
      <c r="C25" s="5"/>
      <c r="D25" s="5"/>
      <c r="E25" s="8"/>
      <c r="F25" s="9"/>
    </row>
    <row r="26" spans="1:6" ht="15.6" x14ac:dyDescent="0.3">
      <c r="A26" s="10" t="s">
        <v>5</v>
      </c>
      <c r="B26" s="11">
        <f>SUM(B6:B25)</f>
        <v>0</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149" yWindow="161" count="7">
    <dataValidation allowBlank="1" showInputMessage="1" showErrorMessage="1" promptTitle="Name of Eligibility Change" prompt="Enter the name of each eligibility change from Part 1 in this column." sqref="A6" xr:uid="{00000000-0002-0000-0100-000000000000}"/>
    <dataValidation allowBlank="1" showInputMessage="1" showErrorMessage="1" promptTitle="Impact" prompt="Enter the impact of the change in column A. Be sure the sign is correct." sqref="B6" xr:uid="{00000000-0002-0000-0100-000001000000}"/>
    <dataValidation allowBlank="1" showInputMessage="1" showErrorMessage="1" promptTitle="Use average monthly caseload" prompt="All caseloads on this page should reflect average monthly data." sqref="E6" xr:uid="{00000000-0002-0000-0100-000002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100-000003000000}"/>
    <dataValidation allowBlank="1" showInputMessage="1" showErrorMessage="1" promptTitle="State Name" prompt="State name appears automatically when entered on the Calculation Worksheet in cell A1." sqref="A1" xr:uid="{00000000-0002-0000-0100-000004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100-000005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E2" xr:uid="{00000000-0002-0000-0100-000006000000}"/>
  </dataValidations>
  <printOptions horizontalCentered="1" headings="1" gridLines="1"/>
  <pageMargins left="0.25" right="0.25" top="1.25" bottom="0.25" header="0.5" footer="0.5"/>
  <pageSetup scale="94" fitToHeight="0" orientation="portrait" r:id="rId1"/>
  <headerFooter alignWithMargins="0">
    <oddHeader>&amp;C&amp;"Arial,Bold"&amp;12FORM ACF-202 – TANF CASELOAD REDUCTION REPORT
Two-Parent Credit</oddHeader>
    <oddFooter>&amp;LOMB Approval No.:  0970-0338  &amp;RExpiration Date:  XX/XX/XXXX</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4"/>
  <sheetViews>
    <sheetView zoomScale="75" zoomScaleNormal="75" zoomScaleSheetLayoutView="80" workbookViewId="0">
      <selection activeCell="L34" sqref="L34"/>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71" t="str">
        <f>IF('Calculation Worksheet'!A1="State?","",'Calculation Worksheet'!A1)</f>
        <v/>
      </c>
      <c r="B1" s="18"/>
      <c r="C1" s="18"/>
      <c r="D1" s="18"/>
      <c r="E1" s="18"/>
      <c r="F1" s="18"/>
      <c r="G1" s="18"/>
      <c r="H1" s="18"/>
      <c r="I1" s="18"/>
      <c r="J1" s="18"/>
      <c r="K1" s="18"/>
      <c r="L1" s="18"/>
      <c r="M1" s="18"/>
      <c r="N1" s="18"/>
    </row>
    <row r="2" spans="1:14" ht="15.6" x14ac:dyDescent="0.3">
      <c r="A2" s="125" t="s">
        <v>25</v>
      </c>
      <c r="B2" s="20"/>
      <c r="C2" s="18"/>
      <c r="D2" s="18"/>
      <c r="E2" s="18"/>
      <c r="F2" s="18"/>
      <c r="G2" s="18"/>
      <c r="H2" s="18"/>
      <c r="I2" s="18"/>
      <c r="J2" s="18"/>
      <c r="K2" s="18"/>
      <c r="L2" s="18"/>
      <c r="M2" s="18"/>
      <c r="N2" s="18"/>
    </row>
    <row r="3" spans="1:14" ht="15.6" x14ac:dyDescent="0.3">
      <c r="A3" s="21"/>
      <c r="B3" s="20"/>
      <c r="C3" s="18"/>
      <c r="D3" s="18"/>
      <c r="E3" s="18"/>
      <c r="F3" s="18"/>
      <c r="G3" s="18"/>
      <c r="H3" s="18"/>
      <c r="I3" s="18"/>
      <c r="J3" s="18"/>
      <c r="K3" s="18"/>
      <c r="L3" s="142" t="s">
        <v>49</v>
      </c>
      <c r="M3" s="144" t="str">
        <f>IF('Calculation Worksheet'!E2="","",'Calculation Worksheet'!E2)</f>
        <v/>
      </c>
      <c r="N3" s="18"/>
    </row>
    <row r="4" spans="1:14" ht="15.6" x14ac:dyDescent="0.3">
      <c r="A4" s="22"/>
      <c r="B4" s="128" t="str">
        <f>IF('Calculation Worksheet'!F1="","Impact on Each Month in FY ?","Impact on Each Month in FY "&amp; 'Calculation Worksheet'!F1-1  )</f>
        <v>Impact on Each Month in FY ?</v>
      </c>
      <c r="C4" s="23"/>
      <c r="D4" s="23"/>
      <c r="E4" s="23"/>
      <c r="F4" s="23"/>
      <c r="G4" s="23"/>
      <c r="H4" s="23"/>
      <c r="I4" s="23"/>
      <c r="J4" s="23"/>
      <c r="K4" s="23"/>
      <c r="L4" s="23"/>
      <c r="M4" s="24"/>
      <c r="N4" s="25"/>
    </row>
    <row r="5" spans="1:14" s="28" customFormat="1" ht="19.95" customHeight="1" x14ac:dyDescent="0.25">
      <c r="A5" s="26"/>
      <c r="B5" s="14" t="s">
        <v>20</v>
      </c>
      <c r="C5" s="15" t="s">
        <v>6</v>
      </c>
      <c r="D5" s="15" t="s">
        <v>7</v>
      </c>
      <c r="E5" s="16" t="s">
        <v>21</v>
      </c>
      <c r="F5" s="16" t="s">
        <v>8</v>
      </c>
      <c r="G5" s="15" t="s">
        <v>9</v>
      </c>
      <c r="H5" s="15" t="s">
        <v>10</v>
      </c>
      <c r="I5" s="15" t="s">
        <v>11</v>
      </c>
      <c r="J5" s="15" t="s">
        <v>12</v>
      </c>
      <c r="K5" s="15" t="s">
        <v>13</v>
      </c>
      <c r="L5" s="15" t="s">
        <v>14</v>
      </c>
      <c r="M5" s="17" t="s">
        <v>15</v>
      </c>
      <c r="N5" s="27"/>
    </row>
    <row r="6" spans="1:14" s="28" customFormat="1" ht="17.7" customHeight="1" x14ac:dyDescent="0.3">
      <c r="A6" s="13" t="s">
        <v>16</v>
      </c>
      <c r="B6" s="29"/>
      <c r="C6" s="30"/>
      <c r="D6" s="30"/>
      <c r="E6" s="31"/>
      <c r="F6" s="31"/>
      <c r="G6" s="30"/>
      <c r="H6" s="30"/>
      <c r="I6" s="30"/>
      <c r="J6" s="30"/>
      <c r="K6" s="30"/>
      <c r="L6" s="30"/>
      <c r="M6" s="32"/>
      <c r="N6" s="27"/>
    </row>
    <row r="7" spans="1:14" s="28" customFormat="1" ht="17.7" customHeight="1" x14ac:dyDescent="0.25">
      <c r="A7" s="33" t="s">
        <v>19</v>
      </c>
      <c r="B7" s="118"/>
      <c r="C7" s="119"/>
      <c r="D7" s="119"/>
      <c r="E7" s="119"/>
      <c r="F7" s="119"/>
      <c r="G7" s="119"/>
      <c r="H7" s="119"/>
      <c r="I7" s="119"/>
      <c r="J7" s="119"/>
      <c r="K7" s="119"/>
      <c r="L7" s="119"/>
      <c r="M7" s="120"/>
      <c r="N7" s="27"/>
    </row>
    <row r="8" spans="1:14" x14ac:dyDescent="0.25">
      <c r="A8" s="34" t="s">
        <v>20</v>
      </c>
      <c r="B8" s="121"/>
      <c r="C8" s="122"/>
      <c r="D8" s="122"/>
      <c r="E8" s="122"/>
      <c r="F8" s="122"/>
      <c r="G8" s="122"/>
      <c r="H8" s="122"/>
      <c r="I8" s="122"/>
      <c r="J8" s="122"/>
      <c r="K8" s="122"/>
      <c r="L8" s="122"/>
      <c r="M8" s="123"/>
      <c r="N8" s="35"/>
    </row>
    <row r="9" spans="1:14" x14ac:dyDescent="0.25">
      <c r="A9" s="35" t="s">
        <v>6</v>
      </c>
      <c r="B9" s="129"/>
      <c r="C9" s="122"/>
      <c r="D9" s="122"/>
      <c r="E9" s="122"/>
      <c r="F9" s="122"/>
      <c r="G9" s="122"/>
      <c r="H9" s="122"/>
      <c r="I9" s="122"/>
      <c r="J9" s="122"/>
      <c r="K9" s="122"/>
      <c r="L9" s="122"/>
      <c r="M9" s="123"/>
      <c r="N9" s="35"/>
    </row>
    <row r="10" spans="1:14" x14ac:dyDescent="0.25">
      <c r="A10" s="35" t="s">
        <v>7</v>
      </c>
      <c r="B10" s="129"/>
      <c r="C10" s="131"/>
      <c r="D10" s="122"/>
      <c r="E10" s="122"/>
      <c r="F10" s="122"/>
      <c r="G10" s="122"/>
      <c r="H10" s="122"/>
      <c r="I10" s="122"/>
      <c r="J10" s="122"/>
      <c r="K10" s="122"/>
      <c r="L10" s="122"/>
      <c r="M10" s="123"/>
      <c r="N10" s="35"/>
    </row>
    <row r="11" spans="1:14" x14ac:dyDescent="0.25">
      <c r="A11" s="34" t="s">
        <v>21</v>
      </c>
      <c r="B11" s="129"/>
      <c r="C11" s="131"/>
      <c r="D11" s="131"/>
      <c r="E11" s="122"/>
      <c r="F11" s="122"/>
      <c r="G11" s="122"/>
      <c r="H11" s="122"/>
      <c r="I11" s="122"/>
      <c r="J11" s="122"/>
      <c r="K11" s="122"/>
      <c r="L11" s="122"/>
      <c r="M11" s="123"/>
      <c r="N11" s="35"/>
    </row>
    <row r="12" spans="1:14" x14ac:dyDescent="0.25">
      <c r="A12" s="38" t="s">
        <v>8</v>
      </c>
      <c r="B12" s="129"/>
      <c r="C12" s="131"/>
      <c r="D12" s="131"/>
      <c r="E12" s="131"/>
      <c r="F12" s="122"/>
      <c r="G12" s="122"/>
      <c r="H12" s="122"/>
      <c r="I12" s="122"/>
      <c r="J12" s="122"/>
      <c r="K12" s="122"/>
      <c r="L12" s="122"/>
      <c r="M12" s="123"/>
      <c r="N12" s="35"/>
    </row>
    <row r="13" spans="1:14" x14ac:dyDescent="0.25">
      <c r="A13" s="35" t="s">
        <v>9</v>
      </c>
      <c r="B13" s="129"/>
      <c r="C13" s="131"/>
      <c r="D13" s="131"/>
      <c r="E13" s="131"/>
      <c r="F13" s="131"/>
      <c r="G13" s="122"/>
      <c r="H13" s="122"/>
      <c r="I13" s="122"/>
      <c r="J13" s="122"/>
      <c r="K13" s="122"/>
      <c r="L13" s="122"/>
      <c r="M13" s="123"/>
      <c r="N13" s="35"/>
    </row>
    <row r="14" spans="1:14" x14ac:dyDescent="0.25">
      <c r="A14" s="35" t="s">
        <v>10</v>
      </c>
      <c r="B14" s="129"/>
      <c r="C14" s="131"/>
      <c r="D14" s="131"/>
      <c r="E14" s="131"/>
      <c r="F14" s="131"/>
      <c r="G14" s="131"/>
      <c r="H14" s="122"/>
      <c r="I14" s="122"/>
      <c r="J14" s="122"/>
      <c r="K14" s="122"/>
      <c r="L14" s="122"/>
      <c r="M14" s="123"/>
      <c r="N14" s="35"/>
    </row>
    <row r="15" spans="1:14" x14ac:dyDescent="0.25">
      <c r="A15" s="35" t="s">
        <v>11</v>
      </c>
      <c r="B15" s="129"/>
      <c r="C15" s="131"/>
      <c r="D15" s="131"/>
      <c r="E15" s="131"/>
      <c r="F15" s="131"/>
      <c r="G15" s="131"/>
      <c r="H15" s="131"/>
      <c r="I15" s="122"/>
      <c r="J15" s="122"/>
      <c r="K15" s="122"/>
      <c r="L15" s="122"/>
      <c r="M15" s="123"/>
      <c r="N15" s="35"/>
    </row>
    <row r="16" spans="1:14" x14ac:dyDescent="0.25">
      <c r="A16" s="35" t="s">
        <v>12</v>
      </c>
      <c r="B16" s="129"/>
      <c r="C16" s="131"/>
      <c r="D16" s="131"/>
      <c r="E16" s="131"/>
      <c r="F16" s="131"/>
      <c r="G16" s="131"/>
      <c r="H16" s="131"/>
      <c r="I16" s="131"/>
      <c r="J16" s="122"/>
      <c r="K16" s="122"/>
      <c r="L16" s="122"/>
      <c r="M16" s="123"/>
      <c r="N16" s="35"/>
    </row>
    <row r="17" spans="1:14" x14ac:dyDescent="0.25">
      <c r="A17" s="35" t="s">
        <v>13</v>
      </c>
      <c r="B17" s="129"/>
      <c r="C17" s="131"/>
      <c r="D17" s="131"/>
      <c r="E17" s="131"/>
      <c r="F17" s="131"/>
      <c r="G17" s="131"/>
      <c r="H17" s="131"/>
      <c r="I17" s="131"/>
      <c r="J17" s="131"/>
      <c r="K17" s="122"/>
      <c r="L17" s="122"/>
      <c r="M17" s="123"/>
      <c r="N17" s="35"/>
    </row>
    <row r="18" spans="1:14" x14ac:dyDescent="0.25">
      <c r="A18" s="35" t="s">
        <v>14</v>
      </c>
      <c r="B18" s="129"/>
      <c r="C18" s="131"/>
      <c r="D18" s="131"/>
      <c r="E18" s="131"/>
      <c r="F18" s="131"/>
      <c r="G18" s="131"/>
      <c r="H18" s="131"/>
      <c r="I18" s="131"/>
      <c r="J18" s="131"/>
      <c r="K18" s="131"/>
      <c r="L18" s="122"/>
      <c r="M18" s="123"/>
      <c r="N18" s="35"/>
    </row>
    <row r="19" spans="1:14" x14ac:dyDescent="0.25">
      <c r="A19" s="45" t="s">
        <v>15</v>
      </c>
      <c r="B19" s="130"/>
      <c r="C19" s="132"/>
      <c r="D19" s="132"/>
      <c r="E19" s="132"/>
      <c r="F19" s="132"/>
      <c r="G19" s="132"/>
      <c r="H19" s="132"/>
      <c r="I19" s="132"/>
      <c r="J19" s="132"/>
      <c r="K19" s="132"/>
      <c r="L19" s="132"/>
      <c r="M19" s="124"/>
      <c r="N19" s="41" t="s">
        <v>17</v>
      </c>
    </row>
    <row r="20" spans="1:14" x14ac:dyDescent="0.25">
      <c r="A20" s="35"/>
      <c r="B20" s="63"/>
      <c r="C20" s="64"/>
      <c r="D20" s="64"/>
      <c r="E20" s="64"/>
      <c r="F20" s="64"/>
      <c r="G20" s="64"/>
      <c r="H20" s="64"/>
      <c r="I20" s="64"/>
      <c r="J20" s="64"/>
      <c r="K20" s="64"/>
      <c r="L20" s="64"/>
      <c r="M20" s="64"/>
      <c r="N20" s="44" t="s">
        <v>18</v>
      </c>
    </row>
    <row r="21" spans="1:14" x14ac:dyDescent="0.25">
      <c r="A21" s="45" t="s">
        <v>18</v>
      </c>
      <c r="B21" s="46">
        <f t="shared" ref="B21:M21" si="0">SUM(B7:B19)</f>
        <v>0</v>
      </c>
      <c r="C21" s="47">
        <f t="shared" si="0"/>
        <v>0</v>
      </c>
      <c r="D21" s="47">
        <f t="shared" si="0"/>
        <v>0</v>
      </c>
      <c r="E21" s="47">
        <f t="shared" si="0"/>
        <v>0</v>
      </c>
      <c r="F21" s="47">
        <f t="shared" si="0"/>
        <v>0</v>
      </c>
      <c r="G21" s="47">
        <f t="shared" si="0"/>
        <v>0</v>
      </c>
      <c r="H21" s="47">
        <f t="shared" si="0"/>
        <v>0</v>
      </c>
      <c r="I21" s="47">
        <f t="shared" si="0"/>
        <v>0</v>
      </c>
      <c r="J21" s="65">
        <f t="shared" si="0"/>
        <v>0</v>
      </c>
      <c r="K21" s="47">
        <f t="shared" si="0"/>
        <v>0</v>
      </c>
      <c r="L21" s="47">
        <f t="shared" si="0"/>
        <v>0</v>
      </c>
      <c r="M21" s="48">
        <f t="shared" si="0"/>
        <v>0</v>
      </c>
      <c r="N21" s="49">
        <f>SUM(B21:M21)</f>
        <v>0</v>
      </c>
    </row>
    <row r="22" spans="1:14" x14ac:dyDescent="0.25">
      <c r="A22" s="50"/>
      <c r="B22" s="51"/>
      <c r="C22" s="51"/>
      <c r="D22" s="51"/>
      <c r="E22" s="51"/>
      <c r="F22" s="51"/>
      <c r="G22" s="51"/>
      <c r="H22" s="51"/>
      <c r="I22" s="51"/>
      <c r="J22" s="51"/>
      <c r="K22" s="51"/>
      <c r="L22" s="51"/>
      <c r="M22" s="51"/>
      <c r="N22" s="52"/>
    </row>
    <row r="23" spans="1:14" x14ac:dyDescent="0.25">
      <c r="A23" s="53"/>
      <c r="B23" s="54"/>
      <c r="C23" s="54"/>
      <c r="D23" s="54"/>
      <c r="E23" s="54"/>
      <c r="F23" s="54"/>
      <c r="G23" s="54"/>
      <c r="H23" s="54"/>
      <c r="I23" s="54"/>
      <c r="J23" s="54"/>
      <c r="K23" s="54"/>
      <c r="L23" s="54"/>
      <c r="M23" s="127" t="str">
        <f>IF('Calculation Worksheet'!F1="","FY ? monthly average","FY "&amp; 'Calculation Worksheet'!F1-1&amp;" monthly average")</f>
        <v>FY ? monthly average</v>
      </c>
      <c r="N23" s="48">
        <f>N21/12</f>
        <v>0</v>
      </c>
    </row>
    <row r="24" spans="1:14" x14ac:dyDescent="0.25">
      <c r="N24" s="55"/>
    </row>
    <row r="25" spans="1:14" x14ac:dyDescent="0.25">
      <c r="N25" s="55"/>
    </row>
    <row r="26" spans="1:14" ht="15.6" x14ac:dyDescent="0.3">
      <c r="A26" s="56"/>
      <c r="B26" s="57"/>
      <c r="C26" s="57"/>
      <c r="D26" s="57"/>
      <c r="E26" s="57"/>
      <c r="F26" s="57"/>
      <c r="G26" s="57"/>
      <c r="H26" s="57"/>
      <c r="I26" s="57"/>
      <c r="J26" s="57"/>
      <c r="K26" s="57"/>
      <c r="L26" s="57"/>
      <c r="M26" s="57"/>
      <c r="N26" s="57"/>
    </row>
    <row r="28" spans="1:14" x14ac:dyDescent="0.25">
      <c r="A28" s="28"/>
      <c r="B28" s="58"/>
      <c r="C28" s="59"/>
      <c r="D28" s="59"/>
      <c r="E28" s="58"/>
      <c r="F28" s="58"/>
      <c r="G28" s="59"/>
      <c r="H28" s="59"/>
      <c r="I28" s="59"/>
      <c r="J28" s="59"/>
      <c r="K28" s="59"/>
      <c r="L28" s="59"/>
      <c r="M28" s="59"/>
      <c r="N28" s="28"/>
    </row>
    <row r="29" spans="1:14" x14ac:dyDescent="0.25">
      <c r="B29" s="55"/>
      <c r="C29" s="55"/>
      <c r="D29" s="55"/>
      <c r="E29" s="55"/>
      <c r="F29" s="55"/>
      <c r="G29" s="55"/>
      <c r="H29" s="55"/>
      <c r="I29" s="55"/>
      <c r="J29" s="55"/>
      <c r="K29" s="55"/>
      <c r="L29" s="55"/>
      <c r="M29" s="55"/>
    </row>
    <row r="30" spans="1:14" x14ac:dyDescent="0.25">
      <c r="A30" s="60"/>
      <c r="B30" s="55"/>
      <c r="C30" s="55"/>
      <c r="D30" s="55"/>
      <c r="E30" s="55"/>
      <c r="F30" s="55"/>
      <c r="G30" s="55"/>
      <c r="H30" s="55"/>
      <c r="I30" s="55"/>
      <c r="J30" s="55"/>
      <c r="K30" s="55"/>
      <c r="L30" s="55"/>
      <c r="M30" s="55"/>
    </row>
    <row r="31" spans="1:14" x14ac:dyDescent="0.25">
      <c r="B31" s="55"/>
      <c r="C31" s="55"/>
      <c r="D31" s="55"/>
      <c r="E31" s="55"/>
      <c r="F31" s="55"/>
      <c r="G31" s="55"/>
      <c r="H31" s="55"/>
      <c r="I31" s="55"/>
      <c r="J31" s="55"/>
      <c r="K31" s="55"/>
      <c r="L31" s="55"/>
      <c r="M31" s="55"/>
    </row>
    <row r="32" spans="1:14" x14ac:dyDescent="0.25">
      <c r="B32" s="55"/>
      <c r="C32" s="55"/>
      <c r="D32" s="55"/>
      <c r="E32" s="55"/>
      <c r="F32" s="55"/>
      <c r="G32" s="55"/>
      <c r="H32" s="55"/>
      <c r="I32" s="55"/>
      <c r="J32" s="55"/>
      <c r="K32" s="55"/>
      <c r="L32" s="55"/>
      <c r="M32" s="55"/>
    </row>
    <row r="33" spans="1:14" x14ac:dyDescent="0.25">
      <c r="A33" s="60"/>
      <c r="B33" s="55"/>
      <c r="C33" s="55"/>
      <c r="D33" s="55"/>
      <c r="E33" s="55"/>
      <c r="F33" s="55"/>
      <c r="G33" s="55"/>
      <c r="H33" s="55"/>
      <c r="I33" s="55"/>
      <c r="J33" s="55"/>
      <c r="K33" s="55"/>
      <c r="L33" s="55"/>
      <c r="M33" s="55"/>
    </row>
    <row r="34" spans="1:14" x14ac:dyDescent="0.25">
      <c r="A34" s="61"/>
      <c r="B34" s="55"/>
      <c r="C34" s="55"/>
      <c r="D34" s="55"/>
      <c r="E34" s="55"/>
      <c r="F34" s="55"/>
      <c r="G34" s="55"/>
      <c r="H34" s="55"/>
      <c r="I34" s="55"/>
      <c r="J34" s="55"/>
      <c r="K34" s="55"/>
      <c r="L34" s="55"/>
      <c r="M34" s="55"/>
    </row>
    <row r="35" spans="1:14" x14ac:dyDescent="0.25">
      <c r="B35" s="55"/>
      <c r="C35" s="55"/>
      <c r="D35" s="55"/>
      <c r="E35" s="55"/>
      <c r="F35" s="55"/>
      <c r="G35" s="55"/>
      <c r="H35" s="55"/>
      <c r="I35" s="55"/>
      <c r="J35" s="55"/>
      <c r="K35" s="55"/>
      <c r="L35" s="55"/>
      <c r="M35" s="55"/>
    </row>
    <row r="36" spans="1:14" x14ac:dyDescent="0.25">
      <c r="B36" s="55"/>
      <c r="C36" s="55"/>
      <c r="D36" s="55"/>
      <c r="E36" s="55"/>
      <c r="F36" s="55"/>
      <c r="G36" s="55"/>
      <c r="H36" s="55"/>
      <c r="I36" s="55"/>
      <c r="J36" s="55"/>
      <c r="K36" s="55"/>
      <c r="L36" s="55"/>
      <c r="M36" s="55"/>
    </row>
    <row r="37" spans="1:14" x14ac:dyDescent="0.25">
      <c r="B37" s="55"/>
      <c r="C37" s="55"/>
      <c r="D37" s="55"/>
      <c r="E37" s="55"/>
      <c r="F37" s="55"/>
      <c r="G37" s="55"/>
      <c r="H37" s="55"/>
      <c r="I37" s="55"/>
      <c r="J37" s="55"/>
      <c r="K37" s="55"/>
      <c r="L37" s="55"/>
      <c r="M37" s="55"/>
    </row>
    <row r="38" spans="1:14" x14ac:dyDescent="0.25">
      <c r="B38" s="55"/>
      <c r="C38" s="55"/>
      <c r="D38" s="55"/>
      <c r="E38" s="55"/>
      <c r="F38" s="55"/>
      <c r="G38" s="55"/>
      <c r="H38" s="55"/>
      <c r="I38" s="55"/>
      <c r="J38" s="55"/>
      <c r="K38" s="55"/>
      <c r="L38" s="55"/>
      <c r="M38" s="55"/>
    </row>
    <row r="39" spans="1:14" x14ac:dyDescent="0.25">
      <c r="B39" s="55"/>
      <c r="C39" s="55"/>
      <c r="D39" s="55"/>
      <c r="E39" s="55"/>
      <c r="F39" s="55"/>
      <c r="G39" s="55"/>
      <c r="H39" s="55"/>
      <c r="I39" s="55"/>
      <c r="J39" s="55"/>
      <c r="K39" s="55"/>
      <c r="L39" s="55"/>
      <c r="M39" s="55"/>
    </row>
    <row r="40" spans="1:14" x14ac:dyDescent="0.25">
      <c r="B40" s="55"/>
      <c r="C40" s="55"/>
      <c r="D40" s="55"/>
      <c r="E40" s="55"/>
      <c r="F40" s="55"/>
      <c r="G40" s="55"/>
      <c r="H40" s="55"/>
      <c r="I40" s="55"/>
      <c r="J40" s="55"/>
      <c r="K40" s="55"/>
      <c r="L40" s="55"/>
      <c r="M40" s="55"/>
    </row>
    <row r="41" spans="1:14" x14ac:dyDescent="0.25">
      <c r="B41" s="55"/>
      <c r="C41" s="55"/>
      <c r="D41" s="55"/>
      <c r="E41" s="55"/>
      <c r="F41" s="55"/>
      <c r="G41" s="55"/>
      <c r="H41" s="55"/>
      <c r="I41" s="55"/>
      <c r="J41" s="55"/>
      <c r="K41" s="55"/>
      <c r="L41" s="55"/>
      <c r="M41" s="55"/>
      <c r="N41" s="62"/>
    </row>
    <row r="42" spans="1:14" x14ac:dyDescent="0.25">
      <c r="B42" s="55"/>
      <c r="C42" s="55"/>
      <c r="D42" s="55"/>
      <c r="E42" s="55"/>
      <c r="F42" s="55"/>
      <c r="G42" s="55"/>
      <c r="H42" s="55"/>
      <c r="I42" s="55"/>
      <c r="J42" s="55"/>
      <c r="K42" s="55"/>
      <c r="L42" s="55"/>
      <c r="M42" s="55"/>
      <c r="N42" s="55"/>
    </row>
    <row r="44" spans="1:14" x14ac:dyDescent="0.25">
      <c r="N44" s="55"/>
    </row>
  </sheetData>
  <sheetProtection sheet="1" objects="1" scenarios="1"/>
  <phoneticPr fontId="7" type="noConversion"/>
  <dataValidations xWindow="166" yWindow="139" count="2">
    <dataValidation allowBlank="1" showInputMessage="1" showErrorMessage="1" promptTitle="State Name" prompt="State name appears automatically when entered on the Calculation _x000a_Worksheet in cell A1." sqref="A1" xr:uid="{00000000-0002-0000-0200-000000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M3" xr:uid="{00000000-0002-0000-0200-000001000000}"/>
  </dataValidations>
  <printOptions horizontalCentered="1"/>
  <pageMargins left="0.25" right="0.25" top="0.5" bottom="0.5" header="0.25" footer="0.5"/>
  <pageSetup scale="89" fitToHeight="0" orientation="landscape" r:id="rId1"/>
  <headerFooter alignWithMargins="0">
    <oddFooter>&amp;LOMB Approval #:  0970-0338&amp;RExpiration Date:  11/31/2023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zoomScale="75" zoomScaleNormal="75" zoomScaleSheetLayoutView="80" workbookViewId="0">
      <selection activeCell="L30" sqref="L30"/>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66" t="s">
        <v>23</v>
      </c>
      <c r="B1" s="18"/>
      <c r="C1" s="18"/>
      <c r="D1" s="18"/>
      <c r="E1" s="18"/>
      <c r="F1" s="18"/>
      <c r="G1" s="18"/>
      <c r="H1" s="18"/>
      <c r="I1" s="18"/>
      <c r="J1" s="18"/>
      <c r="K1" s="18"/>
      <c r="L1" s="18"/>
      <c r="M1" s="18"/>
      <c r="N1" s="18"/>
    </row>
    <row r="2" spans="1:14" ht="15.6" x14ac:dyDescent="0.3">
      <c r="A2" s="21" t="s">
        <v>24</v>
      </c>
      <c r="B2" s="20"/>
      <c r="C2" s="18"/>
      <c r="D2" s="18"/>
      <c r="E2" s="18"/>
      <c r="F2" s="18"/>
      <c r="G2" s="18"/>
      <c r="H2" s="18"/>
      <c r="I2" s="151"/>
      <c r="J2" s="151"/>
      <c r="K2" s="151"/>
      <c r="L2" s="151"/>
      <c r="M2" s="151"/>
      <c r="N2" s="151"/>
    </row>
    <row r="3" spans="1:14" ht="15.6" x14ac:dyDescent="0.3">
      <c r="A3" s="21"/>
      <c r="B3" s="20"/>
      <c r="C3" s="18"/>
      <c r="D3" s="18"/>
      <c r="E3" s="18"/>
      <c r="F3" s="18"/>
      <c r="G3" s="18"/>
      <c r="H3" s="18"/>
      <c r="I3" s="151"/>
      <c r="J3" s="151"/>
      <c r="K3" s="151"/>
      <c r="L3" s="152" t="s">
        <v>49</v>
      </c>
      <c r="M3" s="153">
        <v>46006</v>
      </c>
      <c r="N3" s="151"/>
    </row>
    <row r="4" spans="1:14" ht="15.6" x14ac:dyDescent="0.3">
      <c r="A4" s="22"/>
      <c r="B4" s="67" t="s">
        <v>57</v>
      </c>
      <c r="C4" s="23"/>
      <c r="D4" s="23"/>
      <c r="E4" s="23"/>
      <c r="F4" s="23"/>
      <c r="G4" s="23"/>
      <c r="H4" s="23"/>
      <c r="I4" s="154"/>
      <c r="J4" s="154"/>
      <c r="K4" s="154"/>
      <c r="L4" s="154"/>
      <c r="M4" s="155"/>
      <c r="N4" s="156"/>
    </row>
    <row r="5" spans="1:14" s="28" customFormat="1" ht="19.95" customHeight="1" x14ac:dyDescent="0.25">
      <c r="A5" s="26"/>
      <c r="B5" s="14" t="s">
        <v>20</v>
      </c>
      <c r="C5" s="15" t="s">
        <v>6</v>
      </c>
      <c r="D5" s="15" t="s">
        <v>7</v>
      </c>
      <c r="E5" s="16" t="s">
        <v>21</v>
      </c>
      <c r="F5" s="16" t="s">
        <v>8</v>
      </c>
      <c r="G5" s="15" t="s">
        <v>9</v>
      </c>
      <c r="H5" s="15" t="s">
        <v>10</v>
      </c>
      <c r="I5" s="157" t="s">
        <v>11</v>
      </c>
      <c r="J5" s="157" t="s">
        <v>12</v>
      </c>
      <c r="K5" s="157" t="s">
        <v>13</v>
      </c>
      <c r="L5" s="157" t="s">
        <v>14</v>
      </c>
      <c r="M5" s="158" t="s">
        <v>15</v>
      </c>
      <c r="N5" s="159"/>
    </row>
    <row r="6" spans="1:14" s="28" customFormat="1" ht="17.7" customHeight="1" x14ac:dyDescent="0.3">
      <c r="A6" s="13" t="s">
        <v>16</v>
      </c>
      <c r="B6" s="29"/>
      <c r="C6" s="30"/>
      <c r="D6" s="30"/>
      <c r="E6" s="31"/>
      <c r="F6" s="31"/>
      <c r="G6" s="30"/>
      <c r="H6" s="30"/>
      <c r="I6" s="160"/>
      <c r="J6" s="160"/>
      <c r="K6" s="160"/>
      <c r="L6" s="160"/>
      <c r="M6" s="161"/>
      <c r="N6" s="159"/>
    </row>
    <row r="7" spans="1:14" s="28" customFormat="1" ht="17.7" customHeight="1" x14ac:dyDescent="0.25">
      <c r="A7" s="33" t="s">
        <v>19</v>
      </c>
      <c r="B7" s="68">
        <v>-81</v>
      </c>
      <c r="C7" s="69">
        <v>-76</v>
      </c>
      <c r="D7" s="69">
        <v>-72</v>
      </c>
      <c r="E7" s="69">
        <v>-69</v>
      </c>
      <c r="F7" s="69">
        <v>-67</v>
      </c>
      <c r="G7" s="69">
        <v>-65</v>
      </c>
      <c r="H7" s="69">
        <v>-63</v>
      </c>
      <c r="I7" s="162">
        <v>-61</v>
      </c>
      <c r="J7" s="162">
        <v>-60</v>
      </c>
      <c r="K7" s="162">
        <v>-59</v>
      </c>
      <c r="L7" s="162">
        <v>-57</v>
      </c>
      <c r="M7" s="163">
        <v>-56</v>
      </c>
      <c r="N7" s="159"/>
    </row>
    <row r="8" spans="1:14" x14ac:dyDescent="0.25">
      <c r="A8" s="34" t="s">
        <v>20</v>
      </c>
      <c r="B8" s="42">
        <v>-33</v>
      </c>
      <c r="C8" s="43">
        <v>-30</v>
      </c>
      <c r="D8" s="43">
        <v>-28</v>
      </c>
      <c r="E8" s="43">
        <v>-26</v>
      </c>
      <c r="F8" s="43">
        <v>-24</v>
      </c>
      <c r="G8" s="43">
        <v>-21</v>
      </c>
      <c r="H8" s="43">
        <v>-18</v>
      </c>
      <c r="I8" s="64">
        <v>-16</v>
      </c>
      <c r="J8" s="64">
        <v>-15</v>
      </c>
      <c r="K8" s="64">
        <v>-13</v>
      </c>
      <c r="L8" s="64">
        <v>-10</v>
      </c>
      <c r="M8" s="164">
        <v>-8</v>
      </c>
      <c r="N8" s="165"/>
    </row>
    <row r="9" spans="1:14" x14ac:dyDescent="0.25">
      <c r="A9" s="35" t="s">
        <v>6</v>
      </c>
      <c r="B9" s="36"/>
      <c r="C9" s="43">
        <v>-42</v>
      </c>
      <c r="D9" s="43">
        <v>-39</v>
      </c>
      <c r="E9" s="43">
        <v>-36</v>
      </c>
      <c r="F9" s="43">
        <v>-34</v>
      </c>
      <c r="G9" s="43">
        <v>-32</v>
      </c>
      <c r="H9" s="43">
        <v>-29</v>
      </c>
      <c r="I9" s="64">
        <v>-27</v>
      </c>
      <c r="J9" s="64">
        <v>-25</v>
      </c>
      <c r="K9" s="64">
        <v>-23</v>
      </c>
      <c r="L9" s="64">
        <v>-21</v>
      </c>
      <c r="M9" s="64">
        <v>-20</v>
      </c>
      <c r="N9" s="165"/>
    </row>
    <row r="10" spans="1:14" x14ac:dyDescent="0.25">
      <c r="A10" s="35" t="s">
        <v>7</v>
      </c>
      <c r="B10" s="36"/>
      <c r="C10" s="37"/>
      <c r="D10" s="43">
        <v>-55</v>
      </c>
      <c r="E10" s="43">
        <v>-53</v>
      </c>
      <c r="F10" s="43">
        <v>-51</v>
      </c>
      <c r="G10" s="43">
        <v>-48</v>
      </c>
      <c r="H10" s="43">
        <v>-46</v>
      </c>
      <c r="I10" s="64">
        <v>-43</v>
      </c>
      <c r="J10" s="64">
        <v>-41</v>
      </c>
      <c r="K10" s="64">
        <v>-40</v>
      </c>
      <c r="L10" s="64">
        <v>-38</v>
      </c>
      <c r="M10" s="64">
        <v>-37</v>
      </c>
      <c r="N10" s="165"/>
    </row>
    <row r="11" spans="1:14" x14ac:dyDescent="0.25">
      <c r="A11" s="34" t="s">
        <v>21</v>
      </c>
      <c r="B11" s="36"/>
      <c r="C11" s="37"/>
      <c r="D11" s="37"/>
      <c r="E11" s="43">
        <v>-64</v>
      </c>
      <c r="F11" s="43">
        <v>-61</v>
      </c>
      <c r="G11" s="43">
        <v>-59</v>
      </c>
      <c r="H11" s="43">
        <v>-56</v>
      </c>
      <c r="I11" s="64">
        <v>-53</v>
      </c>
      <c r="J11" s="64">
        <v>-52</v>
      </c>
      <c r="K11" s="64">
        <v>-51</v>
      </c>
      <c r="L11" s="64">
        <v>-49</v>
      </c>
      <c r="M11" s="164">
        <v>-47</v>
      </c>
      <c r="N11" s="165"/>
    </row>
    <row r="12" spans="1:14" x14ac:dyDescent="0.25">
      <c r="A12" s="38" t="s">
        <v>8</v>
      </c>
      <c r="B12" s="36"/>
      <c r="C12" s="37"/>
      <c r="D12" s="37"/>
      <c r="E12" s="37"/>
      <c r="F12" s="43">
        <v>-27</v>
      </c>
      <c r="G12" s="43">
        <v>-25</v>
      </c>
      <c r="H12" s="43">
        <v>-25</v>
      </c>
      <c r="I12" s="64">
        <v>-24</v>
      </c>
      <c r="J12" s="64">
        <v>-24</v>
      </c>
      <c r="K12" s="64">
        <v>-24</v>
      </c>
      <c r="L12" s="64">
        <v>-22</v>
      </c>
      <c r="M12" s="64">
        <v>-21</v>
      </c>
      <c r="N12" s="165"/>
    </row>
    <row r="13" spans="1:14" x14ac:dyDescent="0.25">
      <c r="A13" s="35" t="s">
        <v>9</v>
      </c>
      <c r="B13" s="36"/>
      <c r="C13" s="37"/>
      <c r="D13" s="37"/>
      <c r="E13" s="37"/>
      <c r="F13" s="37"/>
      <c r="G13" s="43">
        <v>-22</v>
      </c>
      <c r="H13" s="43">
        <v>-20</v>
      </c>
      <c r="I13" s="64">
        <v>-20</v>
      </c>
      <c r="J13" s="64">
        <v>-20</v>
      </c>
      <c r="K13" s="64">
        <v>-19</v>
      </c>
      <c r="L13" s="64">
        <v>-18</v>
      </c>
      <c r="M13" s="164">
        <v>-18</v>
      </c>
      <c r="N13" s="165"/>
    </row>
    <row r="14" spans="1:14" x14ac:dyDescent="0.25">
      <c r="A14" s="35" t="s">
        <v>10</v>
      </c>
      <c r="B14" s="36"/>
      <c r="C14" s="37"/>
      <c r="D14" s="37"/>
      <c r="E14" s="37"/>
      <c r="F14" s="37"/>
      <c r="G14" s="37"/>
      <c r="H14" s="43">
        <v>-16</v>
      </c>
      <c r="I14" s="64">
        <v>-16</v>
      </c>
      <c r="J14" s="64">
        <v>-12</v>
      </c>
      <c r="K14" s="64">
        <v>-11</v>
      </c>
      <c r="L14" s="64">
        <v>-11</v>
      </c>
      <c r="M14" s="164">
        <v>-11</v>
      </c>
      <c r="N14" s="165"/>
    </row>
    <row r="15" spans="1:14" x14ac:dyDescent="0.25">
      <c r="A15" s="35" t="s">
        <v>11</v>
      </c>
      <c r="B15" s="36"/>
      <c r="C15" s="37"/>
      <c r="D15" s="37"/>
      <c r="E15" s="37"/>
      <c r="F15" s="37"/>
      <c r="G15" s="37"/>
      <c r="H15" s="37"/>
      <c r="I15" s="64">
        <v>-26</v>
      </c>
      <c r="J15" s="64">
        <v>-23</v>
      </c>
      <c r="K15" s="64">
        <v>-21</v>
      </c>
      <c r="L15" s="64">
        <v>-21</v>
      </c>
      <c r="M15" s="64">
        <v>-19</v>
      </c>
      <c r="N15" s="165"/>
    </row>
    <row r="16" spans="1:14" x14ac:dyDescent="0.25">
      <c r="A16" s="35" t="s">
        <v>12</v>
      </c>
      <c r="B16" s="36"/>
      <c r="C16" s="37"/>
      <c r="D16" s="37"/>
      <c r="E16" s="37"/>
      <c r="F16" s="37"/>
      <c r="G16" s="37"/>
      <c r="H16" s="37"/>
      <c r="I16" s="64"/>
      <c r="J16" s="64">
        <v>-24</v>
      </c>
      <c r="K16" s="64">
        <v>-20</v>
      </c>
      <c r="L16" s="64">
        <v>-18</v>
      </c>
      <c r="M16" s="164">
        <v>-17</v>
      </c>
      <c r="N16" s="165"/>
    </row>
    <row r="17" spans="1:14" x14ac:dyDescent="0.25">
      <c r="A17" s="35" t="s">
        <v>13</v>
      </c>
      <c r="B17" s="36"/>
      <c r="C17" s="37"/>
      <c r="D17" s="37"/>
      <c r="E17" s="37"/>
      <c r="F17" s="37"/>
      <c r="G17" s="37"/>
      <c r="H17" s="37"/>
      <c r="I17" s="64"/>
      <c r="J17" s="64"/>
      <c r="K17" s="64">
        <v>-31</v>
      </c>
      <c r="L17" s="64">
        <v>-26</v>
      </c>
      <c r="M17" s="64">
        <v>-26</v>
      </c>
      <c r="N17" s="165"/>
    </row>
    <row r="18" spans="1:14" x14ac:dyDescent="0.25">
      <c r="A18" s="35" t="s">
        <v>14</v>
      </c>
      <c r="B18" s="36"/>
      <c r="C18" s="37"/>
      <c r="D18" s="37"/>
      <c r="E18" s="37"/>
      <c r="F18" s="37"/>
      <c r="G18" s="37"/>
      <c r="H18" s="37"/>
      <c r="I18" s="64"/>
      <c r="J18" s="64"/>
      <c r="K18" s="64"/>
      <c r="L18" s="64">
        <v>-29</v>
      </c>
      <c r="M18" s="64">
        <v>-23</v>
      </c>
      <c r="N18" s="165"/>
    </row>
    <row r="19" spans="1:14" x14ac:dyDescent="0.25">
      <c r="A19" s="45" t="s">
        <v>15</v>
      </c>
      <c r="B19" s="39"/>
      <c r="C19" s="40"/>
      <c r="D19" s="40"/>
      <c r="E19" s="40"/>
      <c r="F19" s="40"/>
      <c r="G19" s="40"/>
      <c r="H19" s="40"/>
      <c r="I19" s="65"/>
      <c r="J19" s="65"/>
      <c r="K19" s="65"/>
      <c r="L19" s="65"/>
      <c r="M19" s="166">
        <v>-26</v>
      </c>
      <c r="N19" s="167" t="s">
        <v>17</v>
      </c>
    </row>
    <row r="20" spans="1:14" x14ac:dyDescent="0.25">
      <c r="A20" s="35"/>
      <c r="B20" s="63"/>
      <c r="C20" s="64"/>
      <c r="D20" s="64"/>
      <c r="E20" s="64"/>
      <c r="F20" s="64"/>
      <c r="G20" s="64"/>
      <c r="H20" s="64"/>
      <c r="I20" s="64"/>
      <c r="J20" s="64"/>
      <c r="K20" s="64"/>
      <c r="L20" s="64"/>
      <c r="M20" s="64"/>
      <c r="N20" s="168" t="s">
        <v>18</v>
      </c>
    </row>
    <row r="21" spans="1:14" x14ac:dyDescent="0.25">
      <c r="A21" s="45" t="s">
        <v>18</v>
      </c>
      <c r="B21" s="46">
        <f t="shared" ref="B21:M21" si="0">SUM(B7:B19)</f>
        <v>-114</v>
      </c>
      <c r="C21" s="47">
        <f t="shared" si="0"/>
        <v>-148</v>
      </c>
      <c r="D21" s="47">
        <f t="shared" si="0"/>
        <v>-194</v>
      </c>
      <c r="E21" s="47">
        <f t="shared" si="0"/>
        <v>-248</v>
      </c>
      <c r="F21" s="47">
        <f t="shared" si="0"/>
        <v>-264</v>
      </c>
      <c r="G21" s="47">
        <f t="shared" si="0"/>
        <v>-272</v>
      </c>
      <c r="H21" s="47">
        <f t="shared" si="0"/>
        <v>-273</v>
      </c>
      <c r="I21" s="65">
        <f t="shared" si="0"/>
        <v>-286</v>
      </c>
      <c r="J21" s="65">
        <f t="shared" si="0"/>
        <v>-296</v>
      </c>
      <c r="K21" s="65">
        <f t="shared" si="0"/>
        <v>-312</v>
      </c>
      <c r="L21" s="65">
        <f t="shared" si="0"/>
        <v>-320</v>
      </c>
      <c r="M21" s="166">
        <f t="shared" si="0"/>
        <v>-329</v>
      </c>
      <c r="N21" s="169">
        <f>SUM(B21:M21)</f>
        <v>-3056</v>
      </c>
    </row>
    <row r="22" spans="1:14" x14ac:dyDescent="0.25">
      <c r="A22" s="50"/>
      <c r="B22" s="51"/>
      <c r="C22" s="51"/>
      <c r="D22" s="51"/>
      <c r="E22" s="51"/>
      <c r="F22" s="51"/>
      <c r="G22" s="51"/>
      <c r="H22" s="51"/>
      <c r="I22" s="170"/>
      <c r="J22" s="170"/>
      <c r="K22" s="170"/>
      <c r="L22" s="170"/>
      <c r="M22" s="170"/>
      <c r="N22" s="171"/>
    </row>
    <row r="23" spans="1:14" x14ac:dyDescent="0.25">
      <c r="A23" s="53"/>
      <c r="B23" s="54"/>
      <c r="C23" s="54"/>
      <c r="D23" s="54"/>
      <c r="E23" s="54"/>
      <c r="F23" s="54"/>
      <c r="G23" s="54"/>
      <c r="H23" s="54"/>
      <c r="I23" s="172"/>
      <c r="J23" s="172"/>
      <c r="K23" s="172"/>
      <c r="L23" s="172"/>
      <c r="M23" s="173" t="s">
        <v>58</v>
      </c>
      <c r="N23" s="166">
        <f>N21/12</f>
        <v>-254.66666666666666</v>
      </c>
    </row>
    <row r="24" spans="1:14" x14ac:dyDescent="0.25">
      <c r="I24" s="174"/>
      <c r="J24" s="174"/>
      <c r="K24" s="174"/>
      <c r="L24" s="174"/>
      <c r="M24" s="174"/>
      <c r="N24" s="175"/>
    </row>
    <row r="25" spans="1:14" x14ac:dyDescent="0.25">
      <c r="I25" s="174"/>
      <c r="J25" s="174"/>
      <c r="K25" s="174"/>
      <c r="L25" s="174"/>
      <c r="M25" s="174"/>
      <c r="N25" s="175"/>
    </row>
    <row r="26" spans="1:14" ht="15.6" x14ac:dyDescent="0.3">
      <c r="A26" s="56"/>
      <c r="B26" s="57"/>
      <c r="C26" s="57"/>
      <c r="D26" s="57"/>
      <c r="E26" s="57"/>
      <c r="F26" s="57"/>
      <c r="G26" s="57"/>
      <c r="H26" s="57"/>
      <c r="I26" s="176"/>
      <c r="J26" s="176"/>
      <c r="K26" s="176"/>
      <c r="L26" s="176"/>
      <c r="M26" s="176"/>
      <c r="N26" s="176"/>
    </row>
    <row r="27" spans="1:14" x14ac:dyDescent="0.25">
      <c r="I27" s="174"/>
      <c r="J27" s="174"/>
      <c r="K27" s="174"/>
      <c r="L27" s="174"/>
      <c r="M27" s="174"/>
      <c r="N27" s="174"/>
    </row>
    <row r="28" spans="1:14" x14ac:dyDescent="0.25">
      <c r="A28" s="28"/>
      <c r="B28" s="58"/>
      <c r="C28" s="59"/>
      <c r="D28" s="59"/>
      <c r="E28" s="58"/>
      <c r="F28" s="58"/>
      <c r="G28" s="59"/>
      <c r="H28" s="59"/>
      <c r="I28" s="59"/>
      <c r="J28" s="59"/>
      <c r="K28" s="59"/>
      <c r="L28" s="59"/>
      <c r="M28" s="59"/>
      <c r="N28" s="28"/>
    </row>
    <row r="29" spans="1:14" x14ac:dyDescent="0.25">
      <c r="B29" s="55"/>
      <c r="C29" s="55"/>
      <c r="D29" s="55"/>
      <c r="E29" s="55"/>
      <c r="F29" s="55"/>
      <c r="G29" s="55"/>
      <c r="H29" s="55"/>
      <c r="I29" s="55"/>
      <c r="J29" s="55"/>
      <c r="K29" s="55"/>
      <c r="L29" s="55"/>
      <c r="M29" s="55"/>
    </row>
    <row r="30" spans="1:14" x14ac:dyDescent="0.25">
      <c r="A30" s="60"/>
      <c r="B30" s="55"/>
      <c r="C30" s="55"/>
      <c r="D30" s="55"/>
      <c r="E30" s="55"/>
      <c r="F30" s="55"/>
      <c r="G30" s="55"/>
      <c r="H30" s="55"/>
      <c r="I30" s="55"/>
      <c r="J30" s="55"/>
      <c r="K30" s="55"/>
      <c r="L30" s="55"/>
      <c r="M30" s="55"/>
    </row>
    <row r="31" spans="1:14" x14ac:dyDescent="0.25">
      <c r="B31" s="55"/>
      <c r="C31" s="55"/>
      <c r="D31" s="55"/>
      <c r="E31" s="55"/>
      <c r="F31" s="55"/>
      <c r="G31" s="55"/>
      <c r="H31" s="55"/>
      <c r="I31" s="55"/>
      <c r="J31" s="55"/>
      <c r="K31" s="55"/>
      <c r="L31" s="55"/>
      <c r="M31" s="55"/>
    </row>
    <row r="32" spans="1:14" x14ac:dyDescent="0.25">
      <c r="B32" s="55"/>
      <c r="C32" s="55"/>
      <c r="D32" s="55"/>
      <c r="E32" s="55"/>
      <c r="F32" s="55"/>
      <c r="G32" s="55"/>
      <c r="H32" s="55"/>
      <c r="I32" s="55"/>
      <c r="J32" s="55"/>
      <c r="K32" s="55"/>
      <c r="L32" s="55"/>
      <c r="M32" s="55"/>
    </row>
    <row r="33" spans="1:14" x14ac:dyDescent="0.25">
      <c r="A33" s="60"/>
      <c r="B33" s="55"/>
      <c r="C33" s="55"/>
      <c r="D33" s="55"/>
      <c r="E33" s="55"/>
      <c r="F33" s="55"/>
      <c r="G33" s="55"/>
      <c r="H33" s="55"/>
      <c r="I33" s="55"/>
      <c r="J33" s="55"/>
      <c r="K33" s="55"/>
      <c r="L33" s="55"/>
      <c r="M33" s="55"/>
    </row>
    <row r="34" spans="1:14" x14ac:dyDescent="0.25">
      <c r="A34" s="61"/>
      <c r="B34" s="55"/>
      <c r="C34" s="55"/>
      <c r="D34" s="55"/>
      <c r="E34" s="55"/>
      <c r="F34" s="55"/>
      <c r="G34" s="55"/>
      <c r="H34" s="55"/>
      <c r="I34" s="55"/>
      <c r="J34" s="55"/>
      <c r="K34" s="55"/>
      <c r="L34" s="55"/>
      <c r="M34" s="55"/>
    </row>
    <row r="35" spans="1:14" x14ac:dyDescent="0.25">
      <c r="B35" s="55"/>
      <c r="C35" s="55"/>
      <c r="D35" s="55"/>
      <c r="E35" s="55"/>
      <c r="F35" s="55"/>
      <c r="G35" s="55"/>
      <c r="H35" s="55"/>
      <c r="I35" s="55"/>
      <c r="J35" s="55"/>
      <c r="K35" s="55"/>
      <c r="L35" s="55"/>
      <c r="M35" s="55"/>
    </row>
    <row r="36" spans="1:14" x14ac:dyDescent="0.25">
      <c r="B36" s="55"/>
      <c r="C36" s="55"/>
      <c r="D36" s="55"/>
      <c r="E36" s="55"/>
      <c r="F36" s="55"/>
      <c r="G36" s="55"/>
      <c r="H36" s="55"/>
      <c r="I36" s="55"/>
      <c r="J36" s="55"/>
      <c r="K36" s="55"/>
      <c r="L36" s="55"/>
      <c r="M36" s="55"/>
    </row>
    <row r="37" spans="1:14" x14ac:dyDescent="0.25">
      <c r="B37" s="55"/>
      <c r="C37" s="55"/>
      <c r="D37" s="55"/>
      <c r="E37" s="55"/>
      <c r="F37" s="55"/>
      <c r="G37" s="55"/>
      <c r="H37" s="55"/>
      <c r="I37" s="55"/>
      <c r="J37" s="55"/>
      <c r="K37" s="55"/>
      <c r="L37" s="55"/>
      <c r="M37" s="55"/>
    </row>
    <row r="38" spans="1:14" x14ac:dyDescent="0.25">
      <c r="B38" s="55"/>
      <c r="C38" s="55"/>
      <c r="D38" s="55"/>
      <c r="E38" s="55"/>
      <c r="F38" s="55"/>
      <c r="G38" s="55"/>
      <c r="H38" s="55"/>
      <c r="I38" s="55"/>
      <c r="J38" s="55"/>
      <c r="K38" s="55"/>
      <c r="L38" s="55"/>
      <c r="M38" s="55"/>
    </row>
    <row r="39" spans="1:14" x14ac:dyDescent="0.25">
      <c r="B39" s="55"/>
      <c r="C39" s="55"/>
      <c r="D39" s="55"/>
      <c r="E39" s="55"/>
      <c r="F39" s="55"/>
      <c r="G39" s="55"/>
      <c r="H39" s="55"/>
      <c r="I39" s="55"/>
      <c r="J39" s="55"/>
      <c r="K39" s="55"/>
      <c r="L39" s="55"/>
      <c r="M39" s="55"/>
    </row>
    <row r="40" spans="1:14" x14ac:dyDescent="0.25">
      <c r="B40" s="55"/>
      <c r="C40" s="55"/>
      <c r="D40" s="55"/>
      <c r="E40" s="55"/>
      <c r="F40" s="55"/>
      <c r="G40" s="55"/>
      <c r="H40" s="55"/>
      <c r="I40" s="55"/>
      <c r="J40" s="55"/>
      <c r="K40" s="55"/>
      <c r="L40" s="55"/>
      <c r="M40" s="55"/>
    </row>
    <row r="41" spans="1:14" x14ac:dyDescent="0.25">
      <c r="B41" s="55"/>
      <c r="C41" s="55"/>
      <c r="D41" s="55"/>
      <c r="E41" s="55"/>
      <c r="F41" s="55"/>
      <c r="G41" s="55"/>
      <c r="H41" s="55"/>
      <c r="I41" s="55"/>
      <c r="J41" s="55"/>
      <c r="K41" s="55"/>
      <c r="L41" s="55"/>
      <c r="M41" s="55"/>
      <c r="N41" s="62"/>
    </row>
    <row r="42" spans="1:14" x14ac:dyDescent="0.25">
      <c r="B42" s="55"/>
      <c r="C42" s="55"/>
      <c r="D42" s="55"/>
      <c r="E42" s="55"/>
      <c r="F42" s="55"/>
      <c r="G42" s="55"/>
      <c r="H42" s="55"/>
      <c r="I42" s="55"/>
      <c r="J42" s="55"/>
      <c r="K42" s="55"/>
      <c r="L42" s="55"/>
      <c r="M42" s="55"/>
      <c r="N42" s="55"/>
    </row>
    <row r="44" spans="1:14" x14ac:dyDescent="0.25">
      <c r="N44" s="55"/>
    </row>
  </sheetData>
  <phoneticPr fontId="7" type="noConversion"/>
  <printOptions horizontalCentered="1"/>
  <pageMargins left="0.25" right="0.25" top="0.5" bottom="0.5" header="0.25" footer="0.5"/>
  <pageSetup scale="89" orientation="landscape" r:id="rId1"/>
  <headerFooter alignWithMargins="0">
    <oddFooter>&amp;LOMB Approval #:  0970-0338&amp;RExpiration Date:  11/31/2023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33"/>
  <sheetViews>
    <sheetView zoomScaleNormal="100" zoomScaleSheetLayoutView="100" workbookViewId="0">
      <selection activeCell="F32" sqref="F32"/>
    </sheetView>
  </sheetViews>
  <sheetFormatPr defaultColWidth="9.33203125" defaultRowHeight="13.2" x14ac:dyDescent="0.25"/>
  <cols>
    <col min="1" max="1" width="31.6640625" style="83" customWidth="1"/>
    <col min="2" max="2" width="9.33203125" style="83"/>
    <col min="3" max="3" width="5.33203125" style="83" customWidth="1"/>
    <col min="4" max="4" width="28.33203125" style="83" customWidth="1"/>
    <col min="5" max="5" width="14.44140625" style="83" customWidth="1"/>
    <col min="6" max="6" width="12.44140625" style="83" customWidth="1"/>
    <col min="7" max="16384" width="9.33203125" style="83"/>
  </cols>
  <sheetData>
    <row r="1" spans="1:6" ht="15.6" x14ac:dyDescent="0.3">
      <c r="A1" s="72" t="str">
        <f>IF('Calculation Worksheet'!A1="State?","",'Calculation Worksheet'!A1)</f>
        <v/>
      </c>
      <c r="E1" s="84" t="s">
        <v>0</v>
      </c>
      <c r="F1" s="74" t="str">
        <f>IF('Calculation Worksheet'!F1="","",'Calculation Worksheet'!F1)</f>
        <v/>
      </c>
    </row>
    <row r="2" spans="1:6" ht="15.75" customHeight="1" x14ac:dyDescent="0.25">
      <c r="E2" s="140" t="s">
        <v>50</v>
      </c>
      <c r="F2" s="147" t="str">
        <f>IF('Calculation Worksheet'!E2="","",'Calculation Worksheet'!E2)</f>
        <v/>
      </c>
    </row>
    <row r="3" spans="1:6" ht="21.75" customHeight="1" x14ac:dyDescent="0.3">
      <c r="A3" s="85" t="s">
        <v>26</v>
      </c>
      <c r="B3" s="86"/>
      <c r="C3" s="87"/>
      <c r="D3" s="87"/>
      <c r="E3" s="87"/>
      <c r="F3" s="87"/>
    </row>
    <row r="4" spans="1:6" ht="13.8" x14ac:dyDescent="0.25">
      <c r="A4" s="88"/>
      <c r="B4" s="89"/>
    </row>
    <row r="5" spans="1:6" ht="15.6" x14ac:dyDescent="0.3">
      <c r="A5" s="177" t="s">
        <v>27</v>
      </c>
      <c r="B5" s="91"/>
      <c r="D5" s="74" t="s">
        <v>28</v>
      </c>
      <c r="E5" s="92"/>
    </row>
    <row r="6" spans="1:6" ht="15.6" x14ac:dyDescent="0.3">
      <c r="A6" s="178" t="s">
        <v>51</v>
      </c>
      <c r="B6" s="82">
        <f>'Calculation Worksheet'!E6</f>
        <v>0</v>
      </c>
      <c r="C6" s="93"/>
      <c r="D6" s="94" t="s">
        <v>29</v>
      </c>
      <c r="E6" s="92"/>
      <c r="F6" s="93"/>
    </row>
    <row r="7" spans="1:6" ht="15" x14ac:dyDescent="0.25">
      <c r="A7" s="178" t="s">
        <v>52</v>
      </c>
      <c r="B7" s="81">
        <f>'Calculation Worksheet'!E7</f>
        <v>0</v>
      </c>
      <c r="C7" s="93"/>
      <c r="D7" s="95" t="str">
        <f>IF(F1="", "FY     Total Federal Expenditures", "FY "&amp;F1-1&amp;" Total Federal Expenditures")</f>
        <v>FY     Total Federal Expenditures</v>
      </c>
      <c r="F7" s="126"/>
    </row>
    <row r="8" spans="1:6" ht="15" x14ac:dyDescent="0.25">
      <c r="A8" s="179" t="s">
        <v>59</v>
      </c>
      <c r="B8" s="96">
        <f>B6+B7</f>
        <v>0</v>
      </c>
      <c r="C8" s="93"/>
      <c r="D8" s="95" t="str">
        <f>IF(F1="","FY      Total MOE Expenditures","FY "&amp;F1-1&amp;" Total MOE Expenditures")</f>
        <v>FY      Total MOE Expenditures</v>
      </c>
      <c r="F8" s="126"/>
    </row>
    <row r="9" spans="1:6" ht="15" x14ac:dyDescent="0.25">
      <c r="A9" s="180" t="str">
        <f>IF(F1="","FY        TANF Caseload","FY "&amp;F1-1&amp;" TANF Caseload")</f>
        <v>FY        TANF Caseload</v>
      </c>
      <c r="B9" s="80">
        <f>'Calculation Worksheet'!E9</f>
        <v>0</v>
      </c>
      <c r="C9" s="93"/>
      <c r="D9" s="97" t="s">
        <v>30</v>
      </c>
      <c r="F9" s="98">
        <f>(F7+ F8)</f>
        <v>0</v>
      </c>
    </row>
    <row r="10" spans="1:6" ht="15" x14ac:dyDescent="0.25">
      <c r="A10" s="180" t="str">
        <f>IF(F1="","FY        SSP Caseload","FY "&amp;F1-1&amp;" SSP Caseload")</f>
        <v>FY        SSP Caseload</v>
      </c>
      <c r="B10" s="81">
        <f>'Calculation Worksheet'!E10</f>
        <v>0</v>
      </c>
      <c r="C10" s="93"/>
    </row>
    <row r="11" spans="1:6" ht="15" x14ac:dyDescent="0.25">
      <c r="A11" s="179" t="str">
        <f>IF(F1="","Total FY         Caseload","Total FY "&amp;F1-1&amp;" Caseload")</f>
        <v>Total FY         Caseload</v>
      </c>
      <c r="B11" s="96">
        <f>B9+B10</f>
        <v>0</v>
      </c>
      <c r="C11" s="93"/>
      <c r="D11" s="99" t="s">
        <v>31</v>
      </c>
      <c r="F11" s="100"/>
    </row>
    <row r="12" spans="1:6" ht="15.6" x14ac:dyDescent="0.3">
      <c r="A12" s="181"/>
      <c r="B12" s="92"/>
      <c r="C12" s="93"/>
      <c r="D12" s="101" t="str">
        <f>IF(F1="", "FY      Federal Expenditures on Assistance","FY "&amp;F1-1&amp;" Federal Expenditures on Assistance")</f>
        <v>FY      Federal Expenditures on Assistance</v>
      </c>
      <c r="F12" s="126"/>
    </row>
    <row r="13" spans="1:6" ht="15" x14ac:dyDescent="0.25">
      <c r="A13" s="182" t="s">
        <v>45</v>
      </c>
      <c r="B13" s="134"/>
      <c r="C13" s="93"/>
      <c r="D13" s="101" t="str">
        <f>IF(F1="", "FY      MOE Expenditures on Assistance","FY "&amp;F1-1&amp;" MOE Expenditures on Assistance")</f>
        <v>FY      MOE Expenditures on Assistance</v>
      </c>
      <c r="F13" s="126"/>
    </row>
    <row r="14" spans="1:6" ht="15" x14ac:dyDescent="0.25">
      <c r="A14" s="183" t="s">
        <v>55</v>
      </c>
      <c r="B14" s="134">
        <f>'2-Parent Calculation Worksheet'!E6</f>
        <v>0</v>
      </c>
      <c r="C14" s="93"/>
      <c r="D14" s="102" t="s">
        <v>44</v>
      </c>
      <c r="F14" s="98">
        <f>SUM(F12+F13)</f>
        <v>0</v>
      </c>
    </row>
    <row r="15" spans="1:6" ht="15" x14ac:dyDescent="0.25">
      <c r="A15" s="183" t="s">
        <v>56</v>
      </c>
      <c r="B15" s="137">
        <f>'2-Parent Calculation Worksheet'!E7</f>
        <v>0</v>
      </c>
      <c r="C15" s="93"/>
      <c r="D15" s="103" t="s">
        <v>32</v>
      </c>
      <c r="F15" s="105">
        <f>IF(F9=0,0,F14/F9)</f>
        <v>0</v>
      </c>
    </row>
    <row r="16" spans="1:6" ht="15" x14ac:dyDescent="0.25">
      <c r="A16" s="184" t="s">
        <v>59</v>
      </c>
      <c r="B16" s="96">
        <f>B14+B15</f>
        <v>0</v>
      </c>
      <c r="C16" s="93"/>
    </row>
    <row r="17" spans="1:6" ht="15" x14ac:dyDescent="0.25">
      <c r="A17" s="145" t="str">
        <f>IF(F1="","FY        2-p TANF Caseload","FY "&amp;F1-1&amp;" 2-p TANF Caseload")</f>
        <v>FY        2-p TANF Caseload</v>
      </c>
      <c r="B17" s="136">
        <f>'2-Parent Calculation Worksheet'!E9</f>
        <v>0</v>
      </c>
      <c r="C17" s="93"/>
      <c r="D17" s="99" t="s">
        <v>33</v>
      </c>
      <c r="F17" s="100"/>
    </row>
    <row r="18" spans="1:6" ht="15" x14ac:dyDescent="0.25">
      <c r="A18" s="145" t="str">
        <f>IF(F1="","FY        2-p SSP Caseload","FY "&amp;F1-1&amp;" 2-p SSP Caseload")</f>
        <v>FY        2-p SSP Caseload</v>
      </c>
      <c r="B18" s="138">
        <f>'2-Parent Calculation Worksheet'!E10</f>
        <v>0</v>
      </c>
      <c r="C18" s="93"/>
      <c r="D18" s="106" t="s">
        <v>34</v>
      </c>
      <c r="F18" s="100">
        <f>IF(B11=0,0,F9/B11)</f>
        <v>0</v>
      </c>
    </row>
    <row r="19" spans="1:6" ht="15" x14ac:dyDescent="0.25">
      <c r="A19" s="73" t="str">
        <f>IF(F1="","Total FY         Caseload","Total FY "&amp;F1-1&amp;" Caseload")</f>
        <v>Total FY         Caseload</v>
      </c>
      <c r="B19" s="96">
        <f>B17+B18</f>
        <v>0</v>
      </c>
      <c r="C19" s="93"/>
      <c r="D19" s="103" t="s">
        <v>35</v>
      </c>
      <c r="F19" s="100">
        <f>IF(B11=0,0,F14/B11)</f>
        <v>0</v>
      </c>
    </row>
    <row r="20" spans="1:6" ht="15" x14ac:dyDescent="0.25">
      <c r="C20" s="93"/>
    </row>
    <row r="21" spans="1:6" ht="15" x14ac:dyDescent="0.25">
      <c r="C21" s="93"/>
      <c r="D21" s="99" t="s">
        <v>36</v>
      </c>
      <c r="F21" s="98"/>
    </row>
    <row r="22" spans="1:6" ht="15" x14ac:dyDescent="0.25">
      <c r="C22" s="93"/>
      <c r="D22" s="103" t="s">
        <v>37</v>
      </c>
      <c r="F22" s="126"/>
    </row>
    <row r="23" spans="1:6" ht="15" x14ac:dyDescent="0.25">
      <c r="C23" s="93"/>
      <c r="D23" s="103" t="s">
        <v>38</v>
      </c>
      <c r="F23" s="107">
        <f>IF(F22=0,0,(F8-F22))</f>
        <v>0</v>
      </c>
    </row>
    <row r="24" spans="1:6" ht="15" x14ac:dyDescent="0.25">
      <c r="C24" s="93"/>
      <c r="D24" s="103" t="s">
        <v>39</v>
      </c>
      <c r="F24" s="98">
        <f>IF(F9=0,0,((F14/F9)*F23))</f>
        <v>0</v>
      </c>
    </row>
    <row r="25" spans="1:6" ht="15.6" x14ac:dyDescent="0.3">
      <c r="A25" s="90" t="s">
        <v>41</v>
      </c>
      <c r="B25" s="96"/>
      <c r="C25" s="93"/>
      <c r="D25" s="103"/>
      <c r="F25" s="98"/>
    </row>
    <row r="26" spans="1:6" ht="15" x14ac:dyDescent="0.25">
      <c r="A26" s="106" t="str">
        <f>IF(F1="", "Adjusted FY      Overall Caseload", "Adjusted FY "&amp;F1-1&amp;" Overall Caseload")</f>
        <v>Adjusted FY      Overall Caseload</v>
      </c>
      <c r="B26" s="104">
        <f>IF(F26=0,0,B11-F26)</f>
        <v>0</v>
      </c>
      <c r="C26" s="93"/>
      <c r="D26" s="108" t="s">
        <v>40</v>
      </c>
      <c r="F26" s="109">
        <f>IF(F19=0,0,F24/F19)</f>
        <v>0</v>
      </c>
    </row>
    <row r="27" spans="1:6" ht="15" x14ac:dyDescent="0.25">
      <c r="A27" s="83" t="str">
        <f>IF(F1="", "Adjusted FY      2-parent Caseload", "Adjusted FY "&amp;F1-1&amp;" 2-parent Caseload")</f>
        <v>Adjusted FY      2-parent Caseload</v>
      </c>
      <c r="B27" s="135">
        <f>IF(F27=0,0,B19-F27)</f>
        <v>0</v>
      </c>
      <c r="C27" s="93"/>
      <c r="D27" s="185" t="s">
        <v>48</v>
      </c>
      <c r="E27" s="186"/>
      <c r="F27" s="139">
        <f>IF(F26=0,0,F26*(B19/B11))</f>
        <v>0</v>
      </c>
    </row>
    <row r="28" spans="1:6" ht="15.6" x14ac:dyDescent="0.3">
      <c r="C28" s="112"/>
      <c r="D28" s="93"/>
      <c r="E28" s="110"/>
      <c r="F28" s="111"/>
    </row>
    <row r="29" spans="1:6" ht="15.6" x14ac:dyDescent="0.3">
      <c r="D29" s="93"/>
      <c r="E29" s="110"/>
      <c r="F29" s="111"/>
    </row>
    <row r="30" spans="1:6" ht="15" x14ac:dyDescent="0.25">
      <c r="D30" s="93"/>
      <c r="E30" s="93"/>
      <c r="F30" s="93"/>
    </row>
    <row r="31" spans="1:6" ht="15" x14ac:dyDescent="0.25">
      <c r="D31" s="93"/>
      <c r="E31" s="91"/>
      <c r="F31" s="93"/>
    </row>
    <row r="32" spans="1:6" ht="15" x14ac:dyDescent="0.25">
      <c r="A32" s="106"/>
      <c r="B32" s="96"/>
      <c r="D32" s="93"/>
      <c r="E32" s="93"/>
      <c r="F32" s="93"/>
    </row>
    <row r="33" spans="4:6" ht="15" x14ac:dyDescent="0.25">
      <c r="D33" s="112"/>
      <c r="E33" s="112"/>
      <c r="F33" s="112"/>
    </row>
  </sheetData>
  <dataConsolidate/>
  <mergeCells count="1">
    <mergeCell ref="D27:E27"/>
  </mergeCells>
  <phoneticPr fontId="2" type="noConversion"/>
  <dataValidations xWindow="571" yWindow="386" count="11">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F2" xr:uid="{00000000-0002-0000-0400-000000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400-000001000000}"/>
    <dataValidation allowBlank="1" showInputMessage="1" showErrorMessage="1" promptTitle="State Name" prompt="State name appears automatically when entered on the Calculation Worksheet in cell A1." sqref="A1" xr:uid="{00000000-0002-0000-0400-000002000000}"/>
    <dataValidation allowBlank="1" showInputMessage="1" showErrorMessage="1" promptTitle="Do NOT Enter Data" prompt="Caseload data will automatically appear when entered on the Calculation Worksheet" sqref="B10 B6:B7" xr:uid="{00000000-0002-0000-0400-000003000000}"/>
    <dataValidation allowBlank="1" showInputMessage="1" showErrorMessage="1" promptTitle="Do NOT Enter Data " prompt="Caseload data will automatically appear when entered on the Calculation Worksheet" sqref="B9" xr:uid="{00000000-0002-0000-0400-000004000000}"/>
    <dataValidation type="whole" operator="greaterThan" allowBlank="1" showInputMessage="1" showErrorMessage="1" errorTitle="Required MOE Amount" error="You must enter the dollar amount (a whole number) of your MOE requirement." promptTitle="Required MOE Amount" prompt="Enter the dollar amount of the required minimum basic MOE." sqref="F22" xr:uid="{00000000-0002-0000-0400-000005000000}">
      <formula1>100</formula1>
    </dataValidation>
    <dataValidation type="whole" operator="greaterThan" allowBlank="1" showInputMessage="1" showErrorMessage="1" errorTitle="Federal Expenditures" error="You must enter a whole number greater than 0." promptTitle="Total Federal Expenditures" prompt="Enter the total Federal dollars SPENT IN the fiscal year, including funds from earlier Federal grants expended during this fiscal year." sqref="F7" xr:uid="{00000000-0002-0000-0400-000006000000}">
      <formula1>0</formula1>
    </dataValidation>
    <dataValidation type="whole" operator="greaterThanOrEqual" allowBlank="1" showInputMessage="1" showErrorMessage="1" errorTitle="MOE Expenditures" error="You must enter a whole number greater than 0." promptTitle="Total MOE Expenditures" prompt="Enter all MOE expenditures, both within TANF and in separate State programs." sqref="F8" xr:uid="{00000000-0002-0000-0400-000007000000}">
      <formula1>0</formula1>
    </dataValidation>
    <dataValidation type="whole" operator="greaterThan" allowBlank="1" showInputMessage="1" showErrorMessage="1" errorTitle="Fed. Exp. on Assistance" error="You must enter a whole number greater than 0." promptTitle="Federal Assistance Expenditures" prompt="Enter the total Federal expenditures on assistance for the fiscal year." sqref="F12" xr:uid="{00000000-0002-0000-0400-000008000000}">
      <formula1>0</formula1>
    </dataValidation>
    <dataValidation type="whole" operator="greaterThan" allowBlank="1" showInputMessage="1" showErrorMessage="1" errorTitle="MOE Exp. on Assistance" error="You must enter a whole number greater than 0." promptTitle="MOE Assistance Expenditures" prompt="Enter the total MOE expenditures on assistance for the fiscal year." sqref="F13" xr:uid="{00000000-0002-0000-0400-000009000000}">
      <formula1>0</formula1>
    </dataValidation>
    <dataValidation allowBlank="1" showInputMessage="1" showErrorMessage="1" promptTitle="Do NOT Enter Data" prompt="Caseload data will automatically appear when entered on the 2-Parent Calculation Worksheet" sqref="B14:B15 B17:B18" xr:uid="{00000000-0002-0000-0400-00000A000000}"/>
  </dataValidations>
  <printOptions horizontalCentered="1" headings="1" gridLines="1"/>
  <pageMargins left="0.25" right="0.25" top="1.25" bottom="0.25" header="0.5" footer="0.5"/>
  <pageSetup scale="97" fitToHeight="0" orientation="portrait" r:id="rId1"/>
  <headerFooter alignWithMargins="0">
    <oddHeader>&amp;C&amp;"Arial,Bold"&amp;12FORM ACF-202 – TANF CASELOAD REDUCTION REPORT
Excess MOE Worksheet</oddHeader>
    <oddFooter>&amp;LOMB Approval No.:  0970-0338  &amp;RExpiration Date:      XX/XX/XXXX</oddFooter>
  </headerFooter>
</worksheet>
</file>

<file path=docMetadata/LabelInfo.xml><?xml version="1.0" encoding="utf-8"?>
<clbl:labelList xmlns:clbl="http://schemas.microsoft.com/office/2020/mipLabelMetadata">
  <clbl:label id="{d58addea-5053-4a80-8499-ba4d944910df}" enabled="0" method="" siteId="{d58addea-5053-4a80-8499-ba4d944910d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Calculation Worksheet</vt:lpstr>
      <vt:lpstr>2-Parent Calculation Worksheet</vt:lpstr>
      <vt:lpstr>Impact template</vt:lpstr>
      <vt:lpstr>Sample impact table</vt:lpstr>
      <vt:lpstr>Excess MOE Worksheet</vt:lpstr>
      <vt:lpstr>'2-Parent Calculation Worksheet'!Print_Area</vt:lpstr>
      <vt:lpstr>'Calculation Worksheet'!Print_Area</vt:lpstr>
      <vt:lpstr>'Excess MOE Worksheet'!Print_Area</vt:lpstr>
      <vt:lpstr>'Impact template'!Print_Area</vt:lpstr>
      <vt:lpstr>'Sample impact table'!Print_Area</vt:lpstr>
    </vt:vector>
  </TitlesOfParts>
  <Company>DHHS/OS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JLSiegel</dc:creator>
  <cp:lastModifiedBy>Frohlich, Lauren (ACF)</cp:lastModifiedBy>
  <cp:lastPrinted>2014-05-15T22:10:51Z</cp:lastPrinted>
  <dcterms:created xsi:type="dcterms:W3CDTF">2006-05-25T21:33:52Z</dcterms:created>
  <dcterms:modified xsi:type="dcterms:W3CDTF">2025-07-22T18:48:36Z</dcterms:modified>
</cp:coreProperties>
</file>