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Auditor Forms/HRSA 99-1 (Supplemental) (FTE Resident Assessment)/"/>
    </mc:Choice>
  </mc:AlternateContent>
  <xr:revisionPtr revIDLastSave="3" documentId="11_C4A62CB639128849EDCEE0712DD31964B9FB03E3" xr6:coauthVersionLast="47" xr6:coauthVersionMax="47" xr10:uidLastSave="{4291BEDF-556A-4244-80D0-A407A966EB2E}"/>
  <bookViews>
    <workbookView xWindow="-120" yWindow="-120" windowWidth="29040" windowHeight="15720" tabRatio="882" xr2:uid="{00000000-000D-0000-FFFF-FFFF00000000}"/>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4" l="1"/>
  <c r="H17" i="13"/>
  <c r="H17" i="21"/>
  <c r="I17" i="11"/>
  <c r="G17" i="14"/>
  <c r="G17" i="13"/>
  <c r="H17" i="11"/>
  <c r="F17" i="14"/>
  <c r="F17" i="13"/>
  <c r="F17" i="11"/>
  <c r="F17" i="2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H35" i="21"/>
  <c r="H36" i="21" s="1"/>
  <c r="F35" i="21"/>
  <c r="F36" i="21" s="1"/>
  <c r="H29" i="21"/>
  <c r="H30" i="21" s="1"/>
  <c r="F29" i="21"/>
  <c r="F30" i="21" s="1"/>
  <c r="H24" i="21"/>
  <c r="F24" i="21"/>
  <c r="G25" i="21" s="1"/>
  <c r="E9" i="21"/>
  <c r="C8" i="21"/>
  <c r="I7" i="21"/>
  <c r="D7" i="21"/>
  <c r="B7" i="21"/>
  <c r="C6" i="21"/>
  <c r="H31" i="21" l="1"/>
  <c r="H38" i="21" s="1"/>
  <c r="I25" i="21"/>
  <c r="I26" i="21" s="1"/>
  <c r="G26" i="21"/>
  <c r="F31" i="21"/>
  <c r="F38" i="21" s="1"/>
  <c r="F26" i="21"/>
  <c r="F37" i="21" s="1"/>
  <c r="H26" i="21"/>
  <c r="H37" i="21" s="1"/>
  <c r="I29" i="11"/>
  <c r="I30" i="11" s="1"/>
  <c r="F24" i="11"/>
  <c r="G22" i="10"/>
  <c r="F24" i="13"/>
  <c r="F26" i="13" s="1"/>
  <c r="I31" i="11" l="1"/>
  <c r="G30" i="21"/>
  <c r="I30" i="21"/>
  <c r="I31" i="21" s="1"/>
  <c r="I38" i="21" s="1"/>
  <c r="I35" i="10" s="1"/>
  <c r="I37" i="21"/>
  <c r="I26" i="10" s="1"/>
  <c r="I29" i="21"/>
  <c r="I28" i="21" s="1"/>
  <c r="I27" i="21" s="1"/>
  <c r="G29" i="21"/>
  <c r="G28" i="21" s="1"/>
  <c r="G27" i="21" s="1"/>
  <c r="G37" i="21"/>
  <c r="H26" i="10" s="1"/>
  <c r="H26" i="11"/>
  <c r="H37" i="11" s="1"/>
  <c r="H24" i="13"/>
  <c r="H26" i="13" s="1"/>
  <c r="G37" i="13"/>
  <c r="H21" i="10" s="1"/>
  <c r="I22" i="10"/>
  <c r="F29" i="11"/>
  <c r="F30" i="11" s="1"/>
  <c r="H7" i="13"/>
  <c r="F29" i="13"/>
  <c r="F30" i="13" s="1"/>
  <c r="I35" i="11"/>
  <c r="I36" i="11" s="1"/>
  <c r="H29" i="11"/>
  <c r="H30" i="11" s="1"/>
  <c r="H31" i="11" s="1"/>
  <c r="H35" i="11"/>
  <c r="H36" i="11" s="1"/>
  <c r="H31" i="10"/>
  <c r="H29" i="13"/>
  <c r="H30" i="13" s="1"/>
  <c r="H35" i="13"/>
  <c r="H36" i="13" s="1"/>
  <c r="G29" i="13"/>
  <c r="G30" i="13" s="1"/>
  <c r="G31" i="13" s="1"/>
  <c r="G35" i="13"/>
  <c r="G36" i="13" s="1"/>
  <c r="H22" i="10"/>
  <c r="F35" i="13"/>
  <c r="F36" i="13" s="1"/>
  <c r="F35" i="11"/>
  <c r="F36" i="11" s="1"/>
  <c r="I7" i="11"/>
  <c r="E9" i="11"/>
  <c r="C8" i="11"/>
  <c r="D7" i="11"/>
  <c r="B7" i="11"/>
  <c r="C6" i="11"/>
  <c r="E9" i="13"/>
  <c r="C8" i="13"/>
  <c r="D7" i="13"/>
  <c r="B7" i="13"/>
  <c r="C6" i="13"/>
  <c r="H31" i="13" l="1"/>
  <c r="G38" i="13"/>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<sst xmlns="http://schemas.openxmlformats.org/spreadsheetml/2006/main" count="293" uniqueCount="134">
  <si>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</si>
  <si>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</si>
  <si>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</si>
  <si>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</si>
  <si>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</si>
  <si>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</si>
  <si>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</si>
  <si>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</si>
  <si>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</si>
  <si>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</si>
  <si>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</si>
  <si>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</si>
  <si>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</si>
  <si>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</si>
  <si>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</si>
  <si>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</si>
  <si>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</si>
  <si>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</si>
  <si>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</si>
  <si>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</si>
  <si>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</si>
  <si>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</si>
  <si>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</si>
  <si>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</si>
  <si>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</si>
  <si>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</si>
  <si>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</si>
  <si>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</si>
  <si>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</si>
  <si>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</si>
  <si>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</si>
  <si>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</si>
  <si>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</si>
  <si>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</si>
  <si>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</si>
  <si>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</si>
  <si>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</si>
  <si>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</si>
  <si>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</si>
  <si>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</si>
  <si>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</si>
  <si>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</si>
  <si>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</si>
  <si>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</si>
  <si>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</si>
  <si>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</si>
  <si>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</si>
  <si>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</si>
  <si>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</si>
  <si>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</si>
  <si>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</si>
  <si>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</si>
  <si>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</si>
  <si>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</si>
  <si>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</si>
  <si>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</si>
  <si>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</si>
  <si>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</si>
  <si>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</si>
  <si>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</si>
  <si>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</si>
  <si>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</si>
  <si>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</si>
  <si>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</si>
  <si>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</si>
  <si>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</si>
  <si>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</si>
  <si>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</si>
  <si>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</si>
  <si>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</si>
  <si>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</si>
  <si>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</si>
  <si>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</si>
  <si>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</si>
  <si>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</si>
  <si>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</si>
  <si>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</si>
  <si>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</si>
  <si>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</si>
  <si>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</si>
  <si>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</si>
  <si>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</si>
  <si>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</si>
  <si>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</si>
  <si>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</si>
  <si>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</si>
  <si>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</si>
  <si>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</si>
  <si>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</si>
  <si>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</si>
  <si>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</si>
  <si>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</si>
  <si>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</si>
  <si>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</si>
  <si>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</si>
  <si>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</si>
  <si>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</si>
  <si>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</si>
  <si>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</si>
  <si>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</si>
  <si>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</si>
  <si>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</si>
  <si>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</si>
  <si>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</si>
  <si>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</si>
  <si>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</si>
  <si>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</si>
  <si>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</si>
  <si>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</si>
  <si>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</si>
  <si>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</si>
  <si>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</si>
  <si>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</si>
  <si>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</si>
  <si>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</si>
  <si>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</si>
  <si>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</si>
  <si>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</si>
  <si>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</si>
  <si>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</si>
  <si>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</si>
  <si>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</si>
  <si>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</si>
  <si>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Calibri"/>
        <family val="2"/>
      </rPr>
      <t>§</t>
    </r>
    <r>
      <rPr>
        <b/>
        <sz val="8"/>
        <rFont val="Times New Roman"/>
        <family val="1"/>
      </rPr>
      <t xml:space="preserve"> 5503 of ACA</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</si>
  <si>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</si>
  <si>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</si>
  <si>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</si>
  <si>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</si>
  <si>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</si>
  <si>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</si>
  <si>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</si>
  <si>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</si>
  <si>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</si>
  <si>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t xml:space="preserve">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</si>
</sst>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02">
    <xf numFmtId="0" fontId="0" fillId="0" borderId="0" xfId="0"/>
    <xf numFmtId="0" fontId="3" fillId="0" borderId="1" xfId="0" applyFont="1" applyBorder="1" applyAlignment="1" applyProtection="1">
      <alignment horizontal="center"/>
      <protection locked="0"/>
    </xf>
    <xf numFmtId="0" fontId="3" fillId="2" borderId="1" xfId="0" applyFont="1" applyFill="1" applyBorder="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Alignment="1">
      <alignment horizontal="left"/>
    </xf>
    <xf numFmtId="49" fontId="6" fillId="0" borderId="0" xfId="0" applyNumberFormat="1" applyFont="1" applyAlignment="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Alignment="1">
      <alignment horizontal="center" vertical="top"/>
    </xf>
    <xf numFmtId="0" fontId="6" fillId="0" borderId="0" xfId="0" applyFont="1" applyAlignment="1">
      <alignment horizontal="left" vertical="top" wrapText="1"/>
    </xf>
    <xf numFmtId="2" fontId="12" fillId="0" borderId="0" xfId="0" applyNumberFormat="1" applyFont="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0" xfId="0" applyFont="1" applyAlignment="1">
      <alignment horizontal="left" vertical="center"/>
    </xf>
    <xf numFmtId="2" fontId="12" fillId="0" borderId="0" xfId="0" applyNumberFormat="1" applyFont="1" applyAlignment="1" applyProtection="1">
      <alignment horizontal="center"/>
      <protection hidden="1"/>
    </xf>
    <xf numFmtId="0" fontId="6" fillId="0" borderId="4" xfId="0" applyFont="1" applyBorder="1" applyAlignment="1">
      <alignment horizontal="right"/>
    </xf>
    <xf numFmtId="0" fontId="13"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9"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8"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2" fontId="3" fillId="0" borderId="3" xfId="0" applyNumberFormat="1" applyFont="1" applyBorder="1" applyAlignment="1">
      <alignment horizontal="center"/>
    </xf>
    <xf numFmtId="0" fontId="3" fillId="2" borderId="9" xfId="0" applyFont="1" applyFill="1" applyBorder="1" applyAlignment="1">
      <alignment horizontal="center"/>
    </xf>
    <xf numFmtId="0" fontId="3" fillId="2" borderId="9" xfId="0" applyFont="1" applyFill="1" applyBorder="1"/>
    <xf numFmtId="2" fontId="6" fillId="0" borderId="1" xfId="0" applyNumberFormat="1" applyFont="1" applyBorder="1" applyAlignment="1">
      <alignment horizontal="center" vertical="center"/>
    </xf>
    <xf numFmtId="2" fontId="6" fillId="0" borderId="3" xfId="0" applyNumberFormat="1" applyFont="1" applyBorder="1" applyAlignment="1">
      <alignment horizontal="center" vertical="center"/>
    </xf>
    <xf numFmtId="2" fontId="24" fillId="0" borderId="3" xfId="0" applyNumberFormat="1" applyFont="1" applyBorder="1" applyAlignment="1">
      <alignment horizontal="center"/>
    </xf>
    <xf numFmtId="2" fontId="24" fillId="0" borderId="1" xfId="0" applyNumberFormat="1" applyFont="1" applyBorder="1" applyAlignment="1" applyProtection="1">
      <alignment horizontal="center"/>
      <protection hidden="1"/>
    </xf>
    <xf numFmtId="2" fontId="24" fillId="0" borderId="3" xfId="0" applyNumberFormat="1" applyFont="1" applyBorder="1" applyAlignment="1" applyProtection="1">
      <alignment horizontal="center"/>
      <protection hidden="1"/>
    </xf>
    <xf numFmtId="2" fontId="12" fillId="0" borderId="3" xfId="0" applyNumberFormat="1" applyFont="1" applyBorder="1" applyAlignment="1">
      <alignment horizontal="center"/>
    </xf>
    <xf numFmtId="2" fontId="12" fillId="0" borderId="1" xfId="0" applyNumberFormat="1" applyFont="1" applyBorder="1" applyAlignment="1">
      <alignment horizontal="center"/>
    </xf>
    <xf numFmtId="2" fontId="24" fillId="2" borderId="3"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0" fontId="3" fillId="0" borderId="8" xfId="0" applyFont="1" applyBorder="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2" fontId="3" fillId="0" borderId="1" xfId="0" applyNumberFormat="1" applyFont="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lignment horizontal="left"/>
    </xf>
    <xf numFmtId="49" fontId="28" fillId="0" borderId="0" xfId="0" applyNumberFormat="1" applyFont="1" applyAlignment="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lignment horizontal="center"/>
    </xf>
    <xf numFmtId="2" fontId="15" fillId="4" borderId="3" xfId="0" applyNumberFormat="1" applyFont="1" applyFill="1" applyBorder="1" applyAlignment="1">
      <alignment horizontal="center"/>
    </xf>
    <xf numFmtId="2" fontId="29" fillId="0" borderId="1" xfId="0" applyNumberFormat="1" applyFont="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lignment horizontal="left"/>
    </xf>
    <xf numFmtId="0" fontId="27" fillId="0" borderId="0" xfId="0" applyFont="1" applyAlignment="1">
      <alignment horizontal="left"/>
    </xf>
    <xf numFmtId="49" fontId="27" fillId="0" borderId="0" xfId="0" applyNumberFormat="1" applyFont="1" applyAlignment="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lignment horizontal="center"/>
    </xf>
    <xf numFmtId="2" fontId="26" fillId="4" borderId="3" xfId="0" applyNumberFormat="1" applyFont="1" applyFill="1" applyBorder="1" applyAlignment="1">
      <alignment horizontal="center"/>
    </xf>
    <xf numFmtId="2" fontId="35" fillId="0" borderId="1" xfId="0" applyNumberFormat="1" applyFont="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Alignment="1">
      <alignment horizontal="center" wrapText="1"/>
    </xf>
    <xf numFmtId="0" fontId="22" fillId="0" borderId="0" xfId="0" applyFont="1" applyAlignment="1">
      <alignment horizontal="center" wrapText="1"/>
    </xf>
    <xf numFmtId="0" fontId="0" fillId="0" borderId="0" xfId="0" applyAlignment="1">
      <alignment wrapText="1"/>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wrapText="1"/>
    </xf>
    <xf numFmtId="49" fontId="6" fillId="0" borderId="4" xfId="0" applyNumberFormat="1" applyFont="1" applyBorder="1" applyAlignment="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Alignment="1">
      <alignment vertical="top" wrapText="1"/>
    </xf>
    <xf numFmtId="0" fontId="3" fillId="0" borderId="0" xfId="0" applyFont="1"/>
    <xf numFmtId="0" fontId="3" fillId="0" borderId="17" xfId="0" applyFont="1" applyBorder="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xf numFmtId="0" fontId="3" fillId="0" borderId="20" xfId="0" applyFont="1" applyBorder="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lignment horizontal="left"/>
    </xf>
    <xf numFmtId="0" fontId="6" fillId="0" borderId="15" xfId="0" applyFont="1" applyBorder="1" applyAlignment="1">
      <alignment horizontal="left"/>
    </xf>
    <xf numFmtId="0" fontId="3" fillId="0" borderId="8" xfId="0" applyFont="1" applyBorder="1" applyAlignment="1">
      <alignment horizontal="left"/>
    </xf>
    <xf numFmtId="0" fontId="6" fillId="0" borderId="8" xfId="0" applyFont="1" applyBorder="1" applyAlignment="1">
      <alignment horizontal="left"/>
    </xf>
    <xf numFmtId="49" fontId="6" fillId="0" borderId="4" xfId="0" applyNumberFormat="1" applyFont="1" applyBorder="1" applyAlignment="1">
      <alignment horizontal="left"/>
    </xf>
    <xf numFmtId="49" fontId="6" fillId="0" borderId="15" xfId="0" applyNumberFormat="1" applyFont="1" applyBorder="1" applyAlignment="1">
      <alignment horizontal="left"/>
    </xf>
    <xf numFmtId="0" fontId="3" fillId="0" borderId="15" xfId="0" applyFont="1" applyBorder="1" applyAlignment="1">
      <alignment horizontal="left"/>
    </xf>
    <xf numFmtId="0" fontId="13" fillId="0" borderId="12" xfId="0" applyFont="1" applyBorder="1" applyAlignment="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5" xfId="0" applyBorder="1" applyAlignment="1">
      <alignment horizontal="left"/>
    </xf>
    <xf numFmtId="0" fontId="0" fillId="0" borderId="8" xfId="0" applyBorder="1" applyAlignment="1">
      <alignment horizontal="left"/>
    </xf>
    <xf numFmtId="0" fontId="6" fillId="0" borderId="4" xfId="0" applyFont="1" applyBorder="1"/>
    <xf numFmtId="0" fontId="6" fillId="0" borderId="15" xfId="0" applyFont="1" applyBorder="1"/>
    <xf numFmtId="0" fontId="6" fillId="0" borderId="8" xfId="0" applyFont="1" applyBorder="1"/>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3" fillId="3" borderId="0" xfId="0" applyFont="1" applyFill="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lignment horizontal="left"/>
    </xf>
    <xf numFmtId="0" fontId="6" fillId="0" borderId="14" xfId="0" applyFont="1" applyBorder="1" applyAlignment="1">
      <alignment horizontal="left"/>
    </xf>
    <xf numFmtId="0" fontId="3" fillId="0" borderId="8" xfId="0" applyFont="1" applyBorder="1"/>
    <xf numFmtId="49" fontId="6" fillId="0" borderId="4" xfId="0" applyNumberFormat="1" applyFont="1" applyBorder="1"/>
    <xf numFmtId="0" fontId="3" fillId="0" borderId="15" xfId="0" applyFont="1" applyBorder="1"/>
    <xf numFmtId="0" fontId="6" fillId="0" borderId="1" xfId="0" applyFont="1" applyBorder="1" applyAlignment="1">
      <alignment horizontal="center" vertical="center" wrapText="1"/>
    </xf>
    <xf numFmtId="0" fontId="7" fillId="2" borderId="3" xfId="0" quotePrefix="1" applyFont="1" applyFill="1" applyBorder="1" applyAlignment="1">
      <alignment horizontal="center"/>
    </xf>
    <xf numFmtId="0" fontId="7" fillId="2" borderId="2" xfId="0" quotePrefix="1" applyFont="1" applyFill="1" applyBorder="1" applyAlignment="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xf numFmtId="0" fontId="23" fillId="0" borderId="5" xfId="0" applyFont="1" applyBorder="1"/>
    <xf numFmtId="0" fontId="23" fillId="0" borderId="6" xfId="0" applyFont="1" applyBorder="1"/>
    <xf numFmtId="0" fontId="23" fillId="0" borderId="7" xfId="0" applyFont="1" applyBorder="1"/>
    <xf numFmtId="2" fontId="6" fillId="0" borderId="1" xfId="0" applyNumberFormat="1" applyFont="1" applyBorder="1" applyAlignment="1">
      <alignment horizontal="center" vertical="center"/>
    </xf>
    <xf numFmtId="2" fontId="3" fillId="2" borderId="3" xfId="0" applyNumberFormat="1" applyFont="1" applyFill="1" applyBorder="1" applyAlignment="1">
      <alignment horizontal="center"/>
    </xf>
    <xf numFmtId="2" fontId="3" fillId="2" borderId="9" xfId="0" applyNumberFormat="1" applyFont="1" applyFill="1" applyBorder="1" applyAlignment="1">
      <alignment horizontal="center"/>
    </xf>
    <xf numFmtId="2" fontId="3" fillId="2" borderId="2" xfId="0" applyNumberFormat="1" applyFont="1" applyFill="1" applyBorder="1" applyAlignment="1">
      <alignment horizontal="center"/>
    </xf>
    <xf numFmtId="2" fontId="20" fillId="2" borderId="3" xfId="0" applyNumberFormat="1" applyFont="1" applyFill="1" applyBorder="1" applyAlignment="1">
      <alignment horizontal="center"/>
    </xf>
    <xf numFmtId="164"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pplyProtection="1">
      <alignment horizontal="center"/>
      <protection locked="0"/>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28" fillId="0" borderId="4" xfId="0" applyFont="1" applyBorder="1" applyAlignment="1">
      <alignment horizontal="left"/>
    </xf>
    <xf numFmtId="0" fontId="28" fillId="0" borderId="15" xfId="0" applyFont="1" applyBorder="1" applyAlignment="1">
      <alignment horizontal="left"/>
    </xf>
    <xf numFmtId="0" fontId="28" fillId="0" borderId="7" xfId="0" applyFont="1" applyBorder="1" applyAlignment="1">
      <alignment horizontal="left"/>
    </xf>
    <xf numFmtId="0" fontId="28" fillId="0" borderId="12" xfId="0" applyFont="1" applyBorder="1" applyAlignment="1">
      <alignment horizontal="left"/>
    </xf>
    <xf numFmtId="0" fontId="28" fillId="0" borderId="14" xfId="0" applyFont="1" applyBorder="1" applyAlignment="1">
      <alignment horizontal="left"/>
    </xf>
    <xf numFmtId="0" fontId="28" fillId="0" borderId="4" xfId="0" applyFont="1" applyBorder="1"/>
    <xf numFmtId="0" fontId="28" fillId="0" borderId="15" xfId="0" applyFont="1" applyBorder="1"/>
    <xf numFmtId="0" fontId="28" fillId="0" borderId="8" xfId="0" applyFont="1" applyBorder="1"/>
    <xf numFmtId="0" fontId="15" fillId="2" borderId="2" xfId="0" applyFont="1" applyFill="1" applyBorder="1" applyAlignment="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3" borderId="0" xfId="0" applyFont="1" applyFill="1" applyAlignment="1">
      <alignment horizontal="right"/>
    </xf>
    <xf numFmtId="0" fontId="15" fillId="0" borderId="8" xfId="0" applyFont="1" applyBorder="1"/>
    <xf numFmtId="0" fontId="28" fillId="0" borderId="8" xfId="0" applyFont="1" applyBorder="1" applyAlignment="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19" fillId="0" borderId="8" xfId="0" applyFont="1" applyBorder="1" applyAlignment="1">
      <alignment horizontal="left"/>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49" fontId="28" fillId="0" borderId="4" xfId="0" applyNumberFormat="1" applyFont="1" applyBorder="1"/>
    <xf numFmtId="0" fontId="15" fillId="0" borderId="15" xfId="0" applyFont="1" applyBorder="1"/>
    <xf numFmtId="49" fontId="28" fillId="0" borderId="4" xfId="0" applyNumberFormat="1" applyFont="1" applyBorder="1" applyAlignment="1">
      <alignment horizontal="left"/>
    </xf>
    <xf numFmtId="0" fontId="19" fillId="0" borderId="15" xfId="0" applyFont="1" applyBorder="1" applyAlignment="1">
      <alignment horizontal="left"/>
    </xf>
    <xf numFmtId="49" fontId="28" fillId="0" borderId="4" xfId="0" applyNumberFormat="1" applyFont="1" applyBorder="1" applyAlignment="1">
      <alignment horizontal="right"/>
    </xf>
    <xf numFmtId="0" fontId="19" fillId="0" borderId="8" xfId="0" applyFont="1" applyBorder="1" applyAlignment="1">
      <alignment horizontal="right"/>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lignment horizontal="left"/>
    </xf>
    <xf numFmtId="0" fontId="27" fillId="0" borderId="8" xfId="0" applyFont="1" applyBorder="1" applyAlignment="1">
      <alignment horizontal="left"/>
    </xf>
    <xf numFmtId="0" fontId="27" fillId="0" borderId="15" xfId="0" applyFont="1" applyBorder="1" applyAlignment="1">
      <alignment horizontal="left"/>
    </xf>
    <xf numFmtId="49" fontId="27" fillId="0" borderId="4" xfId="0" applyNumberFormat="1" applyFont="1" applyBorder="1" applyAlignment="1">
      <alignment horizontal="left"/>
    </xf>
    <xf numFmtId="49" fontId="27" fillId="0" borderId="8" xfId="0" applyNumberFormat="1" applyFont="1" applyBorder="1" applyAlignment="1">
      <alignment horizontal="left"/>
    </xf>
    <xf numFmtId="49" fontId="34" fillId="0" borderId="4" xfId="0" applyNumberFormat="1" applyFont="1" applyBorder="1" applyAlignment="1">
      <alignment horizontal="left"/>
    </xf>
    <xf numFmtId="49" fontId="34" fillId="0" borderId="15" xfId="0" applyNumberFormat="1" applyFont="1" applyBorder="1" applyAlignment="1">
      <alignment horizontal="left"/>
    </xf>
    <xf numFmtId="49" fontId="34" fillId="0" borderId="8" xfId="0" applyNumberFormat="1" applyFont="1" applyBorder="1" applyAlignment="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xf numFmtId="0" fontId="9" fillId="2" borderId="3" xfId="0" quotePrefix="1" applyFont="1" applyFill="1" applyBorder="1" applyAlignment="1">
      <alignment horizontal="center"/>
    </xf>
    <xf numFmtId="0" fontId="9" fillId="2" borderId="2" xfId="0" quotePrefix="1" applyFont="1" applyFill="1" applyBorder="1" applyAlignment="1">
      <alignment horizontal="center"/>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6" fillId="0" borderId="1"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xf numFmtId="49" fontId="27" fillId="0" borderId="15" xfId="0" applyNumberFormat="1" applyFont="1" applyBorder="1"/>
    <xf numFmtId="49" fontId="27" fillId="0" borderId="8" xfId="0" applyNumberFormat="1" applyFont="1" applyBorder="1"/>
    <xf numFmtId="49" fontId="27" fillId="0" borderId="15" xfId="0" applyNumberFormat="1" applyFont="1" applyBorder="1" applyAlignment="1">
      <alignment horizontal="left"/>
    </xf>
    <xf numFmtId="0" fontId="27" fillId="0" borderId="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topLeftCell="A14" workbookViewId="0">
      <selection activeCell="B24" sqref="B24:I37"/>
    </sheetView>
  </sheetViews>
  <sheetFormatPr defaultColWidth="10" defaultRowHeight="12.75" customHeight="1" x14ac:dyDescent="0.2"/>
  <sheetData>
    <row r="1" spans="1:10" s="21" customFormat="1" ht="12.75" customHeight="1" x14ac:dyDescent="0.2">
      <c r="A1" s="44" t="s">
        <v>29</v>
      </c>
      <c r="B1" s="44"/>
      <c r="C1" s="44"/>
      <c r="D1" s="44"/>
      <c r="E1" s="44"/>
      <c r="F1" s="44"/>
      <c r="G1" s="44"/>
      <c r="H1" s="44"/>
      <c r="I1" s="143" t="s">
        <v>30</v>
      </c>
      <c r="J1" s="143"/>
    </row>
    <row r="2" spans="1:10" s="21" customFormat="1" ht="12.75" customHeight="1" x14ac:dyDescent="0.2">
      <c r="A2" s="44" t="s">
        <v>31</v>
      </c>
      <c r="B2" s="44"/>
      <c r="C2" s="44"/>
      <c r="D2" s="44"/>
      <c r="E2" s="44"/>
      <c r="F2" s="44"/>
      <c r="G2" s="44"/>
      <c r="H2" s="143" t="s">
        <v>117</v>
      </c>
      <c r="I2" s="143"/>
      <c r="J2" s="143"/>
    </row>
    <row r="3" spans="1:10" s="21" customFormat="1" ht="12.75" customHeight="1" x14ac:dyDescent="0.2">
      <c r="A3" s="44"/>
      <c r="B3" s="44"/>
      <c r="C3" s="44"/>
      <c r="D3" s="44"/>
      <c r="E3" s="44"/>
      <c r="F3" s="44"/>
      <c r="G3" s="44"/>
      <c r="H3" s="44"/>
      <c r="I3" s="44"/>
      <c r="J3" s="44"/>
    </row>
    <row r="4" spans="1:10" ht="12.75" customHeight="1" x14ac:dyDescent="0.2">
      <c r="A4" s="53"/>
      <c r="B4" s="161" t="s">
        <v>88</v>
      </c>
      <c r="C4" s="162"/>
      <c r="D4" s="162"/>
      <c r="E4" s="162"/>
      <c r="F4" s="162"/>
      <c r="G4" s="162"/>
      <c r="H4" s="162"/>
      <c r="I4" s="162"/>
    </row>
    <row r="5" spans="1:10" ht="12.75" customHeight="1" x14ac:dyDescent="0.2">
      <c r="B5" s="162"/>
      <c r="C5" s="162"/>
      <c r="D5" s="162"/>
      <c r="E5" s="162"/>
      <c r="F5" s="162"/>
      <c r="G5" s="162"/>
      <c r="H5" s="162"/>
      <c r="I5" s="162"/>
    </row>
    <row r="6" spans="1:10" s="21" customFormat="1" ht="12.75" customHeight="1" x14ac:dyDescent="0.2">
      <c r="A6" s="19"/>
      <c r="B6" s="162"/>
      <c r="C6" s="162"/>
      <c r="D6" s="162"/>
      <c r="E6" s="162"/>
      <c r="F6" s="162"/>
      <c r="G6" s="162"/>
      <c r="H6" s="162"/>
      <c r="I6" s="162"/>
      <c r="J6"/>
    </row>
    <row r="7" spans="1:10" s="21" customFormat="1" ht="12.75" customHeight="1" x14ac:dyDescent="0.2">
      <c r="A7" s="19"/>
      <c r="B7" s="162"/>
      <c r="C7" s="162"/>
      <c r="D7" s="162"/>
      <c r="E7" s="162"/>
      <c r="F7" s="162"/>
      <c r="G7" s="162"/>
      <c r="H7" s="162"/>
      <c r="I7" s="162"/>
      <c r="J7" s="19"/>
    </row>
    <row r="8" spans="1:10" s="21" customFormat="1" ht="12.75" customHeight="1" x14ac:dyDescent="0.2">
      <c r="A8" s="19"/>
      <c r="B8" s="162"/>
      <c r="C8" s="162"/>
      <c r="D8" s="162"/>
      <c r="E8" s="162"/>
      <c r="F8" s="162"/>
      <c r="G8" s="162"/>
      <c r="H8" s="162"/>
      <c r="I8" s="162"/>
      <c r="J8"/>
    </row>
    <row r="9" spans="1:10" s="21" customFormat="1" ht="12.75" customHeight="1" x14ac:dyDescent="0.2">
      <c r="A9" s="19"/>
      <c r="B9" s="162"/>
      <c r="C9" s="162"/>
      <c r="D9" s="162"/>
      <c r="E9" s="162"/>
      <c r="F9" s="162"/>
      <c r="G9" s="162"/>
      <c r="H9" s="162"/>
      <c r="I9" s="162"/>
      <c r="J9"/>
    </row>
    <row r="10" spans="1:10" s="21" customFormat="1" ht="12.75" customHeight="1" x14ac:dyDescent="0.2">
      <c r="A10" s="19"/>
      <c r="B10" s="162"/>
      <c r="C10" s="162"/>
      <c r="D10" s="162"/>
      <c r="E10" s="162"/>
      <c r="F10" s="162"/>
      <c r="G10" s="162"/>
      <c r="H10" s="162"/>
      <c r="I10" s="162"/>
      <c r="J10"/>
    </row>
    <row r="11" spans="1:10" ht="12.75" customHeight="1" x14ac:dyDescent="0.2">
      <c r="A11" s="61"/>
      <c r="B11" s="163"/>
      <c r="C11" s="163"/>
      <c r="D11" s="163"/>
      <c r="E11" s="163"/>
      <c r="F11" s="163"/>
      <c r="G11" s="163"/>
      <c r="H11" s="163"/>
      <c r="I11" s="163"/>
      <c r="J11" s="54"/>
    </row>
    <row r="12" spans="1:10" ht="12.75" customHeight="1" x14ac:dyDescent="0.2">
      <c r="B12" s="163"/>
      <c r="C12" s="163"/>
      <c r="D12" s="163"/>
      <c r="E12" s="163"/>
      <c r="F12" s="163"/>
      <c r="G12" s="163"/>
      <c r="H12" s="163"/>
      <c r="I12" s="163"/>
    </row>
    <row r="13" spans="1:10" ht="12.75" customHeight="1" x14ac:dyDescent="0.2">
      <c r="B13" s="163"/>
      <c r="C13" s="163"/>
      <c r="D13" s="163"/>
      <c r="E13" s="163"/>
      <c r="F13" s="163"/>
      <c r="G13" s="163"/>
      <c r="H13" s="163"/>
      <c r="I13" s="163"/>
    </row>
    <row r="14" spans="1:10" ht="12.75" customHeight="1" x14ac:dyDescent="0.2">
      <c r="B14" s="163"/>
      <c r="C14" s="163"/>
      <c r="D14" s="163"/>
      <c r="E14" s="163"/>
      <c r="F14" s="163"/>
      <c r="G14" s="163"/>
      <c r="H14" s="163"/>
      <c r="I14" s="163"/>
    </row>
    <row r="15" spans="1:10" ht="12.75" customHeight="1" x14ac:dyDescent="0.2">
      <c r="B15" s="68"/>
      <c r="C15" s="68"/>
      <c r="D15" s="68"/>
      <c r="E15" s="68"/>
      <c r="F15" s="68"/>
      <c r="G15" s="68"/>
      <c r="H15" s="68"/>
      <c r="I15" s="68"/>
    </row>
    <row r="16" spans="1:10" ht="12.75" customHeight="1" x14ac:dyDescent="0.2">
      <c r="B16" s="68"/>
      <c r="C16" s="68"/>
      <c r="D16" s="68"/>
      <c r="E16" s="68"/>
      <c r="F16" s="68"/>
      <c r="G16" s="68"/>
      <c r="H16" s="68"/>
      <c r="I16" s="68"/>
    </row>
    <row r="17" spans="1:10" ht="12.75" customHeight="1" x14ac:dyDescent="0.2">
      <c r="B17" s="68"/>
      <c r="C17" s="68"/>
      <c r="D17" s="68"/>
      <c r="E17" s="68"/>
      <c r="F17" s="68"/>
      <c r="G17" s="68"/>
      <c r="H17" s="68"/>
      <c r="I17" s="68"/>
    </row>
    <row r="18" spans="1:10" ht="12.75" customHeight="1" x14ac:dyDescent="0.2">
      <c r="B18" s="68"/>
      <c r="C18" s="68"/>
      <c r="D18" s="68"/>
      <c r="E18" s="68"/>
      <c r="F18" s="68"/>
      <c r="G18" s="68"/>
      <c r="H18" s="68"/>
      <c r="I18" s="68"/>
    </row>
    <row r="19" spans="1:10" ht="12.75" customHeight="1" x14ac:dyDescent="0.2">
      <c r="B19" s="68"/>
      <c r="C19" s="68"/>
      <c r="D19" s="68"/>
      <c r="E19" s="68"/>
      <c r="F19" s="68"/>
      <c r="G19" s="68"/>
      <c r="H19" s="68"/>
      <c r="I19" s="68"/>
    </row>
    <row r="20" spans="1:10" ht="12.75" customHeight="1" x14ac:dyDescent="0.2">
      <c r="A20" s="59"/>
      <c r="B20" s="59"/>
      <c r="C20" s="59"/>
      <c r="D20" s="59"/>
      <c r="E20" s="59"/>
      <c r="F20" s="59"/>
      <c r="G20" s="59"/>
      <c r="H20" s="37"/>
      <c r="I20" s="37"/>
      <c r="J20" s="37"/>
    </row>
    <row r="21" spans="1:10" ht="12.75" customHeight="1" x14ac:dyDescent="0.2">
      <c r="A21" s="59"/>
      <c r="B21" s="154" t="s">
        <v>87</v>
      </c>
      <c r="C21" s="155"/>
      <c r="D21" s="155"/>
      <c r="E21" s="155"/>
      <c r="F21" s="155"/>
      <c r="G21" s="155"/>
      <c r="H21" s="155"/>
      <c r="I21" s="156"/>
      <c r="J21" s="37"/>
    </row>
    <row r="22" spans="1:10" ht="12.75" customHeight="1" x14ac:dyDescent="0.2">
      <c r="A22" s="59"/>
      <c r="B22" s="157"/>
      <c r="C22" s="158"/>
      <c r="D22" s="158"/>
      <c r="E22" s="158"/>
      <c r="F22" s="158"/>
      <c r="G22" s="158"/>
      <c r="H22" s="158"/>
      <c r="I22" s="159"/>
      <c r="J22" s="37"/>
    </row>
    <row r="23" spans="1:10" ht="12.75" customHeight="1" x14ac:dyDescent="0.2">
      <c r="A23" s="59"/>
      <c r="B23" s="160"/>
      <c r="C23" s="158"/>
      <c r="D23" s="158"/>
      <c r="E23" s="158"/>
      <c r="F23" s="158"/>
      <c r="G23" s="158"/>
      <c r="H23" s="158"/>
      <c r="I23" s="159"/>
      <c r="J23" s="37"/>
    </row>
    <row r="24" spans="1:10" s="21" customFormat="1" ht="12.75" customHeight="1" x14ac:dyDescent="0.2">
      <c r="A24" s="59"/>
      <c r="B24" s="144" t="s">
        <v>133</v>
      </c>
      <c r="C24" s="145"/>
      <c r="D24" s="145"/>
      <c r="E24" s="145"/>
      <c r="F24" s="145"/>
      <c r="G24" s="145"/>
      <c r="H24" s="145"/>
      <c r="I24" s="146"/>
      <c r="J24" s="59"/>
    </row>
    <row r="25" spans="1:10" ht="12.75" customHeight="1" x14ac:dyDescent="0.2">
      <c r="A25" s="56"/>
      <c r="B25" s="147"/>
      <c r="C25" s="145"/>
      <c r="D25" s="145"/>
      <c r="E25" s="145"/>
      <c r="F25" s="145"/>
      <c r="G25" s="145"/>
      <c r="H25" s="145"/>
      <c r="I25" s="146"/>
      <c r="J25" s="63"/>
    </row>
    <row r="26" spans="1:10" ht="12.75" customHeight="1" x14ac:dyDescent="0.2">
      <c r="A26" s="56"/>
      <c r="B26" s="147"/>
      <c r="C26" s="145"/>
      <c r="D26" s="145"/>
      <c r="E26" s="145"/>
      <c r="F26" s="145"/>
      <c r="G26" s="145"/>
      <c r="H26" s="145"/>
      <c r="I26" s="146"/>
      <c r="J26" s="22"/>
    </row>
    <row r="27" spans="1:10" ht="12.75" customHeight="1" x14ac:dyDescent="0.25">
      <c r="A27" s="55"/>
      <c r="B27" s="147"/>
      <c r="C27" s="145"/>
      <c r="D27" s="145"/>
      <c r="E27" s="145"/>
      <c r="F27" s="145"/>
      <c r="G27" s="145"/>
      <c r="H27" s="145"/>
      <c r="I27" s="146"/>
      <c r="J27" s="64"/>
    </row>
    <row r="28" spans="1:10" ht="12.75" customHeight="1" x14ac:dyDescent="0.2">
      <c r="A28" s="56"/>
      <c r="B28" s="147"/>
      <c r="C28" s="145"/>
      <c r="D28" s="145"/>
      <c r="E28" s="145"/>
      <c r="F28" s="145"/>
      <c r="G28" s="145"/>
      <c r="H28" s="145"/>
      <c r="I28" s="146"/>
      <c r="J28" s="66"/>
    </row>
    <row r="29" spans="1:10" s="21" customFormat="1" ht="12.75" customHeight="1" x14ac:dyDescent="0.2">
      <c r="A29" s="59"/>
      <c r="B29" s="147"/>
      <c r="C29" s="145"/>
      <c r="D29" s="145"/>
      <c r="E29" s="145"/>
      <c r="F29" s="145"/>
      <c r="G29" s="145"/>
      <c r="H29" s="145"/>
      <c r="I29" s="146"/>
      <c r="J29" s="59"/>
    </row>
    <row r="30" spans="1:10" ht="12.75" customHeight="1" x14ac:dyDescent="0.2">
      <c r="A30" s="37"/>
      <c r="B30" s="147"/>
      <c r="C30" s="145"/>
      <c r="D30" s="145"/>
      <c r="E30" s="145"/>
      <c r="F30" s="145"/>
      <c r="G30" s="145"/>
      <c r="H30" s="145"/>
      <c r="I30" s="146"/>
      <c r="J30" s="67"/>
    </row>
    <row r="31" spans="1:10" ht="12.75" customHeight="1" x14ac:dyDescent="0.2">
      <c r="A31" s="37"/>
      <c r="B31" s="147"/>
      <c r="C31" s="145"/>
      <c r="D31" s="145"/>
      <c r="E31" s="145"/>
      <c r="F31" s="145"/>
      <c r="G31" s="145"/>
      <c r="H31" s="145"/>
      <c r="I31" s="146"/>
      <c r="J31" s="67"/>
    </row>
    <row r="32" spans="1:10" ht="12.75" customHeight="1" x14ac:dyDescent="0.2">
      <c r="A32" s="37"/>
      <c r="B32" s="147"/>
      <c r="C32" s="145"/>
      <c r="D32" s="145"/>
      <c r="E32" s="145"/>
      <c r="F32" s="145"/>
      <c r="G32" s="145"/>
      <c r="H32" s="145"/>
      <c r="I32" s="146"/>
      <c r="J32" s="67"/>
    </row>
    <row r="33" spans="1:10" ht="12.75" customHeight="1" x14ac:dyDescent="0.2">
      <c r="A33" s="37"/>
      <c r="B33" s="147"/>
      <c r="C33" s="145"/>
      <c r="D33" s="145"/>
      <c r="E33" s="145"/>
      <c r="F33" s="145"/>
      <c r="G33" s="145"/>
      <c r="H33" s="145"/>
      <c r="I33" s="146"/>
      <c r="J33" s="39"/>
    </row>
    <row r="34" spans="1:10" ht="12.75" customHeight="1" x14ac:dyDescent="0.2">
      <c r="A34" s="37"/>
      <c r="B34" s="148"/>
      <c r="C34" s="149"/>
      <c r="D34" s="149"/>
      <c r="E34" s="149"/>
      <c r="F34" s="149"/>
      <c r="G34" s="149"/>
      <c r="H34" s="149"/>
      <c r="I34" s="150"/>
      <c r="J34" s="65"/>
    </row>
    <row r="35" spans="1:10" ht="12.75" customHeight="1" x14ac:dyDescent="0.2">
      <c r="A35" s="37"/>
      <c r="B35" s="148"/>
      <c r="C35" s="149"/>
      <c r="D35" s="149"/>
      <c r="E35" s="149"/>
      <c r="F35" s="149"/>
      <c r="G35" s="149"/>
      <c r="H35" s="149"/>
      <c r="I35" s="150"/>
      <c r="J35" s="39"/>
    </row>
    <row r="36" spans="1:10" ht="12.75" customHeight="1" x14ac:dyDescent="0.2">
      <c r="A36" s="37"/>
      <c r="B36" s="148"/>
      <c r="C36" s="149"/>
      <c r="D36" s="149"/>
      <c r="E36" s="149"/>
      <c r="F36" s="149"/>
      <c r="G36" s="149"/>
      <c r="H36" s="149"/>
      <c r="I36" s="150"/>
      <c r="J36" s="39"/>
    </row>
    <row r="37" spans="1:10" ht="12.75" customHeight="1" x14ac:dyDescent="0.2">
      <c r="A37" s="37"/>
      <c r="B37" s="151"/>
      <c r="C37" s="152"/>
      <c r="D37" s="152"/>
      <c r="E37" s="152"/>
      <c r="F37" s="152"/>
      <c r="G37" s="152"/>
      <c r="H37" s="152"/>
      <c r="I37" s="153"/>
      <c r="J37" s="39"/>
    </row>
    <row r="38" spans="1:10" s="21" customFormat="1" ht="12.75" customHeight="1" x14ac:dyDescent="0.2">
      <c r="A38" s="59"/>
      <c r="B38" s="59"/>
      <c r="C38" s="59"/>
      <c r="D38" s="59"/>
      <c r="E38" s="59"/>
      <c r="F38" s="59"/>
      <c r="G38" s="59"/>
      <c r="H38" s="59"/>
      <c r="I38" s="59"/>
      <c r="J38" s="59"/>
    </row>
    <row r="39" spans="1:10" ht="12.75" customHeight="1" x14ac:dyDescent="0.2">
      <c r="A39" s="37"/>
      <c r="B39" s="60"/>
      <c r="C39" s="60"/>
      <c r="D39" s="60"/>
      <c r="E39" s="60"/>
      <c r="F39" s="60"/>
      <c r="G39" s="60"/>
      <c r="H39" s="58"/>
      <c r="I39" s="51"/>
      <c r="J39" s="67"/>
    </row>
    <row r="40" spans="1:10" ht="12.75" customHeight="1" x14ac:dyDescent="0.2">
      <c r="A40" s="37"/>
      <c r="B40" s="60"/>
      <c r="C40" s="60"/>
      <c r="D40" s="60"/>
      <c r="E40" s="60"/>
      <c r="F40" s="60"/>
      <c r="G40" s="60"/>
      <c r="H40" s="58"/>
      <c r="I40" s="51"/>
      <c r="J40" s="67"/>
    </row>
    <row r="41" spans="1:10" ht="12.75" customHeight="1" x14ac:dyDescent="0.2">
      <c r="A41" s="37"/>
      <c r="B41" s="60"/>
      <c r="C41" s="60"/>
      <c r="D41" s="60"/>
      <c r="E41" s="60"/>
      <c r="F41" s="60"/>
      <c r="G41" s="60"/>
      <c r="H41" s="58"/>
      <c r="I41" s="67"/>
      <c r="J41" s="67"/>
    </row>
    <row r="42" spans="1:10" ht="12.75" customHeight="1" x14ac:dyDescent="0.2">
      <c r="A42" s="37"/>
      <c r="B42" s="60"/>
      <c r="C42" s="60"/>
      <c r="D42" s="60"/>
      <c r="E42" s="60"/>
      <c r="F42" s="60"/>
      <c r="G42" s="60"/>
      <c r="H42" s="39"/>
      <c r="I42" s="39"/>
      <c r="J42" s="39"/>
    </row>
    <row r="43" spans="1:10" ht="12.75" customHeight="1" x14ac:dyDescent="0.2">
      <c r="A43" s="37"/>
      <c r="B43" s="60"/>
      <c r="C43" s="60"/>
      <c r="D43" s="60"/>
      <c r="E43" s="60"/>
      <c r="F43" s="60"/>
      <c r="G43" s="60"/>
      <c r="H43" s="57"/>
      <c r="I43" s="65"/>
      <c r="J43" s="65"/>
    </row>
    <row r="44" spans="1:10" ht="12.75" customHeight="1" x14ac:dyDescent="0.2">
      <c r="A44" s="37"/>
      <c r="B44" s="60"/>
      <c r="C44" s="60"/>
      <c r="D44" s="60"/>
      <c r="E44" s="60"/>
      <c r="F44" s="60"/>
      <c r="G44" s="60"/>
      <c r="H44" s="39"/>
      <c r="I44" s="39"/>
      <c r="J44" s="39"/>
    </row>
    <row r="45" spans="1:10" ht="12.75" customHeight="1" x14ac:dyDescent="0.2">
      <c r="A45" s="37"/>
      <c r="B45" s="60"/>
      <c r="C45" s="60"/>
      <c r="D45" s="60"/>
      <c r="E45" s="60"/>
      <c r="F45" s="60"/>
      <c r="G45" s="60"/>
      <c r="H45" s="39"/>
      <c r="I45" s="39"/>
      <c r="J45" s="39"/>
    </row>
    <row r="46" spans="1:10" ht="12.75" customHeight="1" x14ac:dyDescent="0.2">
      <c r="A46" s="37"/>
      <c r="B46" s="62"/>
      <c r="C46" s="62"/>
      <c r="D46" s="62"/>
      <c r="E46" s="62"/>
      <c r="F46" s="62"/>
      <c r="G46" s="62"/>
      <c r="H46" s="39"/>
      <c r="I46" s="39"/>
      <c r="J46" s="39"/>
    </row>
    <row r="47" spans="1:10" ht="12.75" customHeight="1" x14ac:dyDescent="0.2">
      <c r="A47" s="37"/>
      <c r="B47" s="62"/>
      <c r="C47" s="62"/>
      <c r="D47" s="62"/>
      <c r="E47" s="62"/>
      <c r="F47" s="62"/>
      <c r="G47" s="62"/>
      <c r="H47" s="39"/>
      <c r="I47" s="39"/>
      <c r="J47" s="39"/>
    </row>
    <row r="48" spans="1:10" ht="12.75" customHeight="1" x14ac:dyDescent="0.2">
      <c r="A48" s="37"/>
      <c r="B48" s="62"/>
      <c r="C48" s="62"/>
      <c r="D48" s="62"/>
      <c r="E48" s="62"/>
      <c r="F48" s="62"/>
      <c r="G48" s="62"/>
      <c r="H48" s="39"/>
      <c r="I48" s="39"/>
      <c r="J48" s="39"/>
    </row>
    <row r="49" spans="1:10" ht="12.75" customHeight="1" x14ac:dyDescent="0.2">
      <c r="A49" s="37"/>
      <c r="B49" s="62"/>
      <c r="C49" s="62"/>
      <c r="D49" s="62"/>
      <c r="E49" s="62"/>
      <c r="F49" s="62"/>
      <c r="G49" s="62"/>
      <c r="H49" s="39"/>
      <c r="I49" s="39"/>
      <c r="J49" s="39"/>
    </row>
    <row r="50" spans="1:10" ht="12.75" customHeight="1" x14ac:dyDescent="0.2">
      <c r="A50" s="40"/>
      <c r="B50" s="41"/>
      <c r="C50" s="22"/>
      <c r="D50" s="22"/>
      <c r="E50" s="22"/>
      <c r="F50" s="22"/>
      <c r="G50" s="22"/>
      <c r="H50" s="22"/>
      <c r="I50" s="41"/>
      <c r="J50" s="22"/>
    </row>
    <row r="51" spans="1:10" ht="12.75" customHeight="1" x14ac:dyDescent="0.2">
      <c r="A51" s="40"/>
      <c r="B51" s="41"/>
      <c r="C51" s="22"/>
      <c r="D51" s="22"/>
      <c r="E51" s="22"/>
      <c r="F51" s="22"/>
      <c r="G51" s="22"/>
      <c r="H51" s="22"/>
      <c r="I51" s="22"/>
      <c r="J51" s="22"/>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43" t="s">
        <v>30</v>
      </c>
      <c r="I1" s="143"/>
    </row>
    <row r="2" spans="1:9" s="21" customFormat="1" x14ac:dyDescent="0.2">
      <c r="A2" s="44" t="s">
        <v>31</v>
      </c>
      <c r="B2" s="44"/>
      <c r="C2" s="44"/>
      <c r="D2" s="44"/>
      <c r="E2" s="44"/>
      <c r="F2" s="44"/>
      <c r="G2" s="143" t="s">
        <v>117</v>
      </c>
      <c r="H2" s="143"/>
      <c r="I2" s="143"/>
    </row>
    <row r="3" spans="1:9" s="21" customFormat="1" x14ac:dyDescent="0.2">
      <c r="A3" s="44"/>
      <c r="B3" s="44"/>
      <c r="C3" s="44"/>
      <c r="D3" s="44"/>
      <c r="E3" s="44"/>
      <c r="F3" s="44"/>
      <c r="G3" s="44"/>
      <c r="H3" s="44"/>
      <c r="I3" s="44"/>
    </row>
    <row r="4" spans="1:9" ht="21.75" customHeight="1" x14ac:dyDescent="0.2">
      <c r="A4" s="222" t="s">
        <v>23</v>
      </c>
      <c r="B4" s="223"/>
      <c r="C4" s="223"/>
      <c r="D4" s="223"/>
      <c r="E4" s="223"/>
      <c r="F4" s="223"/>
      <c r="G4" s="223"/>
      <c r="H4" s="223"/>
      <c r="I4" s="224"/>
    </row>
    <row r="5" spans="1:9" ht="11.25" customHeight="1" x14ac:dyDescent="0.2">
      <c r="A5" s="225"/>
      <c r="B5" s="226"/>
      <c r="C5" s="226"/>
      <c r="D5" s="226"/>
      <c r="E5" s="226"/>
      <c r="F5" s="226"/>
      <c r="G5" s="226"/>
      <c r="H5" s="226"/>
      <c r="I5" s="227"/>
    </row>
    <row r="6" spans="1:9" s="23" customFormat="1" x14ac:dyDescent="0.2">
      <c r="A6" s="215" t="s">
        <v>24</v>
      </c>
      <c r="B6" s="218"/>
      <c r="C6" s="207"/>
      <c r="D6" s="208"/>
      <c r="E6" s="208"/>
      <c r="F6" s="208"/>
      <c r="G6" s="208"/>
      <c r="H6" s="208"/>
      <c r="I6" s="209"/>
    </row>
    <row r="7" spans="1:9" s="23" customFormat="1" x14ac:dyDescent="0.2">
      <c r="A7" s="24" t="s">
        <v>56</v>
      </c>
      <c r="B7" s="42"/>
      <c r="C7" s="19" t="s">
        <v>58</v>
      </c>
      <c r="D7" s="215"/>
      <c r="E7" s="216"/>
      <c r="F7" s="216"/>
      <c r="G7" s="217"/>
      <c r="H7" s="19" t="s">
        <v>59</v>
      </c>
      <c r="I7" s="24"/>
    </row>
    <row r="8" spans="1:9" s="23" customFormat="1" x14ac:dyDescent="0.2">
      <c r="A8" s="215" t="s">
        <v>57</v>
      </c>
      <c r="B8" s="218"/>
      <c r="C8" s="219"/>
      <c r="D8" s="220"/>
      <c r="E8" s="221"/>
      <c r="F8" s="221"/>
      <c r="G8" s="221"/>
      <c r="H8" s="221"/>
      <c r="I8" s="217"/>
    </row>
    <row r="9" spans="1:9" s="23" customFormat="1" x14ac:dyDescent="0.2">
      <c r="A9" s="215" t="s">
        <v>55</v>
      </c>
      <c r="B9" s="216"/>
      <c r="C9" s="209"/>
      <c r="D9" s="20" t="s">
        <v>49</v>
      </c>
      <c r="E9" s="219" t="s">
        <v>25</v>
      </c>
      <c r="F9" s="229"/>
      <c r="G9" s="229"/>
      <c r="H9" s="229"/>
      <c r="I9" s="230"/>
    </row>
    <row r="10" spans="1:9" s="23" customFormat="1" x14ac:dyDescent="0.2">
      <c r="A10" s="215" t="s">
        <v>48</v>
      </c>
      <c r="B10" s="216"/>
      <c r="C10" s="228"/>
      <c r="D10" s="171" t="s">
        <v>52</v>
      </c>
      <c r="E10" s="172"/>
      <c r="F10" s="52"/>
      <c r="G10" s="231" t="s">
        <v>53</v>
      </c>
      <c r="H10" s="232"/>
      <c r="I10" s="233"/>
    </row>
    <row r="11" spans="1:9" x14ac:dyDescent="0.2">
      <c r="A11" s="191" t="s">
        <v>26</v>
      </c>
      <c r="B11" s="192"/>
      <c r="C11" s="192"/>
      <c r="D11" s="192"/>
      <c r="E11" s="192"/>
      <c r="F11" s="193"/>
      <c r="G11" s="193"/>
      <c r="H11" s="194"/>
      <c r="I11" s="189"/>
    </row>
    <row r="12" spans="1:9" ht="18" customHeight="1" thickBot="1" x14ac:dyDescent="0.25">
      <c r="A12" s="195"/>
      <c r="B12" s="196"/>
      <c r="C12" s="196"/>
      <c r="D12" s="196"/>
      <c r="E12" s="196"/>
      <c r="F12" s="197"/>
      <c r="G12" s="197"/>
      <c r="H12" s="198"/>
      <c r="I12" s="190"/>
    </row>
    <row r="13" spans="1:9" ht="39.75" customHeight="1" x14ac:dyDescent="0.2">
      <c r="A13" s="199" t="s">
        <v>14</v>
      </c>
      <c r="B13" s="210" t="s">
        <v>66</v>
      </c>
      <c r="C13" s="211"/>
      <c r="D13" s="211"/>
      <c r="E13" s="211"/>
      <c r="F13" s="212"/>
      <c r="G13" s="28" t="s">
        <v>42</v>
      </c>
      <c r="H13" s="213" t="s">
        <v>60</v>
      </c>
      <c r="I13" s="214"/>
    </row>
    <row r="14" spans="1:9" s="23" customFormat="1" ht="23.25" customHeight="1" x14ac:dyDescent="0.2">
      <c r="A14" s="199"/>
      <c r="B14" s="210"/>
      <c r="C14" s="211"/>
      <c r="D14" s="211"/>
      <c r="E14" s="211"/>
      <c r="F14" s="212"/>
      <c r="G14" s="47" t="s">
        <v>27</v>
      </c>
      <c r="H14" s="48" t="s">
        <v>28</v>
      </c>
      <c r="I14" s="48" t="s">
        <v>46</v>
      </c>
    </row>
    <row r="15" spans="1:9" ht="12" customHeight="1" x14ac:dyDescent="0.2">
      <c r="A15" s="200">
        <v>1.01</v>
      </c>
      <c r="B15" s="173" t="s">
        <v>0</v>
      </c>
      <c r="C15" s="174"/>
      <c r="D15" s="175"/>
      <c r="E15" s="179" t="s">
        <v>20</v>
      </c>
      <c r="F15" s="180"/>
      <c r="G15" s="8">
        <v>34973</v>
      </c>
      <c r="H15" s="83"/>
      <c r="I15" s="205"/>
    </row>
    <row r="16" spans="1:9" ht="13.5" customHeight="1" x14ac:dyDescent="0.2">
      <c r="A16" s="200"/>
      <c r="B16" s="176"/>
      <c r="C16" s="177"/>
      <c r="D16" s="178"/>
      <c r="E16" s="179" t="s">
        <v>21</v>
      </c>
      <c r="F16" s="180"/>
      <c r="G16" s="9">
        <v>35338</v>
      </c>
      <c r="H16" s="84"/>
      <c r="I16" s="206"/>
    </row>
    <row r="17" spans="1:9" ht="16.5" customHeight="1" x14ac:dyDescent="0.25">
      <c r="A17" s="6">
        <v>1.02</v>
      </c>
      <c r="B17" s="201" t="s">
        <v>1</v>
      </c>
      <c r="C17" s="201"/>
      <c r="D17" s="201"/>
      <c r="E17" s="201"/>
      <c r="F17" s="201"/>
      <c r="G17" s="1" t="s">
        <v>105</v>
      </c>
      <c r="H17" s="2"/>
      <c r="I17" s="5"/>
    </row>
    <row r="18" spans="1:9" ht="28.5" customHeight="1" x14ac:dyDescent="0.2">
      <c r="A18" s="30">
        <v>1.03</v>
      </c>
      <c r="B18" s="185" t="s">
        <v>33</v>
      </c>
      <c r="C18" s="185"/>
      <c r="D18" s="185"/>
      <c r="E18" s="185"/>
      <c r="F18" s="185"/>
      <c r="G18" s="31">
        <v>0</v>
      </c>
      <c r="H18" s="32">
        <v>0</v>
      </c>
      <c r="I18" s="32">
        <v>0</v>
      </c>
    </row>
    <row r="19" spans="1:9" s="23" customFormat="1" ht="24.75" customHeight="1" x14ac:dyDescent="0.2">
      <c r="A19" s="47" t="s">
        <v>15</v>
      </c>
      <c r="B19" s="184" t="s">
        <v>22</v>
      </c>
      <c r="C19" s="184"/>
      <c r="D19" s="184"/>
      <c r="E19" s="184"/>
      <c r="F19" s="184"/>
      <c r="G19" s="47" t="s">
        <v>27</v>
      </c>
      <c r="H19" s="48" t="s">
        <v>28</v>
      </c>
      <c r="I19" s="48" t="s">
        <v>46</v>
      </c>
    </row>
    <row r="20" spans="1:9" ht="27" customHeight="1" x14ac:dyDescent="0.2">
      <c r="A20" s="7">
        <v>2.0099999999999998</v>
      </c>
      <c r="B20" s="170" t="s">
        <v>37</v>
      </c>
      <c r="C20" s="170"/>
      <c r="D20" s="170"/>
      <c r="E20" s="170"/>
      <c r="F20" s="170"/>
      <c r="G20" s="10">
        <f>'HRSA 99-1 Page 2 of 4'!$F$37</f>
        <v>0</v>
      </c>
      <c r="H20" s="11">
        <f>'HRSA 99-1 Page 2 of 4'!$H$37</f>
        <v>0</v>
      </c>
      <c r="I20" s="11">
        <f>'HRSA 99-1 Page 2 of 4'!$I$37</f>
        <v>0</v>
      </c>
    </row>
    <row r="21" spans="1:9" ht="19.5" customHeight="1" x14ac:dyDescent="0.2">
      <c r="A21" s="7">
        <v>2.02</v>
      </c>
      <c r="B21" s="170" t="s">
        <v>34</v>
      </c>
      <c r="C21" s="170"/>
      <c r="D21" s="170"/>
      <c r="E21" s="170"/>
      <c r="F21" s="170"/>
      <c r="G21" s="10">
        <f>'HRSA 99-1 Page 3 of 4'!$F$37</f>
        <v>0</v>
      </c>
      <c r="H21" s="11">
        <f>'HRSA 99-1 Page 3 of 4'!$G$37</f>
        <v>0</v>
      </c>
      <c r="I21" s="11">
        <f>'HRSA 99-1 Page 3 of 4'!$H$37</f>
        <v>0</v>
      </c>
    </row>
    <row r="22" spans="1:9" ht="15" customHeight="1" x14ac:dyDescent="0.2">
      <c r="A22" s="7">
        <v>2.0299999999999998</v>
      </c>
      <c r="B22" s="170" t="s">
        <v>35</v>
      </c>
      <c r="C22" s="170"/>
      <c r="D22" s="170"/>
      <c r="E22" s="170"/>
      <c r="F22" s="170"/>
      <c r="G22" s="10">
        <f>'HRSA 99-1 Page 4 of 4'!$F$37</f>
        <v>0</v>
      </c>
      <c r="H22" s="12">
        <f>'HRSA 99-1 Page 4 of 4'!$G$37</f>
        <v>0</v>
      </c>
      <c r="I22" s="12">
        <f>'HRSA 99-1 Page 4 of 4'!$H$37</f>
        <v>0</v>
      </c>
    </row>
    <row r="23" spans="1:9" ht="17.25" customHeight="1" x14ac:dyDescent="0.2">
      <c r="A23" s="7">
        <v>2.04</v>
      </c>
      <c r="B23" s="167" t="s">
        <v>71</v>
      </c>
      <c r="C23" s="168"/>
      <c r="D23" s="168"/>
      <c r="E23" s="168"/>
      <c r="F23" s="169"/>
      <c r="G23" s="13">
        <f>ROUND(SUM(G20:G22)/3,2)</f>
        <v>0</v>
      </c>
      <c r="H23" s="14">
        <f>ROUND(SUM(H20:H22)/3,2)</f>
        <v>0</v>
      </c>
      <c r="I23" s="14">
        <f>ROUND(SUM(I20:I22)/3,2)</f>
        <v>0</v>
      </c>
    </row>
    <row r="24" spans="1:9" ht="16.5" customHeight="1" x14ac:dyDescent="0.2">
      <c r="A24" s="7">
        <v>2.0499999999999998</v>
      </c>
      <c r="B24" s="170" t="s">
        <v>78</v>
      </c>
      <c r="C24" s="170"/>
      <c r="D24" s="170"/>
      <c r="E24" s="170"/>
      <c r="F24" s="170"/>
      <c r="G24" s="15">
        <v>0</v>
      </c>
      <c r="H24" s="16">
        <v>0</v>
      </c>
      <c r="I24" s="16">
        <v>0</v>
      </c>
    </row>
    <row r="25" spans="1:9" ht="16.5" customHeight="1" x14ac:dyDescent="0.2">
      <c r="A25" s="7">
        <v>2.06</v>
      </c>
      <c r="B25" s="181" t="s">
        <v>72</v>
      </c>
      <c r="C25" s="182"/>
      <c r="D25" s="182"/>
      <c r="E25" s="182"/>
      <c r="F25" s="183"/>
      <c r="G25" s="13">
        <f>ROUND(G24+G23,2)</f>
        <v>0</v>
      </c>
      <c r="H25" s="14">
        <f>ROUND(H24+H23,2)</f>
        <v>0</v>
      </c>
      <c r="I25" s="14">
        <f>ROUND(I24+I23,2)</f>
        <v>0</v>
      </c>
    </row>
    <row r="26" spans="1:9" ht="15" customHeight="1" x14ac:dyDescent="0.2">
      <c r="A26" s="7">
        <v>2.0699999999999998</v>
      </c>
      <c r="B26" s="181" t="s">
        <v>79</v>
      </c>
      <c r="C26" s="182"/>
      <c r="D26" s="182"/>
      <c r="E26" s="182"/>
      <c r="F26" s="183"/>
      <c r="G26" s="13">
        <f>'HRSA 99-1 Page 2 of 4'!$G$37</f>
        <v>0</v>
      </c>
      <c r="H26" s="85">
        <f>'HRSA 99-1 Page 2 (Supplemental)'!$G$37</f>
        <v>0</v>
      </c>
      <c r="I26" s="14">
        <f>'HRSA 99-1 Page 2 (Supplemental)'!$I$37</f>
        <v>0</v>
      </c>
    </row>
    <row r="27" spans="1:9" ht="18" customHeight="1" x14ac:dyDescent="0.2">
      <c r="A27" s="7">
        <v>2.08</v>
      </c>
      <c r="B27" s="202" t="s">
        <v>68</v>
      </c>
      <c r="C27" s="203"/>
      <c r="D27" s="203"/>
      <c r="E27" s="203"/>
      <c r="F27" s="204"/>
      <c r="G27" s="13">
        <f>ROUND(G26+G25,2)</f>
        <v>0</v>
      </c>
      <c r="H27" s="14">
        <f>ROUND(H26+H25,2)</f>
        <v>0</v>
      </c>
      <c r="I27" s="14">
        <f>ROUND(I26+I25,2)</f>
        <v>0</v>
      </c>
    </row>
    <row r="28" spans="1:9" s="23" customFormat="1" ht="27" customHeight="1" x14ac:dyDescent="0.2">
      <c r="A28" s="47" t="s">
        <v>16</v>
      </c>
      <c r="B28" s="186" t="s">
        <v>17</v>
      </c>
      <c r="C28" s="187"/>
      <c r="D28" s="187"/>
      <c r="E28" s="187"/>
      <c r="F28" s="188"/>
      <c r="G28" s="47" t="s">
        <v>27</v>
      </c>
      <c r="H28" s="48" t="s">
        <v>28</v>
      </c>
      <c r="I28" s="48" t="s">
        <v>46</v>
      </c>
    </row>
    <row r="29" spans="1:9" ht="28.5" customHeight="1" x14ac:dyDescent="0.2">
      <c r="A29" s="7">
        <v>3.01</v>
      </c>
      <c r="B29" s="170" t="s">
        <v>74</v>
      </c>
      <c r="C29" s="170"/>
      <c r="D29" s="170"/>
      <c r="E29" s="170"/>
      <c r="F29" s="170"/>
      <c r="G29" s="86">
        <f>'HRSA 99-1 Page 2 of 4'!$F$38</f>
        <v>0</v>
      </c>
      <c r="H29" s="87">
        <f>'HRSA 99-1 Page 2 of 4'!$H$38</f>
        <v>0</v>
      </c>
      <c r="I29" s="88">
        <f>'HRSA 99-1 Page 2 of 4'!$I$38</f>
        <v>0</v>
      </c>
    </row>
    <row r="30" spans="1:9" ht="16.5" customHeight="1" x14ac:dyDescent="0.2">
      <c r="A30" s="7">
        <v>3.02</v>
      </c>
      <c r="B30" s="170" t="s">
        <v>75</v>
      </c>
      <c r="C30" s="170"/>
      <c r="D30" s="170"/>
      <c r="E30" s="170"/>
      <c r="F30" s="170"/>
      <c r="G30" s="86">
        <f>'HRSA 99-1 Page 3 of 4'!$F$38</f>
        <v>0</v>
      </c>
      <c r="H30" s="87">
        <f>'HRSA 99-1 Page 3 of 4'!$G$38</f>
        <v>0</v>
      </c>
      <c r="I30" s="88">
        <f>'HRSA 99-1 Page 3 of 4'!$H$38</f>
        <v>0</v>
      </c>
    </row>
    <row r="31" spans="1:9" ht="16.5" customHeight="1" x14ac:dyDescent="0.2">
      <c r="A31" s="7">
        <v>3.03</v>
      </c>
      <c r="B31" s="170" t="s">
        <v>76</v>
      </c>
      <c r="C31" s="170"/>
      <c r="D31" s="170"/>
      <c r="E31" s="170"/>
      <c r="F31" s="170"/>
      <c r="G31" s="86">
        <f>'HRSA 99-1 Page 4 of 4'!$F$38</f>
        <v>0</v>
      </c>
      <c r="H31" s="88">
        <f>'HRSA 99-1 Page 4 of 4'!$G$38</f>
        <v>0</v>
      </c>
      <c r="I31" s="88">
        <f>'HRSA 99-1 Page 4 of 4'!$H$38</f>
        <v>0</v>
      </c>
    </row>
    <row r="32" spans="1:9" ht="18.75" customHeight="1" x14ac:dyDescent="0.2">
      <c r="A32" s="7">
        <v>3.04</v>
      </c>
      <c r="B32" s="167" t="s">
        <v>73</v>
      </c>
      <c r="C32" s="168"/>
      <c r="D32" s="168"/>
      <c r="E32" s="168"/>
      <c r="F32" s="169"/>
      <c r="G32" s="89">
        <f>ROUND(SUM(G29:G31)/3,2)</f>
        <v>0</v>
      </c>
      <c r="H32" s="87">
        <f>ROUND(SUM(H29:H31)/3,2)</f>
        <v>0</v>
      </c>
      <c r="I32" s="87">
        <f>ROUND(SUM(I29:I31)/3,2)</f>
        <v>0</v>
      </c>
    </row>
    <row r="33" spans="1:9" ht="16.5" customHeight="1" x14ac:dyDescent="0.2">
      <c r="A33" s="7">
        <v>3.05</v>
      </c>
      <c r="B33" s="170" t="s">
        <v>80</v>
      </c>
      <c r="C33" s="170"/>
      <c r="D33" s="170"/>
      <c r="E33" s="170"/>
      <c r="F33" s="170"/>
      <c r="G33" s="15">
        <v>0</v>
      </c>
      <c r="H33" s="16">
        <v>0</v>
      </c>
      <c r="I33" s="16">
        <v>0</v>
      </c>
    </row>
    <row r="34" spans="1:9" ht="15" customHeight="1" x14ac:dyDescent="0.2">
      <c r="A34" s="7">
        <v>3.06</v>
      </c>
      <c r="B34" s="181" t="s">
        <v>77</v>
      </c>
      <c r="C34" s="182"/>
      <c r="D34" s="182"/>
      <c r="E34" s="182"/>
      <c r="F34" s="183"/>
      <c r="G34" s="13">
        <f>ROUND(G33+G32,2)</f>
        <v>0</v>
      </c>
      <c r="H34" s="14">
        <f>ROUND(H33+H32,2)</f>
        <v>0</v>
      </c>
      <c r="I34" s="14">
        <f>ROUND(I33+I32,2)</f>
        <v>0</v>
      </c>
    </row>
    <row r="35" spans="1:9" ht="15.75" customHeight="1" x14ac:dyDescent="0.2">
      <c r="A35" s="7">
        <v>3.07</v>
      </c>
      <c r="B35" s="181" t="s">
        <v>81</v>
      </c>
      <c r="C35" s="182"/>
      <c r="D35" s="182"/>
      <c r="E35" s="182"/>
      <c r="F35" s="183"/>
      <c r="G35" s="13">
        <f>'HRSA 99-1 Page 2 of 4'!$G$38</f>
        <v>0</v>
      </c>
      <c r="H35" s="14">
        <f>'HRSA 99-1 Page 2 (Supplemental)'!$G$38</f>
        <v>0</v>
      </c>
      <c r="I35" s="14">
        <f>'HRSA 99-1 Page 2 (Supplemental)'!$I$38</f>
        <v>0</v>
      </c>
    </row>
    <row r="36" spans="1:9" ht="16.5" customHeight="1" x14ac:dyDescent="0.2">
      <c r="A36" s="7">
        <v>3.08</v>
      </c>
      <c r="B36" s="164" t="s">
        <v>69</v>
      </c>
      <c r="C36" s="165"/>
      <c r="D36" s="165"/>
      <c r="E36" s="165"/>
      <c r="F36" s="166"/>
      <c r="G36" s="13">
        <f>ROUND(G35+G34,2)</f>
        <v>0</v>
      </c>
      <c r="H36" s="14">
        <f>ROUND(H35+H34,2)</f>
        <v>0</v>
      </c>
      <c r="I36" s="14">
        <f>ROUND(I35+I34,2)</f>
        <v>0</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118</v>
      </c>
      <c r="B39" s="41"/>
      <c r="C39" s="22"/>
      <c r="D39" s="22"/>
      <c r="E39" s="22"/>
      <c r="F39" s="22"/>
      <c r="G39" s="22"/>
      <c r="H39" s="22"/>
      <c r="I39" s="22"/>
    </row>
  </sheetData>
  <mergeCells count="43">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 ref="B21:F21"/>
    <mergeCell ref="B23:F23"/>
    <mergeCell ref="B26:F26"/>
    <mergeCell ref="I11:I12"/>
    <mergeCell ref="B25:F25"/>
    <mergeCell ref="B24:F24"/>
    <mergeCell ref="A11:H12"/>
    <mergeCell ref="A13:A14"/>
    <mergeCell ref="A15:A16"/>
    <mergeCell ref="B20:F20"/>
    <mergeCell ref="B17:F17"/>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showGridLines="0" workbookViewId="0"/>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70" t="s">
        <v>30</v>
      </c>
      <c r="I1" s="270"/>
    </row>
    <row r="2" spans="1:9" ht="9.75" customHeight="1" x14ac:dyDescent="0.2">
      <c r="A2" s="44" t="s">
        <v>31</v>
      </c>
      <c r="B2" s="44"/>
      <c r="C2" s="44"/>
      <c r="D2" s="44"/>
      <c r="E2" s="44"/>
      <c r="F2" s="44"/>
      <c r="G2" s="143" t="s">
        <v>117</v>
      </c>
      <c r="H2" s="143"/>
      <c r="I2" s="143"/>
    </row>
    <row r="3" spans="1:9" ht="5.25" customHeight="1" x14ac:dyDescent="0.2">
      <c r="A3" s="44"/>
      <c r="B3" s="44"/>
      <c r="C3" s="44"/>
      <c r="D3" s="44"/>
      <c r="E3" s="44"/>
      <c r="F3" s="44"/>
      <c r="G3" s="46"/>
      <c r="H3" s="46"/>
      <c r="I3" s="46"/>
    </row>
    <row r="4" spans="1:9" ht="23.25" customHeight="1" x14ac:dyDescent="0.2">
      <c r="A4" s="286" t="s">
        <v>23</v>
      </c>
      <c r="B4" s="287"/>
      <c r="C4" s="287"/>
      <c r="D4" s="287"/>
      <c r="E4" s="287"/>
      <c r="F4" s="287"/>
      <c r="G4" s="287"/>
      <c r="H4" s="287"/>
      <c r="I4" s="288"/>
    </row>
    <row r="5" spans="1:9" ht="8.25" customHeight="1" x14ac:dyDescent="0.2">
      <c r="A5" s="289"/>
      <c r="B5" s="290"/>
      <c r="C5" s="290"/>
      <c r="D5" s="290"/>
      <c r="E5" s="290"/>
      <c r="F5" s="290"/>
      <c r="G5" s="290"/>
      <c r="H5" s="290"/>
      <c r="I5" s="291"/>
    </row>
    <row r="6" spans="1:9" s="23" customFormat="1" x14ac:dyDescent="0.2">
      <c r="A6" s="215" t="s">
        <v>24</v>
      </c>
      <c r="B6" s="218"/>
      <c r="C6" s="215">
        <f>'HRSA 99-1 Page 1 of 4'!C6</f>
        <v>0</v>
      </c>
      <c r="D6" s="216"/>
      <c r="E6" s="216"/>
      <c r="F6" s="216"/>
      <c r="G6" s="216"/>
      <c r="H6" s="216"/>
      <c r="I6" s="276"/>
    </row>
    <row r="7" spans="1:9" s="23" customFormat="1" x14ac:dyDescent="0.2">
      <c r="A7" s="24" t="s">
        <v>56</v>
      </c>
      <c r="B7" s="24">
        <f>'HRSA 99-1 Page 1 of 4'!B7</f>
        <v>0</v>
      </c>
      <c r="C7" s="19" t="s">
        <v>58</v>
      </c>
      <c r="D7" s="215">
        <f>'HRSA 99-1 Page 1 of 4'!D7</f>
        <v>0</v>
      </c>
      <c r="E7" s="216"/>
      <c r="F7" s="221"/>
      <c r="G7" s="230"/>
      <c r="H7" s="24" t="s">
        <v>59</v>
      </c>
      <c r="I7" s="45">
        <f>'HRSA 99-1 Page 1 of 4'!$I$7</f>
        <v>0</v>
      </c>
    </row>
    <row r="8" spans="1:9" s="23" customFormat="1" x14ac:dyDescent="0.2">
      <c r="A8" s="274" t="s">
        <v>57</v>
      </c>
      <c r="B8" s="275"/>
      <c r="C8" s="277">
        <f>'HRSA 99-1 Page 1 of 4'!C8</f>
        <v>0</v>
      </c>
      <c r="D8" s="278"/>
      <c r="E8" s="278"/>
      <c r="F8" s="278"/>
      <c r="G8" s="278"/>
      <c r="H8" s="278"/>
      <c r="I8" s="276"/>
    </row>
    <row r="9" spans="1:9" s="23" customFormat="1" x14ac:dyDescent="0.2">
      <c r="A9" s="215" t="s">
        <v>55</v>
      </c>
      <c r="B9" s="216"/>
      <c r="C9" s="209"/>
      <c r="D9" s="20" t="s">
        <v>49</v>
      </c>
      <c r="E9" s="219" t="str">
        <f>'HRSA 99-1 Page 1 of 4'!$E$9</f>
        <v xml:space="preserve"> </v>
      </c>
      <c r="F9" s="229"/>
      <c r="G9" s="229"/>
      <c r="H9" s="229"/>
      <c r="I9" s="230"/>
    </row>
    <row r="10" spans="1:9" s="23" customFormat="1" ht="15" customHeight="1" x14ac:dyDescent="0.2">
      <c r="A10" s="215" t="s">
        <v>47</v>
      </c>
      <c r="B10" s="216"/>
      <c r="C10" s="228"/>
      <c r="D10" s="171" t="s">
        <v>50</v>
      </c>
      <c r="E10" s="172"/>
      <c r="F10" s="52"/>
      <c r="G10" s="247" t="s">
        <v>53</v>
      </c>
      <c r="H10" s="248"/>
      <c r="I10" s="249"/>
    </row>
    <row r="11" spans="1:9" s="23" customFormat="1" ht="13.5" customHeight="1" x14ac:dyDescent="0.2">
      <c r="A11" s="279" t="s">
        <v>8</v>
      </c>
      <c r="B11" s="250" t="s">
        <v>65</v>
      </c>
      <c r="C11" s="251"/>
      <c r="D11" s="251"/>
      <c r="E11" s="252"/>
      <c r="F11" s="243" t="s">
        <v>82</v>
      </c>
      <c r="G11" s="244"/>
      <c r="H11" s="282" t="s">
        <v>61</v>
      </c>
      <c r="I11" s="283"/>
    </row>
    <row r="12" spans="1:9" s="23" customFormat="1" ht="12.75" customHeight="1" x14ac:dyDescent="0.2">
      <c r="A12" s="279"/>
      <c r="B12" s="253"/>
      <c r="C12" s="254"/>
      <c r="D12" s="254"/>
      <c r="E12" s="255"/>
      <c r="F12" s="245"/>
      <c r="G12" s="246"/>
      <c r="H12" s="284"/>
      <c r="I12" s="285"/>
    </row>
    <row r="13" spans="1:9" ht="26.25" customHeight="1" x14ac:dyDescent="0.2">
      <c r="A13" s="279"/>
      <c r="B13" s="256"/>
      <c r="C13" s="257"/>
      <c r="D13" s="257"/>
      <c r="E13" s="258"/>
      <c r="F13" s="25" t="s">
        <v>36</v>
      </c>
      <c r="G13" s="25" t="s">
        <v>70</v>
      </c>
      <c r="H13" s="29" t="s">
        <v>28</v>
      </c>
      <c r="I13" s="29" t="s">
        <v>45</v>
      </c>
    </row>
    <row r="14" spans="1:9" x14ac:dyDescent="0.2">
      <c r="A14" s="292">
        <v>4.01</v>
      </c>
      <c r="B14" s="259" t="s">
        <v>0</v>
      </c>
      <c r="C14" s="260"/>
      <c r="D14" s="261"/>
      <c r="E14" s="43" t="s">
        <v>20</v>
      </c>
      <c r="F14" s="80"/>
      <c r="G14" s="265"/>
      <c r="H14" s="82"/>
      <c r="I14" s="280"/>
    </row>
    <row r="15" spans="1:9" x14ac:dyDescent="0.2">
      <c r="A15" s="292"/>
      <c r="B15" s="262"/>
      <c r="C15" s="263"/>
      <c r="D15" s="264"/>
      <c r="E15" s="43" t="s">
        <v>21</v>
      </c>
      <c r="F15" s="80"/>
      <c r="G15" s="266"/>
      <c r="H15" s="82"/>
      <c r="I15" s="281"/>
    </row>
    <row r="16" spans="1:9" ht="14.25" customHeight="1" x14ac:dyDescent="0.2">
      <c r="A16" s="72">
        <v>4.0199999999999996</v>
      </c>
      <c r="B16" s="238" t="s">
        <v>1</v>
      </c>
      <c r="C16" s="238"/>
      <c r="D16" s="238"/>
      <c r="E16" s="238"/>
      <c r="F16" s="1"/>
      <c r="G16" s="81"/>
      <c r="H16" s="2"/>
      <c r="I16" s="2"/>
    </row>
    <row r="17" spans="1:17" ht="25.5" customHeight="1" x14ac:dyDescent="0.2">
      <c r="A17" s="72">
        <v>4.03</v>
      </c>
      <c r="B17" s="235" t="s">
        <v>98</v>
      </c>
      <c r="C17" s="236"/>
      <c r="D17" s="236"/>
      <c r="E17" s="237"/>
      <c r="F17" s="17">
        <f>'HRSA 99-1 Page 1 of 4'!$G$18</f>
        <v>0</v>
      </c>
      <c r="G17" s="34"/>
      <c r="H17" s="79">
        <f>'HRSA 99-1 Page 1 of 4'!$H$18</f>
        <v>0</v>
      </c>
      <c r="I17" s="18">
        <f>'HRSA 99-1 Page 1 of 4'!$I$18</f>
        <v>0</v>
      </c>
    </row>
    <row r="18" spans="1:17" ht="25.5" customHeight="1" x14ac:dyDescent="0.2">
      <c r="A18" s="72">
        <v>4.04</v>
      </c>
      <c r="B18" s="234" t="s">
        <v>114</v>
      </c>
      <c r="C18" s="234"/>
      <c r="D18" s="234"/>
      <c r="E18" s="234"/>
      <c r="F18" s="27">
        <v>0</v>
      </c>
      <c r="G18" s="71"/>
      <c r="H18" s="26">
        <v>0</v>
      </c>
      <c r="I18" s="26">
        <v>0</v>
      </c>
    </row>
    <row r="19" spans="1:17" ht="25.5" customHeight="1" x14ac:dyDescent="0.2">
      <c r="A19" s="72" t="s">
        <v>92</v>
      </c>
      <c r="B19" s="234" t="s">
        <v>113</v>
      </c>
      <c r="C19" s="234"/>
      <c r="D19" s="234"/>
      <c r="E19" s="234"/>
      <c r="F19" s="27">
        <v>0</v>
      </c>
      <c r="G19" s="71"/>
      <c r="H19" s="26">
        <v>0</v>
      </c>
      <c r="I19" s="26">
        <v>0</v>
      </c>
      <c r="N19" s="242"/>
      <c r="O19" s="242"/>
      <c r="P19" s="242"/>
      <c r="Q19" s="242"/>
    </row>
    <row r="20" spans="1:17" ht="25.5" customHeight="1" x14ac:dyDescent="0.2">
      <c r="A20" s="72" t="s">
        <v>93</v>
      </c>
      <c r="B20" s="239" t="s">
        <v>109</v>
      </c>
      <c r="C20" s="240"/>
      <c r="D20" s="240"/>
      <c r="E20" s="241"/>
      <c r="F20" s="27">
        <v>0</v>
      </c>
      <c r="G20" s="71"/>
      <c r="H20" s="26">
        <v>0</v>
      </c>
      <c r="I20" s="26">
        <v>0</v>
      </c>
    </row>
    <row r="21" spans="1:17" ht="25.5" customHeight="1" x14ac:dyDescent="0.2">
      <c r="A21" s="72">
        <v>4.05</v>
      </c>
      <c r="B21" s="234" t="s">
        <v>110</v>
      </c>
      <c r="C21" s="234"/>
      <c r="D21" s="234"/>
      <c r="E21" s="234"/>
      <c r="F21" s="27">
        <v>0</v>
      </c>
      <c r="G21" s="71"/>
      <c r="H21" s="26">
        <v>0</v>
      </c>
      <c r="I21" s="26">
        <v>0</v>
      </c>
    </row>
    <row r="22" spans="1:17" ht="25.5" customHeight="1" x14ac:dyDescent="0.2">
      <c r="A22" s="72" t="s">
        <v>89</v>
      </c>
      <c r="B22" s="234" t="s">
        <v>111</v>
      </c>
      <c r="C22" s="234"/>
      <c r="D22" s="234"/>
      <c r="E22" s="234"/>
      <c r="F22" s="27">
        <v>0</v>
      </c>
      <c r="G22" s="70"/>
      <c r="H22" s="26">
        <v>0</v>
      </c>
      <c r="I22" s="26">
        <v>0</v>
      </c>
    </row>
    <row r="23" spans="1:17" ht="25.5" customHeight="1" x14ac:dyDescent="0.2">
      <c r="A23" s="72" t="s">
        <v>99</v>
      </c>
      <c r="B23" s="239" t="s">
        <v>112</v>
      </c>
      <c r="C23" s="240"/>
      <c r="D23" s="240"/>
      <c r="E23" s="241"/>
      <c r="F23" s="27">
        <v>0</v>
      </c>
      <c r="G23" s="70"/>
      <c r="H23" s="26">
        <v>0</v>
      </c>
      <c r="I23" s="26">
        <v>0</v>
      </c>
    </row>
    <row r="24" spans="1:17" ht="14.25" customHeight="1" x14ac:dyDescent="0.2">
      <c r="A24" s="72">
        <v>4.0599999999999996</v>
      </c>
      <c r="B24" s="267" t="s">
        <v>116</v>
      </c>
      <c r="C24" s="268"/>
      <c r="D24" s="268"/>
      <c r="E24" s="269"/>
      <c r="F24" s="3">
        <f>SUM((F17+F18)-(F19+F20)+(F21)+(F22+F23))</f>
        <v>0</v>
      </c>
      <c r="G24" s="91">
        <v>0</v>
      </c>
      <c r="H24" s="90">
        <f>SUM((H17+H18)-(H19+H20)+(H21)+(H22+H23))</f>
        <v>0</v>
      </c>
      <c r="I24" s="90">
        <f>SUM((I17+I18)-(I19+I20)+(I21)+(I22+I23))</f>
        <v>0</v>
      </c>
    </row>
    <row r="25" spans="1:17" ht="25.5" customHeight="1" x14ac:dyDescent="0.2">
      <c r="A25" s="72">
        <v>4.07</v>
      </c>
      <c r="B25" s="234" t="s">
        <v>9</v>
      </c>
      <c r="C25" s="234"/>
      <c r="D25" s="234"/>
      <c r="E25" s="234"/>
      <c r="F25" s="27">
        <v>0</v>
      </c>
      <c r="G25" s="33">
        <f>IF(F25&lt;=F24,0,IF(G24=0,G24,F25-F24))</f>
        <v>0</v>
      </c>
      <c r="H25" s="26">
        <v>0</v>
      </c>
      <c r="I25" s="26">
        <v>0</v>
      </c>
    </row>
    <row r="26" spans="1:17" ht="14.25" customHeight="1" x14ac:dyDescent="0.2">
      <c r="A26" s="72">
        <v>4.08</v>
      </c>
      <c r="B26" s="238" t="s">
        <v>2</v>
      </c>
      <c r="C26" s="238"/>
      <c r="D26" s="238"/>
      <c r="E26" s="238"/>
      <c r="F26" s="3">
        <f>IF(F25&lt;F24,F25,F24)</f>
        <v>0</v>
      </c>
      <c r="G26" s="3">
        <f>IF(F25&lt;=F24,0,IF(G25&lt;G24,G25,G24))</f>
        <v>0</v>
      </c>
      <c r="H26" s="4">
        <f>IF(H25&lt;H24,H25,H24)</f>
        <v>0</v>
      </c>
      <c r="I26" s="4">
        <f>IF(I25&lt;I24,I25,I24)</f>
        <v>0</v>
      </c>
    </row>
    <row r="27" spans="1:17" ht="25.5" customHeight="1" x14ac:dyDescent="0.2">
      <c r="A27" s="72">
        <v>4.09</v>
      </c>
      <c r="B27" s="234" t="s">
        <v>19</v>
      </c>
      <c r="C27" s="234"/>
      <c r="D27" s="234"/>
      <c r="E27" s="234"/>
      <c r="F27" s="27">
        <v>0</v>
      </c>
      <c r="G27" s="33">
        <f>IF(G26&lt;=0,0,G25-G28)</f>
        <v>0</v>
      </c>
      <c r="H27" s="26">
        <v>0</v>
      </c>
      <c r="I27" s="26">
        <v>0</v>
      </c>
    </row>
    <row r="28" spans="1:17" ht="25.5" customHeight="1" x14ac:dyDescent="0.2">
      <c r="A28" s="72">
        <v>4.0999999999999996</v>
      </c>
      <c r="B28" s="234" t="s">
        <v>3</v>
      </c>
      <c r="C28" s="234"/>
      <c r="D28" s="234"/>
      <c r="E28" s="234"/>
      <c r="F28" s="35">
        <v>0</v>
      </c>
      <c r="G28" s="17">
        <f>IF(G26&lt;=0,0,ROUND(G29*2,2))</f>
        <v>0</v>
      </c>
      <c r="H28" s="34">
        <v>0</v>
      </c>
      <c r="I28" s="34">
        <v>0</v>
      </c>
    </row>
    <row r="29" spans="1:17" ht="25.5" customHeight="1" x14ac:dyDescent="0.2">
      <c r="A29" s="72">
        <v>4.1100000000000003</v>
      </c>
      <c r="B29" s="234" t="s">
        <v>10</v>
      </c>
      <c r="C29" s="234"/>
      <c r="D29" s="234"/>
      <c r="E29" s="234"/>
      <c r="F29" s="17">
        <f>ROUND(F28/2,2)</f>
        <v>0</v>
      </c>
      <c r="G29" s="17">
        <f>IF(G26&lt;=0,0,G25-G30)</f>
        <v>0</v>
      </c>
      <c r="H29" s="18">
        <f>ROUND(H28/2,2)</f>
        <v>0</v>
      </c>
      <c r="I29" s="18">
        <f>ROUND(I28/2,2)</f>
        <v>0</v>
      </c>
    </row>
    <row r="30" spans="1:17" ht="14.25" customHeight="1" x14ac:dyDescent="0.2">
      <c r="A30" s="72">
        <v>4.12</v>
      </c>
      <c r="B30" s="234" t="s">
        <v>11</v>
      </c>
      <c r="C30" s="234"/>
      <c r="D30" s="234"/>
      <c r="E30" s="234"/>
      <c r="F30" s="17">
        <f>F27+F29</f>
        <v>0</v>
      </c>
      <c r="G30" s="17">
        <f>IF(G26&lt;=0,0,F30-F31)</f>
        <v>0</v>
      </c>
      <c r="H30" s="18">
        <f>H27+H29</f>
        <v>0</v>
      </c>
      <c r="I30" s="18">
        <f>I27+I29</f>
        <v>0</v>
      </c>
    </row>
    <row r="31" spans="1:17" ht="25.5" customHeight="1" x14ac:dyDescent="0.2">
      <c r="A31" s="72">
        <v>4.13</v>
      </c>
      <c r="B31" s="234" t="s">
        <v>38</v>
      </c>
      <c r="C31" s="234"/>
      <c r="D31" s="234"/>
      <c r="E31" s="234"/>
      <c r="F31" s="36">
        <f>IF(F25&lt;=F24,F30, ROUND(F24/F25*F30,2))</f>
        <v>0</v>
      </c>
      <c r="G31" s="17">
        <f>IF(G25&lt;=G24,G30, ROUND(G24/G25*G30,2))</f>
        <v>0</v>
      </c>
      <c r="H31" s="18">
        <f t="shared" ref="H31:I31" si="0">IF(H25&lt;=H24,H30, ROUND(H24/H25*H30,2))</f>
        <v>0</v>
      </c>
      <c r="I31" s="18">
        <f t="shared" si="0"/>
        <v>0</v>
      </c>
    </row>
    <row r="32" spans="1:17" ht="14.25" customHeight="1" x14ac:dyDescent="0.2">
      <c r="A32" s="72">
        <v>4.1399999999999997</v>
      </c>
      <c r="B32" s="234" t="s">
        <v>4</v>
      </c>
      <c r="C32" s="234"/>
      <c r="D32" s="234"/>
      <c r="E32" s="234"/>
      <c r="F32" s="27">
        <v>0</v>
      </c>
      <c r="G32" s="271"/>
      <c r="H32" s="26">
        <v>0</v>
      </c>
      <c r="I32" s="26">
        <v>0</v>
      </c>
    </row>
    <row r="33" spans="1:9" ht="25.5" customHeight="1" x14ac:dyDescent="0.2">
      <c r="A33" s="72">
        <v>4.1500000000000004</v>
      </c>
      <c r="B33" s="234" t="s">
        <v>5</v>
      </c>
      <c r="C33" s="234"/>
      <c r="D33" s="234"/>
      <c r="E33" s="234"/>
      <c r="F33" s="27">
        <v>0</v>
      </c>
      <c r="G33" s="272"/>
      <c r="H33" s="26">
        <v>0</v>
      </c>
      <c r="I33" s="26">
        <v>0</v>
      </c>
    </row>
    <row r="34" spans="1:9" ht="25.5" customHeight="1" x14ac:dyDescent="0.2">
      <c r="A34" s="72">
        <v>4.16</v>
      </c>
      <c r="B34" s="234" t="s">
        <v>12</v>
      </c>
      <c r="C34" s="234"/>
      <c r="D34" s="234"/>
      <c r="E34" s="234"/>
      <c r="F34" s="27">
        <v>0</v>
      </c>
      <c r="G34" s="272"/>
      <c r="H34" s="26">
        <v>0</v>
      </c>
      <c r="I34" s="26">
        <v>0</v>
      </c>
    </row>
    <row r="35" spans="1:9" ht="25.5" customHeight="1" x14ac:dyDescent="0.2">
      <c r="A35" s="72">
        <v>4.17</v>
      </c>
      <c r="B35" s="234" t="s">
        <v>13</v>
      </c>
      <c r="C35" s="234"/>
      <c r="D35" s="234"/>
      <c r="E35" s="234"/>
      <c r="F35" s="17">
        <f>ROUND(F34/2,2)</f>
        <v>0</v>
      </c>
      <c r="G35" s="272"/>
      <c r="H35" s="18">
        <f>ROUND(H34/2,2)</f>
        <v>0</v>
      </c>
      <c r="I35" s="18">
        <f>ROUND(I34/2,2)</f>
        <v>0</v>
      </c>
    </row>
    <row r="36" spans="1:9" ht="14.25" customHeight="1" x14ac:dyDescent="0.2">
      <c r="A36" s="73">
        <v>4.18</v>
      </c>
      <c r="B36" s="235" t="s">
        <v>6</v>
      </c>
      <c r="C36" s="236"/>
      <c r="D36" s="236"/>
      <c r="E36" s="237"/>
      <c r="F36" s="17">
        <f>F33+F35</f>
        <v>0</v>
      </c>
      <c r="G36" s="273"/>
      <c r="H36" s="18">
        <f>H33+H35</f>
        <v>0</v>
      </c>
      <c r="I36" s="18">
        <f>I33+I35</f>
        <v>0</v>
      </c>
    </row>
    <row r="37" spans="1:9" ht="14.25" customHeight="1" x14ac:dyDescent="0.2">
      <c r="A37" s="72">
        <v>4.1900000000000004</v>
      </c>
      <c r="B37" s="238" t="s">
        <v>18</v>
      </c>
      <c r="C37" s="238"/>
      <c r="D37" s="238"/>
      <c r="E37" s="238"/>
      <c r="F37" s="3">
        <f>ROUND(F26+F32,2)</f>
        <v>0</v>
      </c>
      <c r="G37" s="3">
        <f>IF(G26&lt;=0,0,ROUND(G26,2))</f>
        <v>0</v>
      </c>
      <c r="H37" s="4">
        <f>ROUND(H26+H32,2)</f>
        <v>0</v>
      </c>
      <c r="I37" s="4">
        <f>ROUND(I26+I32,2)</f>
        <v>0</v>
      </c>
    </row>
    <row r="38" spans="1:9" x14ac:dyDescent="0.2">
      <c r="A38" s="72">
        <v>4.2</v>
      </c>
      <c r="B38" s="238" t="s">
        <v>7</v>
      </c>
      <c r="C38" s="238"/>
      <c r="D38" s="238"/>
      <c r="E38" s="238"/>
      <c r="F38" s="3">
        <f>ROUND(F31+F36,2)</f>
        <v>0</v>
      </c>
      <c r="G38" s="3">
        <f>ROUND(G31,2)</f>
        <v>0</v>
      </c>
      <c r="H38" s="4">
        <f>ROUND(H31+H36,2)</f>
        <v>0</v>
      </c>
      <c r="I38" s="4">
        <f>ROUND(I31+I36,2)</f>
        <v>0</v>
      </c>
    </row>
    <row r="39" spans="1:9" ht="14.25" x14ac:dyDescent="0.2">
      <c r="A39" s="49"/>
      <c r="B39" s="50"/>
      <c r="C39" s="50"/>
      <c r="D39" s="50"/>
      <c r="E39" s="50"/>
      <c r="F39" s="51"/>
      <c r="G39" s="51"/>
      <c r="H39" s="51"/>
      <c r="I39" s="51"/>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1"/>
      <c r="I44" s="51"/>
    </row>
  </sheetData>
  <protectedRanges>
    <protectedRange password="C09A" sqref="F31:I31" name="Range1"/>
  </protectedRanges>
  <dataConsolidate/>
  <mergeCells count="46">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B26:E26"/>
    <mergeCell ref="B23:E23"/>
    <mergeCell ref="B22:E22"/>
    <mergeCell ref="B19:E19"/>
    <mergeCell ref="N19:Q19"/>
    <mergeCell ref="B27:E27"/>
    <mergeCell ref="B36:E36"/>
    <mergeCell ref="B38:E38"/>
    <mergeCell ref="B37:E37"/>
    <mergeCell ref="B30:E30"/>
    <mergeCell ref="B35:E35"/>
    <mergeCell ref="B32:E32"/>
    <mergeCell ref="B34:E34"/>
    <mergeCell ref="B33:E33"/>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4"/>
  <sheetViews>
    <sheetView workbookViewId="0">
      <selection activeCell="B2" sqref="B2"/>
    </sheetView>
  </sheetViews>
  <sheetFormatPr defaultRowHeight="12.75" x14ac:dyDescent="0.2"/>
  <cols>
    <col min="1" max="1" width="8.28515625" customWidth="1"/>
    <col min="2" max="5" width="14" customWidth="1"/>
    <col min="6" max="9" width="9" customWidth="1"/>
  </cols>
  <sheetData>
    <row r="1" spans="1:9" x14ac:dyDescent="0.2">
      <c r="A1" s="44" t="s">
        <v>29</v>
      </c>
      <c r="B1" s="44"/>
      <c r="C1" s="44"/>
      <c r="D1" s="44"/>
      <c r="E1" s="44"/>
      <c r="F1" s="44"/>
      <c r="G1" s="44"/>
      <c r="H1" s="270" t="s">
        <v>30</v>
      </c>
      <c r="I1" s="270"/>
    </row>
    <row r="2" spans="1:9" x14ac:dyDescent="0.2">
      <c r="A2" s="44" t="s">
        <v>31</v>
      </c>
      <c r="B2" s="44"/>
      <c r="C2" s="44"/>
      <c r="D2" s="44"/>
      <c r="E2" s="44"/>
      <c r="F2" s="44"/>
      <c r="G2" s="143" t="s">
        <v>117</v>
      </c>
      <c r="H2" s="143"/>
      <c r="I2" s="143"/>
    </row>
    <row r="3" spans="1:9" x14ac:dyDescent="0.2">
      <c r="A3" s="44"/>
      <c r="B3" s="44"/>
      <c r="C3" s="44"/>
      <c r="D3" s="44"/>
      <c r="E3" s="44"/>
      <c r="F3" s="44"/>
      <c r="G3" s="46"/>
      <c r="H3" s="46"/>
      <c r="I3" s="46"/>
    </row>
    <row r="4" spans="1:9" x14ac:dyDescent="0.2">
      <c r="A4" s="286" t="s">
        <v>23</v>
      </c>
      <c r="B4" s="287"/>
      <c r="C4" s="287"/>
      <c r="D4" s="287"/>
      <c r="E4" s="287"/>
      <c r="F4" s="287"/>
      <c r="G4" s="287"/>
      <c r="H4" s="287"/>
      <c r="I4" s="288"/>
    </row>
    <row r="5" spans="1:9" x14ac:dyDescent="0.2">
      <c r="A5" s="289"/>
      <c r="B5" s="290"/>
      <c r="C5" s="290"/>
      <c r="D5" s="290"/>
      <c r="E5" s="290"/>
      <c r="F5" s="290"/>
      <c r="G5" s="290"/>
      <c r="H5" s="290"/>
      <c r="I5" s="291"/>
    </row>
    <row r="6" spans="1:9" s="23" customFormat="1" x14ac:dyDescent="0.2">
      <c r="A6" s="215" t="s">
        <v>24</v>
      </c>
      <c r="B6" s="218"/>
      <c r="C6" s="215">
        <f>'HRSA 99-1 Page 1 of 4'!C6</f>
        <v>0</v>
      </c>
      <c r="D6" s="216"/>
      <c r="E6" s="216"/>
      <c r="F6" s="216"/>
      <c r="G6" s="216"/>
      <c r="H6" s="216"/>
      <c r="I6" s="276"/>
    </row>
    <row r="7" spans="1:9" s="23" customFormat="1" x14ac:dyDescent="0.2">
      <c r="A7" s="24" t="s">
        <v>56</v>
      </c>
      <c r="B7" s="24">
        <f>'HRSA 99-1 Page 1 of 4'!B7</f>
        <v>0</v>
      </c>
      <c r="C7" s="19" t="s">
        <v>58</v>
      </c>
      <c r="D7" s="215">
        <f>'HRSA 99-1 Page 1 of 4'!D7</f>
        <v>0</v>
      </c>
      <c r="E7" s="216"/>
      <c r="F7" s="221"/>
      <c r="G7" s="230"/>
      <c r="H7" s="24" t="s">
        <v>59</v>
      </c>
      <c r="I7" s="45">
        <f>'HRSA 99-1 Page 1 of 4'!$I$7</f>
        <v>0</v>
      </c>
    </row>
    <row r="8" spans="1:9" s="23" customFormat="1" x14ac:dyDescent="0.2">
      <c r="A8" s="274" t="s">
        <v>57</v>
      </c>
      <c r="B8" s="275"/>
      <c r="C8" s="277">
        <f>'HRSA 99-1 Page 1 of 4'!C8</f>
        <v>0</v>
      </c>
      <c r="D8" s="278"/>
      <c r="E8" s="278"/>
      <c r="F8" s="278"/>
      <c r="G8" s="278"/>
      <c r="H8" s="278"/>
      <c r="I8" s="276"/>
    </row>
    <row r="9" spans="1:9" s="23" customFormat="1" x14ac:dyDescent="0.2">
      <c r="A9" s="215" t="s">
        <v>55</v>
      </c>
      <c r="B9" s="216"/>
      <c r="C9" s="209"/>
      <c r="D9" s="20" t="s">
        <v>49</v>
      </c>
      <c r="E9" s="219" t="str">
        <f>'HRSA 99-1 Page 1 of 4'!$E$9</f>
        <v xml:space="preserve"> </v>
      </c>
      <c r="F9" s="229"/>
      <c r="G9" s="229"/>
      <c r="H9" s="229"/>
      <c r="I9" s="230"/>
    </row>
    <row r="10" spans="1:9" s="23" customFormat="1" x14ac:dyDescent="0.2">
      <c r="A10" s="215" t="s">
        <v>47</v>
      </c>
      <c r="B10" s="216"/>
      <c r="C10" s="228"/>
      <c r="D10" s="171" t="s">
        <v>50</v>
      </c>
      <c r="E10" s="172"/>
      <c r="F10" s="52"/>
      <c r="G10" s="247" t="s">
        <v>53</v>
      </c>
      <c r="H10" s="248"/>
      <c r="I10" s="249"/>
    </row>
    <row r="11" spans="1:9" s="23" customFormat="1" x14ac:dyDescent="0.2">
      <c r="A11" s="279" t="s">
        <v>8</v>
      </c>
      <c r="B11" s="250" t="s">
        <v>65</v>
      </c>
      <c r="C11" s="251"/>
      <c r="D11" s="251"/>
      <c r="E11" s="252"/>
      <c r="F11" s="243" t="s">
        <v>28</v>
      </c>
      <c r="G11" s="244"/>
      <c r="H11" s="282" t="s">
        <v>61</v>
      </c>
      <c r="I11" s="283"/>
    </row>
    <row r="12" spans="1:9" s="23" customFormat="1" x14ac:dyDescent="0.2">
      <c r="A12" s="279"/>
      <c r="B12" s="253"/>
      <c r="C12" s="254"/>
      <c r="D12" s="254"/>
      <c r="E12" s="255"/>
      <c r="F12" s="245"/>
      <c r="G12" s="246"/>
      <c r="H12" s="284"/>
      <c r="I12" s="285"/>
    </row>
    <row r="13" spans="1:9" ht="38.25" x14ac:dyDescent="0.2">
      <c r="A13" s="279"/>
      <c r="B13" s="256"/>
      <c r="C13" s="257"/>
      <c r="D13" s="257"/>
      <c r="E13" s="258"/>
      <c r="F13" s="25" t="s">
        <v>36</v>
      </c>
      <c r="G13" s="25" t="s">
        <v>70</v>
      </c>
      <c r="H13" s="25" t="s">
        <v>36</v>
      </c>
      <c r="I13" s="25" t="s">
        <v>70</v>
      </c>
    </row>
    <row r="14" spans="1:9" x14ac:dyDescent="0.2">
      <c r="A14" s="292">
        <v>4.01</v>
      </c>
      <c r="B14" s="259" t="s">
        <v>0</v>
      </c>
      <c r="C14" s="260"/>
      <c r="D14" s="261"/>
      <c r="E14" s="43" t="s">
        <v>20</v>
      </c>
      <c r="F14" s="297">
        <v>40817</v>
      </c>
      <c r="G14" s="297"/>
      <c r="H14" s="297">
        <v>40817</v>
      </c>
      <c r="I14" s="297"/>
    </row>
    <row r="15" spans="1:9" x14ac:dyDescent="0.2">
      <c r="A15" s="292"/>
      <c r="B15" s="262"/>
      <c r="C15" s="263"/>
      <c r="D15" s="264"/>
      <c r="E15" s="43" t="s">
        <v>21</v>
      </c>
      <c r="F15" s="297">
        <v>41182</v>
      </c>
      <c r="G15" s="297"/>
      <c r="H15" s="297">
        <v>41182</v>
      </c>
      <c r="I15" s="297"/>
    </row>
    <row r="16" spans="1:9" x14ac:dyDescent="0.2">
      <c r="A16" s="72">
        <v>4.0199999999999996</v>
      </c>
      <c r="B16" s="238" t="s">
        <v>1</v>
      </c>
      <c r="C16" s="238"/>
      <c r="D16" s="238"/>
      <c r="E16" s="238"/>
      <c r="F16" s="303" t="s">
        <v>107</v>
      </c>
      <c r="G16" s="303"/>
      <c r="H16" s="301" t="s">
        <v>106</v>
      </c>
      <c r="I16" s="302"/>
    </row>
    <row r="17" spans="1:17" ht="25.5" customHeight="1" x14ac:dyDescent="0.2">
      <c r="A17" s="72">
        <v>4.03</v>
      </c>
      <c r="B17" s="235" t="s">
        <v>98</v>
      </c>
      <c r="C17" s="236"/>
      <c r="D17" s="236"/>
      <c r="E17" s="237"/>
      <c r="F17" s="17">
        <f>'HRSA 99-1 Page 1 of 4'!$H$18</f>
        <v>0</v>
      </c>
      <c r="G17" s="34"/>
      <c r="H17" s="76">
        <f>'HRSA 99-1 Page 1 of 4'!$I$18</f>
        <v>0</v>
      </c>
      <c r="I17" s="298"/>
    </row>
    <row r="18" spans="1:17" ht="25.5" customHeight="1" x14ac:dyDescent="0.2">
      <c r="A18" s="72">
        <v>4.04</v>
      </c>
      <c r="B18" s="234" t="s">
        <v>108</v>
      </c>
      <c r="C18" s="234"/>
      <c r="D18" s="234"/>
      <c r="E18" s="234"/>
      <c r="F18" s="27">
        <v>0</v>
      </c>
      <c r="G18" s="71"/>
      <c r="H18" s="69">
        <v>0</v>
      </c>
      <c r="I18" s="299"/>
    </row>
    <row r="19" spans="1:17" ht="25.5" customHeight="1" x14ac:dyDescent="0.2">
      <c r="A19" s="72" t="s">
        <v>92</v>
      </c>
      <c r="B19" s="234" t="s">
        <v>113</v>
      </c>
      <c r="C19" s="234"/>
      <c r="D19" s="234"/>
      <c r="E19" s="234"/>
      <c r="F19" s="27">
        <v>0</v>
      </c>
      <c r="G19" s="71"/>
      <c r="H19" s="69">
        <v>0</v>
      </c>
      <c r="I19" s="299"/>
      <c r="N19" s="242"/>
      <c r="O19" s="242"/>
      <c r="P19" s="242"/>
      <c r="Q19" s="242"/>
    </row>
    <row r="20" spans="1:17" ht="25.5" customHeight="1" x14ac:dyDescent="0.2">
      <c r="A20" s="72" t="s">
        <v>93</v>
      </c>
      <c r="B20" s="239" t="s">
        <v>109</v>
      </c>
      <c r="C20" s="240"/>
      <c r="D20" s="240"/>
      <c r="E20" s="241"/>
      <c r="F20" s="27">
        <v>0</v>
      </c>
      <c r="G20" s="71"/>
      <c r="H20" s="69">
        <v>0</v>
      </c>
      <c r="I20" s="299"/>
    </row>
    <row r="21" spans="1:17" ht="25.5" customHeight="1" x14ac:dyDescent="0.2">
      <c r="A21" s="72">
        <v>4.05</v>
      </c>
      <c r="B21" s="234" t="s">
        <v>110</v>
      </c>
      <c r="C21" s="234"/>
      <c r="D21" s="234"/>
      <c r="E21" s="234"/>
      <c r="F21" s="27">
        <v>0</v>
      </c>
      <c r="G21" s="71"/>
      <c r="H21" s="69">
        <v>0</v>
      </c>
      <c r="I21" s="299"/>
    </row>
    <row r="22" spans="1:17" ht="25.5" customHeight="1" x14ac:dyDescent="0.2">
      <c r="A22" s="72" t="s">
        <v>89</v>
      </c>
      <c r="B22" s="234" t="s">
        <v>111</v>
      </c>
      <c r="C22" s="234"/>
      <c r="D22" s="234"/>
      <c r="E22" s="234"/>
      <c r="F22" s="27">
        <v>0</v>
      </c>
      <c r="G22" s="70"/>
      <c r="H22" s="69">
        <v>0</v>
      </c>
      <c r="I22" s="299"/>
    </row>
    <row r="23" spans="1:17" ht="25.5" customHeight="1" x14ac:dyDescent="0.2">
      <c r="A23" s="72" t="s">
        <v>99</v>
      </c>
      <c r="B23" s="239" t="s">
        <v>112</v>
      </c>
      <c r="C23" s="240"/>
      <c r="D23" s="240"/>
      <c r="E23" s="241"/>
      <c r="F23" s="27">
        <v>0</v>
      </c>
      <c r="G23" s="70"/>
      <c r="H23" s="69">
        <v>0</v>
      </c>
      <c r="I23" s="300"/>
    </row>
    <row r="24" spans="1:17" ht="24.75" customHeight="1" x14ac:dyDescent="0.2">
      <c r="A24" s="72">
        <v>4.0599999999999996</v>
      </c>
      <c r="B24" s="267" t="s">
        <v>116</v>
      </c>
      <c r="C24" s="268"/>
      <c r="D24" s="268"/>
      <c r="E24" s="269"/>
      <c r="F24" s="3">
        <f>SUM((F17+F18)-(F19+F20)+(F21)+(F22+F23))</f>
        <v>0</v>
      </c>
      <c r="G24" s="91">
        <v>0</v>
      </c>
      <c r="H24" s="3">
        <f t="shared" ref="H24" si="0">SUM((H17+H18)-(H19+H20)+(H21)+(H22+H23))</f>
        <v>0</v>
      </c>
      <c r="I24" s="3">
        <v>0</v>
      </c>
    </row>
    <row r="25" spans="1:17" ht="25.5" customHeight="1" x14ac:dyDescent="0.2">
      <c r="A25" s="72">
        <v>4.07</v>
      </c>
      <c r="B25" s="234" t="s">
        <v>9</v>
      </c>
      <c r="C25" s="234"/>
      <c r="D25" s="234"/>
      <c r="E25" s="234"/>
      <c r="F25" s="27">
        <v>0</v>
      </c>
      <c r="G25" s="77">
        <f>IF(F25&lt;=F24,0,IF(G24=0,G24,F25-F24))</f>
        <v>0</v>
      </c>
      <c r="H25" s="69">
        <v>0</v>
      </c>
      <c r="I25" s="74">
        <f>IF(H25&lt;=H24,0,IF(I24=0,I24,H25-H24))</f>
        <v>0</v>
      </c>
    </row>
    <row r="26" spans="1:17" ht="14.25" customHeight="1" x14ac:dyDescent="0.2">
      <c r="A26" s="72">
        <v>4.08</v>
      </c>
      <c r="B26" s="238" t="s">
        <v>2</v>
      </c>
      <c r="C26" s="238"/>
      <c r="D26" s="238"/>
      <c r="E26" s="238"/>
      <c r="F26" s="3">
        <f>IF(F25&lt;F24,F25,F24)</f>
        <v>0</v>
      </c>
      <c r="G26" s="78">
        <f>IF(F25&lt;=F24,0,IF(G25&lt;G24,G25,G24))</f>
        <v>0</v>
      </c>
      <c r="H26" s="3">
        <f>IF(H25&lt;H24,H25,H24)</f>
        <v>0</v>
      </c>
      <c r="I26" s="75">
        <f>IF(H25&lt;=H24,0,IF(I25&lt;I24,I25,I24))</f>
        <v>0</v>
      </c>
    </row>
    <row r="27" spans="1:17" ht="25.5" customHeight="1" x14ac:dyDescent="0.2">
      <c r="A27" s="72">
        <v>4.09</v>
      </c>
      <c r="B27" s="234" t="s">
        <v>19</v>
      </c>
      <c r="C27" s="234"/>
      <c r="D27" s="234"/>
      <c r="E27" s="234"/>
      <c r="F27" s="27">
        <v>0</v>
      </c>
      <c r="G27" s="77">
        <f>IF(G26&lt;=0,0,G25-G28)</f>
        <v>0</v>
      </c>
      <c r="H27" s="69">
        <v>0</v>
      </c>
      <c r="I27" s="74">
        <f>IF(I26&lt;=0,0,I25-I28)</f>
        <v>0</v>
      </c>
    </row>
    <row r="28" spans="1:17" ht="25.5" customHeight="1" x14ac:dyDescent="0.2">
      <c r="A28" s="72">
        <v>4.0999999999999996</v>
      </c>
      <c r="B28" s="234" t="s">
        <v>3</v>
      </c>
      <c r="C28" s="234"/>
      <c r="D28" s="234"/>
      <c r="E28" s="234"/>
      <c r="F28" s="35">
        <v>0</v>
      </c>
      <c r="G28" s="77">
        <f>IF(G26&lt;=0,0,ROUND(G29*2,2))</f>
        <v>0</v>
      </c>
      <c r="H28" s="35">
        <v>0</v>
      </c>
      <c r="I28" s="76">
        <f>IF(I26&lt;=0,0,ROUND(I29*2,2))</f>
        <v>0</v>
      </c>
    </row>
    <row r="29" spans="1:17" ht="25.5" customHeight="1" x14ac:dyDescent="0.2">
      <c r="A29" s="72">
        <v>4.1100000000000003</v>
      </c>
      <c r="B29" s="234" t="s">
        <v>10</v>
      </c>
      <c r="C29" s="234"/>
      <c r="D29" s="234"/>
      <c r="E29" s="234"/>
      <c r="F29" s="17">
        <f>ROUND(F28/2,2)</f>
        <v>0</v>
      </c>
      <c r="G29" s="77">
        <f>IF(G26&lt;=0,0,G25-G30)</f>
        <v>0</v>
      </c>
      <c r="H29" s="17">
        <f>ROUND(H28/2,2)</f>
        <v>0</v>
      </c>
      <c r="I29" s="17">
        <f>IF(I26&lt;=0,0,I25-I30)</f>
        <v>0</v>
      </c>
    </row>
    <row r="30" spans="1:17" ht="14.25" customHeight="1" x14ac:dyDescent="0.2">
      <c r="A30" s="72">
        <v>4.12</v>
      </c>
      <c r="B30" s="234" t="s">
        <v>11</v>
      </c>
      <c r="C30" s="234"/>
      <c r="D30" s="234"/>
      <c r="E30" s="234"/>
      <c r="F30" s="17">
        <f>F27+F29</f>
        <v>0</v>
      </c>
      <c r="G30" s="77">
        <f>IF(G26&lt;=0,0,F30-F31)</f>
        <v>0</v>
      </c>
      <c r="H30" s="17">
        <f>H27+H29</f>
        <v>0</v>
      </c>
      <c r="I30" s="17">
        <f>IF(I26&lt;=0,0,H30-H31)</f>
        <v>0</v>
      </c>
    </row>
    <row r="31" spans="1:17" ht="25.5" customHeight="1" x14ac:dyDescent="0.2">
      <c r="A31" s="72">
        <v>4.13</v>
      </c>
      <c r="B31" s="234" t="s">
        <v>38</v>
      </c>
      <c r="C31" s="234"/>
      <c r="D31" s="234"/>
      <c r="E31" s="234"/>
      <c r="F31" s="36">
        <f>IF(F25&lt;=F24,F30, ROUND(F24/F25*F30,2))</f>
        <v>0</v>
      </c>
      <c r="G31" s="77">
        <f>IF(G25&lt;=G24,G30, ROUND(G24/G25*G30,2))</f>
        <v>0</v>
      </c>
      <c r="H31" s="17">
        <f t="shared" ref="H31" si="1">IF(H25&lt;=H24,H30, ROUND(H24/H25*H30,2))</f>
        <v>0</v>
      </c>
      <c r="I31" s="17">
        <f>IF(I25&lt;=I24,I30, ROUND(I24/I25*I30,2))</f>
        <v>0</v>
      </c>
    </row>
    <row r="32" spans="1:17" ht="14.25" customHeight="1" x14ac:dyDescent="0.2">
      <c r="A32" s="72">
        <v>4.1399999999999997</v>
      </c>
      <c r="B32" s="234" t="s">
        <v>4</v>
      </c>
      <c r="C32" s="234"/>
      <c r="D32" s="234"/>
      <c r="E32" s="234"/>
      <c r="F32" s="27">
        <v>0</v>
      </c>
      <c r="G32" s="296"/>
      <c r="H32" s="69">
        <v>0</v>
      </c>
      <c r="I32" s="293"/>
    </row>
    <row r="33" spans="1:9" x14ac:dyDescent="0.2">
      <c r="A33" s="72">
        <v>4.1500000000000004</v>
      </c>
      <c r="B33" s="234" t="s">
        <v>5</v>
      </c>
      <c r="C33" s="234"/>
      <c r="D33" s="234"/>
      <c r="E33" s="234"/>
      <c r="F33" s="27">
        <v>0</v>
      </c>
      <c r="G33" s="272"/>
      <c r="H33" s="69">
        <v>0</v>
      </c>
      <c r="I33" s="294"/>
    </row>
    <row r="34" spans="1:9" x14ac:dyDescent="0.2">
      <c r="A34" s="72">
        <v>4.16</v>
      </c>
      <c r="B34" s="234" t="s">
        <v>12</v>
      </c>
      <c r="C34" s="234"/>
      <c r="D34" s="234"/>
      <c r="E34" s="234"/>
      <c r="F34" s="27">
        <v>0</v>
      </c>
      <c r="G34" s="272"/>
      <c r="H34" s="69">
        <v>0</v>
      </c>
      <c r="I34" s="294"/>
    </row>
    <row r="35" spans="1:9" x14ac:dyDescent="0.2">
      <c r="A35" s="72">
        <v>4.17</v>
      </c>
      <c r="B35" s="234" t="s">
        <v>13</v>
      </c>
      <c r="C35" s="234"/>
      <c r="D35" s="234"/>
      <c r="E35" s="234"/>
      <c r="F35" s="17">
        <f>ROUND(F34/2,2)</f>
        <v>0</v>
      </c>
      <c r="G35" s="272"/>
      <c r="H35" s="17">
        <f>ROUND(H34/2,2)</f>
        <v>0</v>
      </c>
      <c r="I35" s="294"/>
    </row>
    <row r="36" spans="1:9" x14ac:dyDescent="0.2">
      <c r="A36" s="73">
        <v>4.18</v>
      </c>
      <c r="B36" s="235" t="s">
        <v>6</v>
      </c>
      <c r="C36" s="236"/>
      <c r="D36" s="236"/>
      <c r="E36" s="237"/>
      <c r="F36" s="17">
        <f>F33+F35</f>
        <v>0</v>
      </c>
      <c r="G36" s="273"/>
      <c r="H36" s="17">
        <f>H33+H35</f>
        <v>0</v>
      </c>
      <c r="I36" s="295"/>
    </row>
    <row r="37" spans="1:9" x14ac:dyDescent="0.2">
      <c r="A37" s="72">
        <v>4.1900000000000004</v>
      </c>
      <c r="B37" s="238" t="s">
        <v>18</v>
      </c>
      <c r="C37" s="238"/>
      <c r="D37" s="238"/>
      <c r="E37" s="238"/>
      <c r="F37" s="3">
        <f>ROUND(F26+F32,2)</f>
        <v>0</v>
      </c>
      <c r="G37" s="78">
        <f>IF(G26&lt;=0,0,ROUND(G26,2))</f>
        <v>0</v>
      </c>
      <c r="H37" s="3">
        <f>ROUND(H26+H32,2)</f>
        <v>0</v>
      </c>
      <c r="I37" s="3">
        <f>ROUND(I26+I32,2)</f>
        <v>0</v>
      </c>
    </row>
    <row r="38" spans="1:9" x14ac:dyDescent="0.2">
      <c r="A38" s="72">
        <v>4.2</v>
      </c>
      <c r="B38" s="238" t="s">
        <v>7</v>
      </c>
      <c r="C38" s="238"/>
      <c r="D38" s="238"/>
      <c r="E38" s="238"/>
      <c r="F38" s="3">
        <f>ROUND(F31+F36,2)</f>
        <v>0</v>
      </c>
      <c r="G38" s="78">
        <f>ROUND(G31,2)</f>
        <v>0</v>
      </c>
      <c r="H38" s="3">
        <f>ROUND(H31+H36,2)</f>
        <v>0</v>
      </c>
      <c r="I38" s="3">
        <f>ROUND(I31+I36,2)</f>
        <v>0</v>
      </c>
    </row>
    <row r="39" spans="1:9" ht="14.25" x14ac:dyDescent="0.2">
      <c r="A39" s="49"/>
      <c r="B39" s="50"/>
      <c r="C39" s="50"/>
      <c r="D39" s="50"/>
      <c r="E39" s="50"/>
      <c r="F39" s="51"/>
      <c r="G39" s="51"/>
      <c r="H39" s="51"/>
      <c r="I39" s="51"/>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1"/>
      <c r="I44" s="51"/>
    </row>
  </sheetData>
  <protectedRanges>
    <protectedRange password="C09A" sqref="F31:I31" name="Range1_2"/>
  </protectedRanges>
  <mergeCells count="52">
    <mergeCell ref="D7:G7"/>
    <mergeCell ref="H1:I1"/>
    <mergeCell ref="G2:I2"/>
    <mergeCell ref="A4:I5"/>
    <mergeCell ref="A6:B6"/>
    <mergeCell ref="C6:I6"/>
    <mergeCell ref="A8:B8"/>
    <mergeCell ref="C8:I8"/>
    <mergeCell ref="A9:C9"/>
    <mergeCell ref="E9:I9"/>
    <mergeCell ref="A10:C10"/>
    <mergeCell ref="D10:E10"/>
    <mergeCell ref="G10:I10"/>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B37:E37"/>
    <mergeCell ref="B38:E38"/>
    <mergeCell ref="B26:E26"/>
    <mergeCell ref="B27:E27"/>
    <mergeCell ref="B28:E28"/>
    <mergeCell ref="B29:E29"/>
    <mergeCell ref="B30:E30"/>
    <mergeCell ref="B32:E32"/>
    <mergeCell ref="B33:E33"/>
    <mergeCell ref="B34:E34"/>
    <mergeCell ref="B35:E35"/>
    <mergeCell ref="B36:E36"/>
    <mergeCell ref="B18:E18"/>
    <mergeCell ref="B19:E19"/>
    <mergeCell ref="I32:I36"/>
    <mergeCell ref="B22:E22"/>
    <mergeCell ref="B23:E23"/>
    <mergeCell ref="B24:E24"/>
    <mergeCell ref="B25:E25"/>
    <mergeCell ref="B31:E31"/>
    <mergeCell ref="B20:E20"/>
    <mergeCell ref="B21:E21"/>
    <mergeCell ref="G32:G3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topLeftCell="A9" workbookViewId="0">
      <selection activeCell="A41" sqref="A1:H41"/>
    </sheetView>
  </sheetViews>
  <sheetFormatPr defaultRowHeight="11.25" x14ac:dyDescent="0.2"/>
  <cols>
    <col min="1" max="1" width="9.140625" style="93"/>
    <col min="2" max="4" width="13.28515625" style="93" customWidth="1"/>
    <col min="5" max="5" width="16.28515625" style="93" customWidth="1"/>
    <col min="6" max="6" width="13.7109375" style="93" customWidth="1"/>
    <col min="7" max="7" width="9.42578125" style="93" customWidth="1"/>
    <col min="8" max="8" width="8.28515625" style="93" customWidth="1"/>
    <col min="9" max="16384" width="9.140625" style="93"/>
  </cols>
  <sheetData>
    <row r="1" spans="1:8" x14ac:dyDescent="0.2">
      <c r="A1" s="92" t="s">
        <v>29</v>
      </c>
      <c r="B1" s="92"/>
      <c r="C1" s="92"/>
      <c r="D1" s="92"/>
      <c r="E1" s="92"/>
      <c r="F1" s="92"/>
      <c r="G1" s="328" t="s">
        <v>30</v>
      </c>
      <c r="H1" s="328"/>
    </row>
    <row r="2" spans="1:8" x14ac:dyDescent="0.2">
      <c r="A2" s="92" t="s">
        <v>31</v>
      </c>
      <c r="B2" s="92"/>
      <c r="C2" s="92"/>
      <c r="D2" s="92"/>
      <c r="E2" s="92"/>
      <c r="F2" s="328" t="s">
        <v>117</v>
      </c>
      <c r="G2" s="328"/>
      <c r="H2" s="328"/>
    </row>
    <row r="3" spans="1:8" ht="8.25" customHeight="1" x14ac:dyDescent="0.2">
      <c r="A3" s="92"/>
      <c r="B3" s="92"/>
      <c r="C3" s="92"/>
      <c r="D3" s="92"/>
      <c r="E3" s="92"/>
      <c r="F3" s="94"/>
      <c r="G3" s="94"/>
      <c r="H3" s="94"/>
    </row>
    <row r="4" spans="1:8" ht="12.75" customHeight="1" x14ac:dyDescent="0.2">
      <c r="A4" s="339" t="s">
        <v>23</v>
      </c>
      <c r="B4" s="340"/>
      <c r="C4" s="340"/>
      <c r="D4" s="340"/>
      <c r="E4" s="340"/>
      <c r="F4" s="340"/>
      <c r="G4" s="340"/>
      <c r="H4" s="341"/>
    </row>
    <row r="5" spans="1:8" ht="9.75" customHeight="1" x14ac:dyDescent="0.2">
      <c r="A5" s="342"/>
      <c r="B5" s="343"/>
      <c r="C5" s="343"/>
      <c r="D5" s="343"/>
      <c r="E5" s="343"/>
      <c r="F5" s="343"/>
      <c r="G5" s="343"/>
      <c r="H5" s="344"/>
    </row>
    <row r="6" spans="1:8" x14ac:dyDescent="0.2">
      <c r="A6" s="308" t="s">
        <v>24</v>
      </c>
      <c r="B6" s="330"/>
      <c r="C6" s="308">
        <f>'HRSA 99-1 Page 1 of 4'!C6</f>
        <v>0</v>
      </c>
      <c r="D6" s="309"/>
      <c r="E6" s="309"/>
      <c r="F6" s="309"/>
      <c r="G6" s="309"/>
      <c r="H6" s="329"/>
    </row>
    <row r="7" spans="1:8" x14ac:dyDescent="0.2">
      <c r="A7" s="95" t="s">
        <v>56</v>
      </c>
      <c r="B7" s="95">
        <f>'HRSA 99-1 Page 1 of 4'!B7</f>
        <v>0</v>
      </c>
      <c r="C7" s="95" t="s">
        <v>58</v>
      </c>
      <c r="D7" s="308">
        <f>'HRSA 99-1 Page 1 of 4'!D7</f>
        <v>0</v>
      </c>
      <c r="E7" s="309"/>
      <c r="F7" s="338"/>
      <c r="G7" s="95" t="s">
        <v>59</v>
      </c>
      <c r="H7" s="95">
        <f>'HRSA 99-1 Page 1 of 4'!J7</f>
        <v>0</v>
      </c>
    </row>
    <row r="8" spans="1:8" x14ac:dyDescent="0.2">
      <c r="A8" s="311" t="s">
        <v>57</v>
      </c>
      <c r="B8" s="312"/>
      <c r="C8" s="345">
        <f>'HRSA 99-1 Page 1 of 4'!C8</f>
        <v>0</v>
      </c>
      <c r="D8" s="346"/>
      <c r="E8" s="346"/>
      <c r="F8" s="346"/>
      <c r="G8" s="346"/>
      <c r="H8" s="329"/>
    </row>
    <row r="9" spans="1:8" x14ac:dyDescent="0.2">
      <c r="A9" s="308" t="s">
        <v>55</v>
      </c>
      <c r="B9" s="309"/>
      <c r="C9" s="310"/>
      <c r="D9" s="96" t="s">
        <v>49</v>
      </c>
      <c r="E9" s="347" t="str">
        <f>'HRSA 99-1 Page 1 of 4'!$E$9</f>
        <v xml:space="preserve"> </v>
      </c>
      <c r="F9" s="348"/>
      <c r="G9" s="348"/>
      <c r="H9" s="338"/>
    </row>
    <row r="10" spans="1:8" x14ac:dyDescent="0.2">
      <c r="A10" s="308" t="s">
        <v>48</v>
      </c>
      <c r="B10" s="309"/>
      <c r="C10" s="338"/>
      <c r="D10" s="349" t="s">
        <v>54</v>
      </c>
      <c r="E10" s="350"/>
      <c r="F10" s="313" t="s">
        <v>51</v>
      </c>
      <c r="G10" s="314"/>
      <c r="H10" s="315"/>
    </row>
    <row r="11" spans="1:8" ht="12.75" customHeight="1" x14ac:dyDescent="0.2">
      <c r="A11" s="336" t="s">
        <v>39</v>
      </c>
      <c r="B11" s="337" t="s">
        <v>40</v>
      </c>
      <c r="C11" s="337"/>
      <c r="D11" s="337"/>
      <c r="E11" s="337"/>
      <c r="F11" s="331" t="s">
        <v>27</v>
      </c>
      <c r="G11" s="332" t="s">
        <v>62</v>
      </c>
      <c r="H11" s="333"/>
    </row>
    <row r="12" spans="1:8" x14ac:dyDescent="0.2">
      <c r="A12" s="336"/>
      <c r="B12" s="337"/>
      <c r="C12" s="337"/>
      <c r="D12" s="337"/>
      <c r="E12" s="337"/>
      <c r="F12" s="331"/>
      <c r="G12" s="334"/>
      <c r="H12" s="335"/>
    </row>
    <row r="13" spans="1:8" ht="21" customHeight="1" x14ac:dyDescent="0.2">
      <c r="A13" s="336"/>
      <c r="B13" s="337"/>
      <c r="C13" s="337"/>
      <c r="D13" s="337"/>
      <c r="E13" s="337"/>
      <c r="F13" s="97" t="s">
        <v>67</v>
      </c>
      <c r="G13" s="98" t="s">
        <v>43</v>
      </c>
      <c r="H13" s="98" t="s">
        <v>44</v>
      </c>
    </row>
    <row r="14" spans="1:8" x14ac:dyDescent="0.2">
      <c r="A14" s="317">
        <v>5.01</v>
      </c>
      <c r="B14" s="318" t="s">
        <v>0</v>
      </c>
      <c r="C14" s="319"/>
      <c r="D14" s="320"/>
      <c r="E14" s="43" t="s">
        <v>20</v>
      </c>
      <c r="F14" s="80">
        <v>40087</v>
      </c>
      <c r="G14" s="82">
        <v>40087</v>
      </c>
      <c r="H14" s="280"/>
    </row>
    <row r="15" spans="1:8" x14ac:dyDescent="0.2">
      <c r="A15" s="317"/>
      <c r="B15" s="321"/>
      <c r="C15" s="322"/>
      <c r="D15" s="323"/>
      <c r="E15" s="43" t="s">
        <v>21</v>
      </c>
      <c r="F15" s="80">
        <v>40451</v>
      </c>
      <c r="G15" s="82">
        <v>40451</v>
      </c>
      <c r="H15" s="316"/>
    </row>
    <row r="16" spans="1:8" x14ac:dyDescent="0.2">
      <c r="A16" s="99">
        <v>5.0199999999999996</v>
      </c>
      <c r="B16" s="324" t="s">
        <v>1</v>
      </c>
      <c r="C16" s="324"/>
      <c r="D16" s="324"/>
      <c r="E16" s="324"/>
      <c r="F16" s="100" t="s">
        <v>115</v>
      </c>
      <c r="G16" s="101" t="s">
        <v>115</v>
      </c>
      <c r="H16" s="101" t="s">
        <v>115</v>
      </c>
    </row>
    <row r="17" spans="1:8" ht="23.25" customHeight="1" x14ac:dyDescent="0.2">
      <c r="A17" s="99">
        <v>5.03</v>
      </c>
      <c r="B17" s="325" t="s">
        <v>98</v>
      </c>
      <c r="C17" s="326"/>
      <c r="D17" s="326"/>
      <c r="E17" s="327"/>
      <c r="F17" s="102">
        <f>'HRSA 99-1 Page 1 of 4'!$G$18</f>
        <v>0</v>
      </c>
      <c r="G17" s="103">
        <f>'HRSA 99-1 Page 1 of 4'!$H$18</f>
        <v>0</v>
      </c>
      <c r="H17" s="104">
        <f>'HRSA 99-1 Page 1 of 4'!$I$18</f>
        <v>0</v>
      </c>
    </row>
    <row r="18" spans="1:8" ht="23.25" customHeight="1" x14ac:dyDescent="0.2">
      <c r="A18" s="99">
        <v>5.04</v>
      </c>
      <c r="B18" s="304" t="s">
        <v>119</v>
      </c>
      <c r="C18" s="304"/>
      <c r="D18" s="304"/>
      <c r="E18" s="304"/>
      <c r="F18" s="105">
        <v>0</v>
      </c>
      <c r="G18" s="106">
        <v>0</v>
      </c>
      <c r="H18" s="106">
        <v>0</v>
      </c>
    </row>
    <row r="19" spans="1:8" ht="23.25" customHeight="1" x14ac:dyDescent="0.2">
      <c r="A19" s="99" t="s">
        <v>94</v>
      </c>
      <c r="B19" s="304" t="s">
        <v>120</v>
      </c>
      <c r="C19" s="304"/>
      <c r="D19" s="304"/>
      <c r="E19" s="304"/>
      <c r="F19" s="105">
        <v>0</v>
      </c>
      <c r="G19" s="106">
        <v>0</v>
      </c>
      <c r="H19" s="106">
        <v>0</v>
      </c>
    </row>
    <row r="20" spans="1:8" ht="23.25" customHeight="1" x14ac:dyDescent="0.2">
      <c r="A20" s="99" t="s">
        <v>95</v>
      </c>
      <c r="B20" s="305" t="s">
        <v>121</v>
      </c>
      <c r="C20" s="306"/>
      <c r="D20" s="306"/>
      <c r="E20" s="307"/>
      <c r="F20" s="105">
        <v>0</v>
      </c>
      <c r="G20" s="106">
        <v>0</v>
      </c>
      <c r="H20" s="106">
        <v>0</v>
      </c>
    </row>
    <row r="21" spans="1:8" ht="23.25" customHeight="1" x14ac:dyDescent="0.2">
      <c r="A21" s="99">
        <v>5.05</v>
      </c>
      <c r="B21" s="304" t="s">
        <v>122</v>
      </c>
      <c r="C21" s="304"/>
      <c r="D21" s="304"/>
      <c r="E21" s="304"/>
      <c r="F21" s="105">
        <v>0</v>
      </c>
      <c r="G21" s="106">
        <v>0</v>
      </c>
      <c r="H21" s="106">
        <v>0</v>
      </c>
    </row>
    <row r="22" spans="1:8" ht="23.25" customHeight="1" x14ac:dyDescent="0.2">
      <c r="A22" s="99" t="s">
        <v>90</v>
      </c>
      <c r="B22" s="304" t="s">
        <v>123</v>
      </c>
      <c r="C22" s="304"/>
      <c r="D22" s="304"/>
      <c r="E22" s="304"/>
      <c r="F22" s="105">
        <v>0</v>
      </c>
      <c r="G22" s="106">
        <v>0</v>
      </c>
      <c r="H22" s="106">
        <v>0</v>
      </c>
    </row>
    <row r="23" spans="1:8" ht="23.25" customHeight="1" x14ac:dyDescent="0.2">
      <c r="A23" s="99" t="s">
        <v>101</v>
      </c>
      <c r="B23" s="305" t="s">
        <v>124</v>
      </c>
      <c r="C23" s="306"/>
      <c r="D23" s="306"/>
      <c r="E23" s="307"/>
      <c r="F23" s="105">
        <v>0</v>
      </c>
      <c r="G23" s="107">
        <v>0</v>
      </c>
      <c r="H23" s="107">
        <v>0</v>
      </c>
    </row>
    <row r="24" spans="1:8" ht="15.75" customHeight="1" x14ac:dyDescent="0.2">
      <c r="A24" s="99">
        <v>5.0599999999999996</v>
      </c>
      <c r="B24" s="305" t="s">
        <v>125</v>
      </c>
      <c r="C24" s="306"/>
      <c r="D24" s="306"/>
      <c r="E24" s="307"/>
      <c r="F24" s="108">
        <f>SUM((F17+F18)-(F19+F20)+(F21)+(F22+F23))</f>
        <v>0</v>
      </c>
      <c r="G24" s="109">
        <f t="shared" ref="G24:H24" si="0">SUM((G17+G18)-(G19+G20)+(G21)+(G22+G23))</f>
        <v>0</v>
      </c>
      <c r="H24" s="109">
        <f t="shared" si="0"/>
        <v>0</v>
      </c>
    </row>
    <row r="25" spans="1:8" ht="11.25" customHeight="1" x14ac:dyDescent="0.2">
      <c r="A25" s="99">
        <v>5.07</v>
      </c>
      <c r="B25" s="304" t="s">
        <v>9</v>
      </c>
      <c r="C25" s="304"/>
      <c r="D25" s="304"/>
      <c r="E25" s="304"/>
      <c r="F25" s="105">
        <v>0</v>
      </c>
      <c r="G25" s="106">
        <v>0</v>
      </c>
      <c r="H25" s="106">
        <v>0</v>
      </c>
    </row>
    <row r="26" spans="1:8" ht="12.75" customHeight="1" x14ac:dyDescent="0.2">
      <c r="A26" s="99">
        <v>5.08</v>
      </c>
      <c r="B26" s="324" t="s">
        <v>102</v>
      </c>
      <c r="C26" s="324"/>
      <c r="D26" s="324"/>
      <c r="E26" s="324"/>
      <c r="F26" s="108">
        <f>IF(F25&lt;F24,F25,F24)</f>
        <v>0</v>
      </c>
      <c r="G26" s="110">
        <f t="shared" ref="G26:H26" si="1">IF(G25&lt;G24,G25,G24)</f>
        <v>0</v>
      </c>
      <c r="H26" s="110">
        <f t="shared" si="1"/>
        <v>0</v>
      </c>
    </row>
    <row r="27" spans="1:8" ht="22.5" customHeight="1" x14ac:dyDescent="0.2">
      <c r="A27" s="99">
        <v>5.09</v>
      </c>
      <c r="B27" s="304" t="s">
        <v>19</v>
      </c>
      <c r="C27" s="304"/>
      <c r="D27" s="304"/>
      <c r="E27" s="304"/>
      <c r="F27" s="105">
        <v>0</v>
      </c>
      <c r="G27" s="106">
        <v>0</v>
      </c>
      <c r="H27" s="106">
        <v>0</v>
      </c>
    </row>
    <row r="28" spans="1:8" ht="22.5" customHeight="1" x14ac:dyDescent="0.2">
      <c r="A28" s="99">
        <v>5.0999999999999996</v>
      </c>
      <c r="B28" s="304" t="s">
        <v>3</v>
      </c>
      <c r="C28" s="304"/>
      <c r="D28" s="304"/>
      <c r="E28" s="304"/>
      <c r="F28" s="111">
        <v>0</v>
      </c>
      <c r="G28" s="112">
        <v>0</v>
      </c>
      <c r="H28" s="112">
        <v>0</v>
      </c>
    </row>
    <row r="29" spans="1:8" ht="22.5" customHeight="1" x14ac:dyDescent="0.2">
      <c r="A29" s="99">
        <v>5.1100000000000003</v>
      </c>
      <c r="B29" s="304" t="s">
        <v>10</v>
      </c>
      <c r="C29" s="304"/>
      <c r="D29" s="304"/>
      <c r="E29" s="304"/>
      <c r="F29" s="102">
        <f>ROUND(F28/2,2)</f>
        <v>0</v>
      </c>
      <c r="G29" s="104">
        <f>ROUND(G28/2,2)</f>
        <v>0</v>
      </c>
      <c r="H29" s="104">
        <f>ROUND(H28/2,2)</f>
        <v>0</v>
      </c>
    </row>
    <row r="30" spans="1:8" ht="14.25" customHeight="1" x14ac:dyDescent="0.2">
      <c r="A30" s="99">
        <v>5.12</v>
      </c>
      <c r="B30" s="304" t="s">
        <v>11</v>
      </c>
      <c r="C30" s="304"/>
      <c r="D30" s="304"/>
      <c r="E30" s="304"/>
      <c r="F30" s="102">
        <f>F27+F29</f>
        <v>0</v>
      </c>
      <c r="G30" s="104">
        <f>G27+G29</f>
        <v>0</v>
      </c>
      <c r="H30" s="104">
        <f>H27+H29</f>
        <v>0</v>
      </c>
    </row>
    <row r="31" spans="1:8" ht="23.25" customHeight="1" x14ac:dyDescent="0.2">
      <c r="A31" s="99">
        <v>5.13</v>
      </c>
      <c r="B31" s="304" t="s">
        <v>38</v>
      </c>
      <c r="C31" s="304"/>
      <c r="D31" s="304"/>
      <c r="E31" s="304"/>
      <c r="F31" s="113">
        <f>IF(F25&lt;=F24,F30,ROUND(F24/F25*F30,2))</f>
        <v>0</v>
      </c>
      <c r="G31" s="104">
        <f t="shared" ref="G31:H31" si="2">IF(G25&lt;=G24,G30,ROUND(G24/G25*G30,2))</f>
        <v>0</v>
      </c>
      <c r="H31" s="104">
        <f t="shared" si="2"/>
        <v>0</v>
      </c>
    </row>
    <row r="32" spans="1:8" ht="14.25" customHeight="1" x14ac:dyDescent="0.2">
      <c r="A32" s="99">
        <v>5.14</v>
      </c>
      <c r="B32" s="304" t="s">
        <v>4</v>
      </c>
      <c r="C32" s="304"/>
      <c r="D32" s="304"/>
      <c r="E32" s="304"/>
      <c r="F32" s="105">
        <v>0</v>
      </c>
      <c r="G32" s="106">
        <v>0</v>
      </c>
      <c r="H32" s="106">
        <v>0</v>
      </c>
    </row>
    <row r="33" spans="1:8" ht="22.5" customHeight="1" x14ac:dyDescent="0.2">
      <c r="A33" s="99">
        <v>5.15</v>
      </c>
      <c r="B33" s="304" t="s">
        <v>5</v>
      </c>
      <c r="C33" s="304"/>
      <c r="D33" s="304"/>
      <c r="E33" s="304"/>
      <c r="F33" s="105">
        <v>0</v>
      </c>
      <c r="G33" s="106">
        <v>0</v>
      </c>
      <c r="H33" s="106">
        <v>0</v>
      </c>
    </row>
    <row r="34" spans="1:8" ht="22.5" customHeight="1" x14ac:dyDescent="0.2">
      <c r="A34" s="99">
        <v>5.16</v>
      </c>
      <c r="B34" s="304" t="s">
        <v>12</v>
      </c>
      <c r="C34" s="304"/>
      <c r="D34" s="304"/>
      <c r="E34" s="304"/>
      <c r="F34" s="105">
        <v>0</v>
      </c>
      <c r="G34" s="106">
        <v>0</v>
      </c>
      <c r="H34" s="106">
        <v>0</v>
      </c>
    </row>
    <row r="35" spans="1:8" ht="22.5" customHeight="1" x14ac:dyDescent="0.2">
      <c r="A35" s="99">
        <v>5.17</v>
      </c>
      <c r="B35" s="304" t="s">
        <v>13</v>
      </c>
      <c r="C35" s="304"/>
      <c r="D35" s="304"/>
      <c r="E35" s="304"/>
      <c r="F35" s="102">
        <f>ROUND(F34/2,2)</f>
        <v>0</v>
      </c>
      <c r="G35" s="104">
        <f>ROUND(G34/2,2)</f>
        <v>0</v>
      </c>
      <c r="H35" s="104">
        <f>ROUND(H34/2,2)</f>
        <v>0</v>
      </c>
    </row>
    <row r="36" spans="1:8" ht="12" customHeight="1" x14ac:dyDescent="0.2">
      <c r="A36" s="99">
        <v>5.18</v>
      </c>
      <c r="B36" s="304" t="s">
        <v>6</v>
      </c>
      <c r="C36" s="304"/>
      <c r="D36" s="304"/>
      <c r="E36" s="304"/>
      <c r="F36" s="102">
        <f>F33+F35</f>
        <v>0</v>
      </c>
      <c r="G36" s="104">
        <f>G33+G35</f>
        <v>0</v>
      </c>
      <c r="H36" s="104">
        <f>H33+H35</f>
        <v>0</v>
      </c>
    </row>
    <row r="37" spans="1:8" ht="12" customHeight="1" x14ac:dyDescent="0.2">
      <c r="A37" s="99">
        <v>5.19</v>
      </c>
      <c r="B37" s="324" t="s">
        <v>18</v>
      </c>
      <c r="C37" s="324"/>
      <c r="D37" s="324"/>
      <c r="E37" s="324"/>
      <c r="F37" s="108">
        <f>F32+F26</f>
        <v>0</v>
      </c>
      <c r="G37" s="110">
        <f>G32+G26</f>
        <v>0</v>
      </c>
      <c r="H37" s="110">
        <f>H32+H26</f>
        <v>0</v>
      </c>
    </row>
    <row r="38" spans="1:8" ht="12" customHeight="1" x14ac:dyDescent="0.2">
      <c r="A38" s="99">
        <v>5.2</v>
      </c>
      <c r="B38" s="324" t="s">
        <v>7</v>
      </c>
      <c r="C38" s="324"/>
      <c r="D38" s="324"/>
      <c r="E38" s="324"/>
      <c r="F38" s="108">
        <f>ROUNDUP(F31+F36,2)</f>
        <v>0</v>
      </c>
      <c r="G38" s="110">
        <f>ROUNDUP(G31+G36,2)</f>
        <v>0</v>
      </c>
      <c r="H38" s="110">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118</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 ref="B38:E38"/>
    <mergeCell ref="B33:E33"/>
    <mergeCell ref="B34:E34"/>
    <mergeCell ref="B35:E35"/>
    <mergeCell ref="B37:E37"/>
    <mergeCell ref="B36:E36"/>
    <mergeCell ref="B31:E31"/>
    <mergeCell ref="B32:E32"/>
    <mergeCell ref="B30:E30"/>
    <mergeCell ref="B29:E29"/>
    <mergeCell ref="B28:E28"/>
    <mergeCell ref="A9:C9"/>
    <mergeCell ref="A8:B8"/>
    <mergeCell ref="F10:H10"/>
    <mergeCell ref="B19:E19"/>
    <mergeCell ref="B20:E20"/>
    <mergeCell ref="B18:E18"/>
    <mergeCell ref="H14:H15"/>
    <mergeCell ref="A14:A15"/>
    <mergeCell ref="B14:D15"/>
    <mergeCell ref="B16:E16"/>
    <mergeCell ref="B17:E17"/>
    <mergeCell ref="B21:E21"/>
    <mergeCell ref="B22:E22"/>
    <mergeCell ref="B23:E23"/>
    <mergeCell ref="B24:E24"/>
    <mergeCell ref="B25:E25"/>
  </mergeCells>
  <phoneticPr fontId="19"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topLeftCell="A22" workbookViewId="0">
      <selection activeCell="A38" sqref="A36:XFD38"/>
    </sheetView>
  </sheetViews>
  <sheetFormatPr defaultRowHeight="12" x14ac:dyDescent="0.2"/>
  <cols>
    <col min="1" max="1" width="8.7109375" style="115" customWidth="1"/>
    <col min="2" max="5" width="14.5703125" style="115" customWidth="1"/>
    <col min="6" max="6" width="15" style="115" customWidth="1"/>
    <col min="7" max="7" width="10.7109375" style="115" bestFit="1" customWidth="1"/>
    <col min="8" max="8" width="10.85546875" style="115" customWidth="1"/>
    <col min="9" max="16384" width="9.140625" style="115"/>
  </cols>
  <sheetData>
    <row r="1" spans="1:8" x14ac:dyDescent="0.2">
      <c r="A1" s="114" t="s">
        <v>29</v>
      </c>
      <c r="B1" s="114"/>
      <c r="C1" s="114"/>
      <c r="D1" s="114"/>
      <c r="E1" s="114"/>
      <c r="F1" s="114"/>
      <c r="G1" s="394" t="s">
        <v>30</v>
      </c>
      <c r="H1" s="394"/>
    </row>
    <row r="2" spans="1:8" x14ac:dyDescent="0.2">
      <c r="A2" s="114" t="s">
        <v>31</v>
      </c>
      <c r="B2" s="114"/>
      <c r="C2" s="114"/>
      <c r="D2" s="114"/>
      <c r="E2" s="114"/>
      <c r="F2" s="394" t="s">
        <v>117</v>
      </c>
      <c r="G2" s="394"/>
      <c r="H2" s="394"/>
    </row>
    <row r="3" spans="1:8" ht="6" customHeight="1" x14ac:dyDescent="0.2">
      <c r="A3" s="114"/>
      <c r="B3" s="114"/>
      <c r="C3" s="114"/>
      <c r="D3" s="114"/>
      <c r="E3" s="114"/>
      <c r="F3" s="114"/>
      <c r="G3" s="114"/>
      <c r="H3" s="114"/>
    </row>
    <row r="4" spans="1:8" ht="6.75" customHeight="1" x14ac:dyDescent="0.2">
      <c r="A4" s="114"/>
      <c r="B4" s="114"/>
      <c r="C4" s="114"/>
      <c r="D4" s="114"/>
      <c r="E4" s="114"/>
      <c r="F4" s="114"/>
      <c r="G4" s="114"/>
      <c r="H4" s="114"/>
    </row>
    <row r="5" spans="1:8" ht="25.5" customHeight="1" x14ac:dyDescent="0.2">
      <c r="A5" s="399" t="s">
        <v>23</v>
      </c>
      <c r="B5" s="400"/>
      <c r="C5" s="400"/>
      <c r="D5" s="400"/>
      <c r="E5" s="400"/>
      <c r="F5" s="400"/>
      <c r="G5" s="400"/>
      <c r="H5" s="401"/>
    </row>
    <row r="6" spans="1:8" x14ac:dyDescent="0.2">
      <c r="A6" s="369" t="s">
        <v>24</v>
      </c>
      <c r="B6" s="370"/>
      <c r="C6" s="372">
        <f>'HRSA 99-1 Page 1 of 4'!C6</f>
        <v>0</v>
      </c>
      <c r="D6" s="398"/>
      <c r="E6" s="398"/>
      <c r="F6" s="398"/>
      <c r="G6" s="398"/>
      <c r="H6" s="373"/>
    </row>
    <row r="7" spans="1:8" x14ac:dyDescent="0.2">
      <c r="A7" s="116" t="s">
        <v>56</v>
      </c>
      <c r="B7" s="116">
        <f>'HRSA 99-1 Page 1 of 4'!B7</f>
        <v>0</v>
      </c>
      <c r="C7" s="117" t="s">
        <v>58</v>
      </c>
      <c r="D7" s="369">
        <f>'HRSA 99-1 Page 1 of 4'!D7</f>
        <v>0</v>
      </c>
      <c r="E7" s="371"/>
      <c r="F7" s="370"/>
      <c r="G7" s="116" t="s">
        <v>59</v>
      </c>
      <c r="H7" s="116">
        <f>'HRSA 99-1 Page 1 of 4'!J7</f>
        <v>0</v>
      </c>
    </row>
    <row r="8" spans="1:8" x14ac:dyDescent="0.2">
      <c r="A8" s="369" t="s">
        <v>57</v>
      </c>
      <c r="B8" s="370"/>
      <c r="C8" s="395">
        <f>'HRSA 99-1 Page 1 of 4'!C8</f>
        <v>0</v>
      </c>
      <c r="D8" s="396"/>
      <c r="E8" s="396"/>
      <c r="F8" s="396"/>
      <c r="G8" s="396"/>
      <c r="H8" s="397"/>
    </row>
    <row r="9" spans="1:8" x14ac:dyDescent="0.2">
      <c r="A9" s="369" t="s">
        <v>55</v>
      </c>
      <c r="B9" s="371"/>
      <c r="C9" s="370"/>
      <c r="D9" s="118" t="s">
        <v>49</v>
      </c>
      <c r="E9" s="374" t="str">
        <f>'HRSA 99-1 Page 1 of 4'!$E$9</f>
        <v xml:space="preserve"> </v>
      </c>
      <c r="F9" s="375"/>
      <c r="G9" s="375"/>
      <c r="H9" s="376"/>
    </row>
    <row r="10" spans="1:8" x14ac:dyDescent="0.2">
      <c r="A10" s="369" t="s">
        <v>47</v>
      </c>
      <c r="B10" s="371"/>
      <c r="C10" s="370"/>
      <c r="D10" s="372" t="s">
        <v>54</v>
      </c>
      <c r="E10" s="373"/>
      <c r="F10" s="377" t="s">
        <v>51</v>
      </c>
      <c r="G10" s="378"/>
      <c r="H10" s="379"/>
    </row>
    <row r="11" spans="1:8" ht="12.75" customHeight="1" x14ac:dyDescent="0.2">
      <c r="A11" s="351" t="s">
        <v>41</v>
      </c>
      <c r="B11" s="354" t="s">
        <v>64</v>
      </c>
      <c r="C11" s="355"/>
      <c r="D11" s="355"/>
      <c r="E11" s="356"/>
      <c r="F11" s="363" t="s">
        <v>27</v>
      </c>
      <c r="G11" s="365" t="s">
        <v>63</v>
      </c>
      <c r="H11" s="366"/>
    </row>
    <row r="12" spans="1:8" x14ac:dyDescent="0.2">
      <c r="A12" s="352"/>
      <c r="B12" s="357"/>
      <c r="C12" s="358"/>
      <c r="D12" s="358"/>
      <c r="E12" s="359"/>
      <c r="F12" s="364"/>
      <c r="G12" s="367"/>
      <c r="H12" s="368"/>
    </row>
    <row r="13" spans="1:8" ht="12.75" customHeight="1" x14ac:dyDescent="0.2">
      <c r="A13" s="353"/>
      <c r="B13" s="360"/>
      <c r="C13" s="361"/>
      <c r="D13" s="361"/>
      <c r="E13" s="362"/>
      <c r="F13" s="119" t="s">
        <v>67</v>
      </c>
      <c r="G13" s="120" t="s">
        <v>28</v>
      </c>
      <c r="H13" s="120" t="s">
        <v>132</v>
      </c>
    </row>
    <row r="14" spans="1:8" ht="12.75" customHeight="1" x14ac:dyDescent="0.2">
      <c r="A14" s="385">
        <v>6.01</v>
      </c>
      <c r="B14" s="387" t="s">
        <v>0</v>
      </c>
      <c r="C14" s="388"/>
      <c r="D14" s="389"/>
      <c r="E14" s="121" t="s">
        <v>20</v>
      </c>
      <c r="F14" s="122">
        <v>39722</v>
      </c>
      <c r="G14" s="123">
        <v>39722</v>
      </c>
      <c r="H14" s="380"/>
    </row>
    <row r="15" spans="1:8" x14ac:dyDescent="0.2">
      <c r="A15" s="386"/>
      <c r="B15" s="390"/>
      <c r="C15" s="391"/>
      <c r="D15" s="392"/>
      <c r="E15" s="121" t="s">
        <v>21</v>
      </c>
      <c r="F15" s="122">
        <v>40086</v>
      </c>
      <c r="G15" s="123">
        <v>40086</v>
      </c>
      <c r="H15" s="381"/>
    </row>
    <row r="16" spans="1:8" x14ac:dyDescent="0.2">
      <c r="A16" s="124">
        <v>6.02</v>
      </c>
      <c r="B16" s="382" t="s">
        <v>1</v>
      </c>
      <c r="C16" s="383"/>
      <c r="D16" s="383"/>
      <c r="E16" s="384"/>
      <c r="F16" s="125"/>
      <c r="G16" s="126"/>
      <c r="H16" s="126"/>
    </row>
    <row r="17" spans="1:8" ht="25.5" customHeight="1" x14ac:dyDescent="0.2">
      <c r="A17" s="124">
        <v>6.03</v>
      </c>
      <c r="B17" s="267" t="s">
        <v>98</v>
      </c>
      <c r="C17" s="268"/>
      <c r="D17" s="268"/>
      <c r="E17" s="269"/>
      <c r="F17" s="127">
        <f>'HRSA 99-1 Page 1 of 4'!$G$18</f>
        <v>0</v>
      </c>
      <c r="G17" s="128">
        <f>'HRSA 99-1 Page 1 of 4'!$H$18</f>
        <v>0</v>
      </c>
      <c r="H17" s="129">
        <f>'HRSA 99-1 Page 1 of 4'!$I$18</f>
        <v>0</v>
      </c>
    </row>
    <row r="18" spans="1:8" ht="23.25" customHeight="1" x14ac:dyDescent="0.2">
      <c r="A18" s="124">
        <v>6.04</v>
      </c>
      <c r="B18" s="267" t="s">
        <v>126</v>
      </c>
      <c r="C18" s="268"/>
      <c r="D18" s="268"/>
      <c r="E18" s="269"/>
      <c r="F18" s="130">
        <v>0</v>
      </c>
      <c r="G18" s="131">
        <v>0</v>
      </c>
      <c r="H18" s="131">
        <v>0</v>
      </c>
    </row>
    <row r="19" spans="1:8" ht="23.25" customHeight="1" x14ac:dyDescent="0.2">
      <c r="A19" s="124" t="s">
        <v>96</v>
      </c>
      <c r="B19" s="267" t="s">
        <v>127</v>
      </c>
      <c r="C19" s="268"/>
      <c r="D19" s="268"/>
      <c r="E19" s="269"/>
      <c r="F19" s="130">
        <v>0</v>
      </c>
      <c r="G19" s="131">
        <v>0</v>
      </c>
      <c r="H19" s="131">
        <v>0</v>
      </c>
    </row>
    <row r="20" spans="1:8" ht="23.25" customHeight="1" x14ac:dyDescent="0.2">
      <c r="A20" s="124" t="s">
        <v>97</v>
      </c>
      <c r="B20" s="267" t="s">
        <v>128</v>
      </c>
      <c r="C20" s="268"/>
      <c r="D20" s="268"/>
      <c r="E20" s="269"/>
      <c r="F20" s="130">
        <v>0</v>
      </c>
      <c r="G20" s="131">
        <v>0</v>
      </c>
      <c r="H20" s="131">
        <v>0</v>
      </c>
    </row>
    <row r="21" spans="1:8" ht="23.25" customHeight="1" x14ac:dyDescent="0.2">
      <c r="A21" s="124">
        <v>6.05</v>
      </c>
      <c r="B21" s="267" t="s">
        <v>129</v>
      </c>
      <c r="C21" s="268"/>
      <c r="D21" s="268"/>
      <c r="E21" s="269"/>
      <c r="F21" s="130">
        <v>0</v>
      </c>
      <c r="G21" s="131">
        <v>0</v>
      </c>
      <c r="H21" s="131">
        <v>0</v>
      </c>
    </row>
    <row r="22" spans="1:8" ht="25.5" customHeight="1" x14ac:dyDescent="0.2">
      <c r="A22" s="124" t="s">
        <v>91</v>
      </c>
      <c r="B22" s="267" t="s">
        <v>130</v>
      </c>
      <c r="C22" s="268"/>
      <c r="D22" s="268"/>
      <c r="E22" s="269"/>
      <c r="F22" s="130">
        <v>0</v>
      </c>
      <c r="G22" s="132">
        <v>0</v>
      </c>
      <c r="H22" s="132">
        <v>0</v>
      </c>
    </row>
    <row r="23" spans="1:8" ht="25.5" customHeight="1" x14ac:dyDescent="0.2">
      <c r="A23" s="124" t="s">
        <v>104</v>
      </c>
      <c r="B23" s="267" t="s">
        <v>131</v>
      </c>
      <c r="C23" s="268"/>
      <c r="D23" s="268"/>
      <c r="E23" s="269"/>
      <c r="F23" s="130">
        <v>0</v>
      </c>
      <c r="G23" s="132">
        <v>0</v>
      </c>
      <c r="H23" s="132">
        <v>0</v>
      </c>
    </row>
    <row r="24" spans="1:8" x14ac:dyDescent="0.2">
      <c r="A24" s="124">
        <v>6.06</v>
      </c>
      <c r="B24" s="393" t="s">
        <v>116</v>
      </c>
      <c r="C24" s="393"/>
      <c r="D24" s="393"/>
      <c r="E24" s="393"/>
      <c r="F24" s="133">
        <f>SUM((F17+F18)-(F19+F20)+(F21)+(F22+F23))</f>
        <v>0</v>
      </c>
      <c r="G24" s="134">
        <f t="shared" ref="G24:H24" si="0">SUM((G17+G18)-(G19+G20)+(G21)+(G22+G23))</f>
        <v>0</v>
      </c>
      <c r="H24" s="134">
        <f t="shared" si="0"/>
        <v>0</v>
      </c>
    </row>
    <row r="25" spans="1:8" ht="14.25" customHeight="1" x14ac:dyDescent="0.2">
      <c r="A25" s="124">
        <v>6.07</v>
      </c>
      <c r="B25" s="267" t="s">
        <v>9</v>
      </c>
      <c r="C25" s="268"/>
      <c r="D25" s="268"/>
      <c r="E25" s="269"/>
      <c r="F25" s="130">
        <v>0</v>
      </c>
      <c r="G25" s="135">
        <v>0</v>
      </c>
      <c r="H25" s="135">
        <v>0</v>
      </c>
    </row>
    <row r="26" spans="1:8" ht="14.25" customHeight="1" x14ac:dyDescent="0.2">
      <c r="A26" s="124">
        <v>6.08</v>
      </c>
      <c r="B26" s="382" t="s">
        <v>103</v>
      </c>
      <c r="C26" s="383"/>
      <c r="D26" s="383"/>
      <c r="E26" s="384"/>
      <c r="F26" s="133">
        <f>IF(F25&lt;F24,F25,F24)</f>
        <v>0</v>
      </c>
      <c r="G26" s="134">
        <f t="shared" ref="G26:H26" si="1">IF(G25&lt;G24,G25,G24)</f>
        <v>0</v>
      </c>
      <c r="H26" s="134">
        <f t="shared" si="1"/>
        <v>0</v>
      </c>
    </row>
    <row r="27" spans="1:8" ht="24.75" customHeight="1" x14ac:dyDescent="0.2">
      <c r="A27" s="124">
        <v>6.09</v>
      </c>
      <c r="B27" s="267" t="s">
        <v>19</v>
      </c>
      <c r="C27" s="268"/>
      <c r="D27" s="268"/>
      <c r="E27" s="269"/>
      <c r="F27" s="130">
        <v>0</v>
      </c>
      <c r="G27" s="136">
        <v>0</v>
      </c>
      <c r="H27" s="136">
        <v>0</v>
      </c>
    </row>
    <row r="28" spans="1:8" ht="24.75" customHeight="1" x14ac:dyDescent="0.2">
      <c r="A28" s="124">
        <v>6.1</v>
      </c>
      <c r="B28" s="267" t="s">
        <v>3</v>
      </c>
      <c r="C28" s="268"/>
      <c r="D28" s="268"/>
      <c r="E28" s="269"/>
      <c r="F28" s="137">
        <v>0</v>
      </c>
      <c r="G28" s="132">
        <v>0</v>
      </c>
      <c r="H28" s="132">
        <v>0</v>
      </c>
    </row>
    <row r="29" spans="1:8" ht="24.75" customHeight="1" x14ac:dyDescent="0.2">
      <c r="A29" s="124">
        <v>6.11</v>
      </c>
      <c r="B29" s="267" t="s">
        <v>10</v>
      </c>
      <c r="C29" s="268"/>
      <c r="D29" s="268"/>
      <c r="E29" s="269"/>
      <c r="F29" s="127">
        <f>ROUND(F28/2,2)</f>
        <v>0</v>
      </c>
      <c r="G29" s="128">
        <f t="shared" ref="G29:H29" si="2">ROUND(G28/2,2)</f>
        <v>0</v>
      </c>
      <c r="H29" s="128">
        <f t="shared" si="2"/>
        <v>0</v>
      </c>
    </row>
    <row r="30" spans="1:8" ht="12" customHeight="1" x14ac:dyDescent="0.2">
      <c r="A30" s="138">
        <v>6.12</v>
      </c>
      <c r="B30" s="267" t="s">
        <v>11</v>
      </c>
      <c r="C30" s="268"/>
      <c r="D30" s="268"/>
      <c r="E30" s="269"/>
      <c r="F30" s="127">
        <f>F27+F29</f>
        <v>0</v>
      </c>
      <c r="G30" s="129">
        <f t="shared" ref="G30:H30" si="3">G27+G29</f>
        <v>0</v>
      </c>
      <c r="H30" s="129">
        <f t="shared" si="3"/>
        <v>0</v>
      </c>
    </row>
    <row r="31" spans="1:8" ht="24.75" customHeight="1" x14ac:dyDescent="0.2">
      <c r="A31" s="124">
        <v>6.13</v>
      </c>
      <c r="B31" s="267" t="s">
        <v>38</v>
      </c>
      <c r="C31" s="268"/>
      <c r="D31" s="268"/>
      <c r="E31" s="269"/>
      <c r="F31" s="127">
        <f>IF(F25&lt;=F24,F30,ROUND(F24/F25*F30,2))</f>
        <v>0</v>
      </c>
      <c r="G31" s="129">
        <f t="shared" ref="G31:H31" si="4">IF(G25&lt;=G24,G30,ROUND(G24/G25*G30,2))</f>
        <v>0</v>
      </c>
      <c r="H31" s="129">
        <f t="shared" si="4"/>
        <v>0</v>
      </c>
    </row>
    <row r="32" spans="1:8" ht="14.25" customHeight="1" x14ac:dyDescent="0.2">
      <c r="A32" s="124">
        <v>6.14</v>
      </c>
      <c r="B32" s="267" t="s">
        <v>4</v>
      </c>
      <c r="C32" s="268"/>
      <c r="D32" s="268"/>
      <c r="E32" s="269"/>
      <c r="F32" s="130">
        <v>0</v>
      </c>
      <c r="G32" s="139">
        <v>0</v>
      </c>
      <c r="H32" s="139">
        <v>0</v>
      </c>
    </row>
    <row r="33" spans="1:8" ht="24.75" customHeight="1" x14ac:dyDescent="0.2">
      <c r="A33" s="124">
        <v>6.15</v>
      </c>
      <c r="B33" s="267" t="s">
        <v>5</v>
      </c>
      <c r="C33" s="268"/>
      <c r="D33" s="268"/>
      <c r="E33" s="269"/>
      <c r="F33" s="130">
        <v>0</v>
      </c>
      <c r="G33" s="131">
        <v>0</v>
      </c>
      <c r="H33" s="131">
        <v>0</v>
      </c>
    </row>
    <row r="34" spans="1:8" ht="24.75" customHeight="1" x14ac:dyDescent="0.2">
      <c r="A34" s="124">
        <v>6.16</v>
      </c>
      <c r="B34" s="267" t="s">
        <v>12</v>
      </c>
      <c r="C34" s="268"/>
      <c r="D34" s="268"/>
      <c r="E34" s="269"/>
      <c r="F34" s="130">
        <v>0</v>
      </c>
      <c r="G34" s="131">
        <v>0</v>
      </c>
      <c r="H34" s="131">
        <v>0</v>
      </c>
    </row>
    <row r="35" spans="1:8" ht="24.75" customHeight="1" x14ac:dyDescent="0.2">
      <c r="A35" s="124">
        <v>6.17</v>
      </c>
      <c r="B35" s="267" t="s">
        <v>13</v>
      </c>
      <c r="C35" s="268"/>
      <c r="D35" s="268"/>
      <c r="E35" s="269"/>
      <c r="F35" s="127">
        <f>ROUND(F34/2,2)</f>
        <v>0</v>
      </c>
      <c r="G35" s="129">
        <f t="shared" ref="G35:H35" si="5">ROUND(G34/2,2)</f>
        <v>0</v>
      </c>
      <c r="H35" s="129">
        <f t="shared" si="5"/>
        <v>0</v>
      </c>
    </row>
    <row r="36" spans="1:8" ht="12" customHeight="1" x14ac:dyDescent="0.2">
      <c r="A36" s="124">
        <v>6.18</v>
      </c>
      <c r="B36" s="267" t="s">
        <v>6</v>
      </c>
      <c r="C36" s="268"/>
      <c r="D36" s="268"/>
      <c r="E36" s="269"/>
      <c r="F36" s="127">
        <f>F33+F35</f>
        <v>0</v>
      </c>
      <c r="G36" s="129">
        <f t="shared" ref="G36:H36" si="6">G33+G35</f>
        <v>0</v>
      </c>
      <c r="H36" s="129">
        <f t="shared" si="6"/>
        <v>0</v>
      </c>
    </row>
    <row r="37" spans="1:8" ht="12" customHeight="1" x14ac:dyDescent="0.2">
      <c r="A37" s="124">
        <v>6.19</v>
      </c>
      <c r="B37" s="382" t="s">
        <v>18</v>
      </c>
      <c r="C37" s="383"/>
      <c r="D37" s="383"/>
      <c r="E37" s="384"/>
      <c r="F37" s="133">
        <f>ROUNDUP(F26+F32,2)</f>
        <v>0</v>
      </c>
      <c r="G37" s="140">
        <f t="shared" ref="G37:H37" si="7">ROUNDUP(G26+G32,2)</f>
        <v>0</v>
      </c>
      <c r="H37" s="140">
        <f t="shared" si="7"/>
        <v>0</v>
      </c>
    </row>
    <row r="38" spans="1:8" ht="12" customHeight="1" x14ac:dyDescent="0.2">
      <c r="A38" s="124">
        <v>6.2</v>
      </c>
      <c r="B38" s="382" t="s">
        <v>7</v>
      </c>
      <c r="C38" s="383"/>
      <c r="D38" s="383"/>
      <c r="E38" s="384"/>
      <c r="F38" s="133">
        <f>ROUNDUP(F31+F36,2)</f>
        <v>0</v>
      </c>
      <c r="G38" s="140">
        <f t="shared" ref="G38:H38" si="8">ROUNDUP(G31+G36,2)</f>
        <v>0</v>
      </c>
      <c r="H38" s="140">
        <f t="shared" si="8"/>
        <v>0</v>
      </c>
    </row>
    <row r="39" spans="1:8" x14ac:dyDescent="0.2">
      <c r="A39" s="141"/>
      <c r="B39" s="141"/>
      <c r="C39" s="141"/>
      <c r="D39" s="141"/>
      <c r="E39" s="141"/>
      <c r="F39" s="141"/>
      <c r="G39" s="141"/>
      <c r="H39" s="141"/>
    </row>
    <row r="40" spans="1:8" x14ac:dyDescent="0.2">
      <c r="A40" s="142" t="s">
        <v>86</v>
      </c>
      <c r="B40" s="141"/>
      <c r="C40" s="141"/>
      <c r="D40" s="141"/>
      <c r="E40" s="141"/>
      <c r="F40" s="141"/>
      <c r="G40" s="141" t="s">
        <v>32</v>
      </c>
      <c r="H40" s="141"/>
    </row>
    <row r="41" spans="1:8" x14ac:dyDescent="0.2">
      <c r="A41" s="142" t="s">
        <v>118</v>
      </c>
      <c r="B41" s="141"/>
      <c r="C41" s="141"/>
      <c r="D41" s="141"/>
      <c r="E41" s="141"/>
      <c r="F41" s="141"/>
      <c r="G41" s="141"/>
      <c r="H41" s="141"/>
    </row>
  </sheetData>
  <protectedRanges>
    <protectedRange password="C09A" sqref="G32:H32 F31" name="Range1"/>
  </protectedRanges>
  <mergeCells count="43">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 ref="B29:E29"/>
    <mergeCell ref="B25:E25"/>
    <mergeCell ref="B24:E24"/>
    <mergeCell ref="B36:E36"/>
    <mergeCell ref="B18:E18"/>
    <mergeCell ref="B23:E23"/>
    <mergeCell ref="B19:E19"/>
    <mergeCell ref="B20:E20"/>
    <mergeCell ref="B21:E21"/>
    <mergeCell ref="B22:E22"/>
    <mergeCell ref="H14:H15"/>
    <mergeCell ref="B16:E16"/>
    <mergeCell ref="B17:E17"/>
    <mergeCell ref="A14:A15"/>
    <mergeCell ref="B14:D15"/>
    <mergeCell ref="A11:A13"/>
    <mergeCell ref="B11:E13"/>
    <mergeCell ref="F11:F12"/>
    <mergeCell ref="G11:H12"/>
    <mergeCell ref="A6:B6"/>
    <mergeCell ref="A9:C9"/>
    <mergeCell ref="D10:E10"/>
    <mergeCell ref="A10:C10"/>
    <mergeCell ref="A8:B8"/>
    <mergeCell ref="E9:H9"/>
    <mergeCell ref="F10:H10"/>
    <mergeCell ref="D7:F7"/>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3ff120d-8bd5-4291-a148-70db8d7e9204" ContentTypeId="0x01" PreviousValue="false"/>
</file>

<file path=customXml/itemProps1.xml><?xml version="1.0" encoding="utf-8"?>
<ds:datastoreItem xmlns:ds="http://schemas.openxmlformats.org/officeDocument/2006/customXml" ds:itemID="{BF290C99-1697-41E8-8E68-5916FD6FE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3A7152-E5BB-4977-B3A2-CC879EA9CB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B267F90-3E6C-4737-A800-614DDB5C9FAF}">
  <ds:schemaRefs>
    <ds:schemaRef ds:uri="http://schemas.microsoft.com/sharepoint/v3/contenttype/forms"/>
  </ds:schemaRefs>
</ds:datastoreItem>
</file>

<file path=customXml/itemProps4.xml><?xml version="1.0" encoding="utf-8"?>
<ds:datastoreItem xmlns:ds="http://schemas.openxmlformats.org/officeDocument/2006/customXml" ds:itemID="{3A9C0E91-88E8-4DB0-8B0A-F30131FAE8B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(Supplemental FTE Resident Assessment)</dc:title>
  <dc:creator>HRSA/BCBSA</dc:creator>
  <cp:lastModifiedBy>HRSA</cp:lastModifiedBy>
  <cp:lastPrinted>2013-11-22T18:04:29Z</cp:lastPrinted>
  <dcterms:created xsi:type="dcterms:W3CDTF">2003-10-09T23:39:13Z</dcterms:created>
  <dcterms:modified xsi:type="dcterms:W3CDTF">2025-09-30T16:30:07Z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129400</vt:r8>
  </property>
</Properties>
</file>