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usdagcc.sharepoint.com/sites/MRPITIMB/Shared Documents/Information Collections/FMD CWD Cervid Mgmt 2026/Program Submission/"/>
    </mc:Choice>
  </mc:AlternateContent>
  <xr:revisionPtr revIDLastSave="11" documentId="8_{B5BAF494-D1EB-4179-9D1C-E5A05A9D0FD6}" xr6:coauthVersionLast="47" xr6:coauthVersionMax="47" xr10:uidLastSave="{93970CD5-4E00-4764-87C6-CE36E3313549}"/>
  <bookViews>
    <workbookView xWindow="28680" yWindow="-120" windowWidth="29040" windowHeight="15720" xr2:uid="{00000000-000D-0000-FFFF-FFFF00000000}"/>
  </bookViews>
  <sheets>
    <sheet name="Financial Plan Instructions" sheetId="2" r:id="rId1"/>
    <sheet name="WILD Cervid Example" sheetId="6" r:id="rId2"/>
    <sheet name="FARMED Cervid Example" sheetId="4" r:id="rId3"/>
    <sheet name="Financial Plan Template Blank" sheetId="3" r:id="rId4"/>
  </sheets>
  <definedNames>
    <definedName name="_xlnm.Print_Area" localSheetId="2">'FARMED Cervid Example'!$A$1:$F$78</definedName>
    <definedName name="_xlnm.Print_Area" localSheetId="3">'Financial Plan Template Blank'!$A$1:$F$66</definedName>
    <definedName name="_xlnm.Print_Area" localSheetId="1">'WILD Cervid Example'!$A$1:$F$73</definedName>
    <definedName name="_xlnm.Print_Titles" localSheetId="2">'FARMED Cervid Example'!$7:$7</definedName>
    <definedName name="_xlnm.Print_Titles" localSheetId="3">'Financial Plan Template Blank'!$7:$7</definedName>
    <definedName name="_xlnm.Print_Titles" localSheetId="1">'WILD Cervid Example'!$7:$7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F9" i="6"/>
  <c r="F10" i="6"/>
  <c r="F11" i="6"/>
  <c r="F12" i="6"/>
  <c r="F13" i="6"/>
  <c r="F14" i="6"/>
  <c r="D15" i="6"/>
  <c r="E15" i="6"/>
  <c r="F15" i="6"/>
  <c r="F16" i="6"/>
  <c r="F17" i="6"/>
  <c r="F18" i="6"/>
  <c r="F19" i="6"/>
  <c r="F20" i="6"/>
  <c r="F21" i="6"/>
  <c r="F22" i="6"/>
  <c r="D23" i="6"/>
  <c r="E23" i="6"/>
  <c r="F23" i="6"/>
  <c r="F24" i="6"/>
  <c r="F25" i="6"/>
  <c r="F26" i="6"/>
  <c r="F27" i="6"/>
  <c r="F28" i="6"/>
  <c r="F29" i="6"/>
  <c r="F30" i="6"/>
  <c r="D31" i="6"/>
  <c r="F31" i="6" s="1"/>
  <c r="F67" i="6" s="1"/>
  <c r="E31" i="6"/>
  <c r="E67" i="6" s="1"/>
  <c r="F32" i="6"/>
  <c r="F33" i="6"/>
  <c r="F34" i="6"/>
  <c r="F35" i="6"/>
  <c r="F36" i="6"/>
  <c r="F37" i="6"/>
  <c r="F38" i="6"/>
  <c r="D39" i="6"/>
  <c r="E39" i="6"/>
  <c r="F39" i="6"/>
  <c r="F40" i="6"/>
  <c r="F41" i="6"/>
  <c r="F42" i="6"/>
  <c r="F43" i="6"/>
  <c r="F44" i="6"/>
  <c r="F45" i="6"/>
  <c r="F46" i="6"/>
  <c r="F47" i="6"/>
  <c r="F48" i="6"/>
  <c r="F49" i="6"/>
  <c r="D50" i="6"/>
  <c r="E50" i="6"/>
  <c r="F50" i="6"/>
  <c r="F51" i="6"/>
  <c r="F52" i="6"/>
  <c r="F53" i="6"/>
  <c r="F54" i="6"/>
  <c r="F55" i="6"/>
  <c r="F56" i="6"/>
  <c r="F57" i="6"/>
  <c r="D58" i="6"/>
  <c r="E58" i="6"/>
  <c r="F58" i="6"/>
  <c r="F59" i="6"/>
  <c r="F60" i="6"/>
  <c r="F61" i="6"/>
  <c r="F62" i="6"/>
  <c r="F63" i="6"/>
  <c r="F64" i="6"/>
  <c r="F65" i="6"/>
  <c r="D66" i="6"/>
  <c r="E66" i="6"/>
  <c r="F66" i="6"/>
  <c r="E68" i="6" l="1"/>
  <c r="F68" i="6" s="1"/>
  <c r="F69" i="6"/>
  <c r="D67" i="6"/>
  <c r="D69" i="6" s="1"/>
  <c r="C72" i="6" s="1"/>
  <c r="E69" i="6" l="1"/>
  <c r="C73" i="6" s="1"/>
  <c r="E42" i="4" l="1"/>
  <c r="E59" i="4" s="1"/>
  <c r="F43" i="4"/>
  <c r="E9" i="4"/>
  <c r="E17" i="4" s="1"/>
  <c r="E8" i="4"/>
  <c r="E16" i="4" s="1"/>
  <c r="E60" i="4"/>
  <c r="F26" i="4"/>
  <c r="F25" i="4"/>
  <c r="F58" i="4"/>
  <c r="F57" i="4"/>
  <c r="F56" i="4"/>
  <c r="F55" i="4"/>
  <c r="F54" i="4"/>
  <c r="F53" i="4"/>
  <c r="F52" i="4"/>
  <c r="F51" i="4"/>
  <c r="F50" i="4"/>
  <c r="F49" i="4"/>
  <c r="F48" i="4"/>
  <c r="F47" i="4"/>
  <c r="F46" i="4"/>
  <c r="F45" i="4"/>
  <c r="D59" i="4"/>
  <c r="F42" i="4" l="1"/>
  <c r="E24" i="4"/>
  <c r="E31" i="4" s="1"/>
  <c r="E75" i="4"/>
  <c r="D75" i="4"/>
  <c r="F74" i="4"/>
  <c r="F73" i="4"/>
  <c r="F72" i="4"/>
  <c r="F71" i="4"/>
  <c r="F70" i="4"/>
  <c r="F69" i="4"/>
  <c r="F68" i="4"/>
  <c r="E67" i="4"/>
  <c r="D67" i="4"/>
  <c r="F66" i="4"/>
  <c r="F65" i="4"/>
  <c r="F64" i="4"/>
  <c r="F63" i="4"/>
  <c r="F62" i="4"/>
  <c r="F61" i="4"/>
  <c r="F60" i="4"/>
  <c r="F44" i="4"/>
  <c r="F41" i="4"/>
  <c r="F40" i="4"/>
  <c r="E39" i="4"/>
  <c r="D39" i="4"/>
  <c r="F38" i="4"/>
  <c r="F37" i="4"/>
  <c r="F36" i="4"/>
  <c r="F35" i="4"/>
  <c r="F34" i="4"/>
  <c r="F33" i="4"/>
  <c r="F32" i="4"/>
  <c r="D31" i="4"/>
  <c r="F30" i="4"/>
  <c r="F29" i="4"/>
  <c r="F28" i="4"/>
  <c r="F27" i="4"/>
  <c r="E23" i="4"/>
  <c r="D23" i="4"/>
  <c r="F22" i="4"/>
  <c r="F21" i="4"/>
  <c r="F20" i="4"/>
  <c r="F19" i="4"/>
  <c r="F18" i="4"/>
  <c r="F17" i="4"/>
  <c r="F16" i="4"/>
  <c r="E15" i="4"/>
  <c r="D15" i="4"/>
  <c r="F14" i="4"/>
  <c r="F13" i="4"/>
  <c r="F12" i="4"/>
  <c r="F11" i="4"/>
  <c r="F10" i="4"/>
  <c r="F9" i="4"/>
  <c r="F8" i="4"/>
  <c r="F8" i="3"/>
  <c r="F9" i="3"/>
  <c r="F10" i="3"/>
  <c r="F11" i="3"/>
  <c r="F12" i="3"/>
  <c r="F13" i="3"/>
  <c r="F14" i="3"/>
  <c r="F16" i="3"/>
  <c r="F17" i="3"/>
  <c r="F18" i="3"/>
  <c r="F19" i="3"/>
  <c r="F20" i="3"/>
  <c r="F21" i="3"/>
  <c r="F22" i="3"/>
  <c r="F24" i="3"/>
  <c r="F25" i="3"/>
  <c r="F26" i="3"/>
  <c r="F27" i="3"/>
  <c r="F28" i="3"/>
  <c r="F29" i="3"/>
  <c r="F30" i="3"/>
  <c r="F32" i="3"/>
  <c r="F33" i="3"/>
  <c r="F34" i="3"/>
  <c r="F35" i="3"/>
  <c r="F36" i="3"/>
  <c r="F37" i="3"/>
  <c r="F38" i="3"/>
  <c r="F40" i="3"/>
  <c r="F41" i="3"/>
  <c r="F42" i="3"/>
  <c r="F43" i="3"/>
  <c r="F44" i="3"/>
  <c r="F45" i="3"/>
  <c r="F46" i="3"/>
  <c r="F48" i="3"/>
  <c r="F49" i="3"/>
  <c r="F50" i="3"/>
  <c r="F51" i="3"/>
  <c r="F52" i="3"/>
  <c r="F53" i="3"/>
  <c r="F54" i="3"/>
  <c r="F56" i="3"/>
  <c r="F57" i="3"/>
  <c r="F58" i="3"/>
  <c r="F59" i="3"/>
  <c r="F60" i="3"/>
  <c r="F61" i="3"/>
  <c r="F62" i="3"/>
  <c r="E63" i="3"/>
  <c r="D76" i="4" l="1"/>
  <c r="D78" i="4" s="1"/>
  <c r="C81" i="4" s="1"/>
  <c r="F24" i="4"/>
  <c r="F39" i="4"/>
  <c r="F75" i="4"/>
  <c r="F23" i="4"/>
  <c r="F67" i="4"/>
  <c r="F59" i="4"/>
  <c r="F31" i="4"/>
  <c r="E76" i="4"/>
  <c r="F15" i="4"/>
  <c r="D63" i="3"/>
  <c r="F63" i="3" s="1"/>
  <c r="D55" i="3"/>
  <c r="E55" i="3"/>
  <c r="D47" i="3"/>
  <c r="F47" i="3" s="1"/>
  <c r="E47" i="3"/>
  <c r="D39" i="3"/>
  <c r="E39" i="3"/>
  <c r="D31" i="3"/>
  <c r="F31" i="3" s="1"/>
  <c r="E31" i="3"/>
  <c r="D23" i="3"/>
  <c r="E23" i="3"/>
  <c r="D15" i="3"/>
  <c r="F15" i="3" s="1"/>
  <c r="E15" i="3"/>
  <c r="F76" i="4" l="1"/>
  <c r="F23" i="3"/>
  <c r="F39" i="3"/>
  <c r="E77" i="4"/>
  <c r="F77" i="4" s="1"/>
  <c r="F55" i="3"/>
  <c r="E64" i="3"/>
  <c r="E65" i="3" s="1"/>
  <c r="D64" i="3"/>
  <c r="D66" i="3" s="1"/>
  <c r="C69" i="3" s="1"/>
  <c r="F78" i="4" l="1"/>
  <c r="E78" i="4"/>
  <c r="C82" i="4" s="1"/>
  <c r="E66" i="3"/>
  <c r="C70" i="3" s="1"/>
  <c r="F65" i="3"/>
  <c r="F64" i="3"/>
  <c r="F66" i="3" l="1"/>
</calcChain>
</file>

<file path=xl/sharedStrings.xml><?xml version="1.0" encoding="utf-8"?>
<sst xmlns="http://schemas.openxmlformats.org/spreadsheetml/2006/main" count="152" uniqueCount="90">
  <si>
    <t>DETAILED FINANICAL PLAN TEMPLATE</t>
  </si>
  <si>
    <t>Farmed Cervid Chronic Wasting Disease Management and Response Activities 2026</t>
  </si>
  <si>
    <r>
      <rPr>
        <sz val="9.5"/>
        <rFont val="Calibri"/>
        <family val="2"/>
      </rPr>
      <t>This Financial Plan must match the SF‐424‐A, Section B – Budget Categories.  Funding requested under the budget categories must be described in detail within the narrative.  If budget modifications are approved applicants must submit a revised budget template with their final report.</t>
    </r>
  </si>
  <si>
    <t>Project Title:</t>
  </si>
  <si>
    <t>Recipient Name:</t>
  </si>
  <si>
    <t>Time Period:</t>
  </si>
  <si>
    <t>(to be added post award)</t>
  </si>
  <si>
    <t>Cost Category</t>
  </si>
  <si>
    <t>Item Description</t>
  </si>
  <si>
    <t>Quantity</t>
  </si>
  <si>
    <t>Recipient Share</t>
  </si>
  <si>
    <t>APHIS Share</t>
  </si>
  <si>
    <t>Total Budget</t>
  </si>
  <si>
    <t>Personnel</t>
  </si>
  <si>
    <t>4 District Veterinarians ($44.00/hour)</t>
  </si>
  <si>
    <t>1 Assistant State Veterinarian ($50.00/hour)</t>
  </si>
  <si>
    <t>Personnel Subtotal</t>
  </si>
  <si>
    <t>Fringe Benefits</t>
  </si>
  <si>
    <t>4 District Veterinarians (34.2%)</t>
  </si>
  <si>
    <t>1 Assistant State Veterinarian (34.5%)</t>
  </si>
  <si>
    <t>Fringe Subtotal</t>
  </si>
  <si>
    <t>Travel</t>
  </si>
  <si>
    <t>In-state mileage ($0.70/mile)</t>
  </si>
  <si>
    <t>5 Personnel for 2 nights for depopulation $110/night</t>
  </si>
  <si>
    <t>5 Personnel - 2 days Per Diem for depopulation $55/day</t>
  </si>
  <si>
    <t>Travel Subtotal</t>
  </si>
  <si>
    <t>Equipment</t>
  </si>
  <si>
    <t>7.0 cubic foot refrigerator for samples ($300.00 each)</t>
  </si>
  <si>
    <t>Equipment Subtotal</t>
  </si>
  <si>
    <t>Supplies</t>
  </si>
  <si>
    <t>Extraction spoons ($5.00 each)</t>
  </si>
  <si>
    <t>Laminated CWD Collection Cards ($5.00 each)</t>
  </si>
  <si>
    <t>Ear tissue collection tubes ($34.95 for 10 )</t>
  </si>
  <si>
    <t xml:space="preserve">Ear tissue sampling tool ($100 each) </t>
  </si>
  <si>
    <t>Disposable rectal biopsy instruments ($10 per set)</t>
  </si>
  <si>
    <t xml:space="preserve">Trash Can Bags 50 pack to contain deer parts and spent supplies </t>
  </si>
  <si>
    <t xml:space="preserve">Clorox 3 pack 121 oz for disinfection </t>
  </si>
  <si>
    <t>Plastic Tubs for disinfection ($6 each)</t>
  </si>
  <si>
    <t>Tongs for disinfection ($10 each)</t>
  </si>
  <si>
    <t>10 mil Plastic Sheeting 20x100 ft - Line deer processing staging area</t>
  </si>
  <si>
    <t>Deer Field Dressing Knives ($11.80 each)</t>
  </si>
  <si>
    <t xml:space="preserve">Webbing 1/2 100 ft roll - tie down of tarps </t>
  </si>
  <si>
    <t>Shavings (bags) line areas to contain fluids ($9 each)</t>
  </si>
  <si>
    <t>Folding Table - work area for deer identifcation and sample prep ($70 each)</t>
  </si>
  <si>
    <t>Sprayer for disinfectant ($35 per gallon)</t>
  </si>
  <si>
    <t>Dumpster liners ($68 each)</t>
  </si>
  <si>
    <t>Gasoline and Diesel for generator and skid steer - 50 gallons estimated</t>
  </si>
  <si>
    <t>Sandbags, 50 lb- Used to hold down tarps and sheeting ($6 each)</t>
  </si>
  <si>
    <t xml:space="preserve">Overnight shipping for samples to NVSL </t>
  </si>
  <si>
    <t>Supplies Subtotal</t>
  </si>
  <si>
    <t>Contractual</t>
  </si>
  <si>
    <t>Predictive genotype testing (contract with NADR lab) ($75 each)</t>
  </si>
  <si>
    <t xml:space="preserve">Removal Service and Dump Fee </t>
  </si>
  <si>
    <t xml:space="preserve">Skid Loader Rental for 2 days </t>
  </si>
  <si>
    <t>Port-A-Pot Rental (2 days) ($80 each)</t>
  </si>
  <si>
    <t>Contractual Subtotal</t>
  </si>
  <si>
    <t>Other Costs</t>
  </si>
  <si>
    <t>Printing ($0.50 per page)</t>
  </si>
  <si>
    <t>Indemnity 30 adult deer ($3,000 each)</t>
  </si>
  <si>
    <t>Waste Management Disposal (rolloffs and dump fees)</t>
  </si>
  <si>
    <t>Other Subtotal</t>
  </si>
  <si>
    <t>Totals</t>
  </si>
  <si>
    <t>Total Direct Costs</t>
  </si>
  <si>
    <r>
      <t>Indirect Costs (</t>
    </r>
    <r>
      <rPr>
        <sz val="10"/>
        <rFont val="Calibri"/>
        <family val="2"/>
        <scheme val="minor"/>
      </rPr>
      <t>10</t>
    </r>
    <r>
      <rPr>
        <b/>
        <u/>
        <sz val="9"/>
        <color rgb="FF0070C0"/>
        <rFont val="Times New Roman"/>
        <family val="1"/>
      </rPr>
      <t xml:space="preserve">% </t>
    </r>
    <r>
      <rPr>
        <b/>
        <sz val="9"/>
        <color rgb="FF0F243E"/>
        <rFont val="Times New Roman"/>
        <family val="1"/>
      </rPr>
      <t xml:space="preserve">of </t>
    </r>
    <r>
      <rPr>
        <b/>
        <u/>
        <sz val="9"/>
        <color rgb="FF0070C0"/>
        <rFont val="Times New Roman"/>
        <family val="1"/>
      </rPr>
      <t>Total Direct</t>
    </r>
    <r>
      <rPr>
        <b/>
        <sz val="9"/>
        <color rgb="FF0F243E"/>
        <rFont val="Times New Roman"/>
        <family val="1"/>
      </rPr>
      <t>)</t>
    </r>
  </si>
  <si>
    <t>Total Project Costs</t>
  </si>
  <si>
    <t>Cooperator Cost Share</t>
  </si>
  <si>
    <t>APHIS Cost Share / Total Funding Requested</t>
  </si>
  <si>
    <r>
      <t xml:space="preserve">Equipment- </t>
    </r>
    <r>
      <rPr>
        <sz val="11"/>
        <color theme="1"/>
        <rFont val="Calibri"/>
        <family val="2"/>
        <scheme val="minor"/>
      </rPr>
      <t>please include the cost per item in the decription</t>
    </r>
  </si>
  <si>
    <r>
      <t xml:space="preserve">Supplies- </t>
    </r>
    <r>
      <rPr>
        <sz val="11"/>
        <color theme="1"/>
        <rFont val="Calibri"/>
        <family val="2"/>
        <scheme val="minor"/>
      </rPr>
      <t>please include the cost per item in the decription</t>
    </r>
  </si>
  <si>
    <r>
      <t xml:space="preserve">Contractual- </t>
    </r>
    <r>
      <rPr>
        <sz val="11"/>
        <color theme="1"/>
        <rFont val="Calibri"/>
        <family val="2"/>
        <scheme val="minor"/>
      </rPr>
      <t>please include the cost per item in the decription</t>
    </r>
  </si>
  <si>
    <r>
      <t>Other Costs-</t>
    </r>
    <r>
      <rPr>
        <sz val="11"/>
        <color theme="1"/>
        <rFont val="Calibri"/>
        <family val="2"/>
        <scheme val="minor"/>
      </rPr>
      <t xml:space="preserve"> please include the cost per item in the decription </t>
    </r>
  </si>
  <si>
    <r>
      <t>Indirect Costs (</t>
    </r>
    <r>
      <rPr>
        <b/>
        <u/>
        <sz val="9"/>
        <color rgb="FF0070C0"/>
        <rFont val="Times New Roman"/>
        <family val="1"/>
      </rPr>
      <t xml:space="preserve">% </t>
    </r>
    <r>
      <rPr>
        <b/>
        <sz val="9"/>
        <color rgb="FF0F243E"/>
        <rFont val="Times New Roman"/>
        <family val="1"/>
      </rPr>
      <t xml:space="preserve">of </t>
    </r>
    <r>
      <rPr>
        <b/>
        <u/>
        <sz val="9"/>
        <color rgb="FF0070C0"/>
        <rFont val="Times New Roman"/>
        <family val="1"/>
      </rPr>
      <t>Total Direct</t>
    </r>
    <r>
      <rPr>
        <b/>
        <sz val="9"/>
        <color rgb="FF0F243E"/>
        <rFont val="Times New Roman"/>
        <family val="1"/>
      </rPr>
      <t>)</t>
    </r>
  </si>
  <si>
    <t>NOTE: This is the amount that should appear in the Work Plan templte (2 places) for the total amount of APHIS funding requested.</t>
  </si>
  <si>
    <t>Shipping samples to lab ($60 per shipment)</t>
  </si>
  <si>
    <t>Printing ($0.50 per sheet)</t>
  </si>
  <si>
    <t>CWD testing (Contract with NAHLN lab, 1,000 samples @ $25.00 per sample)</t>
  </si>
  <si>
    <t>Sharps container ($20 each)</t>
  </si>
  <si>
    <t>Sampling supplies, disposable scapels ($10 per case of 10)</t>
  </si>
  <si>
    <t>Sampling supplies, knive sharpener ($30 each)</t>
  </si>
  <si>
    <t>Sampling supplies, knives ($40 each)</t>
  </si>
  <si>
    <t>Nitrile gloves ($20 per box 100)</t>
  </si>
  <si>
    <t>Ice packs for shipping ($22 per case of 36)</t>
  </si>
  <si>
    <t>Insulated cooler boxes for shipping ($25.00 each)</t>
  </si>
  <si>
    <t>7.0 cubic foot freezer ($300.00 each)</t>
  </si>
  <si>
    <t>In-state mileage ($0.37/mile)</t>
  </si>
  <si>
    <t>1 Assistant State Veterinarian (36.5%)</t>
  </si>
  <si>
    <t>4 Wildlife Biologist (34.2%)</t>
  </si>
  <si>
    <t>4 Wildlife Biologist ($32.00/hour)</t>
  </si>
  <si>
    <t>Wild Cervid Chronic Wasting Disease Management and Response Activities 2026</t>
  </si>
  <si>
    <t>Cervid Chronic Wasting Disease Management and Response Activities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</si>
</sst>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b/>
      <sz val="9"/>
      <color rgb="FF0F243E"/>
      <name val="Times New Roman"/>
      <family val="1"/>
    </font>
    <font>
      <b/>
      <u/>
      <sz val="9"/>
      <color rgb="FF0070C0"/>
      <name val="Times New Roman"/>
      <family val="1"/>
    </font>
    <font>
      <b/>
      <sz val="11"/>
      <color theme="1"/>
      <name val="Calibri"/>
      <family val="2"/>
      <scheme val="minor"/>
    </font>
    <font>
      <b/>
      <sz val="14"/>
      <color theme="1"/>
      <name val="Calibri"/>
      <family val="2"/>
      <scheme val="minor"/>
    </font>
    <font>
      <sz val="10"/>
      <color theme="1"/>
      <name val="Calibri"/>
      <family val="2"/>
      <scheme val="minor"/>
    </font>
    <font>
      <sz val="10.5"/>
      <color theme="1"/>
      <name val="Calibri"/>
      <family val="2"/>
      <scheme val="minor"/>
    </font>
    <font>
      <sz val="9.5"/>
      <name val="Calibri"/>
      <family val="2"/>
    </font>
    <font>
      <b/>
      <sz val="14"/>
      <color rgb="FF0070C0"/>
      <name val="Calibri"/>
      <family val="2"/>
      <scheme val="minor"/>
    </font>
    <font>
      <i/>
      <sz val="11"/>
      <color theme="1"/>
      <name val="Calibri"/>
      <family val="2"/>
      <scheme val="minor"/>
    </font>
    <font>
      <b/>
      <sz val="11"/>
      <name val="Calibri"/>
      <family val="2"/>
      <scheme val="minor"/>
    </font>
    <font>
      <sz val="10"/>
      <name val="Calibri"/>
      <family val="2"/>
      <scheme val="minor"/>
    </font>
    <font>
      <b/>
      <sz val="11"/>
      <color theme="2" tint="-0.89999084444715716"/>
      <name val="Calibri"/>
      <family val="2"/>
      <scheme val="minor"/>
    </font>
    <font>
      <i/>
      <sz val="11"/>
      <color rgb="FFED0000"/>
      <name val="Calibri"/>
      <family val="2"/>
      <scheme val="minor"/>
    </font>
    <font>
      <sz val="10"/>
      <color rgb="FF000000"/>
      <name val="Calibri"/>
      <family val="2"/>
      <scheme val="minor"/>
    </font>
    <font>
      <b/>
      <sz val="11"/>
      <color theme="0"/>
      <name val="Calibri"/>
      <family val="2"/>
      <scheme val="minor"/>
    </font>
    <font>
      <b/>
      <sz val="11"/>
      <color rgb="FFFF0000"/>
      <name val="Calibri"/>
      <family val="2"/>
      <scheme val="minor"/>
    </font>
    <font>
      <i/>
      <sz val="11"/>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0" fillId="0" borderId="0" xfId="0" applyAlignment="1">
      <alignment vertical="top" wrapText="1"/>
    </xf>
    <xf numFmtId="6" fontId="0" fillId="0" borderId="0" xfId="0" applyNumberFormat="1" applyAlignment="1">
      <alignment vertical="top" wrapText="1"/>
    </xf>
    <xf numFmtId="6" fontId="0" fillId="0" borderId="0" xfId="0" applyNumberFormat="1"/>
    <xf numFmtId="8" fontId="0" fillId="0" borderId="0" xfId="0" applyNumberFormat="1"/>
    <xf numFmtId="38" fontId="0" fillId="0" borderId="0" xfId="0" applyNumberFormat="1" applyAlignment="1">
      <alignment horizontal="center" vertical="top" wrapText="1"/>
    </xf>
    <xf numFmtId="0" fontId="4" fillId="0" borderId="1" xfId="0" applyFont="1" applyBorder="1" applyAlignment="1">
      <alignment horizontal="left" vertical="top" wrapText="1"/>
    </xf>
    <xf numFmtId="38" fontId="4" fillId="0" borderId="1" xfId="0" applyNumberFormat="1" applyFont="1" applyBorder="1" applyAlignment="1">
      <alignment horizontal="left" vertical="top" wrapText="1"/>
    </xf>
    <xf numFmtId="0" fontId="4" fillId="0" borderId="1" xfId="0" applyFont="1" applyBorder="1" applyAlignment="1">
      <alignment horizontal="left"/>
    </xf>
    <xf numFmtId="6" fontId="4" fillId="4" borderId="1" xfId="1" applyNumberFormat="1" applyFont="1" applyFill="1" applyBorder="1" applyAlignment="1" applyProtection="1">
      <alignment horizontal="right" vertical="center" wrapText="1"/>
    </xf>
    <xf numFmtId="164" fontId="0" fillId="0" borderId="0" xfId="0" applyNumberFormat="1"/>
    <xf numFmtId="0" fontId="4" fillId="4" borderId="9" xfId="0" applyFont="1" applyFill="1" applyBorder="1" applyAlignment="1">
      <alignment vertical="center" wrapText="1"/>
    </xf>
    <xf numFmtId="6" fontId="4" fillId="4" borderId="9" xfId="1" applyNumberFormat="1" applyFont="1" applyFill="1" applyBorder="1" applyAlignment="1" applyProtection="1">
      <alignment horizontal="right" vertical="center" wrapText="1"/>
    </xf>
    <xf numFmtId="0" fontId="6" fillId="0" borderId="5" xfId="0" applyFont="1" applyBorder="1" applyAlignment="1" applyProtection="1">
      <alignment wrapText="1"/>
      <protection locked="0"/>
    </xf>
    <xf numFmtId="38" fontId="6" fillId="0" borderId="1" xfId="0" applyNumberFormat="1" applyFont="1" applyBorder="1" applyAlignment="1" applyProtection="1">
      <alignment wrapText="1"/>
      <protection locked="0"/>
    </xf>
    <xf numFmtId="6" fontId="6" fillId="0" borderId="1" xfId="1" applyNumberFormat="1" applyFont="1" applyFill="1" applyBorder="1" applyAlignment="1" applyProtection="1">
      <alignment horizontal="right" wrapText="1"/>
    </xf>
    <xf numFmtId="0" fontId="6" fillId="0" borderId="5" xfId="0" applyFont="1" applyBorder="1" applyAlignment="1">
      <alignment wrapText="1"/>
    </xf>
    <xf numFmtId="0" fontId="0" fillId="0" borderId="0" xfId="0" applyAlignment="1">
      <alignment horizontal="right"/>
    </xf>
    <xf numFmtId="0" fontId="10" fillId="0" borderId="0" xfId="0" applyFont="1"/>
    <xf numFmtId="38" fontId="0" fillId="0" borderId="15" xfId="0" applyNumberFormat="1" applyBorder="1" applyAlignment="1">
      <alignment horizontal="center" vertical="top" wrapText="1"/>
    </xf>
    <xf numFmtId="0" fontId="4" fillId="4" borderId="16" xfId="0" applyFont="1" applyFill="1" applyBorder="1" applyAlignment="1">
      <alignment vertical="center" wrapText="1"/>
    </xf>
    <xf numFmtId="0" fontId="0" fillId="0" borderId="17" xfId="0" applyBorder="1" applyAlignment="1">
      <alignment vertical="top" wrapText="1"/>
    </xf>
    <xf numFmtId="0" fontId="4" fillId="4" borderId="19" xfId="0" applyFont="1" applyFill="1" applyBorder="1" applyAlignment="1">
      <alignment vertical="center" wrapText="1"/>
    </xf>
    <xf numFmtId="0" fontId="0" fillId="0" borderId="18" xfId="0" applyBorder="1" applyAlignment="1">
      <alignment vertical="top" wrapText="1"/>
    </xf>
    <xf numFmtId="6" fontId="4" fillId="0" borderId="16" xfId="0" applyNumberFormat="1" applyFont="1" applyBorder="1" applyAlignment="1">
      <alignment vertical="center" wrapText="1"/>
    </xf>
    <xf numFmtId="0" fontId="6" fillId="0" borderId="2" xfId="0" applyFont="1" applyBorder="1" applyAlignment="1" applyProtection="1">
      <alignment wrapText="1"/>
      <protection locked="0"/>
    </xf>
    <xf numFmtId="38" fontId="6" fillId="0" borderId="3" xfId="0" applyNumberFormat="1" applyFont="1" applyBorder="1" applyAlignment="1" applyProtection="1">
      <alignment wrapText="1"/>
      <protection locked="0"/>
    </xf>
    <xf numFmtId="6" fontId="6" fillId="0" borderId="3" xfId="1" applyNumberFormat="1" applyFont="1" applyFill="1" applyBorder="1" applyAlignment="1" applyProtection="1">
      <alignment horizontal="right" wrapText="1"/>
    </xf>
    <xf numFmtId="38" fontId="4" fillId="4" borderId="4" xfId="0" applyNumberFormat="1" applyFont="1" applyFill="1" applyBorder="1" applyAlignment="1" applyProtection="1">
      <alignment vertical="center" wrapText="1"/>
      <protection locked="0"/>
    </xf>
    <xf numFmtId="6" fontId="4" fillId="4" borderId="4" xfId="1" applyNumberFormat="1" applyFont="1" applyFill="1" applyBorder="1" applyAlignment="1" applyProtection="1">
      <alignment horizontal="right" vertical="center" wrapText="1"/>
    </xf>
    <xf numFmtId="9" fontId="11" fillId="4" borderId="1" xfId="0" applyNumberFormat="1" applyFont="1" applyFill="1" applyBorder="1" applyAlignment="1" applyProtection="1">
      <alignment horizontal="center" vertical="center" wrapText="1"/>
      <protection locked="0"/>
    </xf>
    <xf numFmtId="38" fontId="4" fillId="4" borderId="1" xfId="0" applyNumberFormat="1" applyFont="1" applyFill="1" applyBorder="1" applyAlignment="1" applyProtection="1">
      <alignment vertical="center" wrapText="1"/>
      <protection locked="0"/>
    </xf>
    <xf numFmtId="0" fontId="12" fillId="0" borderId="5" xfId="0" applyFont="1" applyBorder="1" applyAlignment="1" applyProtection="1">
      <alignment wrapText="1"/>
      <protection locked="0"/>
    </xf>
    <xf numFmtId="38" fontId="12" fillId="0" borderId="1" xfId="0" applyNumberFormat="1" applyFont="1" applyBorder="1" applyAlignment="1" applyProtection="1">
      <alignment wrapText="1"/>
      <protection locked="0"/>
    </xf>
    <xf numFmtId="6" fontId="12" fillId="0" borderId="1" xfId="1" applyNumberFormat="1" applyFont="1" applyFill="1" applyBorder="1" applyAlignment="1" applyProtection="1">
      <alignment horizontal="right" wrapText="1"/>
    </xf>
    <xf numFmtId="0" fontId="12" fillId="5" borderId="5" xfId="0" applyFont="1" applyFill="1" applyBorder="1" applyAlignment="1" applyProtection="1">
      <alignment wrapText="1"/>
      <protection locked="0"/>
    </xf>
    <xf numFmtId="38" fontId="12" fillId="0" borderId="5" xfId="0" applyNumberFormat="1" applyFont="1" applyBorder="1" applyAlignment="1" applyProtection="1">
      <alignment wrapText="1"/>
      <protection locked="0"/>
    </xf>
    <xf numFmtId="0" fontId="12" fillId="0" borderId="0" xfId="0" applyFont="1" applyAlignment="1">
      <alignment vertical="top" wrapText="1"/>
    </xf>
    <xf numFmtId="0" fontId="13" fillId="3" borderId="1" xfId="0" applyFont="1" applyFill="1" applyBorder="1" applyAlignment="1">
      <alignment wrapText="1"/>
    </xf>
    <xf numFmtId="0" fontId="13" fillId="3" borderId="2" xfId="0" applyFont="1" applyFill="1" applyBorder="1" applyAlignment="1">
      <alignment vertical="center" wrapText="1"/>
    </xf>
    <xf numFmtId="38" fontId="13" fillId="3" borderId="2" xfId="0" applyNumberFormat="1" applyFont="1" applyFill="1" applyBorder="1" applyAlignment="1">
      <alignment horizontal="left" vertical="center" wrapText="1"/>
    </xf>
    <xf numFmtId="6" fontId="13" fillId="3" borderId="2" xfId="1" applyNumberFormat="1" applyFont="1" applyFill="1" applyBorder="1" applyAlignment="1" applyProtection="1">
      <alignment horizontal="right" vertical="center" wrapText="1"/>
    </xf>
    <xf numFmtId="0" fontId="4" fillId="4" borderId="20" xfId="0" applyFont="1" applyFill="1" applyBorder="1" applyAlignment="1">
      <alignment horizontal="left" vertical="top" wrapText="1"/>
    </xf>
    <xf numFmtId="0" fontId="4" fillId="4" borderId="5" xfId="0" applyFont="1" applyFill="1" applyBorder="1" applyAlignment="1">
      <alignment horizontal="left" vertical="top" wrapText="1"/>
    </xf>
    <xf numFmtId="0" fontId="12" fillId="0" borderId="1" xfId="0" applyFont="1" applyBorder="1" applyAlignment="1" applyProtection="1">
      <alignment wrapText="1"/>
      <protection locked="0"/>
    </xf>
    <xf numFmtId="0" fontId="12" fillId="5" borderId="1" xfId="0" applyFont="1" applyFill="1" applyBorder="1" applyAlignment="1" applyProtection="1">
      <alignment wrapText="1"/>
      <protection locked="0"/>
    </xf>
    <xf numFmtId="0" fontId="15" fillId="0" borderId="5" xfId="0" applyFont="1" applyBorder="1" applyAlignment="1" applyProtection="1">
      <alignment wrapText="1"/>
      <protection locked="0"/>
    </xf>
    <xf numFmtId="38" fontId="17" fillId="0" borderId="0" xfId="0" applyNumberFormat="1" applyFont="1" applyAlignment="1">
      <alignment horizontal="left" vertical="top"/>
    </xf>
    <xf numFmtId="6" fontId="16" fillId="3" borderId="2" xfId="1" applyNumberFormat="1" applyFont="1" applyFill="1" applyBorder="1" applyAlignment="1" applyProtection="1">
      <alignment horizontal="right" vertical="center" wrapText="1"/>
    </xf>
    <xf numFmtId="38" fontId="16" fillId="3" borderId="2" xfId="0" applyNumberFormat="1" applyFont="1" applyFill="1" applyBorder="1" applyAlignment="1">
      <alignment horizontal="left" vertical="center" wrapText="1"/>
    </xf>
    <xf numFmtId="0" fontId="16" fillId="3" borderId="2" xfId="0" applyFont="1" applyFill="1" applyBorder="1" applyAlignment="1">
      <alignment vertical="center" wrapText="1"/>
    </xf>
    <xf numFmtId="0" fontId="16" fillId="3" borderId="1" xfId="0" applyFont="1" applyFill="1" applyBorder="1" applyAlignment="1">
      <alignment wrapText="1"/>
    </xf>
    <xf numFmtId="0" fontId="4" fillId="0" borderId="7" xfId="0" applyFont="1" applyBorder="1" applyAlignment="1">
      <alignmen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4" fillId="4" borderId="20"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2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8" fillId="0" borderId="20" xfId="0" applyFont="1" applyBorder="1" applyAlignment="1">
      <alignment horizontal="left"/>
    </xf>
    <xf numFmtId="0" fontId="10" fillId="0" borderId="2" xfId="0" applyFont="1" applyBorder="1" applyAlignment="1">
      <alignment horizontal="left"/>
    </xf>
    <xf numFmtId="0" fontId="10" fillId="0" borderId="5" xfId="0" applyFont="1" applyBorder="1" applyAlignment="1">
      <alignment horizontal="left"/>
    </xf>
    <xf numFmtId="0" fontId="4" fillId="0" borderId="3" xfId="0" applyFont="1" applyBorder="1" applyAlignment="1">
      <alignment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5" fillId="0" borderId="13" xfId="0" applyFont="1" applyBorder="1" applyAlignment="1">
      <alignment horizontal="center"/>
    </xf>
    <xf numFmtId="0" fontId="5" fillId="0" borderId="8" xfId="0" applyFont="1" applyBorder="1" applyAlignment="1">
      <alignment horizontal="center"/>
    </xf>
    <xf numFmtId="0" fontId="5" fillId="0" borderId="14" xfId="0" applyFont="1" applyBorder="1" applyAlignment="1">
      <alignment horizontal="center"/>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20"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14" fillId="0" borderId="20" xfId="0" applyFont="1" applyBorder="1" applyAlignment="1">
      <alignment horizontal="left"/>
    </xf>
    <xf numFmtId="0" fontId="14" fillId="0" borderId="2" xfId="0" applyFont="1" applyBorder="1" applyAlignment="1">
      <alignment horizontal="left"/>
    </xf>
    <xf numFmtId="0" fontId="14" fillId="0" borderId="5"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20003</xdr:colOff>
      <xdr:row>0</xdr:row>
      <xdr:rowOff>39686</xdr:rowOff>
    </xdr:from>
    <xdr:to>
      <xdr:col>12</xdr:col>
      <xdr:colOff>19685</xdr:colOff>
      <xdr:row>85</xdr:row>
      <xdr:rowOff>158750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003" y="39686"/>
          <a:ext cx="7333932" cy="156368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According to the Paperwork Reduction Act of 1995, an agency may not conduct or sponsor, and a person is not required to respond to, a collection of information unless it displays a valid OMB control number. The valid OMB control numbers for this information collection are 0503-0028. The time required to complete this information collection is estimated to average 0.72 hours per response, including the time for reviewing instructions, searching existing data sources, gathering and maintaining the data needed, and completing and reviewing the collection of information</a:t>
          </a:r>
          <a:r>
            <a:rPr lang="en-US" sz="1100" i="0">
              <a:solidFill>
                <a:schemeClr val="dk1"/>
              </a:solidFill>
              <a:effectLst/>
              <a:latin typeface="+mn-lt"/>
              <a:ea typeface="+mn-ea"/>
              <a:cs typeface="+mn-cs"/>
            </a:rPr>
            <a:t>. </a:t>
          </a:r>
          <a:r>
            <a:rPr lang="en-US" sz="1100" b="0" i="0">
              <a:solidFill>
                <a:schemeClr val="dk1"/>
              </a:solidFill>
              <a:effectLst/>
              <a:latin typeface="+mn-lt"/>
              <a:ea typeface="+mn-ea"/>
              <a:cs typeface="+mn-cs"/>
            </a:rPr>
            <a:t>Send comments regarding this burden statement or any other aspect of this information collection, including suggestions for reducing this burden, to </a:t>
          </a:r>
          <a:r>
            <a:rPr lang="en-US" sz="1100" b="0" i="0" u="sng">
              <a:solidFill>
                <a:schemeClr val="dk1"/>
              </a:solidFill>
              <a:effectLst/>
              <a:latin typeface="+mn-lt"/>
              <a:ea typeface="+mn-ea"/>
              <a:cs typeface="+mn-cs"/>
              <a:hlinkClick xmlns:r="http://schemas.openxmlformats.org/officeDocument/2006/relationships" r:id=""/>
            </a:rPr>
            <a:t>APHIS.PRA@usda.gov</a:t>
          </a:r>
          <a:endParaRPr lang="en-US" sz="1100" b="0" i="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OMB Control Number: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0503-0028</a:t>
          </a:r>
        </a:p>
        <a:p>
          <a:r>
            <a:rPr lang="en-US" sz="1100">
              <a:solidFill>
                <a:schemeClr val="dk1"/>
              </a:solidFill>
              <a:effectLst/>
              <a:latin typeface="+mn-lt"/>
              <a:ea typeface="+mn-ea"/>
              <a:cs typeface="+mn-cs"/>
            </a:rPr>
            <a:t>Exp. Date: October 2027</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Cervid Chronic Wasting Disease Management and Research Activities 2026</a:t>
          </a:r>
        </a:p>
        <a:p>
          <a:pPr algn="ctr"/>
          <a:r>
            <a:rPr lang="en-US" sz="1400">
              <a:solidFill>
                <a:schemeClr val="dk1"/>
              </a:solidFill>
              <a:effectLst/>
              <a:latin typeface="+mn-lt"/>
              <a:ea typeface="+mn-ea"/>
              <a:cs typeface="+mn-cs"/>
            </a:rPr>
            <a:t>Proposal Financial Plan Template</a:t>
          </a:r>
          <a:endParaRPr lang="en-US" sz="14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mn-lt"/>
              <a:ea typeface="+mn-ea"/>
              <a:cs typeface="+mn-cs"/>
            </a:rPr>
            <a:t>The information requested in this template is required in all proposal Financial Plans.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Please note, ezFedGrants attachments are limited to PDF files only (no digital signature or fillable PDFs) and the total size of all attachments cannot exceed 20MB.</a:t>
          </a:r>
          <a:r>
            <a:rPr lang="en-US" sz="1100" b="0" i="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Applicants must submit a detailed Financial Plan that clearly identifies the costs associated with the proposed activities for each objective listed in the Work Plan and include all of the information outlined in this Cervid Proposal Financial Plan Template. Financial Plans must match and provide additional details on the information provided in the required SF-424A submitted through </a:t>
          </a:r>
          <a:r>
            <a:rPr lang="en-US" sz="1100" u="sng">
              <a:solidFill>
                <a:schemeClr val="dk1"/>
              </a:solidFill>
              <a:effectLst/>
              <a:latin typeface="+mn-lt"/>
              <a:ea typeface="+mn-ea"/>
              <a:cs typeface="+mn-cs"/>
              <a:hlinkClick xmlns:r="http://schemas.openxmlformats.org/officeDocument/2006/relationships" r:id=""/>
            </a:rPr>
            <a:t>ezFedGrants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Allowable uses of cooperative agreement funds include, but are not limited to, activities, equipment, supplies, and services needed to complete approved program activities that support the funding priorities and considerations as described in </a:t>
          </a:r>
          <a:r>
            <a:rPr lang="en-US" sz="1100" u="sng">
              <a:solidFill>
                <a:schemeClr val="dk1"/>
              </a:solidFill>
              <a:effectLst/>
              <a:latin typeface="+mn-lt"/>
              <a:ea typeface="+mn-ea"/>
              <a:cs typeface="+mn-cs"/>
            </a:rPr>
            <a:t>Section B.1</a:t>
          </a:r>
          <a:r>
            <a:rPr lang="en-US" sz="1100">
              <a:solidFill>
                <a:schemeClr val="dk1"/>
              </a:solidFill>
              <a:effectLst/>
              <a:latin typeface="+mn-lt"/>
              <a:ea typeface="+mn-ea"/>
              <a:cs typeface="+mn-cs"/>
            </a:rPr>
            <a:t> of the Funding Opportunity Announcement. Funds are intended to complement and build upon activities associated with other APHIS cooperative programs or grants geared toward controlling or preventing CWD in cervids.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Allowable costs must be reasonable, allocable, and necessary to the project. Office of Management and Budget cost principles (</a:t>
          </a:r>
          <a:r>
            <a:rPr lang="en-US" sz="1100" u="sng">
              <a:solidFill>
                <a:schemeClr val="dk1"/>
              </a:solidFill>
              <a:effectLst/>
              <a:latin typeface="+mn-lt"/>
              <a:ea typeface="+mn-ea"/>
              <a:cs typeface="+mn-cs"/>
              <a:hlinkClick xmlns:r="http://schemas.openxmlformats.org/officeDocument/2006/relationships" r:id=""/>
            </a:rPr>
            <a:t>2 CFR Subpart E</a:t>
          </a:r>
          <a:r>
            <a:rPr lang="en-US" sz="1100">
              <a:solidFill>
                <a:schemeClr val="dk1"/>
              </a:solidFill>
              <a:effectLst/>
              <a:latin typeface="+mn-lt"/>
              <a:ea typeface="+mn-ea"/>
              <a:cs typeface="+mn-cs"/>
            </a:rPr>
            <a:t>) must be used to determine whether a cost can be charged to the project and, if so, the extent to which it can be charged.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When identifying the resources needed, the applicant must be compliant with Federal and State policy, the cost guidance in </a:t>
          </a:r>
          <a:r>
            <a:rPr lang="en-US" sz="1100" u="sng">
              <a:solidFill>
                <a:schemeClr val="dk1"/>
              </a:solidFill>
              <a:effectLst/>
              <a:latin typeface="+mn-lt"/>
              <a:ea typeface="+mn-ea"/>
              <a:cs typeface="+mn-cs"/>
            </a:rPr>
            <a:t>Section B.1</a:t>
          </a:r>
          <a:r>
            <a:rPr lang="en-US" sz="1100">
              <a:solidFill>
                <a:schemeClr val="dk1"/>
              </a:solidFill>
              <a:effectLst/>
              <a:latin typeface="+mn-lt"/>
              <a:ea typeface="+mn-ea"/>
              <a:cs typeface="+mn-cs"/>
            </a:rPr>
            <a:t> of the Funding</a:t>
          </a:r>
          <a:r>
            <a:rPr lang="en-US" sz="1100" baseline="0">
              <a:solidFill>
                <a:schemeClr val="dk1"/>
              </a:solidFill>
              <a:effectLst/>
              <a:latin typeface="+mn-lt"/>
              <a:ea typeface="+mn-ea"/>
              <a:cs typeface="+mn-cs"/>
            </a:rPr>
            <a:t> Opportunity Announcement,</a:t>
          </a:r>
          <a:r>
            <a:rPr lang="en-US" sz="1100">
              <a:solidFill>
                <a:schemeClr val="dk1"/>
              </a:solidFill>
              <a:effectLst/>
              <a:latin typeface="+mn-lt"/>
              <a:ea typeface="+mn-ea"/>
              <a:cs typeface="+mn-cs"/>
            </a:rPr>
            <a:t> and should include the following details:</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1. </a:t>
          </a:r>
          <a:r>
            <a:rPr lang="en-US" sz="1100" i="1">
              <a:solidFill>
                <a:schemeClr val="dk1"/>
              </a:solidFill>
              <a:effectLst/>
              <a:latin typeface="+mn-lt"/>
              <a:ea typeface="+mn-ea"/>
              <a:cs typeface="+mn-cs"/>
            </a:rPr>
            <a:t>Personnel:</a:t>
          </a:r>
          <a:r>
            <a:rPr lang="en-US" sz="1100">
              <a:solidFill>
                <a:schemeClr val="dk1"/>
              </a:solidFill>
              <a:effectLst/>
              <a:latin typeface="+mn-lt"/>
              <a:ea typeface="+mn-ea"/>
              <a:cs typeface="+mn-cs"/>
            </a:rPr>
            <a:t> APHIS will allow costs for salary and wages for personnel who are essential to complete the activities in the Work Plan. The total compensation per individual employees must be reasonable for the work performed, conform to the established policy of the organization, and be consistently applied to Government and nongovernmental activities. Applicants must:</a:t>
          </a:r>
        </a:p>
        <a:p>
          <a:pPr lvl="0"/>
          <a:r>
            <a:rPr lang="en-US" sz="1100">
              <a:solidFill>
                <a:schemeClr val="dk1"/>
              </a:solidFill>
              <a:effectLst/>
              <a:latin typeface="+mn-lt"/>
              <a:ea typeface="+mn-ea"/>
              <a:cs typeface="+mn-cs"/>
            </a:rPr>
            <a:t>- List personnel needs to accomplish the project and include their titles, number of hours, hourly rate (or percentage of effort), and the total number needed for each employee classification.</a:t>
          </a:r>
        </a:p>
        <a:p>
          <a:pPr lvl="0"/>
          <a:r>
            <a:rPr lang="en-US" sz="1100">
              <a:solidFill>
                <a:schemeClr val="dk1"/>
              </a:solidFill>
              <a:effectLst/>
              <a:latin typeface="+mn-lt"/>
              <a:ea typeface="+mn-ea"/>
              <a:cs typeface="+mn-cs"/>
            </a:rPr>
            <a:t>- Identify if employees are full-time, temporary, or part-time workers.</a:t>
          </a:r>
        </a:p>
        <a:p>
          <a:pPr lvl="0"/>
          <a:r>
            <a:rPr lang="en-US" sz="1100">
              <a:solidFill>
                <a:schemeClr val="dk1"/>
              </a:solidFill>
              <a:effectLst/>
              <a:latin typeface="+mn-lt"/>
              <a:ea typeface="+mn-ea"/>
              <a:cs typeface="+mn-cs"/>
            </a:rPr>
            <a:t>- Explain how the employee compensation was calculated.</a:t>
          </a:r>
        </a:p>
        <a:p>
          <a:pPr lvl="0"/>
          <a:r>
            <a:rPr lang="en-US" sz="1100">
              <a:solidFill>
                <a:schemeClr val="dk1"/>
              </a:solidFill>
              <a:effectLst/>
              <a:latin typeface="+mn-lt"/>
              <a:ea typeface="+mn-ea"/>
              <a:cs typeface="+mn-cs"/>
            </a:rPr>
            <a:t>- Identify any compensation increases projected during the award period.</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2. </a:t>
          </a:r>
          <a:r>
            <a:rPr lang="en-US" sz="1100" i="1">
              <a:solidFill>
                <a:schemeClr val="dk1"/>
              </a:solidFill>
              <a:effectLst/>
              <a:latin typeface="+mn-lt"/>
              <a:ea typeface="+mn-ea"/>
              <a:cs typeface="+mn-cs"/>
            </a:rPr>
            <a:t>Fringe Benefits</a:t>
          </a:r>
          <a:r>
            <a:rPr lang="en-US" sz="1100">
              <a:solidFill>
                <a:schemeClr val="dk1"/>
              </a:solidFill>
              <a:effectLst/>
              <a:latin typeface="+mn-lt"/>
              <a:ea typeface="+mn-ea"/>
              <a:cs typeface="+mn-cs"/>
            </a:rPr>
            <a:t>: List the fringe benefit rate and a description of what the rate includes. Fringe benefits may include health and life insurance, unemployment insurance, workers’ compensation, leave, retirement, social security, pensions, etc.</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3. </a:t>
          </a:r>
          <a:r>
            <a:rPr lang="en-US" sz="1100" i="1">
              <a:solidFill>
                <a:schemeClr val="dk1"/>
              </a:solidFill>
              <a:effectLst/>
              <a:latin typeface="+mn-lt"/>
              <a:ea typeface="+mn-ea"/>
              <a:cs typeface="+mn-cs"/>
            </a:rPr>
            <a:t>Travel:</a:t>
          </a:r>
          <a:r>
            <a:rPr lang="en-US" sz="1100">
              <a:solidFill>
                <a:schemeClr val="dk1"/>
              </a:solidFill>
              <a:effectLst/>
              <a:latin typeface="+mn-lt"/>
              <a:ea typeface="+mn-ea"/>
              <a:cs typeface="+mn-cs"/>
            </a:rPr>
            <a:t> Funds may be requested for field work, training, attendance at meetings and conferences, and other travel costs associated with the proposed work. Recipients should follow their State’s written travel policies when calculating travel costs. If there is no State travel policy, Federal per diem rates should be used in the calculation of travel costs. Federal per diem rates can be found on the </a:t>
          </a:r>
          <a:r>
            <a:rPr lang="en-US" sz="1100" u="sng">
              <a:solidFill>
                <a:schemeClr val="dk1"/>
              </a:solidFill>
              <a:effectLst/>
              <a:latin typeface="+mn-lt"/>
              <a:ea typeface="+mn-ea"/>
              <a:cs typeface="+mn-cs"/>
              <a:hlinkClick xmlns:r="http://schemas.openxmlformats.org/officeDocument/2006/relationships" r:id=""/>
            </a:rPr>
            <a:t>General Services Administration website</a:t>
          </a:r>
          <a:r>
            <a:rPr lang="en-US" sz="1100">
              <a:solidFill>
                <a:schemeClr val="dk1"/>
              </a:solidFill>
              <a:effectLst/>
              <a:latin typeface="+mn-lt"/>
              <a:ea typeface="+mn-ea"/>
              <a:cs typeface="+mn-cs"/>
            </a:rPr>
            <a:t>. Reference </a:t>
          </a:r>
          <a:r>
            <a:rPr lang="en-US" sz="1100" u="sng">
              <a:solidFill>
                <a:schemeClr val="dk1"/>
              </a:solidFill>
              <a:effectLst/>
              <a:latin typeface="+mn-lt"/>
              <a:ea typeface="+mn-ea"/>
              <a:cs typeface="+mn-cs"/>
              <a:hlinkClick xmlns:r="http://schemas.openxmlformats.org/officeDocument/2006/relationships" r:id=""/>
            </a:rPr>
            <a:t>2 CFR Part 200.475</a:t>
          </a:r>
          <a:r>
            <a:rPr lang="en-US" sz="1100">
              <a:solidFill>
                <a:schemeClr val="dk1"/>
              </a:solidFill>
              <a:effectLst/>
              <a:latin typeface="+mn-lt"/>
              <a:ea typeface="+mn-ea"/>
              <a:cs typeface="+mn-cs"/>
            </a:rPr>
            <a:t>.</a:t>
          </a:r>
        </a:p>
        <a:p>
          <a:pPr lvl="0"/>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Local travel</a:t>
          </a:r>
          <a:r>
            <a:rPr lang="en-US" sz="1100">
              <a:solidFill>
                <a:schemeClr val="dk1"/>
              </a:solidFill>
              <a:effectLst/>
              <a:latin typeface="+mn-lt"/>
              <a:ea typeface="+mn-ea"/>
              <a:cs typeface="+mn-cs"/>
            </a:rPr>
            <a:t>: Identify any local travel to daily work sites as outlined in your proposed activities. Indicate by position type who will be traveling, total projected mileage, and rate per mile. Indicate the number of trips per day/week/month, as appropriate.</a:t>
          </a:r>
        </a:p>
        <a:p>
          <a:pPr lvl="0"/>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Out of State travel</a:t>
          </a:r>
          <a:r>
            <a:rPr lang="en-US" sz="1100">
              <a:solidFill>
                <a:schemeClr val="dk1"/>
              </a:solidFill>
              <a:effectLst/>
              <a:latin typeface="+mn-lt"/>
              <a:ea typeface="+mn-ea"/>
              <a:cs typeface="+mn-cs"/>
            </a:rPr>
            <a:t>: Provide the number of travelers, cost of transportation, lodging, subsistence and related items, number of days, rate per day, and the total related to out of state travel. If out of state travel is necessary to attend a meeting/training, include the event title and destination. Registration fees should be included in the “Other” cost category.</a:t>
          </a:r>
        </a:p>
        <a:p>
          <a:pPr lvl="0"/>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International travel</a:t>
          </a:r>
          <a:r>
            <a:rPr lang="en-US" sz="1100">
              <a:solidFill>
                <a:schemeClr val="dk1"/>
              </a:solidFill>
              <a:effectLst/>
              <a:latin typeface="+mn-lt"/>
              <a:ea typeface="+mn-ea"/>
              <a:cs typeface="+mn-cs"/>
            </a:rPr>
            <a:t>: Not authorized on this Funding Opportunity Announcement.</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4. </a:t>
          </a:r>
          <a:r>
            <a:rPr lang="en-US" sz="1100" i="1">
              <a:solidFill>
                <a:schemeClr val="dk1"/>
              </a:solidFill>
              <a:effectLst/>
              <a:latin typeface="+mn-lt"/>
              <a:ea typeface="+mn-ea"/>
              <a:cs typeface="+mn-cs"/>
            </a:rPr>
            <a:t>Equipment: </a:t>
          </a:r>
          <a:r>
            <a:rPr lang="en-US" sz="1100">
              <a:solidFill>
                <a:schemeClr val="dk1"/>
              </a:solidFill>
              <a:effectLst/>
              <a:latin typeface="+mn-lt"/>
              <a:ea typeface="+mn-ea"/>
              <a:cs typeface="+mn-cs"/>
            </a:rPr>
            <a:t>The Federal definition of equipment is tangible personal property (including information technology systems) having a useful life of more than one year and a per unit value of $5,000 or more, unless the applicant’s definition of equipment is more restrictive. Provide a description of the equipment to be purchased or leased, including unit cost, and total purchase or leasing costs.</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Ensure the purpose of each equipment item and how it will benefit or be used for the project has been provided in the proposed activities.</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5. </a:t>
          </a:r>
          <a:r>
            <a:rPr lang="en-US" sz="1100" i="1">
              <a:solidFill>
                <a:schemeClr val="dk1"/>
              </a:solidFill>
              <a:effectLst/>
              <a:latin typeface="+mn-lt"/>
              <a:ea typeface="+mn-ea"/>
              <a:cs typeface="+mn-cs"/>
            </a:rPr>
            <a:t>Supplies: </a:t>
          </a:r>
          <a:r>
            <a:rPr lang="en-US" sz="1100">
              <a:solidFill>
                <a:schemeClr val="dk1"/>
              </a:solidFill>
              <a:effectLst/>
              <a:latin typeface="+mn-lt"/>
              <a:ea typeface="+mn-ea"/>
              <a:cs typeface="+mn-cs"/>
            </a:rPr>
            <a:t>Provide a general description of the supplies required to perform the proposed activities. Identify quantities required and per unit costs.</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6. </a:t>
          </a:r>
          <a:r>
            <a:rPr lang="en-US" sz="1100" i="1">
              <a:solidFill>
                <a:schemeClr val="dk1"/>
              </a:solidFill>
              <a:effectLst/>
              <a:latin typeface="+mn-lt"/>
              <a:ea typeface="+mn-ea"/>
              <a:cs typeface="+mn-cs"/>
            </a:rPr>
            <a:t>Contractual:</a:t>
          </a:r>
          <a:r>
            <a:rPr lang="en-US" sz="1100">
              <a:solidFill>
                <a:schemeClr val="dk1"/>
              </a:solidFill>
              <a:effectLst/>
              <a:latin typeface="+mn-lt"/>
              <a:ea typeface="+mn-ea"/>
              <a:cs typeface="+mn-cs"/>
            </a:rPr>
            <a:t> Describe any contract that the applicant may enter into to complete the proposed activities, identifying what goods or services are being purchased for which activity and from where.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Provide the contractor or sub-awardee cost breakdown of amounts in a separate budget for all applicable cost categories and totals, if available. However, the contractor or sub-awardee breakdown is not to be used to develop the applicant’s breakdown; the contractor or sub-awardee total costs will be classified as contractual in the applicant’s budget. Any application with a proposed subaward over $10,000 should complete an individual Financial Plan as a part of the proposal package.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testing is done as a subcontract, identify which approved laboratories will be conducting diagnostic testing, detail the type of test, number of tests, and cost per test/sample. All billing for laboratory costs shall be done on a cost-per-test basis (e.g. 500 samples at $10.00 equals $5,000). Do not include any costs which are covered by other laboratory funding sources such as NAHLN or NIFA funding.</a:t>
          </a:r>
        </a:p>
        <a:p>
          <a:pPr lvl="0"/>
          <a:endParaRPr lang="en-US" sz="1100" i="1">
            <a:solidFill>
              <a:schemeClr val="dk1"/>
            </a:solidFill>
            <a:effectLst/>
            <a:latin typeface="+mn-lt"/>
            <a:ea typeface="+mn-ea"/>
            <a:cs typeface="+mn-cs"/>
          </a:endParaRPr>
        </a:p>
        <a:p>
          <a:pPr lvl="0"/>
          <a:r>
            <a:rPr lang="en-US" sz="1100" i="0">
              <a:solidFill>
                <a:schemeClr val="dk1"/>
              </a:solidFill>
              <a:effectLst/>
              <a:latin typeface="+mn-lt"/>
              <a:ea typeface="+mn-ea"/>
              <a:cs typeface="+mn-cs"/>
            </a:rPr>
            <a:t>7. </a:t>
          </a:r>
          <a:r>
            <a:rPr lang="en-US" sz="1100" i="1">
              <a:solidFill>
                <a:schemeClr val="dk1"/>
              </a:solidFill>
              <a:effectLst/>
              <a:latin typeface="+mn-lt"/>
              <a:ea typeface="+mn-ea"/>
              <a:cs typeface="+mn-cs"/>
            </a:rPr>
            <a:t>Other:</a:t>
          </a:r>
          <a:r>
            <a:rPr lang="en-US" sz="1100">
              <a:solidFill>
                <a:schemeClr val="dk1"/>
              </a:solidFill>
              <a:effectLst/>
              <a:latin typeface="+mn-lt"/>
              <a:ea typeface="+mn-ea"/>
              <a:cs typeface="+mn-cs"/>
            </a:rPr>
            <a:t> Identify any direct costs which were not itemized elsewhere, such as conference registration fees, communications, printing, publication charges, computer time or usage, applicant laboratory testing, etc.</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testing is done in an applicant’s laboratory, detail the type of test, number of tests, and cost per test/sample. All billing for laboratory costs shall be done on a cost-per-test basis (e.g. 500 samples at $10.00 equals $5,000). Do not include any costs which are covered by other laboratory funding sources such as NAHLN or NIFA funding.</a:t>
          </a:r>
        </a:p>
        <a:p>
          <a:pPr lvl="0"/>
          <a:endParaRPr lang="en-US" sz="1100" i="0">
            <a:solidFill>
              <a:schemeClr val="dk1"/>
            </a:solidFill>
            <a:effectLst/>
            <a:latin typeface="+mn-lt"/>
            <a:ea typeface="+mn-ea"/>
            <a:cs typeface="+mn-cs"/>
          </a:endParaRPr>
        </a:p>
        <a:p>
          <a:pPr lvl="0"/>
          <a:r>
            <a:rPr lang="en-US" sz="1100" i="0">
              <a:solidFill>
                <a:schemeClr val="dk1"/>
              </a:solidFill>
              <a:effectLst/>
              <a:latin typeface="+mn-lt"/>
              <a:ea typeface="+mn-ea"/>
              <a:cs typeface="+mn-cs"/>
            </a:rPr>
            <a:t>8. </a:t>
          </a:r>
          <a:r>
            <a:rPr lang="en-US" sz="1100" i="1">
              <a:solidFill>
                <a:schemeClr val="dk1"/>
              </a:solidFill>
              <a:effectLst/>
              <a:latin typeface="+mn-lt"/>
              <a:ea typeface="+mn-ea"/>
              <a:cs typeface="+mn-cs"/>
            </a:rPr>
            <a:t>Indirect Costs and Recipient Cost Share:</a:t>
          </a:r>
          <a:r>
            <a:rPr lang="en-US" sz="1100">
              <a:solidFill>
                <a:schemeClr val="dk1"/>
              </a:solidFill>
              <a:effectLst/>
              <a:latin typeface="+mn-lt"/>
              <a:ea typeface="+mn-ea"/>
              <a:cs typeface="+mn-cs"/>
            </a:rPr>
            <a:t> Include the Indirect Cost rate and the applicable base, as necessary. This should be consistent with the Negotiated Indirect Cost Rate Agreement. A lower rate than what is listed on the Negotiated Indirect Cost Rate Agreement may be claimed; a higher rate may not.</a:t>
          </a:r>
        </a:p>
        <a:p>
          <a:pPr lvl="0"/>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9. </a:t>
          </a:r>
          <a:r>
            <a:rPr lang="en-US" sz="1100" i="1">
              <a:solidFill>
                <a:schemeClr val="dk1"/>
              </a:solidFill>
              <a:effectLst/>
              <a:latin typeface="+mn-lt"/>
              <a:ea typeface="+mn-ea"/>
              <a:cs typeface="+mn-cs"/>
            </a:rPr>
            <a:t>Recipient Share:</a:t>
          </a:r>
          <a:r>
            <a:rPr lang="en-US" sz="1100">
              <a:solidFill>
                <a:schemeClr val="dk1"/>
              </a:solidFill>
              <a:effectLst/>
              <a:latin typeface="+mn-lt"/>
              <a:ea typeface="+mn-ea"/>
              <a:cs typeface="+mn-cs"/>
            </a:rPr>
            <a:t> List the Recipient share by cost category throughout the Financial Plan, as applicable.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46:J93"/>
  <sheetViews>
    <sheetView tabSelected="1" zoomScale="120" zoomScaleNormal="120" workbookViewId="0">
      <selection sqref="A1:XFD1"/>
    </sheetView>
  </sheetViews>
  <sheetFormatPr defaultRowHeight="15" x14ac:dyDescent="0.25"/>
  <sheetData>
    <row r="46" spans="6:10" x14ac:dyDescent="0.25">
      <c r="F46" s="18"/>
      <c r="J46" s="17"/>
    </row>
    <row r="93" spans="6:10" x14ac:dyDescent="0.25">
      <c r="F93" s="18"/>
      <c r="J93" s="17"/>
    </row>
  </sheetData>
  <pageMargins left="0.25" right="0.25" top="0.75" bottom="0.75" header="0.3" footer="0.3"/>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C0D9E-541C-40B1-82CA-A62A1491B807}">
  <dimension ref="A1:I74"/>
  <sheetViews>
    <sheetView zoomScaleNormal="100" workbookViewId="0">
      <selection activeCell="I26" sqref="I26"/>
    </sheetView>
  </sheetViews>
  <sheetFormatPr defaultRowHeight="15" x14ac:dyDescent="0.25"/>
  <cols>
    <col min="1" max="1" width="17" style="1" customWidth="1"/>
    <col min="2" max="2" width="74.7109375" style="1" customWidth="1"/>
    <col min="3" max="3" width="13.140625" style="5" bestFit="1" customWidth="1"/>
    <col min="4" max="4" width="14.42578125" style="5" customWidth="1"/>
    <col min="5" max="5" width="13.140625" style="5" customWidth="1"/>
    <col min="6" max="6" width="12.140625" style="2" bestFit="1" customWidth="1"/>
  </cols>
  <sheetData>
    <row r="1" spans="1:8" ht="18" customHeight="1" x14ac:dyDescent="0.25">
      <c r="A1" s="63" t="s">
        <v>0</v>
      </c>
      <c r="B1" s="64"/>
      <c r="C1" s="64"/>
      <c r="D1" s="64"/>
      <c r="E1" s="64"/>
      <c r="F1" s="65"/>
    </row>
    <row r="2" spans="1:8" ht="18.75" x14ac:dyDescent="0.3">
      <c r="A2" s="66" t="s">
        <v>88</v>
      </c>
      <c r="B2" s="67"/>
      <c r="C2" s="67"/>
      <c r="D2" s="67"/>
      <c r="E2" s="67"/>
      <c r="F2" s="68"/>
    </row>
    <row r="3" spans="1:8" ht="39.75" customHeight="1" x14ac:dyDescent="0.25">
      <c r="A3" s="69" t="s">
        <v>2</v>
      </c>
      <c r="B3" s="70"/>
      <c r="C3" s="70"/>
      <c r="D3" s="70"/>
      <c r="E3" s="70"/>
      <c r="F3" s="71"/>
    </row>
    <row r="4" spans="1:8" ht="39.75" customHeight="1" x14ac:dyDescent="0.25">
      <c r="A4" s="6" t="s">
        <v>3</v>
      </c>
      <c r="B4" s="72"/>
      <c r="C4" s="73"/>
      <c r="D4" s="73"/>
      <c r="E4" s="73"/>
      <c r="F4" s="74"/>
    </row>
    <row r="5" spans="1:8" ht="37.5" customHeight="1" x14ac:dyDescent="0.25">
      <c r="A5" s="7" t="s">
        <v>4</v>
      </c>
      <c r="B5" s="72"/>
      <c r="C5" s="73"/>
      <c r="D5" s="73"/>
      <c r="E5" s="73"/>
      <c r="F5" s="74"/>
    </row>
    <row r="6" spans="1:8" ht="27.75" customHeight="1" x14ac:dyDescent="0.25">
      <c r="A6" s="8" t="s">
        <v>5</v>
      </c>
      <c r="B6" s="59" t="s">
        <v>6</v>
      </c>
      <c r="C6" s="60"/>
      <c r="D6" s="60"/>
      <c r="E6" s="60"/>
      <c r="F6" s="61"/>
    </row>
    <row r="7" spans="1:8" ht="30" x14ac:dyDescent="0.25">
      <c r="A7" s="51" t="s">
        <v>7</v>
      </c>
      <c r="B7" s="50" t="s">
        <v>8</v>
      </c>
      <c r="C7" s="49" t="s">
        <v>9</v>
      </c>
      <c r="D7" s="49" t="s">
        <v>10</v>
      </c>
      <c r="E7" s="49" t="s">
        <v>11</v>
      </c>
      <c r="F7" s="48" t="s">
        <v>12</v>
      </c>
    </row>
    <row r="8" spans="1:8" x14ac:dyDescent="0.25">
      <c r="A8" s="62" t="s">
        <v>13</v>
      </c>
      <c r="B8" s="13" t="s">
        <v>87</v>
      </c>
      <c r="C8" s="14">
        <v>2000</v>
      </c>
      <c r="D8" s="15"/>
      <c r="E8" s="15">
        <v>64000</v>
      </c>
      <c r="F8" s="15">
        <f t="shared" ref="F8:F39" si="0">D8+E8</f>
        <v>64000</v>
      </c>
    </row>
    <row r="9" spans="1:8" ht="18.75" customHeight="1" x14ac:dyDescent="0.25">
      <c r="A9" s="53"/>
      <c r="B9" s="13" t="s">
        <v>15</v>
      </c>
      <c r="C9" s="14">
        <v>500</v>
      </c>
      <c r="D9" s="15"/>
      <c r="E9" s="15">
        <v>25000</v>
      </c>
      <c r="F9" s="15">
        <f t="shared" si="0"/>
        <v>25000</v>
      </c>
      <c r="G9" s="3"/>
    </row>
    <row r="10" spans="1:8" ht="19.5" customHeight="1" x14ac:dyDescent="0.25">
      <c r="A10" s="53"/>
      <c r="B10" s="13"/>
      <c r="C10" s="14"/>
      <c r="D10" s="15"/>
      <c r="E10" s="15"/>
      <c r="F10" s="15">
        <f t="shared" si="0"/>
        <v>0</v>
      </c>
      <c r="G10" s="4"/>
    </row>
    <row r="11" spans="1:8" ht="18.75" customHeight="1" x14ac:dyDescent="0.25">
      <c r="A11" s="53"/>
      <c r="B11" s="13"/>
      <c r="C11" s="14"/>
      <c r="D11" s="15"/>
      <c r="E11" s="15"/>
      <c r="F11" s="15">
        <f t="shared" si="0"/>
        <v>0</v>
      </c>
    </row>
    <row r="12" spans="1:8" x14ac:dyDescent="0.25">
      <c r="A12" s="53"/>
      <c r="B12" s="13"/>
      <c r="C12" s="14"/>
      <c r="D12" s="15"/>
      <c r="E12" s="15"/>
      <c r="F12" s="15">
        <f t="shared" si="0"/>
        <v>0</v>
      </c>
    </row>
    <row r="13" spans="1:8" x14ac:dyDescent="0.25">
      <c r="A13" s="53"/>
      <c r="B13" s="13"/>
      <c r="C13" s="14"/>
      <c r="D13" s="15"/>
      <c r="E13" s="15"/>
      <c r="F13" s="15">
        <f t="shared" si="0"/>
        <v>0</v>
      </c>
    </row>
    <row r="14" spans="1:8" x14ac:dyDescent="0.25">
      <c r="A14" s="53"/>
      <c r="B14" s="13"/>
      <c r="C14" s="14"/>
      <c r="D14" s="15"/>
      <c r="E14" s="15"/>
      <c r="F14" s="15">
        <f t="shared" si="0"/>
        <v>0</v>
      </c>
      <c r="H14" s="10"/>
    </row>
    <row r="15" spans="1:8" ht="15.75" thickBot="1" x14ac:dyDescent="0.3">
      <c r="A15" s="54"/>
      <c r="B15" s="55" t="s">
        <v>16</v>
      </c>
      <c r="C15" s="56"/>
      <c r="D15" s="9">
        <f>SUM(D8:D14)</f>
        <v>0</v>
      </c>
      <c r="E15" s="9">
        <f>SUM(E8:E14)</f>
        <v>89000</v>
      </c>
      <c r="F15" s="9">
        <f t="shared" si="0"/>
        <v>89000</v>
      </c>
    </row>
    <row r="16" spans="1:8" x14ac:dyDescent="0.25">
      <c r="A16" s="52" t="s">
        <v>17</v>
      </c>
      <c r="B16" s="13" t="s">
        <v>86</v>
      </c>
      <c r="C16" s="14">
        <v>2000</v>
      </c>
      <c r="D16" s="15"/>
      <c r="E16" s="15">
        <v>21888</v>
      </c>
      <c r="F16" s="15">
        <f t="shared" si="0"/>
        <v>21888</v>
      </c>
    </row>
    <row r="17" spans="1:9" x14ac:dyDescent="0.25">
      <c r="A17" s="53"/>
      <c r="B17" s="13" t="s">
        <v>85</v>
      </c>
      <c r="C17" s="14">
        <v>500</v>
      </c>
      <c r="D17" s="15"/>
      <c r="E17" s="15">
        <v>9125</v>
      </c>
      <c r="F17" s="15">
        <f t="shared" si="0"/>
        <v>9125</v>
      </c>
    </row>
    <row r="18" spans="1:9" x14ac:dyDescent="0.25">
      <c r="A18" s="53"/>
      <c r="B18" s="13"/>
      <c r="C18" s="14"/>
      <c r="D18" s="15"/>
      <c r="E18" s="15"/>
      <c r="F18" s="15">
        <f t="shared" si="0"/>
        <v>0</v>
      </c>
    </row>
    <row r="19" spans="1:9" x14ac:dyDescent="0.25">
      <c r="A19" s="53"/>
      <c r="B19" s="13"/>
      <c r="C19" s="14"/>
      <c r="D19" s="15"/>
      <c r="E19" s="15"/>
      <c r="F19" s="15">
        <f t="shared" si="0"/>
        <v>0</v>
      </c>
    </row>
    <row r="20" spans="1:9" x14ac:dyDescent="0.25">
      <c r="A20" s="53"/>
      <c r="B20" s="13"/>
      <c r="C20" s="14"/>
      <c r="D20" s="15"/>
      <c r="E20" s="15"/>
      <c r="F20" s="15">
        <f t="shared" si="0"/>
        <v>0</v>
      </c>
    </row>
    <row r="21" spans="1:9" x14ac:dyDescent="0.25">
      <c r="A21" s="53"/>
      <c r="B21" s="13"/>
      <c r="C21" s="14"/>
      <c r="D21" s="15"/>
      <c r="E21" s="15"/>
      <c r="F21" s="15">
        <f t="shared" si="0"/>
        <v>0</v>
      </c>
    </row>
    <row r="22" spans="1:9" x14ac:dyDescent="0.25">
      <c r="A22" s="53"/>
      <c r="B22" s="13"/>
      <c r="C22" s="14"/>
      <c r="D22" s="15"/>
      <c r="E22" s="15"/>
      <c r="F22" s="15">
        <f t="shared" si="0"/>
        <v>0</v>
      </c>
    </row>
    <row r="23" spans="1:9" ht="15.75" thickBot="1" x14ac:dyDescent="0.3">
      <c r="A23" s="54"/>
      <c r="B23" s="55" t="s">
        <v>20</v>
      </c>
      <c r="C23" s="56"/>
      <c r="D23" s="9">
        <f>SUM(D16:D22)</f>
        <v>0</v>
      </c>
      <c r="E23" s="9">
        <f>SUM(E16:E22)</f>
        <v>31013</v>
      </c>
      <c r="F23" s="9">
        <f t="shared" si="0"/>
        <v>31013</v>
      </c>
    </row>
    <row r="24" spans="1:9" x14ac:dyDescent="0.25">
      <c r="A24" s="52" t="s">
        <v>21</v>
      </c>
      <c r="B24" s="13" t="s">
        <v>84</v>
      </c>
      <c r="C24" s="14">
        <v>6000</v>
      </c>
      <c r="D24" s="15"/>
      <c r="E24" s="15">
        <v>2220</v>
      </c>
      <c r="F24" s="15">
        <f t="shared" si="0"/>
        <v>2220</v>
      </c>
      <c r="G24" s="4"/>
    </row>
    <row r="25" spans="1:9" x14ac:dyDescent="0.25">
      <c r="A25" s="53"/>
      <c r="B25" s="13"/>
      <c r="C25" s="14"/>
      <c r="D25" s="15"/>
      <c r="E25" s="15"/>
      <c r="F25" s="15">
        <f t="shared" si="0"/>
        <v>0</v>
      </c>
      <c r="G25" s="3"/>
    </row>
    <row r="26" spans="1:9" x14ac:dyDescent="0.25">
      <c r="A26" s="53"/>
      <c r="B26" s="13"/>
      <c r="C26" s="14"/>
      <c r="D26" s="15"/>
      <c r="E26" s="15"/>
      <c r="F26" s="15">
        <f t="shared" si="0"/>
        <v>0</v>
      </c>
    </row>
    <row r="27" spans="1:9" x14ac:dyDescent="0.25">
      <c r="A27" s="53"/>
      <c r="B27" s="13"/>
      <c r="C27" s="14"/>
      <c r="D27" s="15"/>
      <c r="E27" s="15"/>
      <c r="F27" s="15">
        <f t="shared" si="0"/>
        <v>0</v>
      </c>
      <c r="G27" s="4"/>
      <c r="I27" s="4"/>
    </row>
    <row r="28" spans="1:9" x14ac:dyDescent="0.25">
      <c r="A28" s="53"/>
      <c r="B28" s="13"/>
      <c r="C28" s="14"/>
      <c r="D28" s="15"/>
      <c r="E28" s="15"/>
      <c r="F28" s="15">
        <f t="shared" si="0"/>
        <v>0</v>
      </c>
      <c r="G28" s="3"/>
    </row>
    <row r="29" spans="1:9" x14ac:dyDescent="0.25">
      <c r="A29" s="53"/>
      <c r="B29" s="13"/>
      <c r="C29" s="14"/>
      <c r="D29" s="15"/>
      <c r="E29" s="15"/>
      <c r="F29" s="15">
        <f t="shared" si="0"/>
        <v>0</v>
      </c>
    </row>
    <row r="30" spans="1:9" x14ac:dyDescent="0.25">
      <c r="A30" s="53"/>
      <c r="B30" s="13"/>
      <c r="C30" s="14"/>
      <c r="D30" s="15"/>
      <c r="E30" s="15"/>
      <c r="F30" s="15">
        <f t="shared" si="0"/>
        <v>0</v>
      </c>
    </row>
    <row r="31" spans="1:9" ht="15.75" thickBot="1" x14ac:dyDescent="0.3">
      <c r="A31" s="54"/>
      <c r="B31" s="55" t="s">
        <v>25</v>
      </c>
      <c r="C31" s="56"/>
      <c r="D31" s="9">
        <f>SUM(D24:D30)</f>
        <v>0</v>
      </c>
      <c r="E31" s="9">
        <f>SUM(E24:E30)</f>
        <v>2220</v>
      </c>
      <c r="F31" s="9">
        <f t="shared" si="0"/>
        <v>2220</v>
      </c>
    </row>
    <row r="32" spans="1:9" ht="17.25" customHeight="1" x14ac:dyDescent="0.25">
      <c r="A32" s="52" t="s">
        <v>26</v>
      </c>
      <c r="C32" s="14"/>
      <c r="D32" s="15"/>
      <c r="E32" s="15"/>
      <c r="F32" s="15">
        <f t="shared" si="0"/>
        <v>0</v>
      </c>
    </row>
    <row r="33" spans="1:9" ht="17.25" customHeight="1" x14ac:dyDescent="0.25">
      <c r="A33" s="53"/>
      <c r="B33" s="13"/>
      <c r="C33" s="14"/>
      <c r="D33" s="15"/>
      <c r="E33" s="15"/>
      <c r="F33" s="15">
        <f t="shared" si="0"/>
        <v>0</v>
      </c>
    </row>
    <row r="34" spans="1:9" ht="17.25" customHeight="1" x14ac:dyDescent="0.25">
      <c r="A34" s="53"/>
      <c r="B34" s="13"/>
      <c r="C34" s="14"/>
      <c r="D34" s="15"/>
      <c r="E34" s="15"/>
      <c r="F34" s="15">
        <f t="shared" si="0"/>
        <v>0</v>
      </c>
    </row>
    <row r="35" spans="1:9" ht="17.25" customHeight="1" x14ac:dyDescent="0.25">
      <c r="A35" s="53"/>
      <c r="B35" s="13"/>
      <c r="C35" s="14"/>
      <c r="D35" s="15"/>
      <c r="E35" s="15"/>
      <c r="F35" s="15">
        <f t="shared" si="0"/>
        <v>0</v>
      </c>
    </row>
    <row r="36" spans="1:9" ht="17.25" customHeight="1" x14ac:dyDescent="0.25">
      <c r="A36" s="53"/>
      <c r="B36" s="13"/>
      <c r="C36" s="14"/>
      <c r="D36" s="15"/>
      <c r="E36" s="15"/>
      <c r="F36" s="15">
        <f t="shared" si="0"/>
        <v>0</v>
      </c>
    </row>
    <row r="37" spans="1:9" ht="17.25" customHeight="1" x14ac:dyDescent="0.25">
      <c r="A37" s="53"/>
      <c r="B37" s="13"/>
      <c r="C37" s="14"/>
      <c r="D37" s="15"/>
      <c r="E37" s="15"/>
      <c r="F37" s="15">
        <f t="shared" si="0"/>
        <v>0</v>
      </c>
    </row>
    <row r="38" spans="1:9" ht="17.25" customHeight="1" x14ac:dyDescent="0.25">
      <c r="A38" s="53"/>
      <c r="B38" s="13"/>
      <c r="C38" s="14"/>
      <c r="D38" s="15"/>
      <c r="E38" s="15"/>
      <c r="F38" s="15">
        <f t="shared" si="0"/>
        <v>0</v>
      </c>
    </row>
    <row r="39" spans="1:9" ht="15.75" thickBot="1" x14ac:dyDescent="0.3">
      <c r="A39" s="54"/>
      <c r="B39" s="55" t="s">
        <v>28</v>
      </c>
      <c r="C39" s="56"/>
      <c r="D39" s="9">
        <f>SUM(D32:D38)</f>
        <v>0</v>
      </c>
      <c r="E39" s="9">
        <f>SUM(E32:E38)</f>
        <v>0</v>
      </c>
      <c r="F39" s="9">
        <f t="shared" si="0"/>
        <v>0</v>
      </c>
    </row>
    <row r="40" spans="1:9" x14ac:dyDescent="0.25">
      <c r="A40" s="52" t="s">
        <v>29</v>
      </c>
      <c r="B40" s="13" t="s">
        <v>30</v>
      </c>
      <c r="C40" s="14">
        <v>250</v>
      </c>
      <c r="D40" s="15"/>
      <c r="E40" s="15">
        <v>1250</v>
      </c>
      <c r="F40" s="15">
        <f t="shared" ref="F40:F66" si="1">D40+E40</f>
        <v>1250</v>
      </c>
    </row>
    <row r="41" spans="1:9" x14ac:dyDescent="0.25">
      <c r="A41" s="53"/>
      <c r="B41" s="13" t="s">
        <v>31</v>
      </c>
      <c r="C41" s="14">
        <v>250</v>
      </c>
      <c r="D41" s="15">
        <v>1250</v>
      </c>
      <c r="E41" s="15"/>
      <c r="F41" s="15">
        <f t="shared" si="1"/>
        <v>1250</v>
      </c>
      <c r="I41" s="4"/>
    </row>
    <row r="42" spans="1:9" x14ac:dyDescent="0.25">
      <c r="A42" s="53"/>
      <c r="B42" s="13" t="s">
        <v>83</v>
      </c>
      <c r="C42" s="14">
        <v>4</v>
      </c>
      <c r="D42" s="15"/>
      <c r="E42" s="15">
        <v>1200</v>
      </c>
      <c r="F42" s="15">
        <f t="shared" si="1"/>
        <v>1200</v>
      </c>
    </row>
    <row r="43" spans="1:9" x14ac:dyDescent="0.25">
      <c r="A43" s="53"/>
      <c r="B43" s="13" t="s">
        <v>82</v>
      </c>
      <c r="C43" s="14">
        <v>50</v>
      </c>
      <c r="D43" s="15"/>
      <c r="E43" s="15">
        <v>1250</v>
      </c>
      <c r="F43" s="15">
        <f t="shared" si="1"/>
        <v>1250</v>
      </c>
      <c r="I43" s="4"/>
    </row>
    <row r="44" spans="1:9" x14ac:dyDescent="0.25">
      <c r="A44" s="53"/>
      <c r="B44" s="13" t="s">
        <v>81</v>
      </c>
      <c r="C44" s="14">
        <v>10</v>
      </c>
      <c r="D44" s="15"/>
      <c r="E44" s="15">
        <v>220</v>
      </c>
      <c r="F44" s="15">
        <f t="shared" si="1"/>
        <v>220</v>
      </c>
      <c r="I44" s="4"/>
    </row>
    <row r="45" spans="1:9" x14ac:dyDescent="0.25">
      <c r="A45" s="53"/>
      <c r="B45" s="13" t="s">
        <v>80</v>
      </c>
      <c r="C45" s="14">
        <v>20</v>
      </c>
      <c r="D45" s="15"/>
      <c r="E45" s="15">
        <v>400</v>
      </c>
      <c r="F45" s="15">
        <f t="shared" si="1"/>
        <v>400</v>
      </c>
    </row>
    <row r="46" spans="1:9" x14ac:dyDescent="0.25">
      <c r="A46" s="53"/>
      <c r="B46" s="13" t="s">
        <v>79</v>
      </c>
      <c r="C46" s="14">
        <v>10</v>
      </c>
      <c r="D46" s="15"/>
      <c r="E46" s="15">
        <v>400</v>
      </c>
      <c r="F46" s="15">
        <f t="shared" si="1"/>
        <v>400</v>
      </c>
    </row>
    <row r="47" spans="1:9" x14ac:dyDescent="0.25">
      <c r="A47" s="53"/>
      <c r="B47" s="13" t="s">
        <v>78</v>
      </c>
      <c r="C47" s="14">
        <v>5</v>
      </c>
      <c r="D47" s="15"/>
      <c r="E47" s="15">
        <v>150</v>
      </c>
      <c r="F47" s="15">
        <f t="shared" si="1"/>
        <v>150</v>
      </c>
    </row>
    <row r="48" spans="1:9" x14ac:dyDescent="0.25">
      <c r="A48" s="53"/>
      <c r="B48" s="13" t="s">
        <v>77</v>
      </c>
      <c r="C48" s="14">
        <v>50</v>
      </c>
      <c r="D48" s="15"/>
      <c r="E48" s="15">
        <v>500</v>
      </c>
      <c r="F48" s="15">
        <f t="shared" si="1"/>
        <v>500</v>
      </c>
    </row>
    <row r="49" spans="1:8" x14ac:dyDescent="0.25">
      <c r="A49" s="53"/>
      <c r="B49" s="13" t="s">
        <v>76</v>
      </c>
      <c r="C49" s="14">
        <v>10</v>
      </c>
      <c r="D49" s="15"/>
      <c r="E49" s="15">
        <v>200</v>
      </c>
      <c r="F49" s="15">
        <f t="shared" si="1"/>
        <v>200</v>
      </c>
    </row>
    <row r="50" spans="1:8" ht="15.75" thickBot="1" x14ac:dyDescent="0.3">
      <c r="A50" s="54"/>
      <c r="B50" s="55" t="s">
        <v>49</v>
      </c>
      <c r="C50" s="56"/>
      <c r="D50" s="9">
        <f>SUM(D40:D49)</f>
        <v>1250</v>
      </c>
      <c r="E50" s="9">
        <f>SUM(E40:E49)</f>
        <v>5570</v>
      </c>
      <c r="F50" s="9">
        <f t="shared" si="1"/>
        <v>6820</v>
      </c>
    </row>
    <row r="51" spans="1:8" x14ac:dyDescent="0.25">
      <c r="A51" s="52" t="s">
        <v>50</v>
      </c>
      <c r="B51" s="13" t="s">
        <v>75</v>
      </c>
      <c r="C51" s="14">
        <v>1000</v>
      </c>
      <c r="D51" s="15"/>
      <c r="E51" s="15">
        <v>25000</v>
      </c>
      <c r="F51" s="15">
        <f t="shared" si="1"/>
        <v>25000</v>
      </c>
    </row>
    <row r="52" spans="1:8" x14ac:dyDescent="0.25">
      <c r="A52" s="53"/>
      <c r="B52" s="13"/>
      <c r="C52" s="14"/>
      <c r="D52" s="15"/>
      <c r="E52" s="15"/>
      <c r="F52" s="15">
        <f t="shared" si="1"/>
        <v>0</v>
      </c>
    </row>
    <row r="53" spans="1:8" x14ac:dyDescent="0.25">
      <c r="A53" s="53"/>
      <c r="B53" s="13"/>
      <c r="C53" s="14"/>
      <c r="D53" s="15"/>
      <c r="E53" s="15"/>
      <c r="F53" s="15">
        <f t="shared" si="1"/>
        <v>0</v>
      </c>
      <c r="H53" s="4"/>
    </row>
    <row r="54" spans="1:8" x14ac:dyDescent="0.25">
      <c r="A54" s="53"/>
      <c r="B54" s="13"/>
      <c r="C54" s="14"/>
      <c r="D54" s="15"/>
      <c r="E54" s="15"/>
      <c r="F54" s="15">
        <f t="shared" si="1"/>
        <v>0</v>
      </c>
    </row>
    <row r="55" spans="1:8" x14ac:dyDescent="0.25">
      <c r="A55" s="53"/>
      <c r="B55" s="13"/>
      <c r="C55" s="14"/>
      <c r="D55" s="15"/>
      <c r="E55" s="15"/>
      <c r="F55" s="15">
        <f t="shared" si="1"/>
        <v>0</v>
      </c>
      <c r="H55" s="3"/>
    </row>
    <row r="56" spans="1:8" x14ac:dyDescent="0.25">
      <c r="A56" s="53"/>
      <c r="B56" s="13"/>
      <c r="C56" s="14"/>
      <c r="D56" s="15"/>
      <c r="E56" s="15"/>
      <c r="F56" s="15">
        <f t="shared" si="1"/>
        <v>0</v>
      </c>
    </row>
    <row r="57" spans="1:8" x14ac:dyDescent="0.25">
      <c r="A57" s="53"/>
      <c r="B57" s="13"/>
      <c r="C57" s="14"/>
      <c r="D57" s="15"/>
      <c r="E57" s="15"/>
      <c r="F57" s="15">
        <f t="shared" si="1"/>
        <v>0</v>
      </c>
    </row>
    <row r="58" spans="1:8" ht="15.75" thickBot="1" x14ac:dyDescent="0.3">
      <c r="A58" s="54"/>
      <c r="B58" s="55" t="s">
        <v>55</v>
      </c>
      <c r="C58" s="56"/>
      <c r="D58" s="9">
        <f>SUM(D51:D57)</f>
        <v>0</v>
      </c>
      <c r="E58" s="9">
        <f>SUM(E51:E57)</f>
        <v>25000</v>
      </c>
      <c r="F58" s="9">
        <f t="shared" si="1"/>
        <v>25000</v>
      </c>
    </row>
    <row r="59" spans="1:8" x14ac:dyDescent="0.25">
      <c r="A59" s="52" t="s">
        <v>56</v>
      </c>
      <c r="B59" s="13" t="s">
        <v>74</v>
      </c>
      <c r="C59" s="14">
        <v>500</v>
      </c>
      <c r="D59" s="15">
        <v>250</v>
      </c>
      <c r="E59" s="15"/>
      <c r="F59" s="15">
        <f t="shared" si="1"/>
        <v>250</v>
      </c>
      <c r="H59" s="3"/>
    </row>
    <row r="60" spans="1:8" x14ac:dyDescent="0.25">
      <c r="A60" s="53"/>
      <c r="B60" s="13" t="s">
        <v>73</v>
      </c>
      <c r="C60" s="14">
        <v>50</v>
      </c>
      <c r="D60" s="15"/>
      <c r="E60" s="15">
        <v>3000</v>
      </c>
      <c r="F60" s="15">
        <f t="shared" si="1"/>
        <v>3000</v>
      </c>
    </row>
    <row r="61" spans="1:8" x14ac:dyDescent="0.25">
      <c r="A61" s="53"/>
      <c r="B61" s="13"/>
      <c r="C61" s="14"/>
      <c r="D61" s="15"/>
      <c r="E61" s="15"/>
      <c r="F61" s="15">
        <f t="shared" si="1"/>
        <v>0</v>
      </c>
    </row>
    <row r="62" spans="1:8" x14ac:dyDescent="0.25">
      <c r="A62" s="53"/>
      <c r="B62" s="13"/>
      <c r="C62" s="14"/>
      <c r="D62" s="15"/>
      <c r="E62" s="15"/>
      <c r="F62" s="15">
        <f t="shared" si="1"/>
        <v>0</v>
      </c>
    </row>
    <row r="63" spans="1:8" x14ac:dyDescent="0.25">
      <c r="A63" s="53"/>
      <c r="B63" s="13"/>
      <c r="C63" s="14"/>
      <c r="D63" s="15"/>
      <c r="E63" s="15"/>
      <c r="F63" s="15">
        <f t="shared" si="1"/>
        <v>0</v>
      </c>
    </row>
    <row r="64" spans="1:8" x14ac:dyDescent="0.25">
      <c r="A64" s="53"/>
      <c r="B64" s="13"/>
      <c r="C64" s="14"/>
      <c r="D64" s="15"/>
      <c r="E64" s="15"/>
      <c r="F64" s="15">
        <f t="shared" si="1"/>
        <v>0</v>
      </c>
    </row>
    <row r="65" spans="1:6" x14ac:dyDescent="0.25">
      <c r="A65" s="53"/>
      <c r="B65" s="13"/>
      <c r="C65" s="14"/>
      <c r="D65" s="15"/>
      <c r="E65" s="15"/>
      <c r="F65" s="15">
        <f t="shared" si="1"/>
        <v>0</v>
      </c>
    </row>
    <row r="66" spans="1:6" ht="15.75" thickBot="1" x14ac:dyDescent="0.3">
      <c r="A66" s="54"/>
      <c r="B66" s="57" t="s">
        <v>60</v>
      </c>
      <c r="C66" s="58"/>
      <c r="D66" s="9">
        <f>SUM(D59:D65)</f>
        <v>250</v>
      </c>
      <c r="E66" s="9">
        <f>SUM(E59:E65)</f>
        <v>3000</v>
      </c>
      <c r="F66" s="9">
        <f t="shared" si="1"/>
        <v>3250</v>
      </c>
    </row>
    <row r="67" spans="1:6" x14ac:dyDescent="0.25">
      <c r="A67" s="52" t="s">
        <v>61</v>
      </c>
      <c r="B67" s="16" t="s">
        <v>62</v>
      </c>
      <c r="C67" s="26"/>
      <c r="D67" s="27">
        <f>SUM(D15,D23,D31,D39,D50,D58,D66)</f>
        <v>1500</v>
      </c>
      <c r="E67" s="15">
        <f>SUM(E15,E23,E31,E39,E50,E58,E66)</f>
        <v>155803</v>
      </c>
      <c r="F67" s="15">
        <f>SUM(F15,F23,F31,F39,F50,F58,F66)</f>
        <v>157303</v>
      </c>
    </row>
    <row r="68" spans="1:6" x14ac:dyDescent="0.25">
      <c r="A68" s="53"/>
      <c r="B68" s="25" t="s">
        <v>71</v>
      </c>
      <c r="C68" s="30">
        <v>0.1</v>
      </c>
      <c r="D68" s="31"/>
      <c r="E68" s="15">
        <f>E67*C68</f>
        <v>15580.300000000001</v>
      </c>
      <c r="F68" s="15">
        <f>E68</f>
        <v>15580.300000000001</v>
      </c>
    </row>
    <row r="69" spans="1:6" ht="15.75" thickBot="1" x14ac:dyDescent="0.3">
      <c r="A69" s="54"/>
      <c r="B69" s="11" t="s">
        <v>64</v>
      </c>
      <c r="C69" s="28"/>
      <c r="D69" s="29">
        <f>D67</f>
        <v>1500</v>
      </c>
      <c r="E69" s="12">
        <f>E67+E68</f>
        <v>171383.3</v>
      </c>
      <c r="F69" s="12">
        <f>F67+F68</f>
        <v>172883.3</v>
      </c>
    </row>
    <row r="71" spans="1:6" ht="15.75" thickBot="1" x14ac:dyDescent="0.3">
      <c r="C71" s="19"/>
    </row>
    <row r="72" spans="1:6" ht="16.5" thickTop="1" thickBot="1" x14ac:dyDescent="0.3">
      <c r="A72" s="23"/>
      <c r="B72" s="22" t="s">
        <v>65</v>
      </c>
      <c r="C72" s="24">
        <f>D69</f>
        <v>1500</v>
      </c>
    </row>
    <row r="73" spans="1:6" ht="16.5" thickTop="1" thickBot="1" x14ac:dyDescent="0.3">
      <c r="B73" s="20" t="s">
        <v>66</v>
      </c>
      <c r="C73" s="24">
        <f>E69</f>
        <v>171383.3</v>
      </c>
      <c r="D73" s="47" t="s">
        <v>72</v>
      </c>
    </row>
    <row r="74" spans="1:6" ht="15.75" thickTop="1" x14ac:dyDescent="0.25">
      <c r="B74" s="21"/>
    </row>
  </sheetData>
  <mergeCells count="21">
    <mergeCell ref="A1:F1"/>
    <mergeCell ref="A2:F2"/>
    <mergeCell ref="A3:F3"/>
    <mergeCell ref="B4:F4"/>
    <mergeCell ref="B5:F5"/>
    <mergeCell ref="B6:F6"/>
    <mergeCell ref="A8:A15"/>
    <mergeCell ref="B15:C15"/>
    <mergeCell ref="A16:A23"/>
    <mergeCell ref="B23:C23"/>
    <mergeCell ref="A24:A31"/>
    <mergeCell ref="B31:C31"/>
    <mergeCell ref="A59:A66"/>
    <mergeCell ref="B66:C66"/>
    <mergeCell ref="A67:A69"/>
    <mergeCell ref="A32:A39"/>
    <mergeCell ref="B39:C39"/>
    <mergeCell ref="A40:A50"/>
    <mergeCell ref="B50:C50"/>
    <mergeCell ref="A51:A58"/>
    <mergeCell ref="B58:C58"/>
  </mergeCells>
  <printOptions horizontalCentered="1"/>
  <pageMargins left="0.25" right="0.25" top="0.5" bottom="0.5" header="0.3" footer="0.3"/>
  <pageSetup scale="60"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3"/>
  <sheetViews>
    <sheetView zoomScaleNormal="100" workbookViewId="0">
      <selection activeCell="A2" sqref="A2:F2"/>
    </sheetView>
  </sheetViews>
  <sheetFormatPr defaultRowHeight="15" x14ac:dyDescent="0.25"/>
  <cols>
    <col min="1" max="1" width="17" style="1" customWidth="1"/>
    <col min="2" max="2" width="74.7109375" style="1" customWidth="1"/>
    <col min="3" max="3" width="13.28515625" style="5" bestFit="1" customWidth="1"/>
    <col min="4" max="4" width="14.42578125" style="5" customWidth="1"/>
    <col min="5" max="5" width="13.28515625" style="5" customWidth="1"/>
    <col min="6" max="6" width="12.28515625" style="2" bestFit="1" customWidth="1"/>
  </cols>
  <sheetData>
    <row r="1" spans="1:8" ht="18" customHeight="1" x14ac:dyDescent="0.25">
      <c r="A1" s="63" t="s">
        <v>0</v>
      </c>
      <c r="B1" s="64"/>
      <c r="C1" s="64"/>
      <c r="D1" s="64"/>
      <c r="E1" s="64"/>
      <c r="F1" s="65"/>
    </row>
    <row r="2" spans="1:8" ht="18.75" x14ac:dyDescent="0.3">
      <c r="A2" s="66" t="s">
        <v>1</v>
      </c>
      <c r="B2" s="67"/>
      <c r="C2" s="67"/>
      <c r="D2" s="67"/>
      <c r="E2" s="67"/>
      <c r="F2" s="68"/>
    </row>
    <row r="3" spans="1:8" ht="39.75" customHeight="1" x14ac:dyDescent="0.25">
      <c r="A3" s="69" t="s">
        <v>2</v>
      </c>
      <c r="B3" s="70"/>
      <c r="C3" s="70"/>
      <c r="D3" s="70"/>
      <c r="E3" s="70"/>
      <c r="F3" s="71"/>
    </row>
    <row r="4" spans="1:8" ht="39.75" customHeight="1" x14ac:dyDescent="0.25">
      <c r="A4" s="6" t="s">
        <v>3</v>
      </c>
      <c r="B4" s="72"/>
      <c r="C4" s="73"/>
      <c r="D4" s="73"/>
      <c r="E4" s="73"/>
      <c r="F4" s="74"/>
    </row>
    <row r="5" spans="1:8" ht="37.5" customHeight="1" x14ac:dyDescent="0.25">
      <c r="A5" s="7" t="s">
        <v>4</v>
      </c>
      <c r="B5" s="72"/>
      <c r="C5" s="73"/>
      <c r="D5" s="73"/>
      <c r="E5" s="73"/>
      <c r="F5" s="74"/>
    </row>
    <row r="6" spans="1:8" ht="27.75" customHeight="1" x14ac:dyDescent="0.25">
      <c r="A6" s="8" t="s">
        <v>5</v>
      </c>
      <c r="B6" s="75" t="s">
        <v>6</v>
      </c>
      <c r="C6" s="76"/>
      <c r="D6" s="76"/>
      <c r="E6" s="76"/>
      <c r="F6" s="77"/>
    </row>
    <row r="7" spans="1:8" ht="30" x14ac:dyDescent="0.25">
      <c r="A7" s="38" t="s">
        <v>7</v>
      </c>
      <c r="B7" s="39" t="s">
        <v>8</v>
      </c>
      <c r="C7" s="40" t="s">
        <v>9</v>
      </c>
      <c r="D7" s="40" t="s">
        <v>10</v>
      </c>
      <c r="E7" s="40" t="s">
        <v>11</v>
      </c>
      <c r="F7" s="41" t="s">
        <v>12</v>
      </c>
    </row>
    <row r="8" spans="1:8" x14ac:dyDescent="0.25">
      <c r="A8" s="62" t="s">
        <v>13</v>
      </c>
      <c r="B8" s="13" t="s">
        <v>14</v>
      </c>
      <c r="C8" s="14">
        <v>500</v>
      </c>
      <c r="D8" s="15"/>
      <c r="E8" s="15">
        <f>+C8*44</f>
        <v>22000</v>
      </c>
      <c r="F8" s="15">
        <f t="shared" ref="F8:F13" si="0">D8+E8</f>
        <v>22000</v>
      </c>
    </row>
    <row r="9" spans="1:8" ht="18.75" customHeight="1" x14ac:dyDescent="0.25">
      <c r="A9" s="53"/>
      <c r="B9" s="13" t="s">
        <v>15</v>
      </c>
      <c r="C9" s="14">
        <v>100</v>
      </c>
      <c r="D9" s="15"/>
      <c r="E9" s="15">
        <f>+C9*50</f>
        <v>5000</v>
      </c>
      <c r="F9" s="15">
        <f t="shared" si="0"/>
        <v>5000</v>
      </c>
      <c r="G9" s="3"/>
    </row>
    <row r="10" spans="1:8" ht="19.5" customHeight="1" x14ac:dyDescent="0.25">
      <c r="A10" s="53"/>
      <c r="B10" s="13"/>
      <c r="C10" s="14"/>
      <c r="D10" s="15"/>
      <c r="E10" s="15"/>
      <c r="F10" s="15">
        <f t="shared" si="0"/>
        <v>0</v>
      </c>
      <c r="G10" s="4"/>
    </row>
    <row r="11" spans="1:8" ht="18.75" customHeight="1" x14ac:dyDescent="0.25">
      <c r="A11" s="53"/>
      <c r="B11" s="13"/>
      <c r="C11" s="14"/>
      <c r="D11" s="15"/>
      <c r="E11" s="15"/>
      <c r="F11" s="15">
        <f t="shared" si="0"/>
        <v>0</v>
      </c>
    </row>
    <row r="12" spans="1:8" x14ac:dyDescent="0.25">
      <c r="A12" s="53"/>
      <c r="B12" s="13"/>
      <c r="C12" s="14"/>
      <c r="D12" s="15"/>
      <c r="E12" s="15"/>
      <c r="F12" s="15">
        <f t="shared" si="0"/>
        <v>0</v>
      </c>
    </row>
    <row r="13" spans="1:8" x14ac:dyDescent="0.25">
      <c r="A13" s="53"/>
      <c r="B13" s="13"/>
      <c r="C13" s="14"/>
      <c r="D13" s="15"/>
      <c r="E13" s="15"/>
      <c r="F13" s="15">
        <f t="shared" si="0"/>
        <v>0</v>
      </c>
    </row>
    <row r="14" spans="1:8" x14ac:dyDescent="0.25">
      <c r="A14" s="53"/>
      <c r="B14" s="13"/>
      <c r="C14" s="14"/>
      <c r="D14" s="15"/>
      <c r="E14" s="15"/>
      <c r="F14" s="15">
        <f>D14+E14</f>
        <v>0</v>
      </c>
      <c r="H14" s="10"/>
    </row>
    <row r="15" spans="1:8" ht="15.75" thickBot="1" x14ac:dyDescent="0.3">
      <c r="A15" s="54"/>
      <c r="B15" s="55" t="s">
        <v>16</v>
      </c>
      <c r="C15" s="56"/>
      <c r="D15" s="9">
        <f>SUM(D8:D14)</f>
        <v>0</v>
      </c>
      <c r="E15" s="9">
        <f t="shared" ref="E15" si="1">SUM(E8:E14)</f>
        <v>27000</v>
      </c>
      <c r="F15" s="9">
        <f>D15+E15</f>
        <v>27000</v>
      </c>
    </row>
    <row r="16" spans="1:8" x14ac:dyDescent="0.25">
      <c r="A16" s="52" t="s">
        <v>17</v>
      </c>
      <c r="B16" s="13" t="s">
        <v>18</v>
      </c>
      <c r="C16" s="14">
        <v>500</v>
      </c>
      <c r="D16" s="15"/>
      <c r="E16" s="15">
        <f>+E8*0.342</f>
        <v>7524.0000000000009</v>
      </c>
      <c r="F16" s="15">
        <f t="shared" ref="F16:F21" si="2">D16+E16</f>
        <v>7524.0000000000009</v>
      </c>
    </row>
    <row r="17" spans="1:9" x14ac:dyDescent="0.25">
      <c r="A17" s="53"/>
      <c r="B17" s="13" t="s">
        <v>19</v>
      </c>
      <c r="C17" s="14">
        <v>100</v>
      </c>
      <c r="D17" s="15"/>
      <c r="E17" s="15">
        <f>+E9*0.345</f>
        <v>1724.9999999999998</v>
      </c>
      <c r="F17" s="15">
        <f t="shared" si="2"/>
        <v>1724.9999999999998</v>
      </c>
    </row>
    <row r="18" spans="1:9" x14ac:dyDescent="0.25">
      <c r="A18" s="53"/>
      <c r="B18" s="13"/>
      <c r="C18" s="14"/>
      <c r="D18" s="15"/>
      <c r="E18" s="15"/>
      <c r="F18" s="15">
        <f t="shared" si="2"/>
        <v>0</v>
      </c>
    </row>
    <row r="19" spans="1:9" x14ac:dyDescent="0.25">
      <c r="A19" s="53"/>
      <c r="B19" s="13"/>
      <c r="C19" s="14"/>
      <c r="D19" s="15"/>
      <c r="E19" s="15"/>
      <c r="F19" s="15">
        <f t="shared" si="2"/>
        <v>0</v>
      </c>
    </row>
    <row r="20" spans="1:9" x14ac:dyDescent="0.25">
      <c r="A20" s="53"/>
      <c r="B20" s="13"/>
      <c r="C20" s="14"/>
      <c r="D20" s="15"/>
      <c r="E20" s="15"/>
      <c r="F20" s="15">
        <f t="shared" si="2"/>
        <v>0</v>
      </c>
    </row>
    <row r="21" spans="1:9" x14ac:dyDescent="0.25">
      <c r="A21" s="53"/>
      <c r="B21" s="13"/>
      <c r="C21" s="14"/>
      <c r="D21" s="15"/>
      <c r="E21" s="15"/>
      <c r="F21" s="15">
        <f t="shared" si="2"/>
        <v>0</v>
      </c>
    </row>
    <row r="22" spans="1:9" x14ac:dyDescent="0.25">
      <c r="A22" s="53"/>
      <c r="B22" s="13"/>
      <c r="C22" s="14"/>
      <c r="D22" s="15"/>
      <c r="E22" s="15"/>
      <c r="F22" s="15">
        <f>D22+E22</f>
        <v>0</v>
      </c>
    </row>
    <row r="23" spans="1:9" ht="15.75" thickBot="1" x14ac:dyDescent="0.3">
      <c r="A23" s="54"/>
      <c r="B23" s="55" t="s">
        <v>20</v>
      </c>
      <c r="C23" s="56"/>
      <c r="D23" s="9">
        <f t="shared" ref="D23:E23" si="3">SUM(D16:D22)</f>
        <v>0</v>
      </c>
      <c r="E23" s="9">
        <f t="shared" si="3"/>
        <v>9249</v>
      </c>
      <c r="F23" s="9">
        <f>D23+E23</f>
        <v>9249</v>
      </c>
    </row>
    <row r="24" spans="1:9" x14ac:dyDescent="0.25">
      <c r="A24" s="52" t="s">
        <v>21</v>
      </c>
      <c r="B24" s="13" t="s">
        <v>22</v>
      </c>
      <c r="C24" s="14">
        <v>3000</v>
      </c>
      <c r="D24" s="15"/>
      <c r="E24" s="15">
        <f>+C24*0.7</f>
        <v>2100</v>
      </c>
      <c r="F24" s="15">
        <f t="shared" ref="F24:F29" si="4">D24+E24</f>
        <v>2100</v>
      </c>
      <c r="G24" s="4"/>
    </row>
    <row r="25" spans="1:9" x14ac:dyDescent="0.25">
      <c r="A25" s="53"/>
      <c r="B25" s="32" t="s">
        <v>23</v>
      </c>
      <c r="C25" s="33">
        <v>10</v>
      </c>
      <c r="D25" s="34"/>
      <c r="E25" s="34">
        <v>1100</v>
      </c>
      <c r="F25" s="34">
        <f t="shared" si="4"/>
        <v>1100</v>
      </c>
      <c r="G25" s="3"/>
    </row>
    <row r="26" spans="1:9" x14ac:dyDescent="0.25">
      <c r="A26" s="53"/>
      <c r="B26" s="35" t="s">
        <v>24</v>
      </c>
      <c r="C26" s="33">
        <v>10</v>
      </c>
      <c r="D26" s="34"/>
      <c r="E26" s="34">
        <v>550</v>
      </c>
      <c r="F26" s="34">
        <f t="shared" si="4"/>
        <v>550</v>
      </c>
    </row>
    <row r="27" spans="1:9" x14ac:dyDescent="0.25">
      <c r="A27" s="53"/>
      <c r="B27" s="13"/>
      <c r="C27" s="14"/>
      <c r="D27" s="15"/>
      <c r="E27" s="15"/>
      <c r="F27" s="15">
        <f t="shared" si="4"/>
        <v>0</v>
      </c>
      <c r="G27" s="4"/>
      <c r="I27" s="4"/>
    </row>
    <row r="28" spans="1:9" x14ac:dyDescent="0.25">
      <c r="A28" s="53"/>
      <c r="B28" s="13"/>
      <c r="C28" s="14"/>
      <c r="D28" s="15"/>
      <c r="E28" s="15"/>
      <c r="F28" s="15">
        <f t="shared" si="4"/>
        <v>0</v>
      </c>
      <c r="G28" s="3"/>
    </row>
    <row r="29" spans="1:9" x14ac:dyDescent="0.25">
      <c r="A29" s="53"/>
      <c r="B29" s="13"/>
      <c r="C29" s="14"/>
      <c r="D29" s="15"/>
      <c r="E29" s="15"/>
      <c r="F29" s="15">
        <f t="shared" si="4"/>
        <v>0</v>
      </c>
    </row>
    <row r="30" spans="1:9" x14ac:dyDescent="0.25">
      <c r="A30" s="53"/>
      <c r="B30" s="13"/>
      <c r="C30" s="14"/>
      <c r="D30" s="15"/>
      <c r="E30" s="15"/>
      <c r="F30" s="15">
        <f>D30+E30</f>
        <v>0</v>
      </c>
    </row>
    <row r="31" spans="1:9" ht="15.75" thickBot="1" x14ac:dyDescent="0.3">
      <c r="A31" s="54"/>
      <c r="B31" s="55" t="s">
        <v>25</v>
      </c>
      <c r="C31" s="56"/>
      <c r="D31" s="9">
        <f t="shared" ref="D31:E31" si="5">SUM(D24:D30)</f>
        <v>0</v>
      </c>
      <c r="E31" s="9">
        <f t="shared" si="5"/>
        <v>3750</v>
      </c>
      <c r="F31" s="9">
        <f>D31+E31</f>
        <v>3750</v>
      </c>
    </row>
    <row r="32" spans="1:9" ht="17.25" customHeight="1" x14ac:dyDescent="0.25">
      <c r="A32" s="52" t="s">
        <v>26</v>
      </c>
      <c r="B32" s="13" t="s">
        <v>27</v>
      </c>
      <c r="C32" s="14">
        <v>4</v>
      </c>
      <c r="D32" s="15"/>
      <c r="E32" s="15">
        <v>1200</v>
      </c>
      <c r="F32" s="15">
        <f t="shared" ref="F32:F37" si="6">D32+E32</f>
        <v>1200</v>
      </c>
    </row>
    <row r="33" spans="1:9" ht="17.25" customHeight="1" x14ac:dyDescent="0.25">
      <c r="A33" s="53"/>
      <c r="B33" s="13"/>
      <c r="C33" s="14"/>
      <c r="D33" s="15"/>
      <c r="E33" s="15"/>
      <c r="F33" s="15">
        <f t="shared" si="6"/>
        <v>0</v>
      </c>
    </row>
    <row r="34" spans="1:9" ht="17.25" customHeight="1" x14ac:dyDescent="0.25">
      <c r="A34" s="53"/>
      <c r="B34" s="13"/>
      <c r="C34" s="14"/>
      <c r="D34" s="15"/>
      <c r="E34" s="15"/>
      <c r="F34" s="15">
        <f t="shared" si="6"/>
        <v>0</v>
      </c>
    </row>
    <row r="35" spans="1:9" ht="17.25" customHeight="1" x14ac:dyDescent="0.25">
      <c r="A35" s="53"/>
      <c r="B35" s="13"/>
      <c r="C35" s="14"/>
      <c r="D35" s="15"/>
      <c r="E35" s="15"/>
      <c r="F35" s="15">
        <f t="shared" si="6"/>
        <v>0</v>
      </c>
    </row>
    <row r="36" spans="1:9" ht="17.25" customHeight="1" x14ac:dyDescent="0.25">
      <c r="A36" s="53"/>
      <c r="B36" s="13"/>
      <c r="C36" s="14"/>
      <c r="D36" s="15"/>
      <c r="E36" s="15"/>
      <c r="F36" s="15">
        <f t="shared" si="6"/>
        <v>0</v>
      </c>
    </row>
    <row r="37" spans="1:9" ht="17.25" customHeight="1" x14ac:dyDescent="0.25">
      <c r="A37" s="53"/>
      <c r="B37" s="13"/>
      <c r="C37" s="14"/>
      <c r="D37" s="15"/>
      <c r="E37" s="15"/>
      <c r="F37" s="15">
        <f t="shared" si="6"/>
        <v>0</v>
      </c>
    </row>
    <row r="38" spans="1:9" ht="17.25" customHeight="1" x14ac:dyDescent="0.25">
      <c r="A38" s="53"/>
      <c r="B38" s="13"/>
      <c r="C38" s="14"/>
      <c r="D38" s="15"/>
      <c r="E38" s="15"/>
      <c r="F38" s="15">
        <f>D38+E38</f>
        <v>0</v>
      </c>
    </row>
    <row r="39" spans="1:9" ht="15.75" thickBot="1" x14ac:dyDescent="0.3">
      <c r="A39" s="54"/>
      <c r="B39" s="55" t="s">
        <v>28</v>
      </c>
      <c r="C39" s="56"/>
      <c r="D39" s="9">
        <f t="shared" ref="D39:E39" si="7">SUM(D32:D38)</f>
        <v>0</v>
      </c>
      <c r="E39" s="9">
        <f t="shared" si="7"/>
        <v>1200</v>
      </c>
      <c r="F39" s="9">
        <f>D39+E39</f>
        <v>1200</v>
      </c>
    </row>
    <row r="40" spans="1:9" x14ac:dyDescent="0.25">
      <c r="A40" s="52" t="s">
        <v>29</v>
      </c>
      <c r="B40" s="13" t="s">
        <v>30</v>
      </c>
      <c r="C40" s="14">
        <v>250</v>
      </c>
      <c r="D40" s="15"/>
      <c r="E40" s="15">
        <v>1250</v>
      </c>
      <c r="F40" s="15">
        <f t="shared" ref="F40:F58" si="8">D40+E40</f>
        <v>1250</v>
      </c>
    </row>
    <row r="41" spans="1:9" x14ac:dyDescent="0.25">
      <c r="A41" s="53"/>
      <c r="B41" s="13" t="s">
        <v>31</v>
      </c>
      <c r="C41" s="14">
        <v>250</v>
      </c>
      <c r="D41" s="15">
        <v>1250</v>
      </c>
      <c r="E41" s="15"/>
      <c r="F41" s="15">
        <f t="shared" si="8"/>
        <v>1250</v>
      </c>
      <c r="I41" s="4"/>
    </row>
    <row r="42" spans="1:9" x14ac:dyDescent="0.25">
      <c r="A42" s="53"/>
      <c r="B42" s="13" t="s">
        <v>32</v>
      </c>
      <c r="C42" s="14">
        <v>260</v>
      </c>
      <c r="D42" s="15"/>
      <c r="E42" s="15">
        <f>26*34.95</f>
        <v>908.7</v>
      </c>
      <c r="F42" s="15">
        <f t="shared" si="8"/>
        <v>908.7</v>
      </c>
      <c r="I42" s="4"/>
    </row>
    <row r="43" spans="1:9" x14ac:dyDescent="0.25">
      <c r="A43" s="53"/>
      <c r="B43" s="13" t="s">
        <v>33</v>
      </c>
      <c r="C43" s="14">
        <v>5</v>
      </c>
      <c r="D43" s="15"/>
      <c r="E43" s="15">
        <v>500</v>
      </c>
      <c r="F43" s="15">
        <f t="shared" si="8"/>
        <v>500</v>
      </c>
      <c r="I43" s="4"/>
    </row>
    <row r="44" spans="1:9" x14ac:dyDescent="0.25">
      <c r="A44" s="53"/>
      <c r="B44" s="13" t="s">
        <v>34</v>
      </c>
      <c r="C44" s="14">
        <v>200</v>
      </c>
      <c r="D44" s="15"/>
      <c r="E44" s="15">
        <v>2000</v>
      </c>
      <c r="F44" s="15">
        <f t="shared" si="8"/>
        <v>2000</v>
      </c>
    </row>
    <row r="45" spans="1:9" x14ac:dyDescent="0.25">
      <c r="A45" s="53"/>
      <c r="B45" s="32" t="s">
        <v>35</v>
      </c>
      <c r="C45" s="33">
        <v>1</v>
      </c>
      <c r="D45" s="34"/>
      <c r="E45" s="34">
        <v>81.42</v>
      </c>
      <c r="F45" s="15">
        <f t="shared" si="8"/>
        <v>81.42</v>
      </c>
    </row>
    <row r="46" spans="1:9" x14ac:dyDescent="0.25">
      <c r="A46" s="53"/>
      <c r="B46" s="32" t="s">
        <v>36</v>
      </c>
      <c r="C46" s="33">
        <v>1</v>
      </c>
      <c r="D46" s="34"/>
      <c r="E46" s="34">
        <v>56</v>
      </c>
      <c r="F46" s="15">
        <f t="shared" si="8"/>
        <v>56</v>
      </c>
    </row>
    <row r="47" spans="1:9" x14ac:dyDescent="0.25">
      <c r="A47" s="53"/>
      <c r="B47" s="32" t="s">
        <v>37</v>
      </c>
      <c r="C47" s="33">
        <v>4</v>
      </c>
      <c r="D47" s="34"/>
      <c r="E47" s="34">
        <v>24</v>
      </c>
      <c r="F47" s="15">
        <f t="shared" si="8"/>
        <v>24</v>
      </c>
    </row>
    <row r="48" spans="1:9" x14ac:dyDescent="0.25">
      <c r="A48" s="53"/>
      <c r="B48" s="35" t="s">
        <v>38</v>
      </c>
      <c r="C48" s="33">
        <v>6</v>
      </c>
      <c r="D48" s="34"/>
      <c r="E48" s="34">
        <v>60</v>
      </c>
      <c r="F48" s="15">
        <f t="shared" si="8"/>
        <v>60</v>
      </c>
    </row>
    <row r="49" spans="1:8" x14ac:dyDescent="0.25">
      <c r="A49" s="53"/>
      <c r="B49" s="35" t="s">
        <v>39</v>
      </c>
      <c r="C49" s="33">
        <v>1</v>
      </c>
      <c r="D49" s="34"/>
      <c r="E49" s="34">
        <v>360</v>
      </c>
      <c r="F49" s="15">
        <f t="shared" si="8"/>
        <v>360</v>
      </c>
    </row>
    <row r="50" spans="1:8" x14ac:dyDescent="0.25">
      <c r="A50" s="53"/>
      <c r="B50" s="35" t="s">
        <v>40</v>
      </c>
      <c r="C50" s="33">
        <v>10</v>
      </c>
      <c r="D50" s="34"/>
      <c r="E50" s="34">
        <v>118</v>
      </c>
      <c r="F50" s="15">
        <f t="shared" si="8"/>
        <v>118</v>
      </c>
    </row>
    <row r="51" spans="1:8" x14ac:dyDescent="0.25">
      <c r="A51" s="53"/>
      <c r="B51" s="35" t="s">
        <v>41</v>
      </c>
      <c r="C51" s="33">
        <v>1</v>
      </c>
      <c r="D51" s="34"/>
      <c r="E51" s="34">
        <v>104</v>
      </c>
      <c r="F51" s="15">
        <f t="shared" si="8"/>
        <v>104</v>
      </c>
    </row>
    <row r="52" spans="1:8" x14ac:dyDescent="0.25">
      <c r="A52" s="53"/>
      <c r="B52" s="35" t="s">
        <v>42</v>
      </c>
      <c r="C52" s="33">
        <v>25</v>
      </c>
      <c r="D52" s="34"/>
      <c r="E52" s="34">
        <v>225</v>
      </c>
      <c r="F52" s="15">
        <f t="shared" si="8"/>
        <v>225</v>
      </c>
    </row>
    <row r="53" spans="1:8" x14ac:dyDescent="0.25">
      <c r="A53" s="53"/>
      <c r="B53" s="32" t="s">
        <v>43</v>
      </c>
      <c r="C53" s="33">
        <v>2</v>
      </c>
      <c r="D53" s="34"/>
      <c r="E53" s="34">
        <v>140</v>
      </c>
      <c r="F53" s="15">
        <f t="shared" si="8"/>
        <v>140</v>
      </c>
    </row>
    <row r="54" spans="1:8" x14ac:dyDescent="0.25">
      <c r="A54" s="53"/>
      <c r="B54" s="35" t="s">
        <v>44</v>
      </c>
      <c r="C54" s="33">
        <v>6</v>
      </c>
      <c r="D54" s="34"/>
      <c r="E54" s="34">
        <v>210</v>
      </c>
      <c r="F54" s="15">
        <f t="shared" si="8"/>
        <v>210</v>
      </c>
    </row>
    <row r="55" spans="1:8" x14ac:dyDescent="0.25">
      <c r="A55" s="53"/>
      <c r="B55" s="35" t="s">
        <v>45</v>
      </c>
      <c r="C55" s="33">
        <v>6</v>
      </c>
      <c r="D55" s="34"/>
      <c r="E55" s="34">
        <v>410</v>
      </c>
      <c r="F55" s="15">
        <f t="shared" si="8"/>
        <v>410</v>
      </c>
    </row>
    <row r="56" spans="1:8" x14ac:dyDescent="0.25">
      <c r="A56" s="53"/>
      <c r="B56" s="32" t="s">
        <v>46</v>
      </c>
      <c r="C56" s="33">
        <v>1</v>
      </c>
      <c r="D56" s="34"/>
      <c r="E56" s="34">
        <v>145</v>
      </c>
      <c r="F56" s="15">
        <f t="shared" si="8"/>
        <v>145</v>
      </c>
    </row>
    <row r="57" spans="1:8" x14ac:dyDescent="0.25">
      <c r="A57" s="53"/>
      <c r="B57" s="44" t="s">
        <v>47</v>
      </c>
      <c r="C57" s="36">
        <v>12</v>
      </c>
      <c r="D57" s="34"/>
      <c r="E57" s="34">
        <v>70</v>
      </c>
      <c r="F57" s="15">
        <f t="shared" si="8"/>
        <v>70</v>
      </c>
    </row>
    <row r="58" spans="1:8" x14ac:dyDescent="0.25">
      <c r="A58" s="53"/>
      <c r="B58" s="45" t="s">
        <v>48</v>
      </c>
      <c r="C58" s="36">
        <v>1</v>
      </c>
      <c r="D58" s="34"/>
      <c r="E58" s="34">
        <v>250</v>
      </c>
      <c r="F58" s="15">
        <f t="shared" si="8"/>
        <v>250</v>
      </c>
    </row>
    <row r="59" spans="1:8" ht="15.75" thickBot="1" x14ac:dyDescent="0.3">
      <c r="A59" s="54"/>
      <c r="B59" s="42" t="s">
        <v>49</v>
      </c>
      <c r="C59" s="43"/>
      <c r="D59" s="9">
        <f>SUM(D40:D58)</f>
        <v>1250</v>
      </c>
      <c r="E59" s="9">
        <f>SUM(E40:E58)</f>
        <v>6912.12</v>
      </c>
      <c r="F59" s="9">
        <f>D59+E59</f>
        <v>8162.12</v>
      </c>
    </row>
    <row r="60" spans="1:8" x14ac:dyDescent="0.25">
      <c r="A60" s="52" t="s">
        <v>50</v>
      </c>
      <c r="B60" s="32" t="s">
        <v>51</v>
      </c>
      <c r="C60" s="14">
        <v>250</v>
      </c>
      <c r="D60" s="15"/>
      <c r="E60" s="15">
        <f>75*C60</f>
        <v>18750</v>
      </c>
      <c r="F60" s="15">
        <f t="shared" ref="F60:F65" si="9">D60+E60</f>
        <v>18750</v>
      </c>
    </row>
    <row r="61" spans="1:8" x14ac:dyDescent="0.25">
      <c r="A61" s="53"/>
      <c r="B61" s="32" t="s">
        <v>52</v>
      </c>
      <c r="C61" s="33">
        <v>1</v>
      </c>
      <c r="D61" s="34"/>
      <c r="E61" s="34">
        <v>3500</v>
      </c>
      <c r="F61" s="15">
        <f t="shared" si="9"/>
        <v>3500</v>
      </c>
    </row>
    <row r="62" spans="1:8" x14ac:dyDescent="0.25">
      <c r="A62" s="53"/>
      <c r="B62" s="32" t="s">
        <v>53</v>
      </c>
      <c r="C62" s="33">
        <v>1</v>
      </c>
      <c r="D62" s="34"/>
      <c r="E62" s="34">
        <v>830</v>
      </c>
      <c r="F62" s="15">
        <f t="shared" si="9"/>
        <v>830</v>
      </c>
      <c r="H62" s="4"/>
    </row>
    <row r="63" spans="1:8" x14ac:dyDescent="0.25">
      <c r="A63" s="53"/>
      <c r="B63" s="37" t="s">
        <v>54</v>
      </c>
      <c r="C63" s="33">
        <v>2</v>
      </c>
      <c r="D63" s="34"/>
      <c r="E63" s="34">
        <v>160</v>
      </c>
      <c r="F63" s="15">
        <f t="shared" si="9"/>
        <v>160</v>
      </c>
    </row>
    <row r="64" spans="1:8" x14ac:dyDescent="0.25">
      <c r="A64" s="53"/>
      <c r="B64" s="13"/>
      <c r="C64" s="14"/>
      <c r="D64" s="15"/>
      <c r="E64" s="15"/>
      <c r="F64" s="15">
        <f t="shared" si="9"/>
        <v>0</v>
      </c>
      <c r="H64" s="3"/>
    </row>
    <row r="65" spans="1:8" x14ac:dyDescent="0.25">
      <c r="A65" s="53"/>
      <c r="B65" s="13"/>
      <c r="C65" s="14"/>
      <c r="D65" s="15"/>
      <c r="E65" s="15"/>
      <c r="F65" s="15">
        <f t="shared" si="9"/>
        <v>0</v>
      </c>
    </row>
    <row r="66" spans="1:8" x14ac:dyDescent="0.25">
      <c r="A66" s="53"/>
      <c r="B66" s="13"/>
      <c r="C66" s="14"/>
      <c r="D66" s="15"/>
      <c r="E66" s="15"/>
      <c r="F66" s="15">
        <f>D66+E66</f>
        <v>0</v>
      </c>
    </row>
    <row r="67" spans="1:8" ht="15.75" thickBot="1" x14ac:dyDescent="0.3">
      <c r="A67" s="54"/>
      <c r="B67" s="55" t="s">
        <v>55</v>
      </c>
      <c r="C67" s="56"/>
      <c r="D67" s="9">
        <f t="shared" ref="D67:E67" si="10">SUM(D60:D66)</f>
        <v>0</v>
      </c>
      <c r="E67" s="9">
        <f t="shared" si="10"/>
        <v>23240</v>
      </c>
      <c r="F67" s="9">
        <f>D67+E67</f>
        <v>23240</v>
      </c>
    </row>
    <row r="68" spans="1:8" x14ac:dyDescent="0.25">
      <c r="A68" s="52" t="s">
        <v>56</v>
      </c>
      <c r="B68" s="32" t="s">
        <v>57</v>
      </c>
      <c r="C68" s="14">
        <v>200</v>
      </c>
      <c r="D68" s="15">
        <v>100</v>
      </c>
      <c r="E68" s="15"/>
      <c r="F68" s="15">
        <f t="shared" ref="F68:F73" si="11">D68+E68</f>
        <v>100</v>
      </c>
      <c r="H68" s="3"/>
    </row>
    <row r="69" spans="1:8" x14ac:dyDescent="0.25">
      <c r="A69" s="53"/>
      <c r="B69" s="32" t="s">
        <v>58</v>
      </c>
      <c r="C69" s="14">
        <v>30</v>
      </c>
      <c r="D69" s="15"/>
      <c r="E69" s="15">
        <v>90000</v>
      </c>
      <c r="F69" s="15">
        <f t="shared" si="11"/>
        <v>90000</v>
      </c>
    </row>
    <row r="70" spans="1:8" x14ac:dyDescent="0.25">
      <c r="A70" s="53"/>
      <c r="B70" s="46" t="s">
        <v>59</v>
      </c>
      <c r="C70" s="14"/>
      <c r="D70" s="15"/>
      <c r="E70" s="15">
        <v>4000</v>
      </c>
      <c r="F70" s="15">
        <f t="shared" si="11"/>
        <v>4000</v>
      </c>
    </row>
    <row r="71" spans="1:8" x14ac:dyDescent="0.25">
      <c r="A71" s="53"/>
      <c r="B71" s="13"/>
      <c r="C71" s="14"/>
      <c r="D71" s="15"/>
      <c r="E71" s="15"/>
      <c r="F71" s="15">
        <f t="shared" si="11"/>
        <v>0</v>
      </c>
    </row>
    <row r="72" spans="1:8" x14ac:dyDescent="0.25">
      <c r="A72" s="53"/>
      <c r="B72" s="13"/>
      <c r="C72" s="14"/>
      <c r="D72" s="15"/>
      <c r="E72" s="15"/>
      <c r="F72" s="15">
        <f t="shared" si="11"/>
        <v>0</v>
      </c>
    </row>
    <row r="73" spans="1:8" x14ac:dyDescent="0.25">
      <c r="A73" s="53"/>
      <c r="B73" s="13"/>
      <c r="C73" s="14"/>
      <c r="D73" s="15"/>
      <c r="E73" s="15"/>
      <c r="F73" s="15">
        <f t="shared" si="11"/>
        <v>0</v>
      </c>
    </row>
    <row r="74" spans="1:8" x14ac:dyDescent="0.25">
      <c r="A74" s="53"/>
      <c r="B74" s="13"/>
      <c r="C74" s="14"/>
      <c r="D74" s="15"/>
      <c r="E74" s="15"/>
      <c r="F74" s="15">
        <f>D74+E74</f>
        <v>0</v>
      </c>
    </row>
    <row r="75" spans="1:8" ht="15.75" thickBot="1" x14ac:dyDescent="0.3">
      <c r="A75" s="54"/>
      <c r="B75" s="57" t="s">
        <v>60</v>
      </c>
      <c r="C75" s="58"/>
      <c r="D75" s="9">
        <f t="shared" ref="D75" si="12">SUM(D68:D74)</f>
        <v>100</v>
      </c>
      <c r="E75" s="9">
        <f>SUM(E68:E74)</f>
        <v>94000</v>
      </c>
      <c r="F75" s="9">
        <f>D75+E75</f>
        <v>94100</v>
      </c>
    </row>
    <row r="76" spans="1:8" x14ac:dyDescent="0.25">
      <c r="A76" s="52" t="s">
        <v>61</v>
      </c>
      <c r="B76" s="16" t="s">
        <v>62</v>
      </c>
      <c r="C76" s="26"/>
      <c r="D76" s="27">
        <f>SUM(D15,D23,D31,D39,D59,D67,D75)</f>
        <v>1350</v>
      </c>
      <c r="E76" s="15">
        <f>SUM(E15,E23,E31,E39,E59,E67,E75)</f>
        <v>165351.12</v>
      </c>
      <c r="F76" s="15">
        <f>SUM(F15,F23,F31,F39,F59,F67,F75)</f>
        <v>166701.12</v>
      </c>
    </row>
    <row r="77" spans="1:8" x14ac:dyDescent="0.25">
      <c r="A77" s="53"/>
      <c r="B77" s="25" t="s">
        <v>63</v>
      </c>
      <c r="C77" s="30">
        <v>0.1</v>
      </c>
      <c r="D77" s="31"/>
      <c r="E77" s="15">
        <f>E76*C77</f>
        <v>16535.112000000001</v>
      </c>
      <c r="F77" s="15">
        <f>E77</f>
        <v>16535.112000000001</v>
      </c>
    </row>
    <row r="78" spans="1:8" x14ac:dyDescent="0.25">
      <c r="A78" s="54"/>
      <c r="B78" s="11" t="s">
        <v>64</v>
      </c>
      <c r="C78" s="28"/>
      <c r="D78" s="29">
        <f>D76</f>
        <v>1350</v>
      </c>
      <c r="E78" s="12">
        <f>E76+E77</f>
        <v>181886.23199999999</v>
      </c>
      <c r="F78" s="12">
        <f>F76+F77</f>
        <v>183236.23199999999</v>
      </c>
    </row>
    <row r="80" spans="1:8" x14ac:dyDescent="0.25">
      <c r="C80" s="19"/>
    </row>
    <row r="81" spans="1:3" x14ac:dyDescent="0.25">
      <c r="A81" s="23"/>
      <c r="B81" s="22" t="s">
        <v>65</v>
      </c>
      <c r="C81" s="24">
        <f>D78</f>
        <v>1350</v>
      </c>
    </row>
    <row r="82" spans="1:3" x14ac:dyDescent="0.25">
      <c r="B82" s="20" t="s">
        <v>66</v>
      </c>
      <c r="C82" s="24">
        <f>E78</f>
        <v>181886.23199999999</v>
      </c>
    </row>
    <row r="83" spans="1:3" x14ac:dyDescent="0.25">
      <c r="B83" s="21"/>
    </row>
  </sheetData>
  <mergeCells count="20">
    <mergeCell ref="A68:A75"/>
    <mergeCell ref="B75:C75"/>
    <mergeCell ref="A76:A78"/>
    <mergeCell ref="A32:A39"/>
    <mergeCell ref="B39:C39"/>
    <mergeCell ref="A40:A59"/>
    <mergeCell ref="A60:A67"/>
    <mergeCell ref="B67:C67"/>
    <mergeCell ref="A8:A15"/>
    <mergeCell ref="B15:C15"/>
    <mergeCell ref="A16:A23"/>
    <mergeCell ref="B23:C23"/>
    <mergeCell ref="A24:A31"/>
    <mergeCell ref="B31:C31"/>
    <mergeCell ref="B6:F6"/>
    <mergeCell ref="A1:F1"/>
    <mergeCell ref="A2:F2"/>
    <mergeCell ref="A3:F3"/>
    <mergeCell ref="B4:F4"/>
    <mergeCell ref="B5:F5"/>
  </mergeCells>
  <printOptions horizontalCentered="1"/>
  <pageMargins left="0.25" right="0.25" top="0.5" bottom="0.5" header="0.3" footer="0.3"/>
  <pageSetup scale="56" fitToWidth="0" orientation="portrait" r:id="rId1"/>
  <rowBreaks count="1" manualBreakCount="1">
    <brk id="31" max="3"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1"/>
  <sheetViews>
    <sheetView zoomScale="120" zoomScaleNormal="120" workbookViewId="0">
      <selection activeCell="B4" sqref="B4:F4"/>
    </sheetView>
  </sheetViews>
  <sheetFormatPr defaultRowHeight="15" x14ac:dyDescent="0.25"/>
  <cols>
    <col min="1" max="1" width="17" style="1" customWidth="1"/>
    <col min="2" max="2" width="74.7109375" style="1" customWidth="1"/>
    <col min="3" max="3" width="13.28515625" style="5" bestFit="1" customWidth="1"/>
    <col min="4" max="4" width="14.42578125" style="5" customWidth="1"/>
    <col min="5" max="5" width="13.28515625" style="5" customWidth="1"/>
    <col min="6" max="6" width="12.28515625" style="2" bestFit="1" customWidth="1"/>
  </cols>
  <sheetData>
    <row r="1" spans="1:8" ht="18" customHeight="1" x14ac:dyDescent="0.25">
      <c r="A1" s="63" t="s">
        <v>0</v>
      </c>
      <c r="B1" s="64"/>
      <c r="C1" s="64"/>
      <c r="D1" s="64"/>
      <c r="E1" s="64"/>
      <c r="F1" s="65"/>
    </row>
    <row r="2" spans="1:8" ht="18.75" x14ac:dyDescent="0.3">
      <c r="A2" s="66" t="s">
        <v>89</v>
      </c>
      <c r="B2" s="67"/>
      <c r="C2" s="67"/>
      <c r="D2" s="67"/>
      <c r="E2" s="67"/>
      <c r="F2" s="68"/>
    </row>
    <row r="3" spans="1:8" ht="39.75" customHeight="1" x14ac:dyDescent="0.25">
      <c r="A3" s="69" t="s">
        <v>2</v>
      </c>
      <c r="B3" s="70"/>
      <c r="C3" s="70"/>
      <c r="D3" s="70"/>
      <c r="E3" s="70"/>
      <c r="F3" s="71"/>
    </row>
    <row r="4" spans="1:8" ht="39.75" customHeight="1" x14ac:dyDescent="0.25">
      <c r="A4" s="6" t="s">
        <v>3</v>
      </c>
      <c r="B4" s="72"/>
      <c r="C4" s="73"/>
      <c r="D4" s="73"/>
      <c r="E4" s="73"/>
      <c r="F4" s="74"/>
    </row>
    <row r="5" spans="1:8" ht="37.5" customHeight="1" x14ac:dyDescent="0.25">
      <c r="A5" s="7" t="s">
        <v>4</v>
      </c>
      <c r="B5" s="72"/>
      <c r="C5" s="73"/>
      <c r="D5" s="73"/>
      <c r="E5" s="73"/>
      <c r="F5" s="74"/>
    </row>
    <row r="6" spans="1:8" ht="27.75" customHeight="1" x14ac:dyDescent="0.25">
      <c r="A6" s="8" t="s">
        <v>5</v>
      </c>
      <c r="B6" s="75" t="s">
        <v>6</v>
      </c>
      <c r="C6" s="76"/>
      <c r="D6" s="76"/>
      <c r="E6" s="76"/>
      <c r="F6" s="77"/>
    </row>
    <row r="7" spans="1:8" ht="30" x14ac:dyDescent="0.25">
      <c r="A7" s="38" t="s">
        <v>7</v>
      </c>
      <c r="B7" s="39" t="s">
        <v>8</v>
      </c>
      <c r="C7" s="40" t="s">
        <v>9</v>
      </c>
      <c r="D7" s="40" t="s">
        <v>10</v>
      </c>
      <c r="E7" s="40" t="s">
        <v>11</v>
      </c>
      <c r="F7" s="41" t="s">
        <v>12</v>
      </c>
    </row>
    <row r="8" spans="1:8" x14ac:dyDescent="0.25">
      <c r="A8" s="62" t="s">
        <v>13</v>
      </c>
      <c r="B8" s="13"/>
      <c r="C8" s="14"/>
      <c r="D8" s="15"/>
      <c r="E8" s="15"/>
      <c r="F8" s="15">
        <f t="shared" ref="F8:F13" si="0">D8+E8</f>
        <v>0</v>
      </c>
    </row>
    <row r="9" spans="1:8" ht="18.75" customHeight="1" x14ac:dyDescent="0.25">
      <c r="A9" s="53"/>
      <c r="B9" s="13"/>
      <c r="C9" s="14"/>
      <c r="D9" s="15"/>
      <c r="E9" s="15"/>
      <c r="F9" s="15">
        <f t="shared" si="0"/>
        <v>0</v>
      </c>
      <c r="G9" s="3"/>
    </row>
    <row r="10" spans="1:8" ht="19.5" customHeight="1" x14ac:dyDescent="0.25">
      <c r="A10" s="53"/>
      <c r="B10" s="13"/>
      <c r="C10" s="14"/>
      <c r="D10" s="15"/>
      <c r="E10" s="15"/>
      <c r="F10" s="15">
        <f t="shared" si="0"/>
        <v>0</v>
      </c>
      <c r="G10" s="4"/>
    </row>
    <row r="11" spans="1:8" ht="18.75" customHeight="1" x14ac:dyDescent="0.25">
      <c r="A11" s="53"/>
      <c r="B11" s="13"/>
      <c r="C11" s="14"/>
      <c r="D11" s="15"/>
      <c r="E11" s="15"/>
      <c r="F11" s="15">
        <f t="shared" si="0"/>
        <v>0</v>
      </c>
    </row>
    <row r="12" spans="1:8" x14ac:dyDescent="0.25">
      <c r="A12" s="53"/>
      <c r="B12" s="13"/>
      <c r="C12" s="14"/>
      <c r="D12" s="15"/>
      <c r="E12" s="15"/>
      <c r="F12" s="15">
        <f t="shared" si="0"/>
        <v>0</v>
      </c>
    </row>
    <row r="13" spans="1:8" x14ac:dyDescent="0.25">
      <c r="A13" s="53"/>
      <c r="B13" s="13"/>
      <c r="C13" s="14"/>
      <c r="D13" s="15"/>
      <c r="E13" s="15"/>
      <c r="F13" s="15">
        <f t="shared" si="0"/>
        <v>0</v>
      </c>
    </row>
    <row r="14" spans="1:8" x14ac:dyDescent="0.25">
      <c r="A14" s="53"/>
      <c r="B14" s="13"/>
      <c r="C14" s="14"/>
      <c r="D14" s="15"/>
      <c r="E14" s="15"/>
      <c r="F14" s="15">
        <f>D14+E14</f>
        <v>0</v>
      </c>
      <c r="H14" s="10"/>
    </row>
    <row r="15" spans="1:8" ht="15.75" thickBot="1" x14ac:dyDescent="0.3">
      <c r="A15" s="54"/>
      <c r="B15" s="55" t="s">
        <v>16</v>
      </c>
      <c r="C15" s="56"/>
      <c r="D15" s="9">
        <f>SUM(D8:D14)</f>
        <v>0</v>
      </c>
      <c r="E15" s="9">
        <f t="shared" ref="E15" si="1">SUM(E8:E14)</f>
        <v>0</v>
      </c>
      <c r="F15" s="9">
        <f>D15+E15</f>
        <v>0</v>
      </c>
    </row>
    <row r="16" spans="1:8" x14ac:dyDescent="0.25">
      <c r="A16" s="52" t="s">
        <v>17</v>
      </c>
      <c r="B16" s="13"/>
      <c r="C16" s="14"/>
      <c r="D16" s="15"/>
      <c r="E16" s="15"/>
      <c r="F16" s="15">
        <f t="shared" ref="F16:F21" si="2">D16+E16</f>
        <v>0</v>
      </c>
    </row>
    <row r="17" spans="1:9" x14ac:dyDescent="0.25">
      <c r="A17" s="53"/>
      <c r="B17" s="13"/>
      <c r="C17" s="14"/>
      <c r="D17" s="15"/>
      <c r="E17" s="15"/>
      <c r="F17" s="15">
        <f t="shared" si="2"/>
        <v>0</v>
      </c>
    </row>
    <row r="18" spans="1:9" x14ac:dyDescent="0.25">
      <c r="A18" s="53"/>
      <c r="B18" s="13"/>
      <c r="C18" s="14"/>
      <c r="D18" s="15"/>
      <c r="E18" s="15"/>
      <c r="F18" s="15">
        <f t="shared" si="2"/>
        <v>0</v>
      </c>
    </row>
    <row r="19" spans="1:9" x14ac:dyDescent="0.25">
      <c r="A19" s="53"/>
      <c r="B19" s="13"/>
      <c r="C19" s="14"/>
      <c r="D19" s="15"/>
      <c r="E19" s="15"/>
      <c r="F19" s="15">
        <f t="shared" si="2"/>
        <v>0</v>
      </c>
    </row>
    <row r="20" spans="1:9" x14ac:dyDescent="0.25">
      <c r="A20" s="53"/>
      <c r="B20" s="13"/>
      <c r="C20" s="14"/>
      <c r="D20" s="15"/>
      <c r="E20" s="15"/>
      <c r="F20" s="15">
        <f t="shared" si="2"/>
        <v>0</v>
      </c>
    </row>
    <row r="21" spans="1:9" x14ac:dyDescent="0.25">
      <c r="A21" s="53"/>
      <c r="B21" s="13"/>
      <c r="C21" s="14"/>
      <c r="D21" s="15"/>
      <c r="E21" s="15"/>
      <c r="F21" s="15">
        <f t="shared" si="2"/>
        <v>0</v>
      </c>
    </row>
    <row r="22" spans="1:9" x14ac:dyDescent="0.25">
      <c r="A22" s="53"/>
      <c r="B22" s="13"/>
      <c r="C22" s="14"/>
      <c r="D22" s="15"/>
      <c r="E22" s="15"/>
      <c r="F22" s="15">
        <f>D22+E22</f>
        <v>0</v>
      </c>
    </row>
    <row r="23" spans="1:9" ht="15.75" thickBot="1" x14ac:dyDescent="0.3">
      <c r="A23" s="54"/>
      <c r="B23" s="55" t="s">
        <v>20</v>
      </c>
      <c r="C23" s="56"/>
      <c r="D23" s="9">
        <f t="shared" ref="D23:E23" si="3">SUM(D16:D22)</f>
        <v>0</v>
      </c>
      <c r="E23" s="9">
        <f t="shared" si="3"/>
        <v>0</v>
      </c>
      <c r="F23" s="9">
        <f>D23+E23</f>
        <v>0</v>
      </c>
    </row>
    <row r="24" spans="1:9" x14ac:dyDescent="0.25">
      <c r="A24" s="52" t="s">
        <v>21</v>
      </c>
      <c r="B24" s="13"/>
      <c r="C24" s="14"/>
      <c r="D24" s="15"/>
      <c r="E24" s="15"/>
      <c r="F24" s="15">
        <f t="shared" ref="F24:F29" si="4">D24+E24</f>
        <v>0</v>
      </c>
      <c r="G24" s="4"/>
    </row>
    <row r="25" spans="1:9" x14ac:dyDescent="0.25">
      <c r="A25" s="53"/>
      <c r="B25" s="13"/>
      <c r="C25" s="14"/>
      <c r="D25" s="15"/>
      <c r="E25" s="15"/>
      <c r="F25" s="15">
        <f t="shared" si="4"/>
        <v>0</v>
      </c>
      <c r="G25" s="3"/>
    </row>
    <row r="26" spans="1:9" x14ac:dyDescent="0.25">
      <c r="A26" s="53"/>
      <c r="B26" s="13"/>
      <c r="C26" s="14"/>
      <c r="D26" s="15"/>
      <c r="E26" s="15"/>
      <c r="F26" s="15">
        <f t="shared" si="4"/>
        <v>0</v>
      </c>
    </row>
    <row r="27" spans="1:9" x14ac:dyDescent="0.25">
      <c r="A27" s="53"/>
      <c r="B27" s="13"/>
      <c r="C27" s="14"/>
      <c r="D27" s="15"/>
      <c r="E27" s="15"/>
      <c r="F27" s="15">
        <f t="shared" si="4"/>
        <v>0</v>
      </c>
      <c r="G27" s="4"/>
      <c r="I27" s="4"/>
    </row>
    <row r="28" spans="1:9" x14ac:dyDescent="0.25">
      <c r="A28" s="53"/>
      <c r="B28" s="13"/>
      <c r="C28" s="14"/>
      <c r="D28" s="15"/>
      <c r="E28" s="15"/>
      <c r="F28" s="15">
        <f t="shared" si="4"/>
        <v>0</v>
      </c>
      <c r="G28" s="3"/>
    </row>
    <row r="29" spans="1:9" x14ac:dyDescent="0.25">
      <c r="A29" s="53"/>
      <c r="B29" s="13"/>
      <c r="C29" s="14"/>
      <c r="D29" s="15"/>
      <c r="E29" s="15"/>
      <c r="F29" s="15">
        <f t="shared" si="4"/>
        <v>0</v>
      </c>
    </row>
    <row r="30" spans="1:9" x14ac:dyDescent="0.25">
      <c r="A30" s="53"/>
      <c r="B30" s="13"/>
      <c r="C30" s="14"/>
      <c r="D30" s="15"/>
      <c r="E30" s="15"/>
      <c r="F30" s="15">
        <f>D30+E30</f>
        <v>0</v>
      </c>
    </row>
    <row r="31" spans="1:9" ht="15.75" thickBot="1" x14ac:dyDescent="0.3">
      <c r="A31" s="54"/>
      <c r="B31" s="55" t="s">
        <v>25</v>
      </c>
      <c r="C31" s="56"/>
      <c r="D31" s="9">
        <f t="shared" ref="D31:E31" si="5">SUM(D24:D30)</f>
        <v>0</v>
      </c>
      <c r="E31" s="9">
        <f t="shared" si="5"/>
        <v>0</v>
      </c>
      <c r="F31" s="9">
        <f>D31+E31</f>
        <v>0</v>
      </c>
    </row>
    <row r="32" spans="1:9" ht="17.25" customHeight="1" x14ac:dyDescent="0.25">
      <c r="A32" s="52" t="s">
        <v>67</v>
      </c>
      <c r="B32" s="13"/>
      <c r="C32" s="14"/>
      <c r="D32" s="15"/>
      <c r="E32" s="15"/>
      <c r="F32" s="15">
        <f t="shared" ref="F32:F37" si="6">D32+E32</f>
        <v>0</v>
      </c>
    </row>
    <row r="33" spans="1:9" ht="17.25" customHeight="1" x14ac:dyDescent="0.25">
      <c r="A33" s="53"/>
      <c r="B33" s="13"/>
      <c r="C33" s="14"/>
      <c r="D33" s="15"/>
      <c r="E33" s="15"/>
      <c r="F33" s="15">
        <f t="shared" si="6"/>
        <v>0</v>
      </c>
    </row>
    <row r="34" spans="1:9" ht="17.25" customHeight="1" x14ac:dyDescent="0.25">
      <c r="A34" s="53"/>
      <c r="B34" s="13"/>
      <c r="C34" s="14"/>
      <c r="D34" s="15"/>
      <c r="E34" s="15"/>
      <c r="F34" s="15">
        <f t="shared" si="6"/>
        <v>0</v>
      </c>
    </row>
    <row r="35" spans="1:9" ht="17.25" customHeight="1" x14ac:dyDescent="0.25">
      <c r="A35" s="53"/>
      <c r="B35" s="13"/>
      <c r="C35" s="14"/>
      <c r="D35" s="15"/>
      <c r="E35" s="15"/>
      <c r="F35" s="15">
        <f t="shared" si="6"/>
        <v>0</v>
      </c>
    </row>
    <row r="36" spans="1:9" ht="17.25" customHeight="1" x14ac:dyDescent="0.25">
      <c r="A36" s="53"/>
      <c r="B36" s="13"/>
      <c r="C36" s="14"/>
      <c r="D36" s="15"/>
      <c r="E36" s="15"/>
      <c r="F36" s="15">
        <f t="shared" si="6"/>
        <v>0</v>
      </c>
    </row>
    <row r="37" spans="1:9" ht="17.25" customHeight="1" x14ac:dyDescent="0.25">
      <c r="A37" s="53"/>
      <c r="B37" s="13"/>
      <c r="C37" s="14"/>
      <c r="D37" s="15"/>
      <c r="E37" s="15"/>
      <c r="F37" s="15">
        <f t="shared" si="6"/>
        <v>0</v>
      </c>
    </row>
    <row r="38" spans="1:9" ht="17.25" customHeight="1" x14ac:dyDescent="0.25">
      <c r="A38" s="53"/>
      <c r="B38" s="13"/>
      <c r="C38" s="14"/>
      <c r="D38" s="15"/>
      <c r="E38" s="15"/>
      <c r="F38" s="15">
        <f>D38+E38</f>
        <v>0</v>
      </c>
    </row>
    <row r="39" spans="1:9" ht="15.75" thickBot="1" x14ac:dyDescent="0.3">
      <c r="A39" s="54"/>
      <c r="B39" s="55" t="s">
        <v>28</v>
      </c>
      <c r="C39" s="56"/>
      <c r="D39" s="9">
        <f t="shared" ref="D39:E39" si="7">SUM(D32:D38)</f>
        <v>0</v>
      </c>
      <c r="E39" s="9">
        <f t="shared" si="7"/>
        <v>0</v>
      </c>
      <c r="F39" s="9">
        <f>D39+E39</f>
        <v>0</v>
      </c>
    </row>
    <row r="40" spans="1:9" x14ac:dyDescent="0.25">
      <c r="A40" s="52" t="s">
        <v>68</v>
      </c>
      <c r="B40" s="13"/>
      <c r="C40" s="14"/>
      <c r="D40" s="15"/>
      <c r="E40" s="15"/>
      <c r="F40" s="15">
        <f t="shared" ref="F40:F45" si="8">D40+E40</f>
        <v>0</v>
      </c>
    </row>
    <row r="41" spans="1:9" x14ac:dyDescent="0.25">
      <c r="A41" s="53"/>
      <c r="B41" s="13"/>
      <c r="C41" s="14"/>
      <c r="D41" s="15"/>
      <c r="E41" s="15"/>
      <c r="F41" s="15">
        <f t="shared" si="8"/>
        <v>0</v>
      </c>
      <c r="I41" s="4"/>
    </row>
    <row r="42" spans="1:9" x14ac:dyDescent="0.25">
      <c r="A42" s="53"/>
      <c r="B42" s="13"/>
      <c r="C42" s="14"/>
      <c r="D42" s="15"/>
      <c r="E42" s="15"/>
      <c r="F42" s="15">
        <f t="shared" si="8"/>
        <v>0</v>
      </c>
    </row>
    <row r="43" spans="1:9" x14ac:dyDescent="0.25">
      <c r="A43" s="53"/>
      <c r="B43" s="13"/>
      <c r="C43" s="14"/>
      <c r="D43" s="15"/>
      <c r="E43" s="15"/>
      <c r="F43" s="15">
        <f t="shared" si="8"/>
        <v>0</v>
      </c>
      <c r="I43" s="4"/>
    </row>
    <row r="44" spans="1:9" x14ac:dyDescent="0.25">
      <c r="A44" s="53"/>
      <c r="B44" s="13"/>
      <c r="C44" s="14"/>
      <c r="D44" s="15"/>
      <c r="E44" s="15"/>
      <c r="F44" s="15">
        <f t="shared" si="8"/>
        <v>0</v>
      </c>
    </row>
    <row r="45" spans="1:9" x14ac:dyDescent="0.25">
      <c r="A45" s="53"/>
      <c r="B45" s="13"/>
      <c r="C45" s="14"/>
      <c r="D45" s="15"/>
      <c r="E45" s="15"/>
      <c r="F45" s="15">
        <f t="shared" si="8"/>
        <v>0</v>
      </c>
    </row>
    <row r="46" spans="1:9" x14ac:dyDescent="0.25">
      <c r="A46" s="53"/>
      <c r="B46" s="13"/>
      <c r="C46" s="14"/>
      <c r="D46" s="15"/>
      <c r="E46" s="15"/>
      <c r="F46" s="15">
        <f>D46+E46</f>
        <v>0</v>
      </c>
    </row>
    <row r="47" spans="1:9" ht="15.75" thickBot="1" x14ac:dyDescent="0.3">
      <c r="A47" s="54"/>
      <c r="B47" s="55" t="s">
        <v>49</v>
      </c>
      <c r="C47" s="56"/>
      <c r="D47" s="9">
        <f t="shared" ref="D47:E47" si="9">SUM(D40:D46)</f>
        <v>0</v>
      </c>
      <c r="E47" s="9">
        <f t="shared" si="9"/>
        <v>0</v>
      </c>
      <c r="F47" s="9">
        <f>D47+E47</f>
        <v>0</v>
      </c>
    </row>
    <row r="48" spans="1:9" x14ac:dyDescent="0.25">
      <c r="A48" s="52" t="s">
        <v>69</v>
      </c>
      <c r="B48" s="13"/>
      <c r="C48" s="14"/>
      <c r="D48" s="15"/>
      <c r="E48" s="15"/>
      <c r="F48" s="15">
        <f t="shared" ref="F48:F53" si="10">D48+E48</f>
        <v>0</v>
      </c>
    </row>
    <row r="49" spans="1:8" x14ac:dyDescent="0.25">
      <c r="A49" s="53"/>
      <c r="B49" s="13"/>
      <c r="C49" s="14"/>
      <c r="D49" s="15"/>
      <c r="E49" s="15"/>
      <c r="F49" s="15">
        <f t="shared" si="10"/>
        <v>0</v>
      </c>
    </row>
    <row r="50" spans="1:8" x14ac:dyDescent="0.25">
      <c r="A50" s="53"/>
      <c r="B50" s="13"/>
      <c r="C50" s="14"/>
      <c r="D50" s="15"/>
      <c r="E50" s="15"/>
      <c r="F50" s="15">
        <f t="shared" si="10"/>
        <v>0</v>
      </c>
      <c r="H50" s="4"/>
    </row>
    <row r="51" spans="1:8" x14ac:dyDescent="0.25">
      <c r="A51" s="53"/>
      <c r="B51" s="13"/>
      <c r="C51" s="14"/>
      <c r="D51" s="15"/>
      <c r="E51" s="15"/>
      <c r="F51" s="15">
        <f t="shared" si="10"/>
        <v>0</v>
      </c>
    </row>
    <row r="52" spans="1:8" x14ac:dyDescent="0.25">
      <c r="A52" s="53"/>
      <c r="B52" s="13"/>
      <c r="C52" s="14"/>
      <c r="D52" s="15"/>
      <c r="E52" s="15"/>
      <c r="F52" s="15">
        <f t="shared" si="10"/>
        <v>0</v>
      </c>
      <c r="H52" s="3"/>
    </row>
    <row r="53" spans="1:8" x14ac:dyDescent="0.25">
      <c r="A53" s="53"/>
      <c r="B53" s="13"/>
      <c r="C53" s="14"/>
      <c r="D53" s="15"/>
      <c r="E53" s="15"/>
      <c r="F53" s="15">
        <f t="shared" si="10"/>
        <v>0</v>
      </c>
    </row>
    <row r="54" spans="1:8" x14ac:dyDescent="0.25">
      <c r="A54" s="53"/>
      <c r="B54" s="13"/>
      <c r="C54" s="14"/>
      <c r="D54" s="15"/>
      <c r="E54" s="15"/>
      <c r="F54" s="15">
        <f>D54+E54</f>
        <v>0</v>
      </c>
    </row>
    <row r="55" spans="1:8" ht="15.75" thickBot="1" x14ac:dyDescent="0.3">
      <c r="A55" s="54"/>
      <c r="B55" s="55" t="s">
        <v>55</v>
      </c>
      <c r="C55" s="56"/>
      <c r="D55" s="9">
        <f t="shared" ref="D55:E55" si="11">SUM(D48:D54)</f>
        <v>0</v>
      </c>
      <c r="E55" s="9">
        <f t="shared" si="11"/>
        <v>0</v>
      </c>
      <c r="F55" s="9">
        <f>D55+E55</f>
        <v>0</v>
      </c>
    </row>
    <row r="56" spans="1:8" x14ac:dyDescent="0.25">
      <c r="A56" s="52" t="s">
        <v>70</v>
      </c>
      <c r="B56" s="13"/>
      <c r="C56" s="14"/>
      <c r="D56" s="15"/>
      <c r="E56" s="15"/>
      <c r="F56" s="15">
        <f t="shared" ref="F56:F61" si="12">D56+E56</f>
        <v>0</v>
      </c>
      <c r="H56" s="3"/>
    </row>
    <row r="57" spans="1:8" x14ac:dyDescent="0.25">
      <c r="A57" s="53"/>
      <c r="B57" s="13"/>
      <c r="C57" s="14"/>
      <c r="D57" s="15"/>
      <c r="E57" s="15"/>
      <c r="F57" s="15">
        <f t="shared" si="12"/>
        <v>0</v>
      </c>
    </row>
    <row r="58" spans="1:8" x14ac:dyDescent="0.25">
      <c r="A58" s="53"/>
      <c r="B58" s="13"/>
      <c r="C58" s="14"/>
      <c r="D58" s="15"/>
      <c r="E58" s="15"/>
      <c r="F58" s="15">
        <f t="shared" si="12"/>
        <v>0</v>
      </c>
    </row>
    <row r="59" spans="1:8" x14ac:dyDescent="0.25">
      <c r="A59" s="53"/>
      <c r="B59" s="13"/>
      <c r="C59" s="14"/>
      <c r="D59" s="15"/>
      <c r="E59" s="15"/>
      <c r="F59" s="15">
        <f t="shared" si="12"/>
        <v>0</v>
      </c>
    </row>
    <row r="60" spans="1:8" x14ac:dyDescent="0.25">
      <c r="A60" s="53"/>
      <c r="B60" s="13"/>
      <c r="C60" s="14"/>
      <c r="D60" s="15"/>
      <c r="E60" s="15"/>
      <c r="F60" s="15">
        <f t="shared" si="12"/>
        <v>0</v>
      </c>
    </row>
    <row r="61" spans="1:8" x14ac:dyDescent="0.25">
      <c r="A61" s="53"/>
      <c r="B61" s="13"/>
      <c r="C61" s="14"/>
      <c r="D61" s="15"/>
      <c r="E61" s="15"/>
      <c r="F61" s="15">
        <f t="shared" si="12"/>
        <v>0</v>
      </c>
    </row>
    <row r="62" spans="1:8" x14ac:dyDescent="0.25">
      <c r="A62" s="53"/>
      <c r="B62" s="13"/>
      <c r="C62" s="14"/>
      <c r="D62" s="15"/>
      <c r="E62" s="15"/>
      <c r="F62" s="15">
        <f>D62+E62</f>
        <v>0</v>
      </c>
    </row>
    <row r="63" spans="1:8" ht="15.75" thickBot="1" x14ac:dyDescent="0.3">
      <c r="A63" s="54"/>
      <c r="B63" s="57" t="s">
        <v>60</v>
      </c>
      <c r="C63" s="58"/>
      <c r="D63" s="9">
        <f t="shared" ref="D63" si="13">SUM(D56:D62)</f>
        <v>0</v>
      </c>
      <c r="E63" s="9">
        <f>SUM(E56:E62)</f>
        <v>0</v>
      </c>
      <c r="F63" s="9">
        <f>D63+E63</f>
        <v>0</v>
      </c>
    </row>
    <row r="64" spans="1:8" x14ac:dyDescent="0.25">
      <c r="A64" s="52" t="s">
        <v>61</v>
      </c>
      <c r="B64" s="16" t="s">
        <v>62</v>
      </c>
      <c r="C64" s="26"/>
      <c r="D64" s="27">
        <f>SUM(D15,D23,D31,D39,D47,D55,D63)</f>
        <v>0</v>
      </c>
      <c r="E64" s="15">
        <f>SUM(E15,E23,E31,E39,E47,E55,E63)</f>
        <v>0</v>
      </c>
      <c r="F64" s="15">
        <f>SUM(F15,F23,F31,F39,F47,F55,F63)</f>
        <v>0</v>
      </c>
    </row>
    <row r="65" spans="1:6" x14ac:dyDescent="0.25">
      <c r="A65" s="53"/>
      <c r="B65" s="25" t="s">
        <v>71</v>
      </c>
      <c r="C65" s="30">
        <v>0.1</v>
      </c>
      <c r="D65" s="31"/>
      <c r="E65" s="15">
        <f>E64*C65</f>
        <v>0</v>
      </c>
      <c r="F65" s="15">
        <f>E65</f>
        <v>0</v>
      </c>
    </row>
    <row r="66" spans="1:6" ht="15.75" thickBot="1" x14ac:dyDescent="0.3">
      <c r="A66" s="54"/>
      <c r="B66" s="11" t="s">
        <v>64</v>
      </c>
      <c r="C66" s="28"/>
      <c r="D66" s="29">
        <f>D64</f>
        <v>0</v>
      </c>
      <c r="E66" s="12">
        <f>E64+E65</f>
        <v>0</v>
      </c>
      <c r="F66" s="12">
        <f>F64+F65</f>
        <v>0</v>
      </c>
    </row>
    <row r="68" spans="1:6" ht="15.75" thickBot="1" x14ac:dyDescent="0.3">
      <c r="C68" s="19"/>
    </row>
    <row r="69" spans="1:6" ht="16.5" thickTop="1" thickBot="1" x14ac:dyDescent="0.3">
      <c r="A69" s="23"/>
      <c r="B69" s="22" t="s">
        <v>65</v>
      </c>
      <c r="C69" s="24">
        <f>D66</f>
        <v>0</v>
      </c>
    </row>
    <row r="70" spans="1:6" ht="16.5" thickTop="1" thickBot="1" x14ac:dyDescent="0.3">
      <c r="B70" s="20" t="s">
        <v>66</v>
      </c>
      <c r="C70" s="24">
        <f>E66</f>
        <v>0</v>
      </c>
    </row>
    <row r="71" spans="1:6" ht="15.75" thickTop="1" x14ac:dyDescent="0.25">
      <c r="B71" s="21"/>
    </row>
  </sheetData>
  <mergeCells count="21">
    <mergeCell ref="B63:C63"/>
    <mergeCell ref="B55:C55"/>
    <mergeCell ref="B47:C47"/>
    <mergeCell ref="B39:C39"/>
    <mergeCell ref="B31:C31"/>
    <mergeCell ref="A56:A63"/>
    <mergeCell ref="A64:A66"/>
    <mergeCell ref="A32:A39"/>
    <mergeCell ref="A40:A47"/>
    <mergeCell ref="A48:A55"/>
    <mergeCell ref="A8:A15"/>
    <mergeCell ref="A16:A23"/>
    <mergeCell ref="A24:A31"/>
    <mergeCell ref="B6:F6"/>
    <mergeCell ref="A1:F1"/>
    <mergeCell ref="A2:F2"/>
    <mergeCell ref="A3:F3"/>
    <mergeCell ref="B4:F4"/>
    <mergeCell ref="B5:F5"/>
    <mergeCell ref="B23:C23"/>
    <mergeCell ref="B15:C15"/>
  </mergeCells>
  <printOptions horizontalCentered="1"/>
  <pageMargins left="0.25" right="0.25" top="0.5" bottom="0.5" header="0.3" footer="0.3"/>
  <pageSetup scale="83" orientation="portrait" r:id="rId1"/>
  <rowBreaks count="1" manualBreakCount="1">
    <brk id="31" max="3" man="1"/>
  </rowBreaks>
  <colBreaks count="1" manualBreakCount="1">
    <brk id="6" max="1048575" man="1"/>
  </colBreaks>
  <ignoredErrors>
    <ignoredError sqref="E6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eb6e31e9-5147-4696-a540-4d7493f7e3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972E51893ADD4FBF5208F96E73227A" ma:contentTypeVersion="34" ma:contentTypeDescription="Create a new document." ma:contentTypeScope="" ma:versionID="ac1bd781c7782972ded0e18aa8252d7a">
  <xsd:schema xmlns:xsd="http://www.w3.org/2001/XMLSchema" xmlns:xs="http://www.w3.org/2001/XMLSchema" xmlns:p="http://schemas.microsoft.com/office/2006/metadata/properties" xmlns:ns2="eb6e31e9-5147-4696-a540-4d7493f7e3f4" xmlns:ns3="2f2ca1d7-253c-4639-93b7-734a87f2e4cb" xmlns:ns4="73fb875a-8af9-4255-b008-0995492d31cd" targetNamespace="http://schemas.microsoft.com/office/2006/metadata/properties" ma:root="true" ma:fieldsID="b2b777a2c7f6b2ef8633dce156d5a99c" ns2:_="" ns3:_="" ns4:_="">
    <xsd:import namespace="eb6e31e9-5147-4696-a540-4d7493f7e3f4"/>
    <xsd:import namespace="2f2ca1d7-253c-4639-93b7-734a87f2e4cb"/>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e31e9-5147-4696-a540-4d7493f7e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ca1d7-253c-4639-93b7-734a87f2e4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3b45c80-d8b7-4d36-a16a-45dc4fc176a5}" ma:internalName="TaxCatchAll" ma:showField="CatchAllData" ma:web="2f2ca1d7-253c-4639-93b7-734a87f2e4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81FA87-4E30-4753-A020-ED2A5B972C66}">
  <ds:schemaRefs>
    <ds:schemaRef ds:uri="http://schemas.microsoft.com/office/2006/metadata/properties"/>
    <ds:schemaRef ds:uri="http://schemas.microsoft.com/office/infopath/2007/PartnerControls"/>
    <ds:schemaRef ds:uri="f3a23dae-7220-45ea-9c1c-19d0fafeb2be"/>
    <ds:schemaRef ds:uri="73fb875a-8af9-4255-b008-0995492d31cd"/>
    <ds:schemaRef ds:uri="eb6e31e9-5147-4696-a540-4d7493f7e3f4"/>
  </ds:schemaRefs>
</ds:datastoreItem>
</file>

<file path=customXml/itemProps2.xml><?xml version="1.0" encoding="utf-8"?>
<ds:datastoreItem xmlns:ds="http://schemas.openxmlformats.org/officeDocument/2006/customXml" ds:itemID="{A488F50F-673F-42C1-88E6-7E714ED08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e31e9-5147-4696-a540-4d7493f7e3f4"/>
    <ds:schemaRef ds:uri="2f2ca1d7-253c-4639-93b7-734a87f2e4cb"/>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A00B-AD53-41D1-8F42-0B524C7A5461}">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Financial Plan Instructions</vt:lpstr>
      <vt:lpstr>WILD Cervid Example</vt:lpstr>
      <vt:lpstr>FARMED Cervid Example</vt:lpstr>
      <vt:lpstr>Financial Plan Template Blank</vt:lpstr>
      <vt:lpstr>'FARMED Cervid Example'!Print_Area</vt:lpstr>
      <vt:lpstr>'Financial Plan Template Blank'!Print_Area</vt:lpstr>
      <vt:lpstr>'WILD Cervid Example'!Print_Area</vt:lpstr>
      <vt:lpstr>'FARMED Cervid Example'!Print_Titles</vt:lpstr>
      <vt:lpstr>'Financial Plan Template Blank'!Print_Titles</vt:lpstr>
      <vt:lpstr>'WILD Cervid Example'!Print_Titles</vt:lpstr>
    </vt:vector>
  </TitlesOfParts>
  <Manager/>
  <Company>USDA APHIS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Farmed Cervid Proposal Financial Plan Template</dc:title>
  <dc:subject/>
  <dc:creator>Martin, Valorie J - APHIS</dc:creator>
  <cp:keywords/>
  <dc:description/>
  <cp:lastModifiedBy>Schmidt, Jeremy - MRP-APHIS</cp:lastModifiedBy>
  <cp:revision/>
  <dcterms:created xsi:type="dcterms:W3CDTF">2020-02-05T18:17:49Z</dcterms:created>
  <dcterms:modified xsi:type="dcterms:W3CDTF">2026-04-03T15:03:04Z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0x01010031972E51893ADD4FBF5208F96E73227A</vt:lpwstr>
  </property>
  <property fmtid="{D5CDD505-2E9C-101B-9397-08002B2CF9AE}" pid="3" name="MediaServiceImageTags">
    <vt:lpwstr/>
  </property>
</Properties>
</file>