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cdc-my.sharepoint.com/personal/zvl1_cdc_gov/Documents/"/>
    </mc:Choice>
  </mc:AlternateContent>
  <xr:revisionPtr revIDLastSave="15" documentId="8_{81EE5F33-370D-41AC-85EE-E0D53D8127BC}" xr6:coauthVersionLast="47" xr6:coauthVersionMax="47" xr10:uidLastSave="{CC952B98-D21D-43E9-BB0F-6BE4792B756E}"/>
  <workbookProtection workbookAlgorithmName="SHA-256" workbookHashValue="PQFJZVfqpW28y62YAnguUl4yxtG80jQ3idF4qxzCeB4=" workbookSaltValue="5Rf2owyyYFFcJnSNfxPhXw==" workbookSpinCount="100000" lockStructure="1"/>
  <bookViews>
    <workbookView xWindow="-110" yWindow="-110" windowWidth="19420" windowHeight="10300" tabRatio="924" firstSheet="3" activeTab="6" xr2:uid="{A8169E01-EB59-44F0-8F37-94964D5827F0}"/>
  </bookViews>
  <sheets>
    <sheet name="Home Page" sheetId="12" r:id="rId1"/>
    <sheet name="CDC_Config" sheetId="13" state="hidden" r:id="rId2"/>
    <sheet name="Config" sheetId="11" state="hidden" r:id="rId3"/>
    <sheet name="A_Surveillance" sheetId="1" r:id="rId4"/>
    <sheet name="B_Congenital Syphilis" sheetId="2" r:id="rId5"/>
    <sheet name="C_Outbreak" sheetId="3" r:id="rId6"/>
    <sheet name="D_Syphilis DII" sheetId="4" r:id="rId7"/>
    <sheet name="E_HIV Prevention DII" sheetId="5" r:id="rId8"/>
    <sheet name="F_Treatment" sheetId="6" r:id="rId9"/>
    <sheet name="Dashboard" sheetId="14" r:id="rId10"/>
    <sheet name="Feedback" sheetId="16" r:id="rId11"/>
    <sheet name="SNA_Overall" sheetId="7" state="hidden" r:id="rId12"/>
    <sheet name="SNA_test_TX_data_1" sheetId="8" state="hidden" r:id="rId13"/>
    <sheet name="SNA_test_TX_data_2" sheetId="9" state="hidden" r:id="rId14"/>
    <sheet name="SNA_test_TX_data_3" sheetId="10" state="hidden" r:id="rId15"/>
  </sheets>
  <definedNames>
    <definedName name="File_Name">CDC_Config!$C$4</definedName>
    <definedName name="Performance_Year">CDC_Config!$C$2</definedName>
    <definedName name="_xlnm.Print_Area" localSheetId="3">A_Surveillance!$B$2:$D$13</definedName>
    <definedName name="_xlnm.Print_Area" localSheetId="4">'B_Congenital Syphilis'!$B$2:$D$11</definedName>
    <definedName name="_xlnm.Print_Area" localSheetId="5">C_Outbreak!$B$2:$D$18</definedName>
    <definedName name="_xlnm.Print_Area" localSheetId="6">'D_Syphilis DII'!$B$2:$H$22</definedName>
    <definedName name="_xlnm.Print_Area" localSheetId="7">'E_HIV Prevention DII'!$C$2:$I$20</definedName>
    <definedName name="_xlnm.Print_Area" localSheetId="8">F_Treatment!$B$1:$E$19</definedName>
    <definedName name="_xlnm.Print_Area" localSheetId="10">Feedback!$B$2:$D$9</definedName>
    <definedName name="_xlnm.Print_Area" localSheetId="11">SNA_Overall!$B$2:$E$60</definedName>
    <definedName name="_xlnm.Print_Area" localSheetId="12">SNA_test_TX_data_1!$B$2:$F$41</definedName>
    <definedName name="_xlnm.Print_Area" localSheetId="13">SNA_test_TX_data_2!$B$2:$F$41</definedName>
    <definedName name="_xlnm.Print_Area" localSheetId="14">SNA_test_TX_data_3!$B$2:$F$41</definedName>
    <definedName name="Version">CDC_Config!$C$3</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 r="D9" i="4"/>
  <c r="D20" i="4"/>
  <c r="D7" i="4"/>
  <c r="D26" i="4"/>
  <c r="D77" i="14" s="1"/>
  <c r="D16" i="6"/>
  <c r="G18" i="4"/>
  <c r="F18" i="4"/>
  <c r="E18" i="4"/>
  <c r="D18" i="4"/>
  <c r="D4" i="1"/>
  <c r="D11" i="1" s="1"/>
  <c r="A27" i="14" s="1"/>
  <c r="H6" i="4" l="1"/>
  <c r="H5" i="4"/>
  <c r="H4" i="4"/>
  <c r="D15" i="6" l="1"/>
  <c r="F27" i="14" s="1"/>
  <c r="D8" i="1"/>
  <c r="E20" i="4" l="1"/>
  <c r="F20" i="4"/>
  <c r="G20" i="4"/>
  <c r="E19" i="4"/>
  <c r="F19" i="4"/>
  <c r="G19" i="4"/>
  <c r="D19" i="4"/>
  <c r="E16" i="4"/>
  <c r="F16" i="4"/>
  <c r="G16" i="4"/>
  <c r="E11" i="4"/>
  <c r="F11" i="4"/>
  <c r="G11" i="4"/>
  <c r="D11" i="4"/>
  <c r="E9" i="4"/>
  <c r="F9" i="4"/>
  <c r="G9" i="4"/>
  <c r="E7" i="4"/>
  <c r="F7" i="4"/>
  <c r="G7" i="4"/>
  <c r="D9" i="3"/>
  <c r="H19" i="4" l="1"/>
  <c r="H20" i="4"/>
  <c r="D13" i="3"/>
  <c r="D14" i="3" s="1"/>
  <c r="D4" i="2"/>
  <c r="D5" i="2"/>
  <c r="D8" i="2" s="1"/>
  <c r="G4" i="5"/>
  <c r="M12" i="5"/>
  <c r="M20" i="5"/>
  <c r="M16" i="5"/>
  <c r="F14" i="5"/>
  <c r="E14" i="5"/>
  <c r="I10" i="5"/>
  <c r="E4" i="5"/>
  <c r="I9" i="5"/>
  <c r="H4" i="5"/>
  <c r="F4" i="5"/>
  <c r="E5" i="5"/>
  <c r="H39" i="10"/>
  <c r="H41" i="10"/>
  <c r="H41" i="8"/>
  <c r="H39" i="8"/>
  <c r="G50" i="7"/>
  <c r="D7" i="6"/>
  <c r="F5" i="5"/>
  <c r="G5" i="5"/>
  <c r="H5" i="5"/>
  <c r="E6" i="5"/>
  <c r="E9" i="5" s="1"/>
  <c r="F6" i="5"/>
  <c r="F18" i="5" s="1"/>
  <c r="G6" i="5"/>
  <c r="G9" i="5" s="1"/>
  <c r="H6" i="5"/>
  <c r="H10" i="5" s="1"/>
  <c r="I18" i="5"/>
  <c r="G14" i="5"/>
  <c r="H14" i="5"/>
  <c r="I14" i="5"/>
  <c r="F28" i="10"/>
  <c r="F29" i="10"/>
  <c r="F30" i="10"/>
  <c r="F31" i="10"/>
  <c r="F32" i="10"/>
  <c r="F33" i="10"/>
  <c r="F34" i="10"/>
  <c r="F35" i="10"/>
  <c r="E28" i="10"/>
  <c r="E29" i="10"/>
  <c r="E30" i="10"/>
  <c r="E31" i="10"/>
  <c r="E32" i="10"/>
  <c r="E33" i="10"/>
  <c r="E34" i="10"/>
  <c r="E35" i="10"/>
  <c r="E27" i="10"/>
  <c r="F27" i="10"/>
  <c r="D35" i="10"/>
  <c r="D28" i="10"/>
  <c r="D29" i="10"/>
  <c r="D30" i="10"/>
  <c r="D31" i="10"/>
  <c r="D32" i="10"/>
  <c r="D33" i="10"/>
  <c r="D34" i="10"/>
  <c r="D27" i="10"/>
  <c r="F28" i="9"/>
  <c r="F29" i="9"/>
  <c r="F30" i="9"/>
  <c r="F31" i="9"/>
  <c r="F32" i="9"/>
  <c r="F33" i="9"/>
  <c r="F34" i="9"/>
  <c r="F35" i="9"/>
  <c r="E28" i="9"/>
  <c r="E29" i="9"/>
  <c r="E30" i="9"/>
  <c r="E31" i="9"/>
  <c r="E32" i="9"/>
  <c r="E33" i="9"/>
  <c r="E34" i="9"/>
  <c r="E35" i="9"/>
  <c r="E27" i="9"/>
  <c r="F27" i="9"/>
  <c r="D28" i="9"/>
  <c r="D29" i="9"/>
  <c r="D30" i="9"/>
  <c r="D31" i="9"/>
  <c r="D32" i="9"/>
  <c r="D33" i="9"/>
  <c r="D34" i="9"/>
  <c r="D35" i="9"/>
  <c r="D27" i="9"/>
  <c r="F28" i="8"/>
  <c r="F29" i="8"/>
  <c r="F30" i="8"/>
  <c r="F31" i="8"/>
  <c r="F32" i="8"/>
  <c r="F33" i="8"/>
  <c r="F34" i="8"/>
  <c r="F35" i="8"/>
  <c r="E28" i="8"/>
  <c r="E29" i="8"/>
  <c r="E30" i="8"/>
  <c r="E31" i="8"/>
  <c r="E32" i="8"/>
  <c r="E33" i="8"/>
  <c r="E34" i="8"/>
  <c r="E35" i="8"/>
  <c r="E27" i="8"/>
  <c r="F27" i="8"/>
  <c r="D28" i="8"/>
  <c r="D29" i="8"/>
  <c r="D30" i="8"/>
  <c r="D31" i="8"/>
  <c r="D32" i="8"/>
  <c r="D33" i="8"/>
  <c r="D34" i="8"/>
  <c r="D35" i="8"/>
  <c r="D27" i="8"/>
  <c r="D8" i="6"/>
  <c r="H17" i="4"/>
  <c r="H18" i="4" s="1"/>
  <c r="H15" i="4"/>
  <c r="H14" i="4"/>
  <c r="H13" i="4"/>
  <c r="H12" i="4"/>
  <c r="H10" i="4"/>
  <c r="H8" i="4"/>
  <c r="F10" i="5" l="1"/>
  <c r="D53" i="14"/>
  <c r="E10" i="5"/>
  <c r="D9" i="2"/>
  <c r="B27" i="14" s="1"/>
  <c r="C53" i="14"/>
  <c r="F9" i="5"/>
  <c r="H9" i="5"/>
  <c r="H18" i="5"/>
  <c r="D6" i="2"/>
  <c r="G18" i="5"/>
  <c r="G10" i="5"/>
  <c r="E18" i="5"/>
</calcChain>
</file>

<file path=xl/sharedStrings.xml><?xml version="1.0" encoding="utf-8"?>
<sst xmlns="http://schemas.openxmlformats.org/spreadsheetml/2006/main" count="870" uniqueCount="560">
  <si>
    <t>Form Approved</t>
  </si>
  <si>
    <t>OMB No. 0920-1282</t>
  </si>
  <si>
    <t>Expiration Date: TBD</t>
  </si>
  <si>
    <t>STD PCHD Performance Measurement</t>
  </si>
  <si>
    <t>Year 5</t>
  </si>
  <si>
    <t>Project Area (Select from dropdown):</t>
  </si>
  <si>
    <t>Period of Performance:</t>
  </si>
  <si>
    <t>January 1, 2024 to December 31, 2024</t>
  </si>
  <si>
    <t>Submission Date (mm/dd/yyyy):</t>
  </si>
  <si>
    <t>If other reporting period, or if varies by performance measure, describe:</t>
  </si>
  <si>
    <t>Other comments related to this submission (optional):</t>
  </si>
  <si>
    <t>Click a tab at the bottom of the workbook to jump to the corresponding worksheet.</t>
  </si>
  <si>
    <t>Instructions:</t>
  </si>
  <si>
    <r>
      <t xml:space="preserve">Please use this template to prepare a </t>
    </r>
    <r>
      <rPr>
        <sz val="12"/>
        <color rgb="FFFF0000"/>
        <rFont val="Century Gothic"/>
        <family val="2"/>
      </rPr>
      <t>STD PCHD Performance Measures submission for DSTDP</t>
    </r>
    <r>
      <rPr>
        <sz val="12"/>
        <color theme="1"/>
        <rFont val="Century Gothic"/>
        <family val="2"/>
      </rPr>
      <t>. There is an optional "Feedback" tab we have provided for you to comment on the updates the STD PCHD Team has made to this template. Please refer to the supplemental guidance document for information on the rationale for requesting these data, how the data will be used, and how to complete each worksheet. Furthermore, the supplemental guidance document indicates where there are changes to either the variable requested or clarifications made on how to report on a specific variable.</t>
    </r>
  </si>
  <si>
    <t>Applicants will complete and submit performance measures each year.</t>
  </si>
  <si>
    <t xml:space="preserve">If you need technical support at any time, please send an email with a detailed description of your need to the following address:
</t>
  </si>
  <si>
    <t>STD_PCHD@cdc.gov</t>
  </si>
  <si>
    <t xml:space="preserve">Notes on Data Entry: </t>
  </si>
  <si>
    <t>All light pink cells are available for user input. Please complete them to the best of your ability.</t>
  </si>
  <si>
    <t>Gray cells are auto-calculated or pre-populated based on information provided.</t>
  </si>
  <si>
    <t>Drop-down menus are included in all worksheets, and they should be identifiable through a downward arrow that appears when you select it.</t>
  </si>
  <si>
    <t>The core performance measures in each worksheet are bolded.  Measures that are auto-calcuated but not considered core performance measures are italicized (not bolded). kkk</t>
  </si>
  <si>
    <t xml:space="preserve">Saving and Submitting Your Work: </t>
  </si>
  <si>
    <t>Please save this file as "[ProjectAreaName]_Performance.Measures.2023_yy-mm-dd" and as an .xlsm version. (Note: if you save this file as an .xls or .xlsx document type, the template may no longer automatically expand and collapse the height of rows to fit text.)</t>
  </si>
  <si>
    <r>
      <t xml:space="preserve">To submit this document, save a copy of the file ending in .xls or .xlsx as a Grant Note in GrantSolutions by the deadline provided by DSTDP. Please submit a courtesy copy to your DSTDP project officer as well by </t>
    </r>
    <r>
      <rPr>
        <b/>
        <sz val="12"/>
        <color rgb="FFFF0000"/>
        <rFont val="Century Gothic"/>
        <family val="2"/>
      </rPr>
      <t>October 7, 2024.</t>
    </r>
  </si>
  <si>
    <t>Relevant Links:</t>
  </si>
  <si>
    <t>To access the series of Technical Assistance Notes for the PS19-1901 STD PCHD strategies, click here:</t>
  </si>
  <si>
    <t>PS19-1901 STD PCHD Technical Assistance Notes</t>
  </si>
  <si>
    <t xml:space="preserve">To find general information on using Microsoft Excel: click here: </t>
  </si>
  <si>
    <t>Microsoft Excel Basics</t>
  </si>
  <si>
    <t>Privacy Act Statement and Reporting Burden</t>
  </si>
  <si>
    <t>This information is collected under the authority of the Public Health Service Act, Section 301, "Research and Investigation," (42 U.S.C. 241); and Sections 304, 306 and 308(d) which discuss authority to maintain data and provide assurances of confidentiality for health research and related activities (42 U.S.C. 242 b, k, and m(d)). This information is also being collected in conjunction with the provisions of the Government Paperwork Elimination Act and the Paperwork Reduction Act (PRA). This information will only be used by the Centers for Disease Control and Prevention (CDC) staff to monitor recipient’s progress under cooperative agreement PS19-1901 STD PCHD.
Public reporting burden of this collection of information is estimated to average 30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OMB-PRA (0920-1282).</t>
  </si>
  <si>
    <t>Performance Year</t>
  </si>
  <si>
    <t>Year 3</t>
  </si>
  <si>
    <t>drop down</t>
  </si>
  <si>
    <t>Version</t>
  </si>
  <si>
    <t>Text</t>
  </si>
  <si>
    <t>File Name</t>
  </si>
  <si>
    <t>STD_PCHD_PM_Data_Collection_Tool</t>
  </si>
  <si>
    <t>Project area</t>
  </si>
  <si>
    <t>a_1</t>
  </si>
  <si>
    <t>a_15</t>
  </si>
  <si>
    <t>Low/poor data quality(a-8)</t>
  </si>
  <si>
    <t>sna_1</t>
  </si>
  <si>
    <t>sna_53</t>
  </si>
  <si>
    <t>sna_52</t>
  </si>
  <si>
    <t>Years</t>
  </si>
  <si>
    <t>Time Frame</t>
  </si>
  <si>
    <t>g_10</t>
  </si>
  <si>
    <t>feedback tab</t>
  </si>
  <si>
    <t>[Select Project Area]</t>
  </si>
  <si>
    <t>[Select from Dropdown]</t>
  </si>
  <si>
    <t>Year 1</t>
  </si>
  <si>
    <t>1/1/2019 - 12/31/2019</t>
  </si>
  <si>
    <t>Yes</t>
  </si>
  <si>
    <t>Very useful</t>
  </si>
  <si>
    <t xml:space="preserve">Alabama </t>
  </si>
  <si>
    <t>Yes, conducted provider/patient follow-up</t>
  </si>
  <si>
    <t>Yes, low/poor data quality</t>
  </si>
  <si>
    <r>
      <t xml:space="preserve">0%/None </t>
    </r>
    <r>
      <rPr>
        <b/>
        <sz val="11"/>
        <color rgb="FFFF0000"/>
        <rFont val="Calibri"/>
        <family val="2"/>
        <scheme val="minor"/>
      </rPr>
      <t>If selected, stop here</t>
    </r>
  </si>
  <si>
    <t xml:space="preserve">(A) Only clients served by the organization(s), with the STD PCHD funding (i.e., what is attributable to the SNA)  </t>
  </si>
  <si>
    <t>(A) Direct contracts or subgrants with health care organizations or providers for safety net assistance only</t>
  </si>
  <si>
    <t>Year 2</t>
  </si>
  <si>
    <t>1/1/2020 - 12/31/2020</t>
  </si>
  <si>
    <t>All cases</t>
  </si>
  <si>
    <t>No</t>
  </si>
  <si>
    <t>Useful</t>
  </si>
  <si>
    <t>Alaska</t>
  </si>
  <si>
    <t>No, but was planning provider/patient follow-up</t>
  </si>
  <si>
    <t>Not low/poor data quality</t>
  </si>
  <si>
    <t>1-10%</t>
  </si>
  <si>
    <t>(B) All clients served by the organization(s), regardless of funding sources for services (i.e. the total of which the STD PCHD SNA was just a part)</t>
  </si>
  <si>
    <t>(B) Direct contracts or subgrants with health care organizations or providers for various services that include safety net assistance</t>
  </si>
  <si>
    <t>1/1/2021 - 12/31/2021</t>
  </si>
  <si>
    <t>Sample of cases</t>
  </si>
  <si>
    <t>Neutral</t>
  </si>
  <si>
    <t>Arizona</t>
  </si>
  <si>
    <t>No, and did not plan provider/patient follow-up</t>
  </si>
  <si>
    <t>11-15%</t>
  </si>
  <si>
    <t>(C) Direct contracts or subgrants with lab(s) (public or private) to conduct testing for certain providers</t>
  </si>
  <si>
    <t>Year 4</t>
  </si>
  <si>
    <t>1/1/2022 - 12/31/2022</t>
  </si>
  <si>
    <t>Neither</t>
  </si>
  <si>
    <t>Not useful</t>
  </si>
  <si>
    <t>Arkansas</t>
  </si>
  <si>
    <t>16-25%</t>
  </si>
  <si>
    <t>(D) Purchase of test kits or treatment/EPT, which are then distributed or allocated to certain providers by us</t>
  </si>
  <si>
    <t>1/1/2023 - 12/31/2023</t>
  </si>
  <si>
    <t>Not useful at all</t>
  </si>
  <si>
    <t>Baltimore</t>
  </si>
  <si>
    <t>25%+</t>
  </si>
  <si>
    <t>(E) Support all/part of the salary of lab(s) staff to conduct testing for certain providers or types of tests</t>
  </si>
  <si>
    <t>California</t>
  </si>
  <si>
    <t>(F) Other: (please write answer below in line s)</t>
  </si>
  <si>
    <t xml:space="preserve">Chicago </t>
  </si>
  <si>
    <t>Colorado</t>
  </si>
  <si>
    <t>Connecticut</t>
  </si>
  <si>
    <t>Delaware</t>
  </si>
  <si>
    <t>District of Columbia</t>
  </si>
  <si>
    <t>Florida</t>
  </si>
  <si>
    <t>Georgia</t>
  </si>
  <si>
    <t xml:space="preserve">Hawaii </t>
  </si>
  <si>
    <t>Idaho</t>
  </si>
  <si>
    <t>Illinois</t>
  </si>
  <si>
    <t>Indiana</t>
  </si>
  <si>
    <t>Iowa</t>
  </si>
  <si>
    <t>Kansas</t>
  </si>
  <si>
    <t xml:space="preserve">Kentucky </t>
  </si>
  <si>
    <t>Los Angeles</t>
  </si>
  <si>
    <t xml:space="preserve">Louisiana </t>
  </si>
  <si>
    <t>Maine</t>
  </si>
  <si>
    <t xml:space="preserve">Maryland </t>
  </si>
  <si>
    <t>Massachusetts</t>
  </si>
  <si>
    <t>Michigan</t>
  </si>
  <si>
    <t>Minnesota</t>
  </si>
  <si>
    <t xml:space="preserve">Mississippi </t>
  </si>
  <si>
    <t>Missouri</t>
  </si>
  <si>
    <t>Montana</t>
  </si>
  <si>
    <t xml:space="preserve">Nebraska </t>
  </si>
  <si>
    <t>Nevada</t>
  </si>
  <si>
    <t>New Hampshire</t>
  </si>
  <si>
    <t>New Jersey</t>
  </si>
  <si>
    <t>New Mexico</t>
  </si>
  <si>
    <t>New York City</t>
  </si>
  <si>
    <t>New York State</t>
  </si>
  <si>
    <t xml:space="preserve">North Carolina </t>
  </si>
  <si>
    <t xml:space="preserve">North Dakota </t>
  </si>
  <si>
    <t>Ohio</t>
  </si>
  <si>
    <t>Oklahoma</t>
  </si>
  <si>
    <t>Oregon</t>
  </si>
  <si>
    <t xml:space="preserve">Pennsylvania </t>
  </si>
  <si>
    <t>Philadelphia</t>
  </si>
  <si>
    <t>Puerto Rico</t>
  </si>
  <si>
    <t>Rhode Island</t>
  </si>
  <si>
    <t>San Francisco</t>
  </si>
  <si>
    <t>South Carolina</t>
  </si>
  <si>
    <t>South Dakota</t>
  </si>
  <si>
    <t>Tennessee</t>
  </si>
  <si>
    <t>Texas</t>
  </si>
  <si>
    <t>US Virgin Islands</t>
  </si>
  <si>
    <t>Utah</t>
  </si>
  <si>
    <t>Vermont</t>
  </si>
  <si>
    <t xml:space="preserve">Virginia </t>
  </si>
  <si>
    <t>Washington</t>
  </si>
  <si>
    <t xml:space="preserve">West Virginia </t>
  </si>
  <si>
    <t xml:space="preserve">Wisconsin </t>
  </si>
  <si>
    <t>Wyoming</t>
  </si>
  <si>
    <t>Surveillance</t>
  </si>
  <si>
    <t>Line No.</t>
  </si>
  <si>
    <t>Pregnancy Ascertainment</t>
  </si>
  <si>
    <t>Data Fields</t>
  </si>
  <si>
    <t>a_10</t>
  </si>
  <si>
    <t>Total number of female syphilis cases (all stages) reported in the project area in the reporting period</t>
  </si>
  <si>
    <t>a_11</t>
  </si>
  <si>
    <t>Total number of female syphilis cases (all stages) with pregnancy status documented as "Yes, pregnant"</t>
  </si>
  <si>
    <t>a_12</t>
  </si>
  <si>
    <t>Total number of female syphilis cases (all stages) with pregnancy status documented as "No, not pregnant"</t>
  </si>
  <si>
    <t>a_13</t>
  </si>
  <si>
    <t>Total number of female syphilis cases (all stages) with pregnancy status documented as "Unknown" or “Missing”</t>
  </si>
  <si>
    <t>a_14</t>
  </si>
  <si>
    <t>Percent of female syphilis cases (all stages) that had pregnancy status documented as "Yes, pregnant" or "No, not pregnant"</t>
  </si>
  <si>
    <r>
      <t xml:space="preserve">Is your surveillance and/or case management system able to document </t>
    </r>
    <r>
      <rPr>
        <b/>
        <u/>
        <sz val="11"/>
        <color theme="1"/>
        <rFont val="Century Gothic"/>
        <family val="2"/>
      </rPr>
      <t>when</t>
    </r>
    <r>
      <rPr>
        <sz val="11"/>
        <color theme="1"/>
        <rFont val="Century Gothic"/>
        <family val="2"/>
      </rPr>
      <t xml:space="preserve"> pregnancy status was obtained? </t>
    </r>
  </si>
  <si>
    <t>a_16</t>
  </si>
  <si>
    <t>If yes (a_15): Total number of female syphilis cases (all stages) with pregnancy status documented as "Yes, pregnant" or "No, not pregnant" within 14 days of specimen collection</t>
  </si>
  <si>
    <t>a_17</t>
  </si>
  <si>
    <t>Among all female syphilis cases (all stages), % with pregnancy status documented as “Yes, pregnant” or “No, not pregnant”  within 14 days of specimen collection</t>
  </si>
  <si>
    <t>a_18</t>
  </si>
  <si>
    <t xml:space="preserve">Indicate the quality of the data above by selecting an answer from the dropdown menu. </t>
  </si>
  <si>
    <t>a_19</t>
  </si>
  <si>
    <t>Any data limitations, including reasons unable to report  (text response)</t>
  </si>
  <si>
    <t>Congenital Syphilis</t>
  </si>
  <si>
    <t>Potential Cases Averted</t>
  </si>
  <si>
    <t>b_1</t>
  </si>
  <si>
    <t>Total number of females with syphilis (all stages) in the project area in the reporting period. (To reference this value, click this link.)</t>
  </si>
  <si>
    <t>b_2</t>
  </si>
  <si>
    <t>Total number of pregnant females with syphilis (all stages). (To reference this value, click this link.)</t>
  </si>
  <si>
    <t>b_3</t>
  </si>
  <si>
    <t>% of total female syphilis cases that were pregnant</t>
  </si>
  <si>
    <t>b_4</t>
  </si>
  <si>
    <t>Total number of reported congenital syphilis cases and stillbirths</t>
  </si>
  <si>
    <t>b_5</t>
  </si>
  <si>
    <t>Total number of potential congenital syphilis cases averted</t>
  </si>
  <si>
    <t>b_6</t>
  </si>
  <si>
    <t>Among all potential congenital syphilis cases, % averted</t>
  </si>
  <si>
    <t>b_7</t>
  </si>
  <si>
    <t>b_8</t>
  </si>
  <si>
    <t>Any data limitations, including reasons unable to report (text response)</t>
  </si>
  <si>
    <t>Outbreak Response</t>
  </si>
  <si>
    <t xml:space="preserve">Line No. </t>
  </si>
  <si>
    <t>Disease Investigation and Intervention</t>
  </si>
  <si>
    <t>Active or Initiated STD Outbreak Response Plan(s)</t>
  </si>
  <si>
    <t>c_1</t>
  </si>
  <si>
    <r>
      <t>Does the project area have an STD outbreak plan in place?</t>
    </r>
    <r>
      <rPr>
        <b/>
        <sz val="11"/>
        <color theme="1"/>
        <rFont val="Century Gothic"/>
        <family val="2"/>
      </rPr>
      <t xml:space="preserve"> </t>
    </r>
    <r>
      <rPr>
        <sz val="11"/>
        <color theme="1"/>
        <rFont val="Century Gothic"/>
        <family val="2"/>
      </rPr>
      <t xml:space="preserve">[Select from dropdown. If </t>
    </r>
    <r>
      <rPr>
        <b/>
        <sz val="11"/>
        <color theme="1"/>
        <rFont val="Century Gothic"/>
        <family val="2"/>
      </rPr>
      <t>no</t>
    </r>
    <r>
      <rPr>
        <sz val="11"/>
        <color theme="1"/>
        <rFont val="Century Gothic"/>
        <family val="2"/>
      </rPr>
      <t>, please skip to the section“Staff assignments to assist other outbreaks”</t>
    </r>
    <r>
      <rPr>
        <b/>
        <sz val="11"/>
        <color theme="1"/>
        <rFont val="Century Gothic"/>
        <family val="2"/>
      </rPr>
      <t xml:space="preserve"> (c_6)</t>
    </r>
    <r>
      <rPr>
        <sz val="11"/>
        <color theme="1"/>
        <rFont val="Century Gothic"/>
        <family val="2"/>
      </rPr>
      <t>]</t>
    </r>
  </si>
  <si>
    <t>c_2</t>
  </si>
  <si>
    <t>Total number of times that the outbreak plan was active or initiated for syphilis by the project area in the reporting period</t>
  </si>
  <si>
    <t>c_3</t>
  </si>
  <si>
    <t>Total number of times that the outbreak plan was active or initiated for GC in the reporting period</t>
  </si>
  <si>
    <t>c_4</t>
  </si>
  <si>
    <r>
      <t xml:space="preserve">Total number of times that the outbreak plan was active or initiated for </t>
    </r>
    <r>
      <rPr>
        <u/>
        <sz val="11"/>
        <color theme="1"/>
        <rFont val="Century Gothic"/>
        <family val="2"/>
      </rPr>
      <t>another STD</t>
    </r>
    <r>
      <rPr>
        <sz val="11"/>
        <color theme="1"/>
        <rFont val="Century Gothic"/>
        <family val="2"/>
      </rPr>
      <t xml:space="preserve"> in the reporting period</t>
    </r>
  </si>
  <si>
    <t>c_5</t>
  </si>
  <si>
    <t>Total number of times that the outbreak plan was active or initiated for an STD</t>
  </si>
  <si>
    <t>Staff Deployments to Assist Other Outbreaks</t>
  </si>
  <si>
    <t>c_6</t>
  </si>
  <si>
    <t>Total number of STD program staff deployed on temporary, formal assignments to assist with HIV, Hepatitis, or TB outbreaks during the reporting period</t>
  </si>
  <si>
    <t>c_7</t>
  </si>
  <si>
    <t>Total number of STD program staff deployed on temporary, formal assignments to assist with non-STD (e.g. foodborne, etc.) outbreaks during the reporting period</t>
  </si>
  <si>
    <t>c_8</t>
  </si>
  <si>
    <t>Total number of STD staff deployed for all outbreaks of all types (STD and non-STD)</t>
  </si>
  <si>
    <t>c_8a</t>
  </si>
  <si>
    <t>Among all STD program staff deployed, % STD staff deployed for a non-STD outbreak</t>
  </si>
  <si>
    <t>c_9</t>
  </si>
  <si>
    <t>Total number of outbreak responses (HIV, Hepatitis, TB, or other conditions) for which those staff were formally assigned to assist during the period.</t>
  </si>
  <si>
    <t>Data Quality</t>
  </si>
  <si>
    <t>c_10</t>
  </si>
  <si>
    <t>c_11</t>
  </si>
  <si>
    <t>Early Syphilis Cases: Disease Investigation and Intervention</t>
  </si>
  <si>
    <t>Key Populations</t>
  </si>
  <si>
    <t>Pregnant Females under Age 45</t>
  </si>
  <si>
    <t>Other Females under Age 45</t>
  </si>
  <si>
    <t>Men with only Female Partners (MSW)</t>
  </si>
  <si>
    <t>Men with Male Partners (MSM and MSMW)</t>
  </si>
  <si>
    <t>Sum Totals (auto-calculated)</t>
  </si>
  <si>
    <t>d_1</t>
  </si>
  <si>
    <t>Total number of early syphilis cases by the project area in the reporting period</t>
  </si>
  <si>
    <t>d_2</t>
  </si>
  <si>
    <t>Total number of cases initiated</t>
  </si>
  <si>
    <t>d_3</t>
  </si>
  <si>
    <t>Total number of cases interviewed</t>
  </si>
  <si>
    <t>d_4</t>
  </si>
  <si>
    <t>Interview Rate</t>
  </si>
  <si>
    <t>d_5</t>
  </si>
  <si>
    <t>Total number of contacts (partners) initiated for partner services</t>
  </si>
  <si>
    <t>d_6</t>
  </si>
  <si>
    <t>Contact Index</t>
  </si>
  <si>
    <t>d_7</t>
  </si>
  <si>
    <t>Total number of contacts examined (tested) within 30 days before or after the index patient’s initial specimen collection (Dispo A, B, C, D, E, F, Z)</t>
  </si>
  <si>
    <t>d_8</t>
  </si>
  <si>
    <t>Exam Rate</t>
  </si>
  <si>
    <t>d_9</t>
  </si>
  <si>
    <t>Total number of contacts previously treated (Dispo E) within 30 days before or after the index patient's initial specimen collection</t>
  </si>
  <si>
    <t>d_10</t>
  </si>
  <si>
    <t>Total number of contacts preventively treated (Dispo A) within 30 days before or after the index patient's initial specimen collection</t>
  </si>
  <si>
    <t>d_11</t>
  </si>
  <si>
    <t>Total number of contacts preventively treated (Dispo Z) within 30 days before or after the index patient's initial specimen collection</t>
  </si>
  <si>
    <t>d_12</t>
  </si>
  <si>
    <t>Total number of contacts brought to Tx for new syphilis infection (Dispo C) within 30 days after the index patient's initial specimen collection</t>
  </si>
  <si>
    <t>d_13</t>
  </si>
  <si>
    <t>Treatment Index</t>
  </si>
  <si>
    <t>d_14</t>
  </si>
  <si>
    <t xml:space="preserve">Total number of cases interviewed w/at least 1 contact (partner) treated for syphilis (Dispo A, C, E, Z) within 30 days before or after the index patient’s initial specimen collection </t>
  </si>
  <si>
    <t>d_15</t>
  </si>
  <si>
    <t>Disease Intervention Rate</t>
  </si>
  <si>
    <t>d_16</t>
  </si>
  <si>
    <t>Total number of partners brought to treatment (Pre-populated from d_12. To reference this value, click this link.)</t>
  </si>
  <si>
    <t>d_17</t>
  </si>
  <si>
    <t>Total number of new cases of syphilis found through partner services</t>
  </si>
  <si>
    <t>d_18</t>
  </si>
  <si>
    <t xml:space="preserve">Indicate the quality of the data above by selecting an answer from the dropdown menu. (select your answer twice) </t>
  </si>
  <si>
    <t>d_19</t>
  </si>
  <si>
    <r>
      <rPr>
        <b/>
        <i/>
        <sz val="20"/>
        <color theme="0"/>
        <rFont val="Century Gothic"/>
        <family val="2"/>
      </rPr>
      <t xml:space="preserve">(New) </t>
    </r>
    <r>
      <rPr>
        <b/>
        <sz val="20"/>
        <color theme="0"/>
        <rFont val="Century Gothic"/>
        <family val="2"/>
      </rPr>
      <t>Doxycycline Post-Exposure Prophylaxis (DoxyPEP) for Bacterial STI Prevention</t>
    </r>
  </si>
  <si>
    <t>d_20</t>
  </si>
  <si>
    <t>d_21</t>
  </si>
  <si>
    <t>d_22</t>
  </si>
  <si>
    <t>d_23</t>
  </si>
  <si>
    <t>d_24</t>
  </si>
  <si>
    <t>d_25</t>
  </si>
  <si>
    <t>d_26</t>
  </si>
  <si>
    <t>d_27</t>
  </si>
  <si>
    <t>STD-Related HIV Prevention in Disease Investigation</t>
  </si>
  <si>
    <t>Metric</t>
  </si>
  <si>
    <t>Pregnant Females under Age 45 with Early Syphilis</t>
  </si>
  <si>
    <t>Other Females under Age 45 with Early Syphilis</t>
  </si>
  <si>
    <t>Men with Only Female Partners (MSW) with Early Syphilis</t>
  </si>
  <si>
    <t>Men with Male Partners (MSM and MSMW) with Early Syphilis</t>
  </si>
  <si>
    <t>Men with Male Partners (MSM and MSMW) with GC</t>
  </si>
  <si>
    <t>e_1</t>
  </si>
  <si>
    <t>Total number of cases in the project area in the reporting period (Pre-populated from d_1 on tab D. To reference this value, click this link.)</t>
  </si>
  <si>
    <t>e_2</t>
  </si>
  <si>
    <t>Total number of cases initiated (Pre-populated from d_2 on tab D. To reference this value, click this link.)</t>
  </si>
  <si>
    <t>e_3</t>
  </si>
  <si>
    <t>Total number of cases interviewed (Pre-populated from d_3 on tab D. To reference this value, click this link.)</t>
  </si>
  <si>
    <t>e_4</t>
  </si>
  <si>
    <t>Of interviewed, number known to be living with HIV at the time of syphilis (or GC) diagnosis</t>
  </si>
  <si>
    <t>e_5</t>
  </si>
  <si>
    <t>Of interviewed, number newly-diagnosed with HIV within 30 days after syphilis (or GC) diagnosis</t>
  </si>
  <si>
    <t>e_6</t>
  </si>
  <si>
    <t>Among interviewed, overall HIV coinfection rate</t>
  </si>
  <si>
    <t>e_7</t>
  </si>
  <si>
    <t>Among interviewed syphilis or GC cases (and not known to be HIV+), % newly-diagnosed with HIV within 30 days after syphilis (or GC) diagnosis</t>
  </si>
  <si>
    <t>e_8</t>
  </si>
  <si>
    <t>e_9</t>
  </si>
  <si>
    <t>e_10</t>
  </si>
  <si>
    <t>Of syphilis (or GC) cases newly diagnosed with HIV (e_5), number linked to HIV care within 30 days after new HIV diagnosis</t>
  </si>
  <si>
    <t>e_11</t>
  </si>
  <si>
    <t>Among interviewed and newly diagnosed with HIV, % linked to HIV care within 30 days after new HIV diagnosis</t>
  </si>
  <si>
    <t>e_12</t>
  </si>
  <si>
    <t>e_13</t>
  </si>
  <si>
    <t>e_14</t>
  </si>
  <si>
    <t>Of interviewed (and not known to be HIV+), number referred for PrEP after syphilis (or GC) diagnosis</t>
  </si>
  <si>
    <t>e_15</t>
  </si>
  <si>
    <t>Among interviewed (and not known to be HIV+), % referred for PrEP after syphilis (or GC) diagnosis</t>
  </si>
  <si>
    <t>e_16</t>
  </si>
  <si>
    <t>e_17</t>
  </si>
  <si>
    <t>Treatment</t>
  </si>
  <si>
    <t>Recommended Treatment for Gonorrhea</t>
  </si>
  <si>
    <t>f_1</t>
  </si>
  <si>
    <r>
      <t xml:space="preserve">For this measure, is the project area reporting on all cases or a sample of cases, based on enhanced GC surveillance? If </t>
    </r>
    <r>
      <rPr>
        <u/>
        <sz val="11"/>
        <color theme="1"/>
        <rFont val="Century Gothic"/>
        <family val="2"/>
      </rPr>
      <t>neither</t>
    </r>
    <r>
      <rPr>
        <sz val="11"/>
        <color theme="1"/>
        <rFont val="Century Gothic"/>
        <family val="2"/>
      </rPr>
      <t>, explain below in Data Notes (f_12) (select from dropdown)</t>
    </r>
  </si>
  <si>
    <t>f_2</t>
  </si>
  <si>
    <t>Total number of GC cases reported in the reporting period (Overall or among a sample)</t>
  </si>
  <si>
    <t>f_7</t>
  </si>
  <si>
    <t>Total number of GC cases with recommended medication documented (among all or among a sample)</t>
  </si>
  <si>
    <t>f_8</t>
  </si>
  <si>
    <t>Total number of GC cases with recommended medication documented as having been prescribed/received within 14 days of date of specimen collection (among all or among a sample)</t>
  </si>
  <si>
    <t>f_9</t>
  </si>
  <si>
    <t>Among all GC cases, % with recommended medication documented, per CDC guidance (among all or among a sample)</t>
  </si>
  <si>
    <t>f_10</t>
  </si>
  <si>
    <t>Among all GC cases, % with recommended medication documented within 14 days of the date of specimen collection, per CDC guidance (among all or among a sample)</t>
  </si>
  <si>
    <t>f_11</t>
  </si>
  <si>
    <t>Indicate the quality of the data above by selecting an answer from the dropdown menu.</t>
  </si>
  <si>
    <t>f_12</t>
  </si>
  <si>
    <t>Recommended Treatment for Syphilis</t>
  </si>
  <si>
    <t>f_13</t>
  </si>
  <si>
    <t>Total number of early syphilis (ES) cases in the project area in the reporting period</t>
  </si>
  <si>
    <t>f_18</t>
  </si>
  <si>
    <t>Total number of early syphilis cases documented as having been prescribed/received BPG within 14 days of date of specimen collection</t>
  </si>
  <si>
    <t>f_18a</t>
  </si>
  <si>
    <t>f_19</t>
  </si>
  <si>
    <t>Among early syphilis cases, % treated with BPG within 14 days of specimen collection</t>
  </si>
  <si>
    <t>f_19a</t>
  </si>
  <si>
    <t>f_20</t>
  </si>
  <si>
    <t>f_21</t>
  </si>
  <si>
    <t>At-a-Glance Dashboard</t>
  </si>
  <si>
    <r>
      <t xml:space="preserve">Purpose:
</t>
    </r>
    <r>
      <rPr>
        <sz val="12"/>
        <color theme="0"/>
        <rFont val="Century Gothic"/>
        <family val="2"/>
      </rPr>
      <t xml:space="preserve">• The purpose of this dynamic dashboard is to provide you a sense of your jurisdiction's performance live while updating this template and to provide you an instant visual ready to use in your own reporting and documentation.
</t>
    </r>
    <r>
      <rPr>
        <b/>
        <sz val="12"/>
        <color theme="0"/>
        <rFont val="Century Gothic"/>
        <family val="2"/>
      </rPr>
      <t xml:space="preserve">Helpful Tips: </t>
    </r>
    <r>
      <rPr>
        <sz val="12"/>
        <color theme="0"/>
        <rFont val="Century Gothic"/>
        <family val="2"/>
      </rPr>
      <t xml:space="preserve">
• Keep checking this tab as you complete this Excel template to get a more complete picture of your performance for this reporting period. 
• If you want to refer back to the exact part of the template from which the data for a particular visual originated, click the link above the visual.
</t>
    </r>
    <r>
      <rPr>
        <b/>
        <sz val="12"/>
        <color theme="0"/>
        <rFont val="Century Gothic"/>
        <family val="2"/>
      </rPr>
      <t xml:space="preserve">
Instructions for Use:
</t>
    </r>
    <r>
      <rPr>
        <sz val="12"/>
        <color theme="0"/>
        <rFont val="Century Gothic"/>
        <family val="2"/>
      </rPr>
      <t>• Simply right-click on any visual and click "Copy" (or click on the visual and use the ctrl+c keyboard shortcut).
• Open another file, such as a Microsoft Word document or Microsoft PowerPoint presentation.
• Right-click anywhere in that file and click "Paste" (or use the ctrl+v keyboard shortcut). 
• Once pasted, click the dropdown next to the clipboard icon labeled "Ctrl" (or use the ctrl+alt+v keyboard shortcut) to choose the format and type of object (e.g. Microsoft Office Graphic Object vs .JPEG picture, etc.) of the visual as you would like it pasted into your document or presentation.</t>
    </r>
  </si>
  <si>
    <t>Tab A_Surveillance</t>
  </si>
  <si>
    <t>Tab B_Congenital Syphilis</t>
  </si>
  <si>
    <t>Tab C_Outbreak</t>
  </si>
  <si>
    <t>Tab D_Syphilis DII</t>
  </si>
  <si>
    <t>Tab E_HIV Prevention DII</t>
  </si>
  <si>
    <t>Tab F_Treatment</t>
  </si>
  <si>
    <t>Newly Diagnosed HIV Cases Among Syphilis or GC Cases</t>
  </si>
  <si>
    <r>
      <rPr>
        <b/>
        <sz val="11"/>
        <color theme="1"/>
        <rFont val="Century Gothic"/>
        <family val="2"/>
      </rPr>
      <t xml:space="preserve">Key Takeaway: </t>
    </r>
    <r>
      <rPr>
        <sz val="11"/>
        <color theme="1"/>
        <rFont val="Century Gothic"/>
        <family val="2"/>
      </rPr>
      <t>Quickly ascertaining pregnancy status allows your program to prioritize these cases for follow-up and provide more timely case managment. Among all female syphilis cases (all stages), the percent with a pregnancy status documented within 14 days of specimen collection is:</t>
    </r>
  </si>
  <si>
    <r>
      <rPr>
        <b/>
        <sz val="11"/>
        <color theme="1"/>
        <rFont val="Century Gothic"/>
        <family val="2"/>
      </rPr>
      <t>Key Takeaway:</t>
    </r>
    <r>
      <rPr>
        <sz val="11"/>
        <color theme="1"/>
        <rFont val="Century Gothic"/>
        <family val="2"/>
      </rPr>
      <t xml:space="preserve"> The best way to prevent potential cases of congenital syphilis is to prevent syphilis cases in women in general. Continue to assess syphilis cases among women and CS cases for gaps in syphilis testing and treatment and seek to improve. Among all potential congenital syphilis cases, the percent averted is:</t>
    </r>
  </si>
  <si>
    <r>
      <rPr>
        <b/>
        <sz val="11"/>
        <color theme="1"/>
        <rFont val="Century Gothic"/>
        <family val="2"/>
      </rPr>
      <t xml:space="preserve">Key Takeaway: </t>
    </r>
    <r>
      <rPr>
        <sz val="11"/>
        <color theme="1"/>
        <rFont val="Century Gothic"/>
        <family val="2"/>
      </rPr>
      <t xml:space="preserve">This visual depicts the total number and percent of times an outbreak plan was active or initiated for various STDs in this reporting period. </t>
    </r>
  </si>
  <si>
    <r>
      <rPr>
        <b/>
        <sz val="11"/>
        <color theme="1"/>
        <rFont val="Century Gothic"/>
        <family val="2"/>
      </rPr>
      <t>Key Takeaway</t>
    </r>
    <r>
      <rPr>
        <sz val="11"/>
        <color theme="1"/>
        <rFont val="Century Gothic"/>
        <family val="2"/>
      </rPr>
      <t>: The higher the number of cases interviewed, the greater chance for contact elicitation, exam, and potential disease intervention.</t>
    </r>
  </si>
  <si>
    <r>
      <rPr>
        <b/>
        <sz val="11"/>
        <color theme="1"/>
        <rFont val="Century Gothic"/>
        <family val="2"/>
      </rPr>
      <t xml:space="preserve">Key Takeaway: </t>
    </r>
    <r>
      <rPr>
        <sz val="11"/>
        <color theme="1"/>
        <rFont val="Century Gothic"/>
        <family val="2"/>
      </rPr>
      <t xml:space="preserve">The higher the newly HIV diagnosed percentage, the more significant HIV testing of syphilis cases is to detecting HIV infections and getting them linked to care to interupt transmission.
</t>
    </r>
  </si>
  <si>
    <r>
      <rPr>
        <b/>
        <sz val="11"/>
        <color theme="1"/>
        <rFont val="Century Gothic"/>
        <family val="2"/>
      </rPr>
      <t>Key Takeaway:</t>
    </r>
    <r>
      <rPr>
        <sz val="11"/>
        <color theme="1"/>
        <rFont val="Century Gothic"/>
        <family val="2"/>
      </rPr>
      <t xml:space="preserve"> BPG is the recommended CDC treatment. A higher percentage of early syphilis (ES) cases treated with BPG is optimal. The percentage of ES cases treated with BPG is:
</t>
    </r>
  </si>
  <si>
    <t>Staff Assignments to Assist Other Outbreaks</t>
  </si>
  <si>
    <t>HIV Linkage to Care</t>
  </si>
  <si>
    <r>
      <rPr>
        <b/>
        <sz val="11"/>
        <color theme="1"/>
        <rFont val="Century Gothic"/>
        <family val="2"/>
      </rPr>
      <t xml:space="preserve">Key Takeaway: </t>
    </r>
    <r>
      <rPr>
        <sz val="11"/>
        <color theme="1"/>
        <rFont val="Century Gothic"/>
        <family val="2"/>
      </rPr>
      <t>Among all STD program staff deployed to assist with outbreaks, the percent of staff deployed for non-STD outbreaks in this reporting period is:</t>
    </r>
  </si>
  <si>
    <r>
      <rPr>
        <b/>
        <sz val="11"/>
        <color theme="1"/>
        <rFont val="Century Gothic"/>
        <family val="2"/>
      </rPr>
      <t>Key Takeaway</t>
    </r>
    <r>
      <rPr>
        <sz val="11"/>
        <color theme="1"/>
        <rFont val="Century Gothic"/>
        <family val="2"/>
      </rPr>
      <t xml:space="preserve">: The higher the Disease Intervention Rate (DIR), the more your program intervened in the spread of syphilis. The Total DIR across all key populations is: </t>
    </r>
  </si>
  <si>
    <r>
      <rPr>
        <b/>
        <sz val="11"/>
        <color theme="1"/>
        <rFont val="Century Gothic"/>
        <family val="2"/>
      </rPr>
      <t xml:space="preserve">Key Takeaway: </t>
    </r>
    <r>
      <rPr>
        <sz val="11"/>
        <color theme="1"/>
        <rFont val="Century Gothic"/>
        <family val="2"/>
      </rPr>
      <t xml:space="preserve">The higher the HIV linkage to care percentage, the more likely it is your program will prevent spread and progression of HIV to AIDS. 
</t>
    </r>
  </si>
  <si>
    <t>DoxyPEP for Bacterial STI Prevention</t>
  </si>
  <si>
    <t>PrEP Referral Percentage Post Syphilis Diagnosis</t>
  </si>
  <si>
    <r>
      <t>Key Takeaway:</t>
    </r>
    <r>
      <rPr>
        <sz val="11"/>
        <color theme="1"/>
        <rFont val="Century Gothic"/>
        <family val="2"/>
      </rPr>
      <t xml:space="preserve"> The higher the percentage of Priority Medical Providers (STD clinic/Non-STD Clinic) prescribing DoxyPEP to their patients, the greater the chance of preventing bacterial STIs such as syphilis. The percentage of Priority Medical Providers (STD clinic/Non-STD Clinic) prescribing DoxyPEP in this reporting period is:</t>
    </r>
  </si>
  <si>
    <r>
      <rPr>
        <b/>
        <sz val="11"/>
        <color theme="1"/>
        <rFont val="Century Gothic"/>
        <family val="2"/>
      </rPr>
      <t xml:space="preserve">Key Takeaway: </t>
    </r>
    <r>
      <rPr>
        <sz val="11"/>
        <color theme="1"/>
        <rFont val="Century Gothic"/>
        <family val="2"/>
      </rPr>
      <t xml:space="preserve">The higher the PrEP referral percentage, the greater the chance of preventing the acquisition of HIV infection. </t>
    </r>
  </si>
  <si>
    <t>Optional Feedback</t>
  </si>
  <si>
    <t>Question</t>
  </si>
  <si>
    <t>Response</t>
  </si>
  <si>
    <t>q1</t>
  </si>
  <si>
    <t>Did you find the notes and instructions provided for each response useful? Please select your answer from the dropdown menu.</t>
  </si>
  <si>
    <t>q2</t>
  </si>
  <si>
    <t>Did you find the UI improvements (e.g. color-coded data entry and reference links) useful? Please select your answer from the dropdown menu.</t>
  </si>
  <si>
    <t>q3</t>
  </si>
  <si>
    <t>Did you find the Dashboard tab useful? Please select your answer from the dropdown menu. (To reference the Dashboard tab, click this link.)</t>
  </si>
  <si>
    <t>q4</t>
  </si>
  <si>
    <t>Did you attempt to cut and paste the graphics from the Dashboard tab into another document? (To reference the Dashboard tab, click this link.)</t>
  </si>
  <si>
    <t>q5</t>
  </si>
  <si>
    <r>
      <t xml:space="preserve">Above, why or why not did you attempt to cut and paste the graphics? If you answered </t>
    </r>
    <r>
      <rPr>
        <b/>
        <sz val="11"/>
        <color theme="1"/>
        <rFont val="Century Gothic"/>
        <family val="2"/>
      </rPr>
      <t>yes</t>
    </r>
    <r>
      <rPr>
        <sz val="11"/>
        <color theme="1"/>
        <rFont val="Century Gothic"/>
        <family val="2"/>
      </rPr>
      <t xml:space="preserve"> to #3, briefly describe how that process went for you. (text response)</t>
    </r>
  </si>
  <si>
    <t>q6</t>
  </si>
  <si>
    <t>Overall, please share any additional thoughts or feedback you have about the template. (text response)</t>
  </si>
  <si>
    <t>General Description of Safety Net Assistance (SNA)</t>
  </si>
  <si>
    <t>Line No</t>
  </si>
  <si>
    <t>Description</t>
  </si>
  <si>
    <t xml:space="preserve">Approximately what % of the STD PCHD budget did the project area devote to safety net assistance in the reporting period? </t>
  </si>
  <si>
    <t>all drop down menus unless noted as "text field"</t>
  </si>
  <si>
    <t>sna_2</t>
  </si>
  <si>
    <t>Did the project area specifically focus the safety net assistance towards any of the following demographic groups? (select all that apply)</t>
  </si>
  <si>
    <t>Adolescents/young adults</t>
  </si>
  <si>
    <t>sna_3</t>
  </si>
  <si>
    <t>MSM</t>
  </si>
  <si>
    <t>sna_4</t>
  </si>
  <si>
    <t>Pregnant women</t>
  </si>
  <si>
    <t>sna_5</t>
  </si>
  <si>
    <t>No, none of these groups were specifically focused on (though they may have benefited). (Select Yes only if sna_2, sna_3, and sna_4 were all answered as No)</t>
  </si>
  <si>
    <t>sna_6</t>
  </si>
  <si>
    <r>
      <t xml:space="preserve">What were the </t>
    </r>
    <r>
      <rPr>
        <u/>
        <sz val="12"/>
        <color theme="1"/>
        <rFont val="Calibri"/>
        <family val="2"/>
        <scheme val="minor"/>
      </rPr>
      <t>main formal criteria</t>
    </r>
    <r>
      <rPr>
        <sz val="12"/>
        <color theme="1"/>
        <rFont val="Calibri"/>
        <family val="2"/>
        <scheme val="minor"/>
      </rPr>
      <t xml:space="preserve"> used for selecting which providers or organizations were eligible to access the safety net assistance (SNA) or were funded for SNA? (select all that apply)</t>
    </r>
  </si>
  <si>
    <t>They met a certain threshold for positivity for testing</t>
  </si>
  <si>
    <t>sna_7</t>
  </si>
  <si>
    <t>They met a certain threshold for STD disease morbidity or a certain STD case count or rate</t>
  </si>
  <si>
    <t>sna_8</t>
  </si>
  <si>
    <t>They served under/uninsured populations</t>
  </si>
  <si>
    <t>sna_9</t>
  </si>
  <si>
    <t>They served other priority populations or geographic areas in need of subsidized services</t>
  </si>
  <si>
    <t>sna_10</t>
  </si>
  <si>
    <t>They had a track record of effective partnership with us</t>
  </si>
  <si>
    <t>sna_11</t>
  </si>
  <si>
    <r>
      <t xml:space="preserve">Other: </t>
    </r>
    <r>
      <rPr>
        <sz val="12"/>
        <color rgb="FFFF0000"/>
        <rFont val="Calibri"/>
        <family val="2"/>
        <scheme val="minor"/>
      </rPr>
      <t>(please write answer below in sna_46 text box)</t>
    </r>
  </si>
  <si>
    <t>sna_12</t>
  </si>
  <si>
    <r>
      <t xml:space="preserve">I'm not sure/don't know of the main formal criteria that was used </t>
    </r>
    <r>
      <rPr>
        <sz val="12"/>
        <color rgb="FFFF0000"/>
        <rFont val="Calibri"/>
        <family val="2"/>
        <scheme val="minor"/>
      </rPr>
      <t>(If answered as Yes, please provide further context in sna_46)</t>
    </r>
  </si>
  <si>
    <t>sna_13</t>
  </si>
  <si>
    <t xml:space="preserve">Which STD clinical prevention services did the safety net assistance support? Select all that apply.  </t>
  </si>
  <si>
    <t>CT/GC urine testing/screening</t>
  </si>
  <si>
    <t>sna_14</t>
  </si>
  <si>
    <t>CT/GC extragenital testing/screening</t>
  </si>
  <si>
    <t>sna_15</t>
  </si>
  <si>
    <t>CT/GC treatment, including EPT</t>
  </si>
  <si>
    <t>sna_16</t>
  </si>
  <si>
    <t>Syphilis testing/screening</t>
  </si>
  <si>
    <t>sna_17</t>
  </si>
  <si>
    <t>Syphilis treatment</t>
  </si>
  <si>
    <t>sna_18</t>
  </si>
  <si>
    <r>
      <t xml:space="preserve">Other STD clinical preventive service: </t>
    </r>
    <r>
      <rPr>
        <sz val="12"/>
        <color rgb="FFFF0000"/>
        <rFont val="Calibri"/>
        <family val="2"/>
        <scheme val="minor"/>
      </rPr>
      <t>(please write answer below in sna_46 text box)</t>
    </r>
  </si>
  <si>
    <t>sna_19</t>
  </si>
  <si>
    <t xml:space="preserve">Which types of providers were funded directly by the project area for safety net assistance (SNA) or were given the opportunity to take advantage of the SNA during the reporting period?  Select all that apply.  </t>
  </si>
  <si>
    <t>STD specialty care clinics</t>
  </si>
  <si>
    <t>sna_20</t>
  </si>
  <si>
    <t>Local health department clinics (general)</t>
  </si>
  <si>
    <t>sna_21</t>
  </si>
  <si>
    <t>Family planning/ reproductive health clinics</t>
  </si>
  <si>
    <t>sna_22</t>
  </si>
  <si>
    <t>Maternal and child health programs</t>
  </si>
  <si>
    <t>sna_23</t>
  </si>
  <si>
    <t xml:space="preserve">HIV prevention or care clinics </t>
  </si>
  <si>
    <t>sna_24</t>
  </si>
  <si>
    <t>Behavioral or mental health agencies, including drug treatment</t>
  </si>
  <si>
    <t>sna_25</t>
  </si>
  <si>
    <t>Federally-qualified health centers (FQHC) or other community health centers</t>
  </si>
  <si>
    <t>sna_28</t>
  </si>
  <si>
    <t>Correctional facilities (prison, jail, juvenile detention)</t>
  </si>
  <si>
    <t>sna_29</t>
  </si>
  <si>
    <t xml:space="preserve">School-based, college, or university health centers </t>
  </si>
  <si>
    <t>sna_30</t>
  </si>
  <si>
    <t>Tribal or Indian Health Service health care centers</t>
  </si>
  <si>
    <t>sna_31</t>
  </si>
  <si>
    <t>Other non-profit, private health care providers or organizations (e.g., CBOs)</t>
  </si>
  <si>
    <t>sna_32</t>
  </si>
  <si>
    <t>Other private health care providers or organizations</t>
  </si>
  <si>
    <t>sna_33</t>
  </si>
  <si>
    <r>
      <t xml:space="preserve">Others not listed: </t>
    </r>
    <r>
      <rPr>
        <sz val="12"/>
        <color rgb="FFFF0000"/>
        <rFont val="Calibri"/>
        <family val="2"/>
        <scheme val="minor"/>
      </rPr>
      <t>(please write answer below in sna_46 text box)</t>
    </r>
  </si>
  <si>
    <t>sna_34</t>
  </si>
  <si>
    <t>We don’t know/ aren’t sure</t>
  </si>
  <si>
    <t xml:space="preserve">What are the primary mechanisms through which the project area provided the safety net assistance (SNA)?  Select all that apply.  </t>
  </si>
  <si>
    <t>Often found in Contract budget line:</t>
  </si>
  <si>
    <t>sna_35</t>
  </si>
  <si>
    <r>
      <t xml:space="preserve">(A) Direct contracts or subgrants with health care organizations or providers </t>
    </r>
    <r>
      <rPr>
        <sz val="12"/>
        <color theme="1"/>
        <rFont val="Calibri"/>
        <family val="2"/>
        <scheme val="minor"/>
      </rPr>
      <t>for safety net assistance only</t>
    </r>
  </si>
  <si>
    <t>sna_36</t>
  </si>
  <si>
    <r>
      <t xml:space="preserve">(B) Direct contracts or subgrants with health care organizations or providers </t>
    </r>
    <r>
      <rPr>
        <sz val="12"/>
        <color theme="1"/>
        <rFont val="Calibri"/>
        <family val="2"/>
        <scheme val="minor"/>
      </rPr>
      <t>for various services that include safety net assistance</t>
    </r>
  </si>
  <si>
    <t>sna_37</t>
  </si>
  <si>
    <t>Often found in Supplies, Other, or Personnel:</t>
  </si>
  <si>
    <t>sna_38</t>
  </si>
  <si>
    <t xml:space="preserve">(D) Purchase of test kits or treatment/EPT, which are then distributed or allocated to certain providers by us </t>
  </si>
  <si>
    <t>sna_39</t>
  </si>
  <si>
    <t>sna_40</t>
  </si>
  <si>
    <r>
      <t xml:space="preserve">(F) Other: </t>
    </r>
    <r>
      <rPr>
        <sz val="12"/>
        <color rgb="FFFF0000"/>
        <rFont val="Calibri"/>
        <family val="2"/>
        <scheme val="minor"/>
      </rPr>
      <t>(please write answer below in sna_46 text box)</t>
    </r>
  </si>
  <si>
    <t>sna_41</t>
  </si>
  <si>
    <t xml:space="preserve">Did the project area combine the STD PCHD safety net assistance with funding from other sources, to fund those contracts/ subgrants (A-C), to make those purchases (D), or support those staff (E)?  Select all that apply.  </t>
  </si>
  <si>
    <t>Yes, we added state (or local) project area funds (e.g. STD, general)</t>
  </si>
  <si>
    <t>sna_42</t>
  </si>
  <si>
    <t>Yes, we added federal funds (e.g., HIV, Title X, HRSA)</t>
  </si>
  <si>
    <t>sna_43</t>
  </si>
  <si>
    <t>Yes, we added other funding sources</t>
  </si>
  <si>
    <t>sna_44</t>
  </si>
  <si>
    <t>No, STD PCHD was the only funding we put into those contracts/subgrants/purchases</t>
  </si>
  <si>
    <t>sna_45</t>
  </si>
  <si>
    <t>Don't know/ too unsure to answer</t>
  </si>
  <si>
    <t>(Optional) Please provide any other information you would like to add about your approach to providing SNA in the reporting period, or answers to question on this worksheet for which you selected "Other":</t>
  </si>
  <si>
    <t>sna_46</t>
  </si>
  <si>
    <t>text field</t>
  </si>
  <si>
    <t>For which parts of your safety net assistance do you have data on tests conducted, test results, or treatment purchased?</t>
  </si>
  <si>
    <t>sna_47</t>
  </si>
  <si>
    <t>sna_48</t>
  </si>
  <si>
    <t>sna_49</t>
  </si>
  <si>
    <t>sna_50</t>
  </si>
  <si>
    <t>sna_51</t>
  </si>
  <si>
    <r>
      <t xml:space="preserve">(F) Other: </t>
    </r>
    <r>
      <rPr>
        <sz val="12"/>
        <color rgb="FFFF0000"/>
        <rFont val="Calibri"/>
        <family val="2"/>
        <scheme val="minor"/>
      </rPr>
      <t>(please write answer above in sna_46 text box)</t>
    </r>
  </si>
  <si>
    <r>
      <t xml:space="preserve">We do not have any data at this time </t>
    </r>
    <r>
      <rPr>
        <sz val="12"/>
        <color rgb="FFFF0000"/>
        <rFont val="Calibri"/>
        <family val="2"/>
        <scheme val="minor"/>
      </rPr>
      <t>(please provide reason why not, above in sna_46 text box)</t>
    </r>
  </si>
  <si>
    <t>If A-F is selected, please complete an "Admin_SNA_test_TX_data" worksheet for each mechanism selected. Up to 3 total.</t>
  </si>
  <si>
    <t>Complete 1 table per merchanism selected in SNA_Overall</t>
  </si>
  <si>
    <t>Descripton</t>
  </si>
  <si>
    <t xml:space="preserve">Data Fields </t>
  </si>
  <si>
    <t>sna_54</t>
  </si>
  <si>
    <t>Which mechanism does the following refer to?</t>
  </si>
  <si>
    <t>[Select from Drop down]</t>
  </si>
  <si>
    <t>sna_55</t>
  </si>
  <si>
    <t>Which of the following groups of clients does the following testing data refer to?</t>
  </si>
  <si>
    <t>How many tests were conducted?</t>
  </si>
  <si>
    <t>Syphilis tests performed</t>
  </si>
  <si>
    <t>GC tests performed</t>
  </si>
  <si>
    <t>CT tests performed</t>
  </si>
  <si>
    <t>sna_56</t>
  </si>
  <si>
    <t>Total tests conducted</t>
  </si>
  <si>
    <t>sna_57</t>
  </si>
  <si>
    <t>All Males</t>
  </si>
  <si>
    <t>sna_58</t>
  </si>
  <si>
    <t>Males, 15-24 years</t>
  </si>
  <si>
    <t>sna_59</t>
  </si>
  <si>
    <t>Males, 25-44</t>
  </si>
  <si>
    <t>sna_60</t>
  </si>
  <si>
    <t>Males, 45+</t>
  </si>
  <si>
    <t>sna_61</t>
  </si>
  <si>
    <t>All Females</t>
  </si>
  <si>
    <t>sna_62</t>
  </si>
  <si>
    <t>Females, 15-24 years</t>
  </si>
  <si>
    <t>sna_63</t>
  </si>
  <si>
    <t>Females, 25-44</t>
  </si>
  <si>
    <t>sna_64</t>
  </si>
  <si>
    <t>Females, 45+</t>
  </si>
  <si>
    <t>Of those tests, how many were positive or reactive?</t>
  </si>
  <si>
    <t>Positive Syphilis tests</t>
  </si>
  <si>
    <t>Positive GC tests</t>
  </si>
  <si>
    <t>Positive CT tests</t>
  </si>
  <si>
    <t>sna_65</t>
  </si>
  <si>
    <t>Total positive or reactive tests</t>
  </si>
  <si>
    <t>sna_66</t>
  </si>
  <si>
    <t>sna_67</t>
  </si>
  <si>
    <t>sna_68</t>
  </si>
  <si>
    <t>sna_69</t>
  </si>
  <si>
    <t>sna_70</t>
  </si>
  <si>
    <t>sna_71</t>
  </si>
  <si>
    <t>Females, 15-24</t>
  </si>
  <si>
    <t>sna_72</t>
  </si>
  <si>
    <t>sna_73</t>
  </si>
  <si>
    <t>Positivity</t>
  </si>
  <si>
    <t>Among Syphilis tests performed</t>
  </si>
  <si>
    <t>Among GC tests performed</t>
  </si>
  <si>
    <t>Among CT tests performed</t>
  </si>
  <si>
    <t>sna_74</t>
  </si>
  <si>
    <t>Total tests</t>
  </si>
  <si>
    <t>Note: if there are 0 cases in denominator, fields may remain as 'Enter Denominator'</t>
  </si>
  <si>
    <t>sna_75</t>
  </si>
  <si>
    <t>sna_76</t>
  </si>
  <si>
    <t>sna_77</t>
  </si>
  <si>
    <t>sna_78</t>
  </si>
  <si>
    <t>sna_79</t>
  </si>
  <si>
    <t>sna_80</t>
  </si>
  <si>
    <t>sna_81</t>
  </si>
  <si>
    <t>sna_82</t>
  </si>
  <si>
    <t>Treatment medication (if any purchased with STD PCHD safety net assistance)</t>
  </si>
  <si>
    <t>Syphilis medication</t>
  </si>
  <si>
    <t>GC medication</t>
  </si>
  <si>
    <t>CT medication</t>
  </si>
  <si>
    <t>sna_83</t>
  </si>
  <si>
    <t>Total medication units purchased in reporting period.  Please write in units tracked by your program (e.g. "X# BIC injections" or "Y# pills" or "Z# patient TX packs.")</t>
  </si>
  <si>
    <t>If you are unable to provide the above information on the tests performed, test results, or treatment purchases attributable to STD PCHD, please explain why not:</t>
  </si>
  <si>
    <t>sna_84</t>
  </si>
  <si>
    <t>(Optional) Please provide any other information you would like to add about the treatment or patient testing data that you provided on the safety net assistance in the reporting period:</t>
  </si>
  <si>
    <t>sna_85</t>
  </si>
  <si>
    <t>USE ONLY IF MORE THAN 1 MECHANISM IS BEING REPORTED ON</t>
  </si>
  <si>
    <t>Complete 1 table per merchanism selected in Admin_SNA_overall</t>
  </si>
  <si>
    <t>Total medication units purchased in reporting period.  Please write in units tracked by your program, e.g. "X# BIC injections" or "Y# pills" or "Z# patient TX packs."</t>
  </si>
  <si>
    <t>text</t>
  </si>
  <si>
    <t>USE ONLY IF MORE THAN 2 MECHANISMS ARE BEING REPORTED ON</t>
  </si>
  <si>
    <r>
      <t xml:space="preserve">Total number of </t>
    </r>
    <r>
      <rPr>
        <u/>
        <sz val="11"/>
        <color theme="1"/>
        <rFont val="Century Gothic"/>
        <family val="2"/>
      </rPr>
      <t>Priority Medical Practices</t>
    </r>
    <r>
      <rPr>
        <sz val="11"/>
        <color theme="1"/>
        <rFont val="Century Gothic"/>
        <family val="2"/>
      </rPr>
      <t xml:space="preserve"> (STD clinic/Non-STD Clinic) identified in jurisdiction</t>
    </r>
  </si>
  <si>
    <r>
      <t>Total number of</t>
    </r>
    <r>
      <rPr>
        <u/>
        <sz val="11"/>
        <color rgb="FF000000"/>
        <rFont val="Century Gothic"/>
        <family val="2"/>
      </rPr>
      <t xml:space="preserve"> Priority Medical Practices</t>
    </r>
    <r>
      <rPr>
        <sz val="11"/>
        <color rgb="FF000000"/>
        <rFont val="Century Gothic"/>
        <family val="2"/>
      </rPr>
      <t xml:space="preserve"> (STD clinic/Non-STD Clinic) identified in jurisdiction that provide DoxyPEP to patients</t>
    </r>
  </si>
  <si>
    <r>
      <t xml:space="preserve">Percentage of </t>
    </r>
    <r>
      <rPr>
        <u/>
        <sz val="11"/>
        <color rgb="FF000000"/>
        <rFont val="Century Gothic"/>
        <family val="2"/>
      </rPr>
      <t>Priority Medical Practices</t>
    </r>
    <r>
      <rPr>
        <sz val="11"/>
        <color rgb="FF000000"/>
        <rFont val="Century Gothic"/>
        <family val="2"/>
      </rPr>
      <t xml:space="preserve"> (STD clinic/Non-STD Clinic) identified in jurisdiction that provide DoxyPEP to patients</t>
    </r>
  </si>
  <si>
    <r>
      <t>Briefly describe what criteria were used to select</t>
    </r>
    <r>
      <rPr>
        <b/>
        <sz val="11"/>
        <color rgb="FF000000"/>
        <rFont val="Century Gothic"/>
        <family val="2"/>
      </rPr>
      <t xml:space="preserve"> </t>
    </r>
    <r>
      <rPr>
        <u/>
        <sz val="11"/>
        <color rgb="FF000000"/>
        <rFont val="Century Gothic"/>
        <family val="2"/>
      </rPr>
      <t>Priority Medical Practices</t>
    </r>
    <r>
      <rPr>
        <b/>
        <sz val="11"/>
        <color rgb="FF000000"/>
        <rFont val="Century Gothic"/>
        <family val="2"/>
      </rPr>
      <t>.</t>
    </r>
    <r>
      <rPr>
        <sz val="11"/>
        <color rgb="FF000000"/>
        <rFont val="Century Gothic"/>
        <family val="2"/>
      </rPr>
      <t xml:space="preserve"> (text response)</t>
    </r>
  </si>
  <si>
    <r>
      <t xml:space="preserve">Briefly describe </t>
    </r>
    <r>
      <rPr>
        <b/>
        <u/>
        <sz val="11"/>
        <color rgb="FF000000"/>
        <rFont val="Century Gothic"/>
        <family val="2"/>
      </rPr>
      <t>successes</t>
    </r>
    <r>
      <rPr>
        <sz val="11"/>
        <color rgb="FF000000"/>
        <rFont val="Century Gothic"/>
        <family val="2"/>
      </rPr>
      <t xml:space="preserve"> cited by Priority Medical Practices related to</t>
    </r>
    <r>
      <rPr>
        <b/>
        <sz val="11"/>
        <color rgb="FF000000"/>
        <rFont val="Century Gothic"/>
        <family val="2"/>
      </rPr>
      <t xml:space="preserve"> </t>
    </r>
    <r>
      <rPr>
        <u/>
        <sz val="11"/>
        <color rgb="FF000000"/>
        <rFont val="Century Gothic"/>
        <family val="2"/>
      </rPr>
      <t>DoxyPEP implementation</t>
    </r>
    <r>
      <rPr>
        <b/>
        <sz val="11"/>
        <color rgb="FF000000"/>
        <rFont val="Century Gothic"/>
        <family val="2"/>
      </rPr>
      <t>.</t>
    </r>
    <r>
      <rPr>
        <sz val="11"/>
        <color rgb="FF000000"/>
        <rFont val="Century Gothic"/>
        <family val="2"/>
      </rPr>
      <t xml:space="preserve"> (text response)</t>
    </r>
  </si>
  <si>
    <r>
      <t xml:space="preserve">Briefly describe </t>
    </r>
    <r>
      <rPr>
        <b/>
        <u/>
        <sz val="11"/>
        <color rgb="FF000000"/>
        <rFont val="Century Gothic"/>
        <family val="2"/>
      </rPr>
      <t>challenges</t>
    </r>
    <r>
      <rPr>
        <sz val="11"/>
        <color rgb="FF000000"/>
        <rFont val="Century Gothic"/>
        <family val="2"/>
      </rPr>
      <t xml:space="preserve"> cited by Priority Medical Pactices related to </t>
    </r>
    <r>
      <rPr>
        <u/>
        <sz val="11"/>
        <color rgb="FF000000"/>
        <rFont val="Century Gothic"/>
        <family val="2"/>
      </rPr>
      <t>DoxyPEP implementation</t>
    </r>
    <r>
      <rPr>
        <b/>
        <sz val="11"/>
        <color rgb="FF000000"/>
        <rFont val="Century Gothic"/>
        <family val="2"/>
      </rPr>
      <t>.</t>
    </r>
    <r>
      <rPr>
        <sz val="11"/>
        <color rgb="FF000000"/>
        <rFont val="Century Gothic"/>
        <family val="2"/>
      </rPr>
      <t xml:space="preserve"> (text response)</t>
    </r>
  </si>
  <si>
    <r>
      <rPr>
        <i/>
        <sz val="11"/>
        <color theme="1"/>
        <rFont val="Century Gothic"/>
        <family val="2"/>
      </rPr>
      <t xml:space="preserve">(New) </t>
    </r>
    <r>
      <rPr>
        <sz val="11"/>
        <color theme="1"/>
        <rFont val="Century Gothic"/>
        <family val="2"/>
      </rPr>
      <t>Total number of early syphilis cases documented as having been prescribed/received treatment with Doxycycline within 14 days of specimen collection</t>
    </r>
  </si>
  <si>
    <r>
      <rPr>
        <b/>
        <i/>
        <sz val="11"/>
        <color theme="1"/>
        <rFont val="Century Gothic"/>
        <family val="2"/>
      </rPr>
      <t xml:space="preserve">(New) </t>
    </r>
    <r>
      <rPr>
        <b/>
        <sz val="11"/>
        <color theme="1"/>
        <rFont val="Century Gothic"/>
        <family val="2"/>
      </rPr>
      <t>Among early syphilis cases, % treated with Doxycycline within 14 days of specimen collection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</si>
</sst>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color theme="0"/>
      <name val="Calibri"/>
      <family val="2"/>
      <scheme val="minor"/>
    </font>
    <font>
      <b/>
      <sz val="12"/>
      <name val="Calibri"/>
      <family val="2"/>
      <scheme val="minor"/>
    </font>
    <font>
      <sz val="8"/>
      <color theme="1"/>
      <name val="Calibri"/>
      <family val="2"/>
      <scheme val="minor"/>
    </font>
    <font>
      <u/>
      <sz val="12"/>
      <color theme="1"/>
      <name val="Calibri"/>
      <family val="2"/>
      <scheme val="minor"/>
    </font>
    <font>
      <sz val="12"/>
      <color rgb="FFFF0000"/>
      <name val="Calibri"/>
      <family val="2"/>
      <scheme val="minor"/>
    </font>
    <font>
      <b/>
      <sz val="12"/>
      <color rgb="FFFF0000"/>
      <name val="Calibri"/>
      <family val="2"/>
      <scheme val="minor"/>
    </font>
    <font>
      <sz val="11"/>
      <color rgb="FF000000"/>
      <name val="Calibri"/>
      <family val="2"/>
      <scheme val="minor"/>
    </font>
    <font>
      <b/>
      <sz val="11"/>
      <color rgb="FFFF0000"/>
      <name val="Calibri"/>
      <family val="2"/>
      <scheme val="minor"/>
    </font>
    <font>
      <u/>
      <sz val="11"/>
      <color theme="10"/>
      <name val="Calibri"/>
      <family val="2"/>
      <scheme val="minor"/>
    </font>
    <font>
      <sz val="14"/>
      <color theme="1"/>
      <name val="Calibri"/>
      <family val="2"/>
      <scheme val="minor"/>
    </font>
    <font>
      <sz val="8"/>
      <name val="Calibri"/>
      <family val="2"/>
      <scheme val="minor"/>
    </font>
    <font>
      <b/>
      <sz val="8"/>
      <color theme="1"/>
      <name val="Calibri"/>
      <family val="2"/>
      <scheme val="minor"/>
    </font>
    <font>
      <sz val="11"/>
      <color theme="1"/>
      <name val="Century Gothic"/>
      <family val="2"/>
    </font>
    <font>
      <b/>
      <sz val="11"/>
      <color theme="1"/>
      <name val="Century Gothic"/>
      <family val="2"/>
    </font>
    <font>
      <sz val="12"/>
      <color theme="1"/>
      <name val="Century Gothic"/>
      <family val="2"/>
    </font>
    <font>
      <b/>
      <sz val="12"/>
      <name val="Century Gothic"/>
      <family val="2"/>
    </font>
    <font>
      <b/>
      <sz val="12"/>
      <color theme="1"/>
      <name val="Century Gothic"/>
      <family val="2"/>
    </font>
    <font>
      <i/>
      <sz val="11"/>
      <color theme="1"/>
      <name val="Century Gothic"/>
      <family val="2"/>
    </font>
    <font>
      <b/>
      <u/>
      <sz val="11"/>
      <color theme="1"/>
      <name val="Century Gothic"/>
      <family val="2"/>
    </font>
    <font>
      <b/>
      <sz val="20"/>
      <color theme="0"/>
      <name val="Century Gothic"/>
      <family val="2"/>
    </font>
    <font>
      <sz val="12"/>
      <name val="Century Gothic"/>
      <family val="2"/>
    </font>
    <font>
      <sz val="12"/>
      <color rgb="FFFF0000"/>
      <name val="Century Gothic"/>
      <family val="2"/>
    </font>
    <font>
      <b/>
      <u/>
      <sz val="12"/>
      <color theme="10"/>
      <name val="Century Gothic"/>
      <family val="2"/>
    </font>
    <font>
      <u/>
      <sz val="12"/>
      <color theme="10"/>
      <name val="Century Gothic"/>
      <family val="2"/>
    </font>
    <font>
      <b/>
      <u val="double"/>
      <sz val="11"/>
      <color theme="10"/>
      <name val="Century Gothic"/>
      <family val="2"/>
    </font>
    <font>
      <b/>
      <sz val="11"/>
      <color theme="0"/>
      <name val="Century Gothic"/>
      <family val="2"/>
    </font>
    <font>
      <sz val="11"/>
      <color theme="0"/>
      <name val="Century Gothic"/>
      <family val="2"/>
    </font>
    <font>
      <i/>
      <sz val="11"/>
      <color theme="0"/>
      <name val="Century Gothic"/>
      <family val="2"/>
    </font>
    <font>
      <sz val="12"/>
      <color theme="0"/>
      <name val="Century Gothic"/>
      <family val="2"/>
    </font>
    <font>
      <i/>
      <sz val="12"/>
      <color theme="1"/>
      <name val="Century Gothic"/>
      <family val="2"/>
    </font>
    <font>
      <sz val="12"/>
      <color rgb="FF000000"/>
      <name val="Century Gothic"/>
      <family val="2"/>
    </font>
    <font>
      <i/>
      <u/>
      <sz val="12"/>
      <color rgb="FF0070C0"/>
      <name val="Century Gothic"/>
      <family val="2"/>
    </font>
    <font>
      <u/>
      <sz val="14"/>
      <color theme="10"/>
      <name val="Century Gothic"/>
      <family val="2"/>
    </font>
    <font>
      <sz val="11"/>
      <color rgb="FF0070C0"/>
      <name val="Century Gothic"/>
      <family val="2"/>
    </font>
    <font>
      <u/>
      <sz val="14"/>
      <color rgb="FF0070C0"/>
      <name val="Century Gothic"/>
      <family val="2"/>
    </font>
    <font>
      <b/>
      <sz val="20"/>
      <color theme="1"/>
      <name val="Century Gothic"/>
      <family val="2"/>
    </font>
    <font>
      <b/>
      <sz val="12"/>
      <color theme="0"/>
      <name val="Century Gothic"/>
      <family val="2"/>
    </font>
    <font>
      <b/>
      <u/>
      <sz val="18"/>
      <color theme="8"/>
      <name val="Century Gothic"/>
      <family val="2"/>
    </font>
    <font>
      <sz val="11"/>
      <color theme="8"/>
      <name val="Century Gothic"/>
      <family val="2"/>
    </font>
    <font>
      <sz val="11"/>
      <color rgb="FF000000"/>
      <name val="Century Gothic"/>
      <family val="2"/>
    </font>
    <font>
      <b/>
      <sz val="48"/>
      <color theme="0"/>
      <name val="Century Gothic"/>
      <family val="2"/>
    </font>
    <font>
      <b/>
      <sz val="12"/>
      <color rgb="FFFF0000"/>
      <name val="Century Gothic"/>
      <family val="2"/>
    </font>
    <font>
      <sz val="11"/>
      <name val="Century Gothic"/>
      <family val="2"/>
    </font>
    <font>
      <u/>
      <sz val="11"/>
      <color theme="10"/>
      <name val="Century Gothic"/>
      <family val="2"/>
    </font>
    <font>
      <u/>
      <sz val="11"/>
      <color theme="1"/>
      <name val="Century Gothic"/>
      <family val="2"/>
    </font>
    <font>
      <u/>
      <sz val="11"/>
      <color rgb="FF000000"/>
      <name val="Century Gothic"/>
      <family val="2"/>
    </font>
    <font>
      <b/>
      <sz val="11"/>
      <color rgb="FF000000"/>
      <name val="Century Gothic"/>
      <family val="2"/>
    </font>
    <font>
      <sz val="11"/>
      <color theme="1"/>
      <name val="Century Gothic"/>
    </font>
    <font>
      <b/>
      <sz val="20"/>
      <color theme="1"/>
      <name val="Century Gothic"/>
    </font>
    <font>
      <b/>
      <i/>
      <sz val="11"/>
      <color theme="1"/>
      <name val="Century Gothic"/>
      <family val="2"/>
    </font>
    <font>
      <b/>
      <i/>
      <sz val="20"/>
      <color theme="0"/>
      <name val="Century Gothic"/>
      <family val="2"/>
    </font>
    <font>
      <sz val="11"/>
      <color rgb="FF000000"/>
      <name val="Century Gothic"/>
    </font>
    <font>
      <b/>
      <u/>
      <sz val="11"/>
      <color rgb="FF000000"/>
      <name val="Century Gothic"/>
      <family val="2"/>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6"/>
        <bgColor indexed="64"/>
      </patternFill>
    </fill>
    <fill>
      <patternFill patternType="solid">
        <fgColor theme="1"/>
        <bgColor indexed="64"/>
      </patternFill>
    </fill>
    <fill>
      <patternFill patternType="solid">
        <fgColor rgb="FFBF291A"/>
        <bgColor indexed="64"/>
      </patternFill>
    </fill>
    <fill>
      <patternFill patternType="solid">
        <fgColor rgb="FFF8D2CB"/>
        <bgColor indexed="64"/>
      </patternFill>
    </fill>
    <fill>
      <patternFill patternType="solid">
        <fgColor rgb="FFFFCCCC"/>
        <bgColor indexed="64"/>
      </patternFill>
    </fill>
    <fill>
      <patternFill patternType="solid">
        <fgColor theme="2"/>
        <bgColor indexed="64"/>
      </patternFill>
    </fill>
    <fill>
      <patternFill patternType="solid">
        <fgColor theme="4"/>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5"/>
        <bgColor indexed="64"/>
      </patternFill>
    </fill>
    <fill>
      <patternFill patternType="solid">
        <fgColor theme="8"/>
        <bgColor indexed="64"/>
      </patternFill>
    </fill>
    <fill>
      <patternFill patternType="solid">
        <fgColor rgb="FFFFFF00"/>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theme="4"/>
      </bottom>
      <diagonal/>
    </border>
    <border>
      <left style="medium">
        <color theme="4"/>
      </left>
      <right style="thin">
        <color theme="0"/>
      </right>
      <top style="thin">
        <color theme="0"/>
      </top>
      <bottom style="medium">
        <color theme="4"/>
      </bottom>
      <diagonal/>
    </border>
    <border>
      <left style="medium">
        <color theme="4"/>
      </left>
      <right style="thin">
        <color theme="0"/>
      </right>
      <top/>
      <bottom style="thin">
        <color theme="0"/>
      </bottom>
      <diagonal/>
    </border>
    <border>
      <left style="thin">
        <color theme="0"/>
      </left>
      <right style="medium">
        <color theme="4"/>
      </right>
      <top/>
      <bottom style="thin">
        <color theme="0"/>
      </bottom>
      <diagonal/>
    </border>
    <border>
      <left style="medium">
        <color theme="4"/>
      </left>
      <right style="thin">
        <color theme="0"/>
      </right>
      <top style="thin">
        <color theme="0"/>
      </top>
      <bottom style="thin">
        <color theme="0"/>
      </bottom>
      <diagonal/>
    </border>
    <border>
      <left style="thin">
        <color theme="0"/>
      </left>
      <right style="medium">
        <color theme="4"/>
      </right>
      <top style="thin">
        <color theme="0"/>
      </top>
      <bottom style="thin">
        <color theme="0"/>
      </bottom>
      <diagonal/>
    </border>
    <border>
      <left style="medium">
        <color theme="4"/>
      </left>
      <right style="thin">
        <color indexed="64"/>
      </right>
      <top style="medium">
        <color theme="4"/>
      </top>
      <bottom style="medium">
        <color theme="0"/>
      </bottom>
      <diagonal/>
    </border>
    <border>
      <left style="thin">
        <color indexed="64"/>
      </left>
      <right style="thin">
        <color indexed="64"/>
      </right>
      <top style="medium">
        <color theme="4"/>
      </top>
      <bottom style="medium">
        <color theme="0"/>
      </bottom>
      <diagonal/>
    </border>
    <border>
      <left style="thin">
        <color indexed="64"/>
      </left>
      <right style="medium">
        <color theme="4"/>
      </right>
      <top style="medium">
        <color theme="4"/>
      </top>
      <bottom style="medium">
        <color theme="0"/>
      </bottom>
      <diagonal/>
    </border>
    <border>
      <left/>
      <right style="medium">
        <color theme="4"/>
      </right>
      <top/>
      <bottom style="medium">
        <color theme="4"/>
      </bottom>
      <diagonal/>
    </border>
    <border>
      <left style="medium">
        <color theme="6"/>
      </left>
      <right style="thin">
        <color indexed="64"/>
      </right>
      <top style="medium">
        <color theme="6"/>
      </top>
      <bottom style="medium">
        <color theme="0"/>
      </bottom>
      <diagonal/>
    </border>
    <border>
      <left style="thin">
        <color indexed="64"/>
      </left>
      <right style="thin">
        <color indexed="64"/>
      </right>
      <top style="medium">
        <color theme="6"/>
      </top>
      <bottom style="medium">
        <color theme="0"/>
      </bottom>
      <diagonal/>
    </border>
    <border>
      <left style="thin">
        <color indexed="64"/>
      </left>
      <right style="medium">
        <color theme="6"/>
      </right>
      <top style="medium">
        <color theme="6"/>
      </top>
      <bottom style="medium">
        <color theme="0"/>
      </bottom>
      <diagonal/>
    </border>
    <border>
      <left style="medium">
        <color theme="6"/>
      </left>
      <right style="thin">
        <color theme="0"/>
      </right>
      <top/>
      <bottom style="thin">
        <color theme="0"/>
      </bottom>
      <diagonal/>
    </border>
    <border>
      <left style="thin">
        <color theme="0"/>
      </left>
      <right style="medium">
        <color theme="6"/>
      </right>
      <top/>
      <bottom style="thin">
        <color theme="0"/>
      </bottom>
      <diagonal/>
    </border>
    <border>
      <left style="medium">
        <color theme="6"/>
      </left>
      <right style="thin">
        <color theme="0"/>
      </right>
      <top style="thin">
        <color theme="0"/>
      </top>
      <bottom style="thin">
        <color theme="0"/>
      </bottom>
      <diagonal/>
    </border>
    <border>
      <left style="thin">
        <color theme="0"/>
      </left>
      <right style="medium">
        <color theme="6"/>
      </right>
      <top style="thin">
        <color theme="0"/>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theme="6"/>
      </left>
      <right/>
      <top/>
      <bottom/>
      <diagonal/>
    </border>
    <border>
      <left style="medium">
        <color theme="0"/>
      </left>
      <right/>
      <top/>
      <bottom/>
      <diagonal/>
    </border>
    <border>
      <left style="medium">
        <color theme="0"/>
      </left>
      <right/>
      <top/>
      <bottom style="thin">
        <color theme="0"/>
      </bottom>
      <diagonal/>
    </border>
    <border>
      <left style="medium">
        <color theme="0"/>
      </left>
      <right/>
      <top style="thin">
        <color theme="0"/>
      </top>
      <bottom style="thin">
        <color theme="0"/>
      </bottom>
      <diagonal/>
    </border>
    <border>
      <left style="thin">
        <color theme="0"/>
      </left>
      <right style="thin">
        <color theme="0"/>
      </right>
      <top style="medium">
        <color theme="0"/>
      </top>
      <bottom style="medium">
        <color theme="0"/>
      </bottom>
      <diagonal/>
    </border>
    <border>
      <left style="medium">
        <color theme="6"/>
      </left>
      <right style="thin">
        <color theme="0"/>
      </right>
      <top style="medium">
        <color theme="0"/>
      </top>
      <bottom/>
      <diagonal/>
    </border>
    <border>
      <left style="thin">
        <color theme="0"/>
      </left>
      <right style="thin">
        <color theme="0"/>
      </right>
      <top style="thin">
        <color theme="0"/>
      </top>
      <bottom/>
      <diagonal/>
    </border>
    <border>
      <left style="thin">
        <color theme="0"/>
      </left>
      <right style="medium">
        <color theme="6"/>
      </right>
      <top style="thin">
        <color theme="0"/>
      </top>
      <bottom/>
      <diagonal/>
    </border>
    <border>
      <left style="medium">
        <color theme="6"/>
      </left>
      <right style="thin">
        <color theme="0"/>
      </right>
      <top style="medium">
        <color theme="0"/>
      </top>
      <bottom style="medium">
        <color theme="0"/>
      </bottom>
      <diagonal/>
    </border>
    <border>
      <left style="thin">
        <color theme="0"/>
      </left>
      <right style="medium">
        <color theme="6"/>
      </right>
      <top style="medium">
        <color theme="0"/>
      </top>
      <bottom style="medium">
        <color theme="0"/>
      </bottom>
      <diagonal/>
    </border>
    <border>
      <left style="thin">
        <color theme="0"/>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medium">
        <color theme="1" tint="0.249977111117893"/>
      </top>
      <bottom style="medium">
        <color theme="0"/>
      </bottom>
      <diagonal/>
    </border>
    <border>
      <left style="medium">
        <color theme="0"/>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right/>
      <top/>
      <bottom style="medium">
        <color theme="0"/>
      </bottom>
      <diagonal/>
    </border>
    <border>
      <left/>
      <right/>
      <top style="thin">
        <color theme="0"/>
      </top>
      <bottom style="thin">
        <color theme="0"/>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style="thin">
        <color theme="0"/>
      </right>
      <top style="medium">
        <color theme="0"/>
      </top>
      <bottom style="medium">
        <color theme="0"/>
      </bottom>
      <diagonal/>
    </border>
    <border>
      <left/>
      <right style="medium">
        <color theme="4"/>
      </right>
      <top style="medium">
        <color theme="0"/>
      </top>
      <bottom style="medium">
        <color theme="0"/>
      </bottom>
      <diagonal/>
    </border>
    <border>
      <left style="thin">
        <color theme="0"/>
      </left>
      <right style="medium">
        <color theme="4"/>
      </right>
      <top style="medium">
        <color theme="0"/>
      </top>
      <bottom style="medium">
        <color theme="0"/>
      </bottom>
      <diagonal/>
    </border>
    <border>
      <left style="medium">
        <color theme="4"/>
      </left>
      <right/>
      <top/>
      <bottom/>
      <diagonal/>
    </border>
    <border>
      <left/>
      <right style="medium">
        <color theme="4"/>
      </right>
      <top/>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style="thin">
        <color indexed="64"/>
      </right>
      <top style="medium">
        <color theme="6"/>
      </top>
      <bottom style="medium">
        <color theme="0"/>
      </bottom>
      <diagonal/>
    </border>
    <border>
      <left style="thin">
        <color indexed="64"/>
      </left>
      <right style="medium">
        <color theme="5"/>
      </right>
      <top style="medium">
        <color theme="6"/>
      </top>
      <bottom style="medium">
        <color theme="0"/>
      </bottom>
      <diagonal/>
    </border>
    <border>
      <left style="medium">
        <color theme="5"/>
      </left>
      <right style="thin">
        <color theme="0"/>
      </right>
      <top style="medium">
        <color theme="0"/>
      </top>
      <bottom style="medium">
        <color theme="0"/>
      </bottom>
      <diagonal/>
    </border>
    <border>
      <left style="thin">
        <color theme="0"/>
      </left>
      <right style="medium">
        <color theme="5"/>
      </right>
      <top style="medium">
        <color theme="0"/>
      </top>
      <bottom style="medium">
        <color theme="0"/>
      </bottom>
      <diagonal/>
    </border>
    <border>
      <left style="medium">
        <color theme="5"/>
      </left>
      <right style="thin">
        <color theme="0"/>
      </right>
      <top/>
      <bottom style="thin">
        <color theme="0"/>
      </bottom>
      <diagonal/>
    </border>
    <border>
      <left style="thin">
        <color theme="0"/>
      </left>
      <right style="medium">
        <color theme="5"/>
      </right>
      <top/>
      <bottom style="thin">
        <color theme="0"/>
      </bottom>
      <diagonal/>
    </border>
    <border>
      <left style="medium">
        <color theme="5"/>
      </left>
      <right style="thin">
        <color theme="0"/>
      </right>
      <top style="thin">
        <color theme="0"/>
      </top>
      <bottom style="thin">
        <color theme="0"/>
      </bottom>
      <diagonal/>
    </border>
    <border>
      <left style="thin">
        <color theme="0"/>
      </left>
      <right style="medium">
        <color theme="5"/>
      </right>
      <top style="thin">
        <color theme="0"/>
      </top>
      <bottom style="thin">
        <color theme="0"/>
      </bottom>
      <diagonal/>
    </border>
    <border>
      <left style="medium">
        <color theme="5"/>
      </left>
      <right style="thin">
        <color theme="0"/>
      </right>
      <top style="medium">
        <color theme="0"/>
      </top>
      <bottom/>
      <diagonal/>
    </border>
    <border>
      <left style="thin">
        <color theme="0"/>
      </left>
      <right style="medium">
        <color theme="5"/>
      </right>
      <top style="thin">
        <color theme="0"/>
      </top>
      <bottom/>
      <diagonal/>
    </border>
    <border>
      <left style="medium">
        <color theme="5"/>
      </left>
      <right style="thin">
        <color theme="0"/>
      </right>
      <top/>
      <bottom/>
      <diagonal/>
    </border>
    <border>
      <left style="thin">
        <color theme="0"/>
      </left>
      <right style="medium">
        <color theme="5"/>
      </right>
      <top/>
      <bottom/>
      <diagonal/>
    </border>
    <border>
      <left style="medium">
        <color theme="5"/>
      </left>
      <right style="thin">
        <color theme="0"/>
      </right>
      <top style="medium">
        <color theme="0"/>
      </top>
      <bottom style="medium">
        <color theme="5"/>
      </bottom>
      <diagonal/>
    </border>
    <border>
      <left style="thin">
        <color theme="0"/>
      </left>
      <right style="thin">
        <color theme="0"/>
      </right>
      <top style="thin">
        <color theme="0"/>
      </top>
      <bottom style="medium">
        <color theme="5"/>
      </bottom>
      <diagonal/>
    </border>
    <border>
      <left/>
      <right style="medium">
        <color theme="5"/>
      </right>
      <top/>
      <bottom style="medium">
        <color theme="5"/>
      </bottom>
      <diagonal/>
    </border>
    <border>
      <left style="thin">
        <color theme="0"/>
      </left>
      <right/>
      <top style="thin">
        <color theme="0"/>
      </top>
      <bottom style="double">
        <color theme="5"/>
      </bottom>
      <diagonal/>
    </border>
    <border>
      <left style="medium">
        <color theme="0"/>
      </left>
      <right/>
      <top style="thin">
        <color theme="0"/>
      </top>
      <bottom style="double">
        <color theme="5"/>
      </bottom>
      <diagonal/>
    </border>
    <border>
      <left style="medium">
        <color theme="0"/>
      </left>
      <right style="medium">
        <color theme="5"/>
      </right>
      <top style="medium">
        <color theme="0"/>
      </top>
      <bottom style="medium">
        <color theme="0"/>
      </bottom>
      <diagonal/>
    </border>
    <border>
      <left style="medium">
        <color theme="0"/>
      </left>
      <right style="medium">
        <color theme="5"/>
      </right>
      <top/>
      <bottom style="thin">
        <color theme="0"/>
      </bottom>
      <diagonal/>
    </border>
    <border>
      <left style="medium">
        <color theme="0"/>
      </left>
      <right style="medium">
        <color theme="5"/>
      </right>
      <top style="thin">
        <color theme="0"/>
      </top>
      <bottom style="thin">
        <color theme="0"/>
      </bottom>
      <diagonal/>
    </border>
    <border>
      <left style="medium">
        <color theme="5"/>
      </left>
      <right style="thin">
        <color theme="0"/>
      </right>
      <top style="thin">
        <color theme="0"/>
      </top>
      <bottom style="double">
        <color theme="5"/>
      </bottom>
      <diagonal/>
    </border>
    <border>
      <left style="medium">
        <color theme="0"/>
      </left>
      <right style="medium">
        <color theme="5"/>
      </right>
      <top style="thin">
        <color theme="0"/>
      </top>
      <bottom style="double">
        <color theme="5"/>
      </bottom>
      <diagonal/>
    </border>
    <border>
      <left style="medium">
        <color theme="5"/>
      </left>
      <right/>
      <top/>
      <bottom/>
      <diagonal/>
    </border>
    <border>
      <left style="medium">
        <color theme="6"/>
      </left>
      <right style="medium">
        <color theme="5"/>
      </right>
      <top/>
      <bottom/>
      <diagonal/>
    </border>
    <border>
      <left style="medium">
        <color theme="5"/>
      </left>
      <right/>
      <top style="medium">
        <color theme="1" tint="0.249977111117893"/>
      </top>
      <bottom style="medium">
        <color theme="0"/>
      </bottom>
      <diagonal/>
    </border>
    <border>
      <left/>
      <right style="medium">
        <color theme="5"/>
      </right>
      <top style="medium">
        <color theme="1" tint="0.249977111117893"/>
      </top>
      <bottom style="medium">
        <color theme="0"/>
      </bottom>
      <diagonal/>
    </border>
    <border>
      <left style="medium">
        <color theme="5"/>
      </left>
      <right style="medium">
        <color theme="0"/>
      </right>
      <top style="medium">
        <color theme="0"/>
      </top>
      <bottom/>
      <diagonal/>
    </border>
    <border>
      <left style="medium">
        <color theme="0"/>
      </left>
      <right style="medium">
        <color theme="5"/>
      </right>
      <top style="medium">
        <color theme="0"/>
      </top>
      <bottom/>
      <diagonal/>
    </border>
    <border>
      <left/>
      <right style="medium">
        <color theme="5"/>
      </right>
      <top style="thin">
        <color theme="0"/>
      </top>
      <bottom style="thin">
        <color theme="0"/>
      </bottom>
      <diagonal/>
    </border>
    <border>
      <left style="medium">
        <color theme="5"/>
      </left>
      <right style="thin">
        <color theme="0"/>
      </right>
      <top style="thin">
        <color theme="0"/>
      </top>
      <bottom style="medium">
        <color theme="5"/>
      </bottom>
      <diagonal/>
    </border>
    <border>
      <left style="thin">
        <color theme="0"/>
      </left>
      <right style="medium">
        <color theme="5"/>
      </right>
      <top style="thin">
        <color theme="0"/>
      </top>
      <bottom style="medium">
        <color theme="5"/>
      </bottom>
      <diagonal/>
    </border>
    <border>
      <left/>
      <right style="medium">
        <color theme="6"/>
      </right>
      <top/>
      <bottom/>
      <diagonal/>
    </border>
    <border>
      <left style="medium">
        <color theme="8"/>
      </left>
      <right style="thin">
        <color indexed="64"/>
      </right>
      <top style="medium">
        <color theme="8"/>
      </top>
      <bottom style="medium">
        <color theme="0"/>
      </bottom>
      <diagonal/>
    </border>
    <border>
      <left style="thin">
        <color indexed="64"/>
      </left>
      <right style="thin">
        <color indexed="64"/>
      </right>
      <top style="medium">
        <color theme="8"/>
      </top>
      <bottom style="medium">
        <color theme="0"/>
      </bottom>
      <diagonal/>
    </border>
    <border>
      <left style="thin">
        <color indexed="64"/>
      </left>
      <right style="medium">
        <color theme="8"/>
      </right>
      <top style="medium">
        <color theme="8"/>
      </top>
      <bottom style="medium">
        <color theme="0"/>
      </bottom>
      <diagonal/>
    </border>
    <border>
      <left style="medium">
        <color theme="8"/>
      </left>
      <right style="thin">
        <color theme="0"/>
      </right>
      <top style="medium">
        <color theme="0"/>
      </top>
      <bottom style="medium">
        <color theme="0"/>
      </bottom>
      <diagonal/>
    </border>
    <border>
      <left style="thin">
        <color theme="0"/>
      </left>
      <right style="medium">
        <color theme="8"/>
      </right>
      <top style="medium">
        <color theme="0"/>
      </top>
      <bottom style="medium">
        <color theme="0"/>
      </bottom>
      <diagonal/>
    </border>
    <border>
      <left style="medium">
        <color theme="8"/>
      </left>
      <right style="thin">
        <color theme="0"/>
      </right>
      <top/>
      <bottom style="thin">
        <color theme="0"/>
      </bottom>
      <diagonal/>
    </border>
    <border>
      <left style="thin">
        <color theme="0"/>
      </left>
      <right style="medium">
        <color theme="8"/>
      </right>
      <top/>
      <bottom style="thin">
        <color theme="0"/>
      </bottom>
      <diagonal/>
    </border>
    <border>
      <left style="medium">
        <color theme="8"/>
      </left>
      <right style="thin">
        <color theme="0"/>
      </right>
      <top style="thin">
        <color theme="0"/>
      </top>
      <bottom style="thin">
        <color theme="0"/>
      </bottom>
      <diagonal/>
    </border>
    <border>
      <left style="thin">
        <color theme="0"/>
      </left>
      <right style="medium">
        <color theme="8"/>
      </right>
      <top style="thin">
        <color theme="0"/>
      </top>
      <bottom style="thin">
        <color theme="0"/>
      </bottom>
      <diagonal/>
    </border>
    <border>
      <left style="medium">
        <color theme="8"/>
      </left>
      <right style="thin">
        <color theme="0"/>
      </right>
      <top style="thin">
        <color theme="0"/>
      </top>
      <bottom style="medium">
        <color theme="8"/>
      </bottom>
      <diagonal/>
    </border>
    <border>
      <left style="thin">
        <color theme="0"/>
      </left>
      <right style="thin">
        <color theme="0"/>
      </right>
      <top style="thin">
        <color theme="0"/>
      </top>
      <bottom style="medium">
        <color theme="8"/>
      </bottom>
      <diagonal/>
    </border>
    <border>
      <left/>
      <right style="medium">
        <color theme="8"/>
      </right>
      <top/>
      <bottom style="medium">
        <color theme="8"/>
      </bottom>
      <diagonal/>
    </border>
    <border>
      <left style="thin">
        <color theme="0"/>
      </left>
      <right/>
      <top style="thin">
        <color theme="0"/>
      </top>
      <bottom style="medium">
        <color theme="5"/>
      </bottom>
      <diagonal/>
    </border>
    <border>
      <left style="medium">
        <color theme="0"/>
      </left>
      <right style="medium">
        <color theme="5"/>
      </right>
      <top style="thin">
        <color theme="0"/>
      </top>
      <bottom style="medium">
        <color theme="5"/>
      </bottom>
      <diagonal/>
    </border>
    <border>
      <left/>
      <right style="medium">
        <color theme="5"/>
      </right>
      <top/>
      <bottom/>
      <diagonal/>
    </border>
    <border>
      <left/>
      <right/>
      <top style="thin">
        <color theme="0"/>
      </top>
      <bottom style="medium">
        <color theme="5"/>
      </bottom>
      <diagonal/>
    </border>
    <border>
      <left/>
      <right style="medium">
        <color theme="5"/>
      </right>
      <top style="thin">
        <color theme="0"/>
      </top>
      <bottom style="medium">
        <color theme="5"/>
      </bottom>
      <diagonal/>
    </border>
    <border>
      <left style="medium">
        <color theme="6"/>
      </left>
      <right style="thin">
        <color theme="0"/>
      </right>
      <top style="thin">
        <color theme="0"/>
      </top>
      <bottom style="medium">
        <color theme="6"/>
      </bottom>
      <diagonal/>
    </border>
    <border>
      <left style="thin">
        <color theme="0"/>
      </left>
      <right style="thin">
        <color theme="0"/>
      </right>
      <top style="thin">
        <color theme="0"/>
      </top>
      <bottom style="medium">
        <color theme="6"/>
      </bottom>
      <diagonal/>
    </border>
    <border>
      <left style="thin">
        <color theme="0"/>
      </left>
      <right style="medium">
        <color theme="6"/>
      </right>
      <top style="thin">
        <color theme="0"/>
      </top>
      <bottom style="medium">
        <color theme="6"/>
      </bottom>
      <diagonal/>
    </border>
    <border>
      <left style="thin">
        <color theme="0"/>
      </left>
      <right/>
      <top style="medium">
        <color theme="5"/>
      </top>
      <bottom style="thin">
        <color theme="0"/>
      </bottom>
      <diagonal/>
    </border>
    <border>
      <left/>
      <right/>
      <top style="medium">
        <color theme="5"/>
      </top>
      <bottom style="thin">
        <color theme="0"/>
      </bottom>
      <diagonal/>
    </border>
    <border>
      <left/>
      <right style="medium">
        <color theme="5"/>
      </right>
      <top style="medium">
        <color theme="5"/>
      </top>
      <bottom style="thin">
        <color theme="0"/>
      </bottom>
      <diagonal/>
    </border>
  </borders>
  <cellStyleXfs count="5">
    <xf numFmtId="0" fontId="0" fillId="0" borderId="0"/>
    <xf numFmtId="0" fontId="1" fillId="0" borderId="0">
      <alignment vertical="top" wrapText="1"/>
    </xf>
    <xf numFmtId="0" fontId="15" fillId="0" borderId="0" applyNumberFormat="0" applyFill="0" applyBorder="0" applyAlignment="0" applyProtection="0"/>
    <xf numFmtId="0" fontId="16" fillId="0" borderId="5" applyNumberFormat="0" applyFill="0" applyProtection="0"/>
    <xf numFmtId="9" fontId="1" fillId="0" borderId="0" applyFont="0" applyFill="0" applyBorder="0" applyAlignment="0" applyProtection="0"/>
  </cellStyleXfs>
  <cellXfs count="339">
    <xf numFmtId="0" fontId="0" fillId="0" borderId="0" xfId="0"/>
    <xf numFmtId="0" fontId="0" fillId="3" borderId="0" xfId="0" applyFill="1"/>
    <xf numFmtId="0" fontId="0" fillId="3" borderId="0" xfId="0" applyFill="1" applyAlignment="1">
      <alignment horizontal="center" vertical="center"/>
    </xf>
    <xf numFmtId="0" fontId="0" fillId="3" borderId="1" xfId="0" applyFill="1" applyBorder="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wrapText="1"/>
    </xf>
    <xf numFmtId="0" fontId="9" fillId="3" borderId="0" xfId="0" applyFont="1" applyFill="1" applyAlignment="1">
      <alignment horizontal="lef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vertical="center" wrapText="1"/>
    </xf>
    <xf numFmtId="0" fontId="4" fillId="2" borderId="1" xfId="0" applyFont="1" applyFill="1" applyBorder="1" applyAlignment="1">
      <alignment vertical="center" wrapText="1"/>
    </xf>
    <xf numFmtId="0" fontId="2" fillId="0" borderId="0" xfId="0" applyFont="1" applyProtection="1"/>
    <xf numFmtId="0" fontId="0" fillId="0" borderId="0" xfId="0" applyFont="1" applyProtection="1"/>
    <xf numFmtId="0" fontId="13" fillId="0" borderId="0" xfId="0" applyFont="1" applyBorder="1" applyAlignment="1" applyProtection="1">
      <alignment vertical="center" wrapText="1"/>
    </xf>
    <xf numFmtId="0" fontId="13" fillId="0" borderId="0" xfId="0" applyFont="1" applyBorder="1" applyAlignment="1" applyProtection="1">
      <alignment horizontal="left" vertical="center" wrapText="1"/>
    </xf>
    <xf numFmtId="0" fontId="0" fillId="0" borderId="0" xfId="0" applyFont="1" applyBorder="1" applyAlignment="1" applyProtection="1">
      <alignment horizontal="left" vertical="center"/>
    </xf>
    <xf numFmtId="0" fontId="0" fillId="0" borderId="0" xfId="0" applyAlignment="1" applyProtection="1">
      <alignment horizontal="center"/>
    </xf>
    <xf numFmtId="0" fontId="2" fillId="0" borderId="0" xfId="0" applyFont="1"/>
    <xf numFmtId="0" fontId="9" fillId="3" borderId="0" xfId="0" applyFont="1" applyFill="1" applyAlignment="1">
      <alignment horizontal="left" vertical="center"/>
    </xf>
    <xf numFmtId="0" fontId="0" fillId="0" borderId="0" xfId="0" applyBorder="1"/>
    <xf numFmtId="0" fontId="0" fillId="0" borderId="0" xfId="0" applyFont="1" applyBorder="1" applyAlignment="1">
      <alignment vertical="center" wrapText="1"/>
    </xf>
    <xf numFmtId="0" fontId="2" fillId="0" borderId="0" xfId="0" applyFont="1" applyAlignment="1">
      <alignment wrapText="1"/>
    </xf>
    <xf numFmtId="0" fontId="5" fillId="4" borderId="1" xfId="0" applyFont="1" applyFill="1" applyBorder="1" applyAlignment="1" applyProtection="1">
      <alignment horizontal="center" vertical="center"/>
      <protection locked="0"/>
    </xf>
    <xf numFmtId="0" fontId="0" fillId="3" borderId="0" xfId="0" applyFill="1" applyProtection="1"/>
    <xf numFmtId="0" fontId="0" fillId="3" borderId="0" xfId="0" applyFill="1" applyAlignment="1" applyProtection="1">
      <alignment horizontal="center" vertical="center"/>
    </xf>
    <xf numFmtId="0" fontId="9" fillId="3" borderId="0" xfId="0" applyFont="1" applyFill="1" applyAlignment="1" applyProtection="1">
      <alignment horizontal="left" vertical="center" wrapText="1"/>
    </xf>
    <xf numFmtId="0" fontId="5" fillId="8" borderId="1" xfId="0" applyFont="1" applyFill="1" applyBorder="1" applyAlignment="1" applyProtection="1">
      <alignment horizontal="left" vertical="center" wrapText="1"/>
    </xf>
    <xf numFmtId="0" fontId="6" fillId="8" borderId="1"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9" fillId="0" borderId="0" xfId="0" applyFont="1" applyAlignment="1" applyProtection="1">
      <alignment horizontal="left" vertical="center"/>
    </xf>
    <xf numFmtId="0" fontId="9" fillId="3" borderId="0" xfId="0" applyFont="1" applyFill="1" applyAlignment="1">
      <alignment horizontal="center" vertical="center"/>
    </xf>
    <xf numFmtId="0" fontId="4" fillId="2" borderId="1" xfId="0" applyFont="1" applyFill="1" applyBorder="1" applyAlignment="1">
      <alignment vertical="center"/>
    </xf>
    <xf numFmtId="0" fontId="5" fillId="3" borderId="1" xfId="0" applyFont="1" applyFill="1" applyBorder="1" applyAlignment="1">
      <alignment horizontal="center" vertical="center" wrapText="1"/>
    </xf>
    <xf numFmtId="1" fontId="0" fillId="3" borderId="0" xfId="0" applyNumberFormat="1" applyFill="1" applyAlignment="1">
      <alignment horizontal="left" vertical="top" wrapText="1"/>
    </xf>
    <xf numFmtId="0" fontId="0" fillId="3" borderId="0" xfId="0" applyFill="1" applyAlignment="1" applyProtection="1">
      <alignment horizontal="left" vertical="top" wrapText="1"/>
    </xf>
    <xf numFmtId="0" fontId="0" fillId="3" borderId="0" xfId="0" applyFill="1" applyAlignment="1">
      <alignment horizontal="left" vertical="top" wrapText="1"/>
    </xf>
    <xf numFmtId="0" fontId="0" fillId="3" borderId="0" xfId="0" applyFill="1" applyAlignment="1">
      <alignment horizontal="left" vertical="center"/>
    </xf>
    <xf numFmtId="0" fontId="5" fillId="2" borderId="1" xfId="0" applyFont="1" applyFill="1" applyBorder="1" applyAlignment="1" applyProtection="1">
      <alignment horizontal="left" vertical="center" wrapText="1"/>
    </xf>
    <xf numFmtId="0" fontId="0" fillId="3" borderId="0" xfId="0" applyFill="1" applyAlignment="1" applyProtection="1">
      <alignment horizontal="left"/>
    </xf>
    <xf numFmtId="0" fontId="5" fillId="3" borderId="0" xfId="0" applyFont="1" applyFill="1" applyAlignment="1">
      <alignment horizontal="left"/>
    </xf>
    <xf numFmtId="0" fontId="0" fillId="3" borderId="0" xfId="0" applyFill="1" applyAlignment="1">
      <alignment horizontal="left"/>
    </xf>
    <xf numFmtId="0" fontId="9" fillId="3" borderId="0" xfId="0" applyFont="1" applyFill="1" applyAlignment="1">
      <alignment vertical="center" wrapText="1"/>
    </xf>
    <xf numFmtId="0" fontId="0" fillId="3" borderId="0" xfId="0" applyFill="1" applyAlignment="1">
      <alignment vertical="center"/>
    </xf>
    <xf numFmtId="0" fontId="9" fillId="3" borderId="0" xfId="0" applyFont="1" applyFill="1" applyAlignment="1">
      <alignment vertical="center"/>
    </xf>
    <xf numFmtId="0" fontId="0" fillId="3" borderId="0" xfId="0" applyFill="1" applyAlignment="1" applyProtection="1">
      <alignment vertical="center"/>
    </xf>
    <xf numFmtId="0" fontId="9" fillId="0" borderId="0" xfId="0" applyFont="1" applyAlignment="1" applyProtection="1">
      <alignment vertical="center" wrapText="1"/>
    </xf>
    <xf numFmtId="0" fontId="9" fillId="3" borderId="0" xfId="0" applyFont="1" applyFill="1" applyAlignment="1" applyProtection="1">
      <alignment vertical="center"/>
    </xf>
    <xf numFmtId="0" fontId="9" fillId="0" borderId="0" xfId="0" applyFont="1" applyAlignment="1" applyProtection="1">
      <alignment horizontal="left" vertical="center" wrapText="1"/>
    </xf>
    <xf numFmtId="2" fontId="5" fillId="3" borderId="1" xfId="0" applyNumberFormat="1" applyFont="1" applyFill="1" applyBorder="1" applyAlignment="1" applyProtection="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18" fillId="3" borderId="0" xfId="0" applyFont="1" applyFill="1" applyAlignment="1">
      <alignment horizontal="center" vertical="center" wrapText="1"/>
    </xf>
    <xf numFmtId="0" fontId="5" fillId="3" borderId="0" xfId="0" applyFont="1" applyFill="1" applyAlignment="1">
      <alignment vertical="center"/>
    </xf>
    <xf numFmtId="0" fontId="21" fillId="9" borderId="0" xfId="0" applyFont="1" applyFill="1" applyBorder="1" applyAlignment="1" applyProtection="1">
      <alignment horizontal="center" vertical="center" wrapText="1"/>
      <protection locked="0"/>
    </xf>
    <xf numFmtId="9" fontId="19" fillId="10" borderId="14" xfId="0" applyNumberFormat="1" applyFont="1" applyFill="1" applyBorder="1" applyAlignment="1">
      <alignment horizontal="center" vertical="center"/>
    </xf>
    <xf numFmtId="0" fontId="19" fillId="10" borderId="14" xfId="0" applyFont="1" applyFill="1" applyBorder="1" applyAlignment="1" applyProtection="1">
      <alignment horizontal="center" vertical="center" wrapText="1"/>
    </xf>
    <xf numFmtId="9" fontId="20" fillId="10" borderId="14" xfId="0" applyNumberFormat="1" applyFont="1" applyFill="1" applyBorder="1" applyAlignment="1">
      <alignment horizontal="center" vertical="center"/>
    </xf>
    <xf numFmtId="0" fontId="27" fillId="3" borderId="0" xfId="0" applyFont="1" applyFill="1"/>
    <xf numFmtId="0" fontId="21" fillId="3" borderId="0" xfId="0" applyFont="1" applyFill="1"/>
    <xf numFmtId="0" fontId="21" fillId="3" borderId="0" xfId="1" applyFont="1" applyFill="1">
      <alignment vertical="top" wrapText="1"/>
    </xf>
    <xf numFmtId="0" fontId="22" fillId="0" borderId="0" xfId="1" applyFont="1" applyAlignment="1">
      <alignment horizontal="center"/>
    </xf>
    <xf numFmtId="0" fontId="22" fillId="3" borderId="0" xfId="1" applyFont="1" applyFill="1" applyAlignment="1">
      <alignment horizontal="center"/>
    </xf>
    <xf numFmtId="0" fontId="23" fillId="3" borderId="0" xfId="1" applyFont="1" applyFill="1" applyAlignment="1">
      <alignment horizontal="right"/>
    </xf>
    <xf numFmtId="0" fontId="23" fillId="3" borderId="0" xfId="1" applyFont="1" applyFill="1" applyAlignment="1">
      <alignment horizontal="right" wrapText="1"/>
    </xf>
    <xf numFmtId="0" fontId="23" fillId="3" borderId="0" xfId="1" applyFont="1" applyFill="1" applyAlignment="1">
      <alignment horizontal="right" vertical="center" wrapText="1"/>
    </xf>
    <xf numFmtId="0" fontId="23" fillId="3" borderId="5" xfId="3" applyFont="1" applyFill="1" applyAlignment="1">
      <alignment wrapText="1"/>
    </xf>
    <xf numFmtId="0" fontId="21" fillId="3" borderId="5" xfId="3" applyFont="1" applyFill="1"/>
    <xf numFmtId="0" fontId="29" fillId="3" borderId="0" xfId="2" applyFont="1" applyFill="1" applyAlignment="1">
      <alignment vertical="top" wrapText="1"/>
    </xf>
    <xf numFmtId="0" fontId="23" fillId="3" borderId="5" xfId="3" applyFont="1" applyFill="1" applyAlignment="1">
      <alignment vertical="top" wrapText="1"/>
    </xf>
    <xf numFmtId="0" fontId="21" fillId="3" borderId="5" xfId="3" applyFont="1" applyFill="1" applyAlignment="1">
      <alignment vertical="top" wrapText="1"/>
    </xf>
    <xf numFmtId="0" fontId="21" fillId="10" borderId="0" xfId="1" applyFont="1" applyFill="1" applyAlignment="1">
      <alignment horizontal="center" vertical="center" wrapText="1"/>
    </xf>
    <xf numFmtId="0" fontId="30" fillId="3" borderId="0" xfId="2" applyFont="1" applyFill="1" applyBorder="1" applyAlignment="1">
      <alignment vertical="top" wrapText="1"/>
    </xf>
    <xf numFmtId="0" fontId="27" fillId="3" borderId="0" xfId="1" applyFont="1" applyFill="1" applyAlignment="1">
      <alignment vertical="top" wrapText="1"/>
    </xf>
    <xf numFmtId="0" fontId="30" fillId="3" borderId="0" xfId="2" applyFont="1" applyFill="1" applyBorder="1" applyAlignment="1">
      <alignment horizontal="left" vertical="top" wrapText="1"/>
    </xf>
    <xf numFmtId="0" fontId="9" fillId="3" borderId="0" xfId="0" applyFont="1" applyFill="1" applyAlignment="1" applyProtection="1">
      <alignment horizontal="center" vertical="center" wrapText="1"/>
    </xf>
    <xf numFmtId="0" fontId="19" fillId="3" borderId="8"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0" xfId="0" applyFont="1" applyFill="1" applyProtection="1"/>
    <xf numFmtId="0" fontId="19" fillId="3" borderId="0" xfId="0" applyFont="1" applyFill="1" applyAlignment="1" applyProtection="1">
      <alignment vertical="center"/>
    </xf>
    <xf numFmtId="0" fontId="24" fillId="3" borderId="7" xfId="0" applyFont="1" applyFill="1" applyBorder="1" applyAlignment="1">
      <alignment horizontal="center" vertical="center" wrapText="1"/>
    </xf>
    <xf numFmtId="0" fontId="19" fillId="3" borderId="28" xfId="0" applyFont="1" applyFill="1" applyBorder="1" applyAlignment="1" applyProtection="1">
      <alignment horizontal="center" vertical="center"/>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19" fillId="3" borderId="29" xfId="0" applyFont="1" applyFill="1" applyBorder="1" applyProtection="1"/>
    <xf numFmtId="0" fontId="20" fillId="3" borderId="8" xfId="0" applyFont="1" applyFill="1" applyBorder="1" applyAlignment="1">
      <alignment horizontal="center" vertical="center" wrapText="1"/>
    </xf>
    <xf numFmtId="2" fontId="19" fillId="10" borderId="30" xfId="0" applyNumberFormat="1" applyFont="1" applyFill="1" applyBorder="1" applyAlignment="1">
      <alignment horizontal="center" vertical="center"/>
    </xf>
    <xf numFmtId="0" fontId="20" fillId="10" borderId="30" xfId="0" applyFont="1" applyFill="1" applyBorder="1" applyAlignment="1">
      <alignment horizontal="center" vertical="center"/>
    </xf>
    <xf numFmtId="0" fontId="19" fillId="10" borderId="31" xfId="0" applyFont="1" applyFill="1" applyBorder="1" applyAlignment="1" applyProtection="1">
      <alignment horizontal="center" vertical="center" wrapText="1"/>
    </xf>
    <xf numFmtId="0" fontId="31" fillId="3" borderId="27" xfId="2" applyFont="1" applyFill="1" applyBorder="1" applyAlignment="1">
      <alignment horizontal="center" vertical="center" wrapText="1"/>
    </xf>
    <xf numFmtId="0" fontId="20" fillId="3" borderId="34" xfId="0" applyFont="1" applyFill="1" applyBorder="1" applyAlignment="1">
      <alignment horizontal="center" vertical="center" wrapText="1"/>
    </xf>
    <xf numFmtId="0" fontId="19" fillId="3" borderId="34" xfId="0" applyFont="1" applyFill="1" applyBorder="1" applyAlignment="1">
      <alignment horizontal="center" vertical="center" wrapText="1"/>
    </xf>
    <xf numFmtId="2" fontId="21" fillId="10" borderId="7" xfId="4" applyNumberFormat="1" applyFont="1" applyFill="1" applyBorder="1" applyAlignment="1">
      <alignment horizontal="center" vertical="center" wrapText="1"/>
    </xf>
    <xf numFmtId="9" fontId="23" fillId="10" borderId="7" xfId="0" applyNumberFormat="1" applyFont="1" applyFill="1" applyBorder="1" applyAlignment="1">
      <alignment horizontal="center" vertical="center" wrapText="1"/>
    </xf>
    <xf numFmtId="9" fontId="23" fillId="10" borderId="7" xfId="4" applyNumberFormat="1" applyFont="1" applyFill="1" applyBorder="1" applyAlignment="1">
      <alignment horizontal="center" vertical="center" wrapText="1"/>
    </xf>
    <xf numFmtId="1" fontId="21" fillId="10" borderId="7" xfId="0" applyNumberFormat="1" applyFont="1" applyFill="1" applyBorder="1" applyAlignment="1">
      <alignment horizontal="center" vertical="center" wrapText="1"/>
    </xf>
    <xf numFmtId="0" fontId="19" fillId="0" borderId="0" xfId="0" applyFont="1" applyAlignment="1">
      <alignment vertical="center"/>
    </xf>
    <xf numFmtId="0" fontId="40" fillId="13" borderId="42" xfId="0" applyFont="1" applyFill="1" applyBorder="1" applyAlignment="1">
      <alignment horizontal="center" vertical="center"/>
    </xf>
    <xf numFmtId="0" fontId="19" fillId="14" borderId="0" xfId="0" applyFont="1" applyFill="1" applyAlignment="1">
      <alignment vertical="center"/>
    </xf>
    <xf numFmtId="0" fontId="39" fillId="13" borderId="42" xfId="2" applyFont="1" applyFill="1" applyBorder="1" applyAlignment="1">
      <alignment horizontal="center" vertical="center"/>
    </xf>
    <xf numFmtId="0" fontId="19" fillId="13" borderId="42" xfId="0" applyFont="1" applyFill="1" applyBorder="1" applyAlignment="1">
      <alignment horizontal="center" vertical="center"/>
    </xf>
    <xf numFmtId="0" fontId="41" fillId="13" borderId="42" xfId="2" applyFont="1" applyFill="1" applyBorder="1" applyAlignment="1">
      <alignment horizontal="center" vertical="center"/>
    </xf>
    <xf numFmtId="0" fontId="41" fillId="13" borderId="42" xfId="2" applyFont="1" applyFill="1" applyBorder="1" applyAlignment="1">
      <alignment horizontal="center" vertical="center" wrapText="1"/>
    </xf>
    <xf numFmtId="0" fontId="19" fillId="0" borderId="46" xfId="0" applyFont="1" applyBorder="1" applyAlignment="1">
      <alignment horizontal="center" vertical="center" wrapText="1"/>
    </xf>
    <xf numFmtId="9" fontId="42" fillId="0" borderId="0" xfId="0" applyNumberFormat="1" applyFont="1" applyAlignment="1">
      <alignment horizontal="center" vertical="center"/>
    </xf>
    <xf numFmtId="0" fontId="19" fillId="3" borderId="46" xfId="0" applyFont="1" applyFill="1" applyBorder="1" applyAlignment="1">
      <alignment horizontal="center" vertical="center" wrapText="1"/>
    </xf>
    <xf numFmtId="0" fontId="19" fillId="10" borderId="12" xfId="0" applyFont="1" applyFill="1" applyBorder="1" applyAlignment="1" applyProtection="1">
      <alignment horizontal="center" vertical="center" wrapText="1"/>
    </xf>
    <xf numFmtId="9" fontId="20" fillId="10" borderId="14" xfId="4" applyNumberFormat="1" applyFont="1" applyFill="1" applyBorder="1" applyAlignment="1" applyProtection="1">
      <alignment horizontal="center" vertical="center" wrapText="1"/>
    </xf>
    <xf numFmtId="0" fontId="33" fillId="11" borderId="11" xfId="0" applyFont="1" applyFill="1" applyBorder="1" applyAlignment="1">
      <alignment horizontal="center" vertical="center"/>
    </xf>
    <xf numFmtId="0" fontId="33" fillId="11" borderId="13" xfId="0" applyFont="1" applyFill="1" applyBorder="1" applyAlignment="1">
      <alignment horizontal="center" vertical="center"/>
    </xf>
    <xf numFmtId="0" fontId="33" fillId="11" borderId="10" xfId="0" applyFont="1" applyFill="1" applyBorder="1" applyAlignment="1">
      <alignment horizontal="center" vertical="center"/>
    </xf>
    <xf numFmtId="0" fontId="21" fillId="3" borderId="0" xfId="0" applyFont="1" applyFill="1" applyBorder="1" applyAlignment="1" applyProtection="1">
      <alignment horizontal="center" vertical="center" wrapText="1"/>
      <protection locked="0"/>
    </xf>
    <xf numFmtId="14" fontId="21" fillId="3" borderId="0" xfId="0" applyNumberFormat="1" applyFont="1" applyFill="1" applyBorder="1" applyAlignment="1" applyProtection="1">
      <alignment horizontal="center" vertical="center" wrapText="1"/>
      <protection locked="0"/>
    </xf>
    <xf numFmtId="0" fontId="19" fillId="3" borderId="12" xfId="0" applyFont="1" applyFill="1" applyBorder="1" applyAlignment="1" applyProtection="1">
      <alignment horizontal="center" vertical="center" wrapText="1"/>
      <protection locked="0"/>
    </xf>
    <xf numFmtId="0" fontId="19" fillId="3" borderId="14" xfId="0" applyFont="1" applyFill="1" applyBorder="1" applyAlignment="1" applyProtection="1">
      <alignment horizontal="center" vertical="center" wrapText="1"/>
      <protection locked="0"/>
    </xf>
    <xf numFmtId="0" fontId="19" fillId="3" borderId="18" xfId="0" applyFont="1" applyFill="1" applyBorder="1" applyAlignment="1" applyProtection="1">
      <alignment horizontal="left" vertical="center" wrapText="1"/>
      <protection locked="0"/>
    </xf>
    <xf numFmtId="0" fontId="19" fillId="3" borderId="23" xfId="0" applyFont="1" applyFill="1" applyBorder="1" applyAlignment="1" applyProtection="1">
      <alignment horizontal="center" vertical="center" wrapText="1"/>
      <protection locked="0"/>
    </xf>
    <xf numFmtId="0" fontId="19" fillId="3" borderId="25" xfId="0" applyFont="1" applyFill="1" applyBorder="1" applyAlignment="1" applyProtection="1">
      <alignment horizontal="center" vertical="center" wrapText="1"/>
      <protection locked="0"/>
    </xf>
    <xf numFmtId="0" fontId="19" fillId="3" borderId="30" xfId="0" applyFont="1" applyFill="1" applyBorder="1" applyAlignment="1" applyProtection="1">
      <alignment horizontal="center" vertical="center" wrapText="1"/>
      <protection locked="0"/>
    </xf>
    <xf numFmtId="0" fontId="19" fillId="3" borderId="31" xfId="0" applyFont="1" applyFill="1" applyBorder="1" applyAlignment="1" applyProtection="1">
      <alignment horizontal="center" vertical="center" wrapText="1"/>
      <protection locked="0"/>
    </xf>
    <xf numFmtId="0" fontId="44" fillId="12" borderId="42" xfId="2" applyFont="1" applyFill="1" applyBorder="1" applyAlignment="1">
      <alignment horizontal="center" vertical="center"/>
    </xf>
    <xf numFmtId="0" fontId="45" fillId="12" borderId="42" xfId="0" applyFont="1" applyFill="1" applyBorder="1" applyAlignment="1">
      <alignment horizontal="center" vertical="center"/>
    </xf>
    <xf numFmtId="0" fontId="32" fillId="11" borderId="32" xfId="0" applyFont="1" applyFill="1" applyBorder="1" applyAlignment="1">
      <alignment horizontal="center" vertical="center" wrapText="1"/>
    </xf>
    <xf numFmtId="0" fontId="5" fillId="3" borderId="48" xfId="0" applyFont="1" applyFill="1" applyBorder="1" applyAlignment="1">
      <alignment vertical="center"/>
    </xf>
    <xf numFmtId="0" fontId="5" fillId="3" borderId="50" xfId="0" applyFont="1" applyFill="1" applyBorder="1" applyAlignment="1">
      <alignment horizontal="center" vertical="center"/>
    </xf>
    <xf numFmtId="0" fontId="32" fillId="11" borderId="51" xfId="0" applyFont="1" applyFill="1" applyBorder="1" applyAlignment="1">
      <alignment horizontal="center" vertical="center"/>
    </xf>
    <xf numFmtId="0" fontId="32" fillId="11" borderId="52" xfId="0" applyFont="1" applyFill="1" applyBorder="1" applyAlignment="1">
      <alignment horizontal="center" vertical="center" wrapText="1"/>
    </xf>
    <xf numFmtId="0" fontId="32" fillId="11" borderId="53" xfId="0" applyFont="1" applyFill="1" applyBorder="1" applyAlignment="1">
      <alignment horizontal="center" vertical="center"/>
    </xf>
    <xf numFmtId="0" fontId="0" fillId="3" borderId="54" xfId="0" applyFill="1" applyBorder="1"/>
    <xf numFmtId="0" fontId="0" fillId="3" borderId="55" xfId="0" applyFill="1" applyBorder="1" applyAlignment="1">
      <alignment horizontal="center" vertical="center"/>
    </xf>
    <xf numFmtId="0" fontId="32" fillId="15" borderId="32" xfId="0" applyFont="1" applyFill="1" applyBorder="1" applyAlignment="1">
      <alignment horizontal="center" vertical="center" wrapText="1"/>
    </xf>
    <xf numFmtId="0" fontId="0" fillId="3" borderId="56" xfId="0" applyFill="1" applyBorder="1" applyAlignment="1" applyProtection="1">
      <alignment horizontal="center" vertical="center"/>
    </xf>
    <xf numFmtId="0" fontId="0" fillId="3" borderId="57" xfId="0" applyFill="1" applyBorder="1" applyAlignment="1" applyProtection="1">
      <alignment horizontal="center" vertical="center"/>
    </xf>
    <xf numFmtId="0" fontId="0" fillId="3" borderId="58" xfId="0" applyFill="1" applyBorder="1" applyAlignment="1" applyProtection="1">
      <alignment horizontal="center" vertical="center"/>
    </xf>
    <xf numFmtId="0" fontId="32" fillId="15" borderId="61" xfId="0" applyFont="1" applyFill="1" applyBorder="1" applyAlignment="1">
      <alignment horizontal="center" vertical="center"/>
    </xf>
    <xf numFmtId="0" fontId="32" fillId="15" borderId="62" xfId="0" applyFont="1" applyFill="1" applyBorder="1" applyAlignment="1">
      <alignment horizontal="center" vertical="center"/>
    </xf>
    <xf numFmtId="0" fontId="33" fillId="15" borderId="63" xfId="0" applyFont="1" applyFill="1" applyBorder="1" applyAlignment="1">
      <alignment horizontal="center" vertical="center"/>
    </xf>
    <xf numFmtId="0" fontId="19" fillId="3" borderId="64" xfId="0" applyFont="1" applyFill="1" applyBorder="1" applyAlignment="1" applyProtection="1">
      <alignment horizontal="center" vertical="center" wrapText="1"/>
      <protection locked="0"/>
    </xf>
    <xf numFmtId="0" fontId="33" fillId="15" borderId="65" xfId="0" applyFont="1" applyFill="1" applyBorder="1" applyAlignment="1">
      <alignment horizontal="center" vertical="center"/>
    </xf>
    <xf numFmtId="0" fontId="33" fillId="15" borderId="67" xfId="0" applyFont="1" applyFill="1" applyBorder="1" applyAlignment="1">
      <alignment horizontal="center" vertical="center"/>
    </xf>
    <xf numFmtId="0" fontId="20" fillId="10" borderId="68" xfId="0" applyFont="1" applyFill="1" applyBorder="1" applyAlignment="1" applyProtection="1">
      <alignment horizontal="center" vertical="center" wrapText="1"/>
    </xf>
    <xf numFmtId="0" fontId="19" fillId="10" borderId="66" xfId="0" applyFont="1" applyFill="1" applyBorder="1" applyAlignment="1" applyProtection="1">
      <alignment horizontal="center" vertical="center" wrapText="1"/>
    </xf>
    <xf numFmtId="0" fontId="33" fillId="15" borderId="69" xfId="0" applyFont="1" applyFill="1" applyBorder="1" applyAlignment="1">
      <alignment horizontal="center" vertical="center"/>
    </xf>
    <xf numFmtId="9" fontId="20" fillId="10" borderId="66" xfId="0" applyNumberFormat="1" applyFont="1" applyFill="1" applyBorder="1" applyAlignment="1">
      <alignment horizontal="center" vertical="center"/>
    </xf>
    <xf numFmtId="0" fontId="33" fillId="15" borderId="71" xfId="0" applyFont="1" applyFill="1" applyBorder="1" applyAlignment="1">
      <alignment horizontal="center" vertical="center"/>
    </xf>
    <xf numFmtId="0" fontId="19" fillId="3" borderId="72" xfId="0" applyFont="1" applyFill="1" applyBorder="1" applyAlignment="1">
      <alignment horizontal="center" vertical="center" wrapText="1"/>
    </xf>
    <xf numFmtId="0" fontId="19" fillId="3" borderId="73" xfId="0" applyFont="1" applyFill="1" applyBorder="1" applyAlignment="1" applyProtection="1">
      <alignment horizontal="left" vertical="center" wrapText="1"/>
      <protection locked="0"/>
    </xf>
    <xf numFmtId="0" fontId="32" fillId="15" borderId="38" xfId="0" applyFont="1" applyFill="1" applyBorder="1" applyAlignment="1">
      <alignment horizontal="center" vertical="center" wrapText="1"/>
    </xf>
    <xf numFmtId="0" fontId="32" fillId="15" borderId="39" xfId="0" applyFont="1" applyFill="1" applyBorder="1" applyAlignment="1">
      <alignment horizontal="center" vertical="center" wrapText="1"/>
    </xf>
    <xf numFmtId="0" fontId="34" fillId="15" borderId="26" xfId="0" applyFont="1" applyFill="1" applyBorder="1" applyAlignment="1">
      <alignment horizontal="center" vertical="center"/>
    </xf>
    <xf numFmtId="0" fontId="19" fillId="3" borderId="74" xfId="0" applyFont="1" applyFill="1" applyBorder="1" applyAlignment="1">
      <alignment horizontal="center" vertical="center" wrapText="1"/>
    </xf>
    <xf numFmtId="0" fontId="19" fillId="3" borderId="75" xfId="0" applyFont="1" applyFill="1" applyBorder="1" applyAlignment="1" applyProtection="1">
      <alignment horizontal="center" vertical="center" wrapText="1"/>
      <protection locked="0"/>
    </xf>
    <xf numFmtId="0" fontId="32" fillId="15" borderId="61" xfId="0" applyFont="1" applyFill="1" applyBorder="1" applyAlignment="1">
      <alignment horizontal="center" vertical="center" wrapText="1"/>
    </xf>
    <xf numFmtId="0" fontId="32" fillId="15" borderId="76" xfId="0" applyFont="1" applyFill="1" applyBorder="1" applyAlignment="1">
      <alignment horizontal="center" vertical="center" wrapText="1"/>
    </xf>
    <xf numFmtId="0" fontId="19" fillId="10" borderId="78" xfId="0" applyFont="1" applyFill="1" applyBorder="1" applyAlignment="1" applyProtection="1">
      <alignment horizontal="center" vertical="center" wrapText="1"/>
    </xf>
    <xf numFmtId="0" fontId="33" fillId="15" borderId="79" xfId="0" applyFont="1" applyFill="1" applyBorder="1" applyAlignment="1">
      <alignment horizontal="center" vertical="center"/>
    </xf>
    <xf numFmtId="0" fontId="19" fillId="10" borderId="80" xfId="0" applyFont="1" applyFill="1" applyBorder="1" applyAlignment="1" applyProtection="1">
      <alignment horizontal="center" vertical="center" wrapText="1"/>
    </xf>
    <xf numFmtId="0" fontId="19" fillId="15" borderId="77" xfId="0" applyFont="1" applyFill="1" applyBorder="1" applyAlignment="1">
      <alignment horizontal="center" vertical="center"/>
    </xf>
    <xf numFmtId="0" fontId="21" fillId="15" borderId="77" xfId="0" applyFont="1" applyFill="1" applyBorder="1" applyAlignment="1" applyProtection="1">
      <alignment horizontal="center" vertical="center" wrapText="1"/>
    </xf>
    <xf numFmtId="0" fontId="20" fillId="10" borderId="78" xfId="0" applyFont="1" applyFill="1" applyBorder="1" applyAlignment="1" applyProtection="1">
      <alignment horizontal="center" vertical="center" wrapText="1"/>
    </xf>
    <xf numFmtId="0" fontId="21" fillId="15" borderId="78" xfId="0" applyFont="1" applyFill="1" applyBorder="1" applyAlignment="1" applyProtection="1">
      <alignment horizontal="center" vertical="center" wrapText="1"/>
    </xf>
    <xf numFmtId="0" fontId="19" fillId="3" borderId="81" xfId="0" applyFont="1" applyFill="1" applyBorder="1" applyProtection="1"/>
    <xf numFmtId="0" fontId="19" fillId="3" borderId="0" xfId="0" applyFont="1" applyFill="1" applyBorder="1" applyProtection="1"/>
    <xf numFmtId="0" fontId="19" fillId="3" borderId="82" xfId="0" applyFont="1" applyFill="1" applyBorder="1" applyAlignment="1" applyProtection="1">
      <alignment horizontal="center" vertical="center"/>
    </xf>
    <xf numFmtId="0" fontId="32" fillId="15" borderId="40" xfId="0" applyFont="1" applyFill="1" applyBorder="1" applyAlignment="1">
      <alignment horizontal="center" vertical="center" wrapText="1"/>
    </xf>
    <xf numFmtId="0" fontId="0" fillId="3" borderId="56" xfId="0" applyFill="1" applyBorder="1"/>
    <xf numFmtId="0" fontId="0" fillId="3" borderId="57" xfId="0" applyFill="1" applyBorder="1"/>
    <xf numFmtId="0" fontId="0" fillId="3" borderId="58" xfId="0" applyFill="1" applyBorder="1"/>
    <xf numFmtId="0" fontId="32" fillId="15" borderId="85" xfId="0" applyFont="1" applyFill="1" applyBorder="1" applyAlignment="1">
      <alignment horizontal="center" vertical="center"/>
    </xf>
    <xf numFmtId="0" fontId="32" fillId="15" borderId="86" xfId="0" applyFont="1" applyFill="1" applyBorder="1" applyAlignment="1">
      <alignment horizontal="center" vertical="center" wrapText="1"/>
    </xf>
    <xf numFmtId="0" fontId="35" fillId="15" borderId="65" xfId="0" applyFont="1" applyFill="1" applyBorder="1" applyAlignment="1">
      <alignment horizontal="center" vertical="center"/>
    </xf>
    <xf numFmtId="2" fontId="21" fillId="10" borderId="66" xfId="4" applyNumberFormat="1" applyFont="1" applyFill="1" applyBorder="1" applyAlignment="1">
      <alignment horizontal="center" vertical="center" wrapText="1"/>
    </xf>
    <xf numFmtId="9" fontId="23" fillId="10" borderId="66" xfId="0" applyNumberFormat="1" applyFont="1" applyFill="1" applyBorder="1" applyAlignment="1">
      <alignment horizontal="center" vertical="center" wrapText="1"/>
    </xf>
    <xf numFmtId="9" fontId="23" fillId="10" borderId="66" xfId="4" applyNumberFormat="1" applyFont="1" applyFill="1" applyBorder="1" applyAlignment="1">
      <alignment horizontal="center" vertical="center" wrapText="1"/>
    </xf>
    <xf numFmtId="0" fontId="35" fillId="15" borderId="88" xfId="0" applyFont="1" applyFill="1" applyBorder="1" applyAlignment="1">
      <alignment horizontal="center" vertical="center"/>
    </xf>
    <xf numFmtId="0" fontId="32" fillId="5" borderId="32" xfId="0" applyFont="1" applyFill="1" applyBorder="1" applyAlignment="1">
      <alignment horizontal="center" vertical="center" wrapText="1"/>
    </xf>
    <xf numFmtId="0" fontId="32" fillId="5" borderId="36" xfId="0" applyFont="1" applyFill="1" applyBorder="1" applyAlignment="1">
      <alignment horizontal="center" vertical="center"/>
    </xf>
    <xf numFmtId="0" fontId="32" fillId="5" borderId="37" xfId="0" applyFont="1" applyFill="1" applyBorder="1" applyAlignment="1">
      <alignment horizontal="center" vertical="center"/>
    </xf>
    <xf numFmtId="0" fontId="33" fillId="5" borderId="22" xfId="0" applyFont="1" applyFill="1" applyBorder="1" applyAlignment="1">
      <alignment horizontal="center" vertical="center"/>
    </xf>
    <xf numFmtId="0" fontId="33" fillId="5" borderId="24" xfId="0" applyFont="1" applyFill="1" applyBorder="1" applyAlignment="1">
      <alignment horizontal="center" vertical="center"/>
    </xf>
    <xf numFmtId="9" fontId="19" fillId="10" borderId="25" xfId="4" applyFont="1" applyFill="1" applyBorder="1" applyAlignment="1" applyProtection="1">
      <alignment horizontal="center" vertical="center" wrapText="1"/>
    </xf>
    <xf numFmtId="0" fontId="33" fillId="5" borderId="33" xfId="0" applyFont="1" applyFill="1" applyBorder="1" applyAlignment="1">
      <alignment horizontal="center" vertical="center"/>
    </xf>
    <xf numFmtId="0" fontId="0" fillId="3" borderId="28" xfId="0" applyFill="1" applyBorder="1" applyProtection="1"/>
    <xf numFmtId="0" fontId="0" fillId="3" borderId="0" xfId="0" applyFill="1" applyBorder="1" applyProtection="1"/>
    <xf numFmtId="0" fontId="0" fillId="3" borderId="90" xfId="0" applyFill="1" applyBorder="1" applyAlignment="1" applyProtection="1">
      <alignment horizontal="center" vertical="center"/>
    </xf>
    <xf numFmtId="9" fontId="19" fillId="10" borderId="14" xfId="4" applyFont="1" applyFill="1" applyBorder="1" applyAlignment="1" applyProtection="1">
      <alignment horizontal="center" vertical="center" wrapText="1"/>
    </xf>
    <xf numFmtId="0" fontId="27" fillId="10" borderId="0" xfId="1" applyNumberFormat="1" applyFont="1" applyFill="1" applyAlignment="1" applyProtection="1">
      <alignment horizontal="center" vertical="top" wrapText="1"/>
      <protection locked="0"/>
    </xf>
    <xf numFmtId="2" fontId="42" fillId="0" borderId="0" xfId="0" applyNumberFormat="1" applyFont="1" applyAlignment="1">
      <alignment horizontal="center" vertical="center"/>
    </xf>
    <xf numFmtId="0" fontId="32" fillId="16" borderId="32" xfId="0" applyFont="1" applyFill="1" applyBorder="1" applyAlignment="1">
      <alignment horizontal="center" vertical="center" wrapText="1"/>
    </xf>
    <xf numFmtId="0" fontId="32" fillId="16" borderId="94" xfId="0" applyFont="1" applyFill="1" applyBorder="1" applyAlignment="1">
      <alignment horizontal="center" vertical="center"/>
    </xf>
    <xf numFmtId="0" fontId="32" fillId="16" borderId="95" xfId="0" applyFont="1" applyFill="1" applyBorder="1" applyAlignment="1">
      <alignment horizontal="center" vertical="center"/>
    </xf>
    <xf numFmtId="0" fontId="33" fillId="16" borderId="96" xfId="0" applyFont="1" applyFill="1" applyBorder="1" applyAlignment="1">
      <alignment horizontal="center" vertical="center"/>
    </xf>
    <xf numFmtId="0" fontId="33" fillId="16" borderId="98" xfId="0" applyFont="1" applyFill="1" applyBorder="1" applyAlignment="1">
      <alignment horizontal="center" vertical="center"/>
    </xf>
    <xf numFmtId="0" fontId="33" fillId="16" borderId="100" xfId="0" applyFont="1" applyFill="1" applyBorder="1" applyAlignment="1">
      <alignment horizontal="center" vertical="center"/>
    </xf>
    <xf numFmtId="0" fontId="19" fillId="3" borderId="97" xfId="0" applyFont="1" applyFill="1" applyBorder="1" applyAlignment="1" applyProtection="1">
      <alignment horizontal="center" vertical="center" wrapText="1"/>
      <protection locked="0"/>
    </xf>
    <xf numFmtId="9" fontId="19" fillId="3" borderId="99" xfId="4" applyFont="1" applyFill="1" applyBorder="1" applyAlignment="1" applyProtection="1">
      <alignment horizontal="center" vertical="center" wrapText="1"/>
      <protection locked="0"/>
    </xf>
    <xf numFmtId="0" fontId="19" fillId="3" borderId="102" xfId="0" applyFont="1" applyFill="1" applyBorder="1" applyAlignment="1" applyProtection="1">
      <alignment horizontal="center" vertical="center" wrapText="1"/>
      <protection locked="0"/>
    </xf>
    <xf numFmtId="2" fontId="19" fillId="10" borderId="30" xfId="4" applyNumberFormat="1" applyFont="1" applyFill="1" applyBorder="1" applyAlignment="1" applyProtection="1">
      <alignment horizontal="center" vertical="center"/>
    </xf>
    <xf numFmtId="9" fontId="19" fillId="10" borderId="30" xfId="4" applyFont="1" applyFill="1" applyBorder="1" applyAlignment="1" applyProtection="1">
      <alignment horizontal="center" vertical="center"/>
    </xf>
    <xf numFmtId="2" fontId="19" fillId="10" borderId="30" xfId="0" applyNumberFormat="1" applyFont="1" applyFill="1" applyBorder="1" applyAlignment="1" applyProtection="1">
      <alignment horizontal="center" vertical="center"/>
    </xf>
    <xf numFmtId="0" fontId="33" fillId="15" borderId="88" xfId="0" applyFont="1" applyFill="1" applyBorder="1" applyAlignment="1">
      <alignment horizontal="center" vertical="center"/>
    </xf>
    <xf numFmtId="0" fontId="19" fillId="3" borderId="103" xfId="0" applyFont="1" applyFill="1" applyBorder="1" applyAlignment="1">
      <alignment horizontal="center" vertical="center" wrapText="1"/>
    </xf>
    <xf numFmtId="0" fontId="21" fillId="15" borderId="104" xfId="0" applyFont="1" applyFill="1" applyBorder="1" applyAlignment="1" applyProtection="1">
      <alignment horizontal="center" vertical="center" wrapText="1"/>
    </xf>
    <xf numFmtId="0" fontId="5" fillId="3" borderId="49"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5" fillId="3" borderId="0" xfId="0" applyFont="1" applyFill="1" applyAlignment="1">
      <alignment horizontal="center" vertical="center" wrapText="1"/>
    </xf>
    <xf numFmtId="0" fontId="0" fillId="3" borderId="0" xfId="0" applyFill="1" applyAlignment="1">
      <alignment horizontal="center" wrapText="1"/>
    </xf>
    <xf numFmtId="0" fontId="50" fillId="3" borderId="8" xfId="2" applyFont="1" applyFill="1" applyBorder="1" applyAlignment="1">
      <alignment horizontal="center" vertical="center" wrapText="1"/>
    </xf>
    <xf numFmtId="0" fontId="0" fillId="3" borderId="0" xfId="0" applyFill="1" applyBorder="1" applyAlignment="1">
      <alignment horizontal="center" wrapText="1"/>
    </xf>
    <xf numFmtId="0" fontId="0" fillId="3" borderId="57" xfId="0" applyFill="1" applyBorder="1" applyAlignment="1">
      <alignment horizontal="center"/>
    </xf>
    <xf numFmtId="0" fontId="38" fillId="3" borderId="7" xfId="2" applyFont="1" applyFill="1" applyBorder="1" applyAlignment="1">
      <alignment horizontal="center" vertical="center" wrapText="1"/>
    </xf>
    <xf numFmtId="0" fontId="21" fillId="3" borderId="7"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72" xfId="0" applyFont="1" applyFill="1" applyBorder="1" applyAlignment="1">
      <alignment horizontal="center" vertical="center" wrapText="1"/>
    </xf>
    <xf numFmtId="0" fontId="0" fillId="3" borderId="0" xfId="0" applyFill="1" applyAlignment="1">
      <alignment horizontal="center"/>
    </xf>
    <xf numFmtId="0" fontId="49" fillId="3" borderId="8" xfId="2" applyFont="1" applyFill="1" applyBorder="1" applyAlignment="1">
      <alignment horizontal="center" vertical="center" wrapText="1"/>
    </xf>
    <xf numFmtId="0" fontId="50" fillId="3" borderId="7" xfId="2" applyFont="1" applyFill="1" applyBorder="1" applyAlignment="1">
      <alignment horizontal="center" vertical="center" wrapText="1"/>
    </xf>
    <xf numFmtId="0" fontId="19" fillId="3" borderId="101" xfId="0" applyFont="1" applyFill="1" applyBorder="1" applyAlignment="1">
      <alignment horizontal="center" vertical="center" wrapText="1"/>
    </xf>
    <xf numFmtId="0" fontId="19" fillId="3" borderId="70" xfId="0" applyFont="1" applyFill="1" applyBorder="1" applyAlignment="1" applyProtection="1">
      <alignment horizontal="center" vertical="center" wrapText="1"/>
      <protection locked="0"/>
    </xf>
    <xf numFmtId="9" fontId="20" fillId="10" borderId="25" xfId="0" applyNumberFormat="1" applyFont="1" applyFill="1" applyBorder="1" applyAlignment="1" applyProtection="1">
      <alignment horizontal="center" vertical="center" wrapText="1"/>
    </xf>
    <xf numFmtId="0" fontId="19" fillId="10" borderId="77" xfId="0" applyFont="1" applyFill="1" applyBorder="1" applyAlignment="1">
      <alignment horizontal="center" vertical="center" wrapText="1"/>
    </xf>
    <xf numFmtId="0" fontId="19" fillId="10" borderId="78" xfId="0" applyFont="1" applyFill="1" applyBorder="1" applyAlignment="1">
      <alignment horizontal="center" vertical="center" wrapText="1"/>
    </xf>
    <xf numFmtId="0" fontId="19" fillId="10" borderId="80" xfId="0" applyFont="1" applyFill="1" applyBorder="1" applyAlignment="1">
      <alignment horizontal="center" vertical="center" wrapText="1"/>
    </xf>
    <xf numFmtId="2" fontId="19" fillId="10" borderId="77" xfId="0" applyNumberFormat="1" applyFont="1" applyFill="1" applyBorder="1" applyAlignment="1">
      <alignment horizontal="center" vertical="center"/>
    </xf>
    <xf numFmtId="0" fontId="20" fillId="3" borderId="35" xfId="0" applyFont="1" applyFill="1" applyBorder="1" applyAlignment="1" applyProtection="1">
      <alignment horizontal="center" vertical="center" wrapText="1"/>
      <protection locked="0"/>
    </xf>
    <xf numFmtId="0" fontId="46" fillId="3" borderId="7" xfId="0" applyFont="1" applyFill="1" applyBorder="1" applyAlignment="1">
      <alignment horizontal="center" vertical="center" wrapText="1"/>
    </xf>
    <xf numFmtId="0" fontId="33" fillId="5" borderId="108" xfId="0" applyFont="1" applyFill="1" applyBorder="1" applyAlignment="1">
      <alignment horizontal="center" vertical="center"/>
    </xf>
    <xf numFmtId="0" fontId="19" fillId="3" borderId="109" xfId="0" applyFont="1" applyFill="1" applyBorder="1" applyAlignment="1">
      <alignment horizontal="center" vertical="center" wrapText="1"/>
    </xf>
    <xf numFmtId="0" fontId="19" fillId="3" borderId="110" xfId="0" applyFont="1" applyFill="1" applyBorder="1" applyAlignment="1" applyProtection="1">
      <alignment horizontal="center" vertical="center" wrapText="1"/>
      <protection locked="0"/>
    </xf>
    <xf numFmtId="9" fontId="42" fillId="0" borderId="0" xfId="0" applyNumberFormat="1" applyFont="1" applyFill="1" applyAlignment="1">
      <alignment horizontal="center" vertical="center"/>
    </xf>
    <xf numFmtId="0" fontId="21" fillId="17" borderId="0" xfId="1" applyFont="1" applyFill="1">
      <alignment vertical="top" wrapText="1"/>
    </xf>
    <xf numFmtId="0" fontId="54" fillId="3" borderId="75" xfId="0" applyFont="1" applyFill="1" applyBorder="1" applyAlignment="1" applyProtection="1">
      <alignment horizontal="center" vertical="center" wrapText="1"/>
      <protection locked="0"/>
    </xf>
    <xf numFmtId="0" fontId="46" fillId="0" borderId="7" xfId="0" applyFont="1" applyFill="1" applyBorder="1" applyAlignment="1">
      <alignment horizontal="center" vertical="center" wrapText="1"/>
    </xf>
    <xf numFmtId="0" fontId="19" fillId="0" borderId="103" xfId="0" applyFont="1" applyFill="1" applyBorder="1" applyAlignment="1">
      <alignment horizontal="center" vertical="center" wrapText="1"/>
    </xf>
    <xf numFmtId="0" fontId="20" fillId="3" borderId="46" xfId="0" applyFont="1" applyFill="1" applyBorder="1" applyAlignment="1">
      <alignment horizontal="center" vertical="center" wrapText="1"/>
    </xf>
    <xf numFmtId="9" fontId="55" fillId="3" borderId="0" xfId="0" applyNumberFormat="1" applyFont="1" applyFill="1" applyAlignment="1">
      <alignment horizontal="center" vertical="center"/>
    </xf>
    <xf numFmtId="0" fontId="58" fillId="3" borderId="7" xfId="0" applyFont="1" applyFill="1" applyBorder="1" applyAlignment="1">
      <alignment horizontal="center" vertical="center" wrapText="1"/>
    </xf>
    <xf numFmtId="0" fontId="21" fillId="3" borderId="0" xfId="1" applyFont="1" applyFill="1" applyAlignment="1">
      <alignment vertical="top" wrapText="1"/>
    </xf>
    <xf numFmtId="0" fontId="19" fillId="3" borderId="7" xfId="0" applyFont="1" applyFill="1" applyBorder="1" applyAlignment="1" applyProtection="1">
      <alignment horizontal="center" vertical="center" wrapText="1"/>
      <protection locked="0"/>
    </xf>
    <xf numFmtId="0" fontId="19" fillId="3" borderId="66" xfId="0"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19" fillId="0" borderId="46" xfId="0" applyFont="1" applyBorder="1" applyAlignment="1">
      <alignment horizontal="center" vertical="center"/>
    </xf>
    <xf numFmtId="0" fontId="6" fillId="8" borderId="1" xfId="0" applyFont="1" applyFill="1" applyBorder="1" applyAlignment="1" applyProtection="1">
      <alignment horizontal="left" vertical="center" wrapText="1"/>
    </xf>
    <xf numFmtId="0" fontId="4" fillId="2" borderId="1" xfId="0" applyFont="1" applyFill="1" applyBorder="1" applyAlignment="1" applyProtection="1">
      <alignment horizontal="center" vertical="center" wrapText="1"/>
    </xf>
    <xf numFmtId="0" fontId="6" fillId="8" borderId="1" xfId="0" applyFont="1" applyFill="1" applyBorder="1" applyAlignment="1" applyProtection="1">
      <alignment horizontal="left" vertical="top" wrapText="1"/>
    </xf>
    <xf numFmtId="0" fontId="4" fillId="2" borderId="1" xfId="0" applyFont="1" applyFill="1" applyBorder="1" applyAlignment="1" applyProtection="1">
      <alignment horizontal="left" vertical="center" wrapText="1"/>
    </xf>
    <xf numFmtId="0" fontId="5" fillId="4" borderId="1" xfId="0" applyFont="1" applyFill="1" applyBorder="1" applyAlignment="1" applyProtection="1">
      <alignment horizontal="center" vertical="center" wrapText="1"/>
      <protection locked="0"/>
    </xf>
    <xf numFmtId="0" fontId="21" fillId="0" borderId="0" xfId="1" applyFont="1" applyAlignment="1">
      <alignment horizontal="center" vertical="center"/>
    </xf>
    <xf numFmtId="0" fontId="21" fillId="3" borderId="0" xfId="1" applyFont="1" applyFill="1" applyAlignment="1">
      <alignment vertical="top" wrapText="1"/>
    </xf>
    <xf numFmtId="0" fontId="21" fillId="3" borderId="0" xfId="1" applyFont="1" applyFill="1" applyAlignment="1">
      <alignment horizontal="left" vertical="top" wrapText="1"/>
    </xf>
    <xf numFmtId="0" fontId="21" fillId="3" borderId="0" xfId="1" applyFont="1" applyFill="1" applyBorder="1" applyAlignment="1">
      <alignment horizontal="left" vertical="top" wrapText="1"/>
    </xf>
    <xf numFmtId="0" fontId="28" fillId="3" borderId="0" xfId="1" applyFont="1" applyFill="1" applyBorder="1" applyAlignment="1">
      <alignment horizontal="left" vertical="top" wrapText="1"/>
    </xf>
    <xf numFmtId="0" fontId="27" fillId="3" borderId="0" xfId="1" applyFont="1" applyFill="1" applyBorder="1" applyAlignment="1">
      <alignment horizontal="left" vertical="top" wrapText="1"/>
    </xf>
    <xf numFmtId="0" fontId="26" fillId="11" borderId="15" xfId="0" applyFont="1" applyFill="1" applyBorder="1" applyAlignment="1">
      <alignment horizontal="center" vertical="center"/>
    </xf>
    <xf numFmtId="0" fontId="26" fillId="11" borderId="16" xfId="0" applyFont="1" applyFill="1" applyBorder="1" applyAlignment="1">
      <alignment horizontal="center" vertical="center"/>
    </xf>
    <xf numFmtId="0" fontId="26" fillId="11" borderId="17" xfId="0" applyFont="1" applyFill="1" applyBorder="1" applyAlignment="1">
      <alignment horizontal="center" vertical="center"/>
    </xf>
    <xf numFmtId="0" fontId="26" fillId="15" borderId="59" xfId="0" applyFont="1" applyFill="1" applyBorder="1" applyAlignment="1">
      <alignment horizontal="center" vertical="center"/>
    </xf>
    <xf numFmtId="0" fontId="26" fillId="15" borderId="20" xfId="0" applyFont="1" applyFill="1" applyBorder="1" applyAlignment="1">
      <alignment horizontal="center" vertical="center"/>
    </xf>
    <xf numFmtId="0" fontId="26" fillId="15" borderId="60" xfId="0" applyFont="1" applyFill="1" applyBorder="1" applyAlignment="1">
      <alignment horizontal="center" vertical="center"/>
    </xf>
    <xf numFmtId="0" fontId="21" fillId="3" borderId="111" xfId="0" applyFont="1" applyFill="1" applyBorder="1" applyAlignment="1" applyProtection="1">
      <alignment horizontal="center" vertical="center" wrapText="1"/>
      <protection locked="0"/>
    </xf>
    <xf numFmtId="0" fontId="21" fillId="3" borderId="112" xfId="0" applyFont="1" applyFill="1" applyBorder="1" applyAlignment="1" applyProtection="1">
      <alignment horizontal="center" vertical="center" wrapText="1"/>
      <protection locked="0"/>
    </xf>
    <xf numFmtId="0" fontId="21" fillId="3" borderId="113" xfId="0" applyFont="1" applyFill="1" applyBorder="1" applyAlignment="1" applyProtection="1">
      <alignment horizontal="center" vertical="center" wrapText="1"/>
      <protection locked="0"/>
    </xf>
    <xf numFmtId="0" fontId="19" fillId="3" borderId="103" xfId="0" applyFont="1" applyFill="1" applyBorder="1" applyAlignment="1" applyProtection="1">
      <alignment horizontal="center" vertical="center" wrapText="1"/>
      <protection locked="0"/>
    </xf>
    <xf numFmtId="0" fontId="19" fillId="3" borderId="106" xfId="0" applyFont="1" applyFill="1" applyBorder="1" applyAlignment="1" applyProtection="1">
      <alignment horizontal="center" vertical="center" wrapText="1"/>
      <protection locked="0"/>
    </xf>
    <xf numFmtId="0" fontId="19" fillId="3" borderId="107" xfId="0" applyFont="1" applyFill="1" applyBorder="1" applyAlignment="1" applyProtection="1">
      <alignment horizontal="center" vertical="center" wrapText="1"/>
      <protection locked="0"/>
    </xf>
    <xf numFmtId="0" fontId="26" fillId="15" borderId="56" xfId="0" applyFont="1" applyFill="1" applyBorder="1" applyAlignment="1">
      <alignment horizontal="center" vertical="center"/>
    </xf>
    <xf numFmtId="0" fontId="26" fillId="15" borderId="57" xfId="0" applyFont="1" applyFill="1" applyBorder="1" applyAlignment="1">
      <alignment horizontal="center" vertical="center"/>
    </xf>
    <xf numFmtId="0" fontId="26" fillId="15" borderId="58" xfId="0" applyFont="1" applyFill="1" applyBorder="1" applyAlignment="1">
      <alignment horizontal="center" vertical="center"/>
    </xf>
    <xf numFmtId="0" fontId="21" fillId="3" borderId="7" xfId="0" applyFont="1" applyFill="1" applyBorder="1" applyAlignment="1" applyProtection="1">
      <alignment horizontal="center" vertical="center" wrapText="1"/>
      <protection locked="0"/>
    </xf>
    <xf numFmtId="0" fontId="21" fillId="3" borderId="27" xfId="0" applyFont="1" applyFill="1" applyBorder="1" applyAlignment="1" applyProtection="1">
      <alignment horizontal="center" vertical="center" wrapText="1"/>
      <protection locked="0"/>
    </xf>
    <xf numFmtId="0" fontId="19" fillId="3" borderId="72" xfId="0" applyFont="1" applyFill="1" applyBorder="1" applyAlignment="1" applyProtection="1">
      <alignment horizontal="left" vertical="center" wrapText="1"/>
      <protection locked="0"/>
    </xf>
    <xf numFmtId="0" fontId="19" fillId="3" borderId="103" xfId="0" applyFont="1" applyFill="1" applyBorder="1" applyAlignment="1" applyProtection="1">
      <alignment horizontal="left" vertical="center" wrapText="1"/>
      <protection locked="0"/>
    </xf>
    <xf numFmtId="0" fontId="19" fillId="3" borderId="29" xfId="0" applyFont="1" applyFill="1" applyBorder="1" applyAlignment="1" applyProtection="1">
      <alignment horizontal="center" vertical="center" wrapText="1"/>
      <protection locked="0"/>
    </xf>
    <xf numFmtId="0" fontId="19" fillId="3" borderId="0" xfId="0" applyFont="1" applyFill="1" applyBorder="1" applyAlignment="1" applyProtection="1">
      <alignment horizontal="center" vertical="center" wrapText="1"/>
      <protection locked="0"/>
    </xf>
    <xf numFmtId="0" fontId="19" fillId="3" borderId="105" xfId="0" applyFont="1" applyFill="1" applyBorder="1" applyAlignment="1" applyProtection="1">
      <alignment horizontal="center" vertical="center" wrapText="1"/>
      <protection locked="0"/>
    </xf>
    <xf numFmtId="9" fontId="19" fillId="10" borderId="31" xfId="0" applyNumberFormat="1" applyFont="1" applyFill="1" applyBorder="1" applyAlignment="1" applyProtection="1">
      <alignment horizontal="center" vertical="center" wrapText="1"/>
    </xf>
    <xf numFmtId="9" fontId="19" fillId="10" borderId="47" xfId="0" applyNumberFormat="1" applyFont="1" applyFill="1" applyBorder="1" applyAlignment="1" applyProtection="1">
      <alignment horizontal="center" vertical="center" wrapText="1"/>
    </xf>
    <xf numFmtId="9" fontId="19" fillId="10" borderId="87" xfId="0" applyNumberFormat="1" applyFont="1" applyFill="1" applyBorder="1" applyAlignment="1" applyProtection="1">
      <alignment horizontal="center" vertical="center" wrapText="1"/>
    </xf>
    <xf numFmtId="0" fontId="26" fillId="15" borderId="83" xfId="0" applyFont="1" applyFill="1" applyBorder="1" applyAlignment="1">
      <alignment horizontal="center" vertical="center" wrapText="1"/>
    </xf>
    <xf numFmtId="0" fontId="26" fillId="15" borderId="4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19" fillId="3" borderId="7" xfId="0" applyFont="1" applyFill="1" applyBorder="1" applyAlignment="1" applyProtection="1">
      <alignment horizontal="center" vertical="center" wrapText="1"/>
      <protection locked="0"/>
    </xf>
    <xf numFmtId="0" fontId="19" fillId="3" borderId="66" xfId="0" applyFont="1" applyFill="1" applyBorder="1" applyAlignment="1" applyProtection="1">
      <alignment horizontal="center" vertical="center" wrapText="1"/>
      <protection locked="0"/>
    </xf>
    <xf numFmtId="0" fontId="21" fillId="3" borderId="72" xfId="0" applyFont="1" applyFill="1" applyBorder="1" applyAlignment="1" applyProtection="1">
      <alignment horizontal="left" vertical="center" wrapText="1"/>
      <protection locked="0"/>
    </xf>
    <xf numFmtId="0" fontId="21" fillId="3" borderId="89" xfId="0" applyFont="1" applyFill="1" applyBorder="1" applyAlignment="1" applyProtection="1">
      <alignment horizontal="left" vertical="center" wrapText="1"/>
      <protection locked="0"/>
    </xf>
    <xf numFmtId="0" fontId="21" fillId="3" borderId="66" xfId="0" applyFont="1" applyFill="1" applyBorder="1" applyAlignment="1" applyProtection="1">
      <alignment horizontal="center" vertical="center" wrapText="1"/>
      <protection locked="0"/>
    </xf>
    <xf numFmtId="0" fontId="19" fillId="3" borderId="27" xfId="0" applyFont="1" applyFill="1" applyBorder="1" applyAlignment="1" applyProtection="1">
      <alignment horizontal="center" vertical="center" wrapText="1"/>
      <protection locked="0"/>
    </xf>
    <xf numFmtId="0" fontId="19" fillId="3" borderId="47" xfId="0" applyFont="1" applyFill="1" applyBorder="1" applyAlignment="1" applyProtection="1">
      <alignment horizontal="center" vertical="center" wrapText="1"/>
      <protection locked="0"/>
    </xf>
    <xf numFmtId="0" fontId="19" fillId="3" borderId="87" xfId="0" applyFont="1" applyFill="1" applyBorder="1" applyAlignment="1" applyProtection="1">
      <alignment horizontal="center" vertical="center" wrapText="1"/>
      <protection locked="0"/>
    </xf>
    <xf numFmtId="0" fontId="26" fillId="5" borderId="19" xfId="0" applyFont="1" applyFill="1" applyBorder="1" applyAlignment="1">
      <alignment horizontal="center" vertical="center"/>
    </xf>
    <xf numFmtId="0" fontId="26" fillId="5" borderId="20" xfId="0" applyFont="1" applyFill="1" applyBorder="1" applyAlignment="1">
      <alignment horizontal="center" vertical="center"/>
    </xf>
    <xf numFmtId="0" fontId="26" fillId="5" borderId="21" xfId="0" applyFont="1" applyFill="1" applyBorder="1" applyAlignment="1">
      <alignment horizontal="center" vertical="center"/>
    </xf>
    <xf numFmtId="0" fontId="47" fillId="16" borderId="46" xfId="0" applyFont="1" applyFill="1" applyBorder="1" applyAlignment="1">
      <alignment horizontal="center" vertical="center"/>
    </xf>
    <xf numFmtId="0" fontId="43" fillId="12" borderId="39" xfId="0" applyFont="1" applyFill="1" applyBorder="1" applyAlignment="1">
      <alignment horizontal="left" vertical="center" wrapText="1" indent="2"/>
    </xf>
    <xf numFmtId="0" fontId="43" fillId="12" borderId="43" xfId="0" applyFont="1" applyFill="1" applyBorder="1" applyAlignment="1">
      <alignment horizontal="left" vertical="center" wrapText="1" indent="2"/>
    </xf>
    <xf numFmtId="0" fontId="43" fillId="12" borderId="44" xfId="0" applyFont="1" applyFill="1" applyBorder="1" applyAlignment="1">
      <alignment horizontal="left" vertical="center" wrapText="1" indent="2"/>
    </xf>
    <xf numFmtId="0" fontId="19" fillId="0" borderId="45" xfId="0" applyFont="1" applyBorder="1" applyAlignment="1">
      <alignment horizontal="center" vertical="center"/>
    </xf>
    <xf numFmtId="0" fontId="19" fillId="0" borderId="0" xfId="0" applyFont="1" applyAlignment="1">
      <alignment horizontal="center" vertical="center"/>
    </xf>
    <xf numFmtId="0" fontId="19" fillId="0" borderId="46" xfId="0" applyFont="1" applyBorder="1" applyAlignment="1">
      <alignment horizontal="center" vertical="center"/>
    </xf>
    <xf numFmtId="0" fontId="26" fillId="16" borderId="91" xfId="0" applyFont="1" applyFill="1" applyBorder="1" applyAlignment="1">
      <alignment horizontal="center" vertical="center"/>
    </xf>
    <xf numFmtId="0" fontId="26" fillId="16" borderId="92" xfId="0" applyFont="1" applyFill="1" applyBorder="1" applyAlignment="1">
      <alignment horizontal="center" vertical="center"/>
    </xf>
    <xf numFmtId="0" fontId="26" fillId="16" borderId="93" xfId="0" applyFont="1" applyFill="1" applyBorder="1" applyAlignment="1">
      <alignment horizontal="center" vertical="center"/>
    </xf>
    <xf numFmtId="0" fontId="6" fillId="8" borderId="1" xfId="0" applyFont="1" applyFill="1" applyBorder="1" applyAlignment="1" applyProtection="1">
      <alignment horizontal="left" vertical="center" wrapText="1"/>
    </xf>
    <xf numFmtId="0" fontId="7" fillId="7"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6" fillId="8" borderId="1" xfId="0" applyFont="1" applyFill="1" applyBorder="1" applyAlignment="1" applyProtection="1">
      <alignment horizontal="left" vertical="top" wrapText="1"/>
    </xf>
    <xf numFmtId="1" fontId="5" fillId="4" borderId="1" xfId="0" applyNumberFormat="1"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5" fillId="4" borderId="3" xfId="0" applyFont="1" applyFill="1" applyBorder="1" applyAlignment="1" applyProtection="1">
      <alignment horizontal="left" vertical="top" wrapText="1"/>
      <protection locked="0"/>
    </xf>
    <xf numFmtId="0" fontId="5" fillId="4" borderId="4" xfId="0" applyFont="1" applyFill="1" applyBorder="1" applyAlignment="1" applyProtection="1">
      <alignment horizontal="left" vertical="top"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xf>
    <xf numFmtId="0" fontId="4" fillId="2" borderId="1" xfId="0" applyFont="1" applyFill="1" applyBorder="1" applyAlignment="1" applyProtection="1">
      <alignment horizontal="left" vertical="top" wrapText="1"/>
    </xf>
    <xf numFmtId="0" fontId="5" fillId="4" borderId="1" xfId="0" applyFont="1" applyFill="1" applyBorder="1" applyAlignment="1" applyProtection="1">
      <alignment horizontal="center" vertical="center" wrapText="1"/>
      <protection locked="0"/>
    </xf>
    <xf numFmtId="0" fontId="3" fillId="6" borderId="6" xfId="0" applyFont="1" applyFill="1" applyBorder="1" applyAlignment="1">
      <alignment horizontal="center"/>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7" fillId="7"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top" wrapText="1"/>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protection locked="0"/>
    </xf>
    <xf numFmtId="0" fontId="5" fillId="4" borderId="3" xfId="0" applyFont="1" applyFill="1" applyBorder="1" applyAlignment="1" applyProtection="1">
      <alignment horizontal="center"/>
      <protection locked="0"/>
    </xf>
    <xf numFmtId="0" fontId="5" fillId="4" borderId="4" xfId="0" applyFont="1" applyFill="1" applyBorder="1" applyAlignment="1" applyProtection="1">
      <alignment horizontal="center"/>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cellXfs>
  <cellStyles count="5">
    <cellStyle name="Heading 1 2" xfId="3" xr:uid="{D1FF4C71-CB72-472E-99DE-12B19BB254D3}"/>
    <cellStyle name="Hyperlink" xfId="2" builtinId="8"/>
    <cellStyle name="Normal" xfId="0" builtinId="0"/>
    <cellStyle name="Normal 2" xfId="1" xr:uid="{E325C22C-3FAE-432F-B045-1F03CDA32D39}"/>
    <cellStyle name="Percent" xfId="4" builtinId="5"/>
  </cellStyles>
  <dxfs count="31">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ED7461"/>
      <color rgb="FFF5A9A1"/>
      <color rgb="FFFFFFCC"/>
      <color rgb="FFFFCCCC"/>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Total Number and Percent of Times that the Outbreak Plan was Active or Initiated by STD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DB7-4978-8786-58C40F09645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DB7-4978-8786-58C40F09645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DB7-4978-8786-58C40F09645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en-US"/>
              </a:p>
            </c:txPr>
            <c:showLegendKey val="0"/>
            <c:showVal val="1"/>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C_Outbreak!$C$6:$C$9</c15:sqref>
                  </c15:fullRef>
                </c:ext>
              </c:extLst>
              <c:f>C_Outbreak!$C$6:$C$8</c:f>
              <c:strCache>
                <c:ptCount val="3"/>
                <c:pt idx="0">
                  <c:v>Total number of times that the outbreak plan was active or initiated for syphilis by the project area in the reporting period</c:v>
                </c:pt>
                <c:pt idx="1">
                  <c:v>Total number of times that the outbreak plan was active or initiated for GC in the reporting period</c:v>
                </c:pt>
                <c:pt idx="2">
                  <c:v>Total number of times that the outbreak plan was active or initiated for another STD in the reporting period</c:v>
                </c:pt>
              </c:strCache>
            </c:strRef>
          </c:cat>
          <c:val>
            <c:numRef>
              <c:extLst>
                <c:ext xmlns:c15="http://schemas.microsoft.com/office/drawing/2012/chart" uri="{02D57815-91ED-43cb-92C2-25804820EDAC}">
                  <c15:fullRef>
                    <c15:sqref>C_Outbreak!$D$6:$D$9</c15:sqref>
                  </c15:fullRef>
                </c:ext>
              </c:extLst>
              <c:f>C_Outbreak!$D$6:$D$8</c:f>
              <c:numCache>
                <c:formatCode>General</c:formatCode>
                <c:ptCount val="3"/>
              </c:numCache>
            </c:numRef>
          </c:val>
          <c:extLst>
            <c:ext xmlns:c15="http://schemas.microsoft.com/office/drawing/2012/chart" uri="{02D57815-91ED-43cb-92C2-25804820EDAC}">
              <c15:categoryFilterExceptions>
                <c15:categoryFilterException>
                  <c15:sqref>C_Outbreak!$D$9</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8-CDB7-4978-8786-58C40F09645F}"/>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layout>
        <c:manualLayout>
          <c:xMode val="edge"/>
          <c:yMode val="edge"/>
          <c:x val="0.64285727676900317"/>
          <c:y val="0.19065326985507045"/>
          <c:w val="0.35714272323099677"/>
          <c:h val="0.758782507484872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US" sz="1400" b="1" i="0" u="none" strike="noStrike" baseline="0">
                <a:solidFill>
                  <a:sysClr val="windowText" lastClr="000000">
                    <a:lumMod val="65000"/>
                    <a:lumOff val="35000"/>
                  </a:sysClr>
                </a:solidFill>
                <a:latin typeface="Century Gothic" panose="020B0502020202020204" pitchFamily="34" charset="0"/>
              </a:rPr>
              <a:t>Total Number and Percent of Early Syphilis Cases Treated with BPG or Doxycycline</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spPr>
            <a:solidFill>
              <a:schemeClr val="accent3"/>
            </a:solidFill>
            <a:ln w="28575">
              <a:solidFill>
                <a:schemeClr val="bg1"/>
              </a:solidFill>
            </a:ln>
          </c:spPr>
          <c:dPt>
            <c:idx val="0"/>
            <c:bubble3D val="0"/>
            <c:spPr>
              <a:solidFill>
                <a:schemeClr val="accent5"/>
              </a:solidFill>
              <a:ln w="28575">
                <a:solidFill>
                  <a:schemeClr val="bg1"/>
                </a:solidFill>
              </a:ln>
              <a:effectLst/>
            </c:spPr>
            <c:extLst>
              <c:ext xmlns:c16="http://schemas.microsoft.com/office/drawing/2014/chart" uri="{C3380CC4-5D6E-409C-BE32-E72D297353CC}">
                <c16:uniqueId val="{00000001-9195-4A71-BE0A-A88BF3866D9D}"/>
              </c:ext>
            </c:extLst>
          </c:dPt>
          <c:dPt>
            <c:idx val="1"/>
            <c:bubble3D val="0"/>
            <c:spPr>
              <a:solidFill>
                <a:schemeClr val="accent3"/>
              </a:solidFill>
              <a:ln w="28575">
                <a:solidFill>
                  <a:schemeClr val="bg1"/>
                </a:solidFill>
              </a:ln>
              <a:effectLst/>
            </c:spPr>
            <c:extLst>
              <c:ext xmlns:c16="http://schemas.microsoft.com/office/drawing/2014/chart" uri="{C3380CC4-5D6E-409C-BE32-E72D297353CC}">
                <c16:uniqueId val="{00000000-9195-4A71-BE0A-A88BF3866D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bg1"/>
                    </a:solidFill>
                    <a:latin typeface="Century Gothic" panose="020B0502020202020204" pitchFamily="34" charset="0"/>
                    <a:ea typeface="+mn-ea"/>
                    <a:cs typeface="+mn-cs"/>
                  </a:defRPr>
                </a:pPr>
                <a:endParaRPr lang="en-US"/>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F_Treatment!$C$12:$C$14</c15:sqref>
                  </c15:fullRef>
                </c:ext>
              </c:extLst>
              <c:f>F_Treatment!$C$13:$C$14</c:f>
              <c:strCache>
                <c:ptCount val="2"/>
                <c:pt idx="0">
                  <c:v>Total number of early syphilis cases documented as having been prescribed/received BPG within 14 days of date of specimen collection</c:v>
                </c:pt>
                <c:pt idx="1">
                  <c:v>(New) Total number of early syphilis cases documented as having been prescribed/received treatment with Doxycycline within 14 days of specimen collection</c:v>
                </c:pt>
              </c:strCache>
            </c:strRef>
          </c:cat>
          <c:val>
            <c:numRef>
              <c:extLst>
                <c:ext xmlns:c15="http://schemas.microsoft.com/office/drawing/2012/chart" uri="{02D57815-91ED-43cb-92C2-25804820EDAC}">
                  <c15:fullRef>
                    <c15:sqref>F_Treatment!$D$12:$D$14</c15:sqref>
                  </c15:fullRef>
                </c:ext>
              </c:extLst>
              <c:f>F_Treatment!$D$13:$D$14</c:f>
              <c:numCache>
                <c:formatCode>General</c:formatCode>
                <c:ptCount val="2"/>
              </c:numCache>
            </c:numRef>
          </c:val>
          <c:extLst>
            <c:ext xmlns:c15="http://schemas.microsoft.com/office/drawing/2012/chart" uri="{02D57815-91ED-43cb-92C2-25804820EDAC}">
              <c15:categoryFilterExceptions/>
            </c:ext>
            <c:ext xmlns:c16="http://schemas.microsoft.com/office/drawing/2014/chart" uri="{C3380CC4-5D6E-409C-BE32-E72D297353CC}">
              <c16:uniqueId val="{00000000-9157-4161-AA41-1F9640147B86}"/>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US" sz="1400" b="1" i="0" u="none" strike="noStrike" baseline="0">
                <a:solidFill>
                  <a:sysClr val="windowText" lastClr="000000">
                    <a:lumMod val="65000"/>
                    <a:lumOff val="35000"/>
                  </a:sysClr>
                </a:solidFill>
                <a:latin typeface="Century Gothic" panose="020B0502020202020204" pitchFamily="34" charset="0"/>
              </a:rPr>
              <a:t> Total Number of Priority Medical Providers, including those Administering DoxyPEP</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bg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'D_Syphilis DII'!$C$24:$C$25</c:f>
              <c:strCache>
                <c:ptCount val="2"/>
                <c:pt idx="0">
                  <c:v>Total number of Priority Medical Practices (STD clinic/Non-STD Clinic) identified in jurisdiction</c:v>
                </c:pt>
                <c:pt idx="1">
                  <c:v>Total number of Priority Medical Practices (STD clinic/Non-STD Clinic) identified in jurisdiction that provide DoxyPEP to patients</c:v>
                </c:pt>
              </c:strCache>
            </c:strRef>
          </c:cat>
          <c:val>
            <c:numRef>
              <c:f>'D_Syphilis DII'!$D$24:$D$25</c:f>
              <c:numCache>
                <c:formatCode>General</c:formatCode>
                <c:ptCount val="2"/>
              </c:numCache>
            </c:numRef>
          </c:val>
          <c:extLst>
            <c:ext xmlns:c16="http://schemas.microsoft.com/office/drawing/2014/chart" uri="{C3380CC4-5D6E-409C-BE32-E72D297353CC}">
              <c16:uniqueId val="{00000000-0A3E-4E5E-8C7A-702D7C33E39C}"/>
            </c:ext>
          </c:extLst>
        </c:ser>
        <c:dLbls>
          <c:dLblPos val="inEnd"/>
          <c:showLegendKey val="0"/>
          <c:showVal val="1"/>
          <c:showCatName val="0"/>
          <c:showSerName val="0"/>
          <c:showPercent val="0"/>
          <c:showBubbleSize val="0"/>
        </c:dLbls>
        <c:gapWidth val="6"/>
        <c:axId val="616620144"/>
        <c:axId val="1322031087"/>
        <c:extLst>
          <c:ext xmlns:c15="http://schemas.microsoft.com/office/drawing/2012/chart" uri="{02D57815-91ED-43cb-92C2-25804820EDAC}">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'D_Syphilis DII'!$C$24:$C$25</c15:sqref>
                        </c15:formulaRef>
                      </c:ext>
                    </c:extLst>
                    <c:strCache>
                      <c:ptCount val="2"/>
                      <c:pt idx="0">
                        <c:v>Total number of Priority Medical Practices (STD clinic/Non-STD Clinic) identified in jurisdiction</c:v>
                      </c:pt>
                      <c:pt idx="1">
                        <c:v>Total number of Priority Medical Practices (STD clinic/Non-STD Clinic) identified in jurisdiction that provide DoxyPEP to patients</c:v>
                      </c:pt>
                    </c:strCache>
                  </c:strRef>
                </c:cat>
                <c:val>
                  <c:numRef>
                    <c:extLst>
                      <c:ext uri="{02D57815-91ED-43cb-92C2-25804820EDAC}">
                        <c15:formulaRef>
                          <c15:sqref>'D_Syphilis DII'!$E$24:$E$25</c15:sqref>
                        </c15:formulaRef>
                      </c:ext>
                    </c:extLst>
                    <c:numCache>
                      <c:formatCode>General</c:formatCode>
                      <c:ptCount val="2"/>
                    </c:numCache>
                  </c:numRef>
                </c:val>
                <c:extLst>
                  <c:ext xmlns:c16="http://schemas.microsoft.com/office/drawing/2014/chart" uri="{C3380CC4-5D6E-409C-BE32-E72D297353CC}">
                    <c16:uniqueId val="{00000001-0A3E-4E5E-8C7A-702D7C33E39C}"/>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'D_Syphilis DII'!$C$24:$C$25</c15:sqref>
                        </c15:formulaRef>
                      </c:ext>
                    </c:extLst>
                    <c:strCache>
                      <c:ptCount val="2"/>
                      <c:pt idx="0">
                        <c:v>Total number of Priority Medical Practices (STD clinic/Non-STD Clinic) identified in jurisdiction</c:v>
                      </c:pt>
                      <c:pt idx="1">
                        <c:v>Total number of Priority Medical Practices (STD clinic/Non-STD Clinic) identified in jurisdiction that provide DoxyPEP to patients</c:v>
                      </c:pt>
                    </c:strCache>
                  </c:strRef>
                </c:cat>
                <c:val>
                  <c:numRef>
                    <c:extLst xmlns:c15="http://schemas.microsoft.com/office/drawing/2012/chart">
                      <c:ext xmlns:c15="http://schemas.microsoft.com/office/drawing/2012/chart" uri="{02D57815-91ED-43cb-92C2-25804820EDAC}">
                        <c15:formulaRef>
                          <c15:sqref>'D_Syphilis DII'!$F$24:$F$25</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2-0A3E-4E5E-8C7A-702D7C33E39C}"/>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'D_Syphilis DII'!$C$24:$C$25</c15:sqref>
                        </c15:formulaRef>
                      </c:ext>
                    </c:extLst>
                    <c:strCache>
                      <c:ptCount val="2"/>
                      <c:pt idx="0">
                        <c:v>Total number of Priority Medical Practices (STD clinic/Non-STD Clinic) identified in jurisdiction</c:v>
                      </c:pt>
                      <c:pt idx="1">
                        <c:v>Total number of Priority Medical Practices (STD clinic/Non-STD Clinic) identified in jurisdiction that provide DoxyPEP to patients</c:v>
                      </c:pt>
                    </c:strCache>
                  </c:strRef>
                </c:cat>
                <c:val>
                  <c:numRef>
                    <c:extLst xmlns:c15="http://schemas.microsoft.com/office/drawing/2012/chart">
                      <c:ext xmlns:c15="http://schemas.microsoft.com/office/drawing/2012/chart" uri="{02D57815-91ED-43cb-92C2-25804820EDAC}">
                        <c15:formulaRef>
                          <c15:sqref>'D_Syphilis DII'!$G$24:$G$25</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3-0A3E-4E5E-8C7A-702D7C33E39C}"/>
                  </c:ext>
                </c:extLst>
              </c15:ser>
            </c15:filteredBarSeries>
            <c15:filteredBarSeries>
              <c15: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'D_Syphilis DII'!$C$24:$C$25</c15:sqref>
                        </c15:formulaRef>
                      </c:ext>
                    </c:extLst>
                    <c:strCache>
                      <c:ptCount val="2"/>
                      <c:pt idx="0">
                        <c:v>Total number of Priority Medical Practices (STD clinic/Non-STD Clinic) identified in jurisdiction</c:v>
                      </c:pt>
                      <c:pt idx="1">
                        <c:v>Total number of Priority Medical Practices (STD clinic/Non-STD Clinic) identified in jurisdiction that provide DoxyPEP to patients</c:v>
                      </c:pt>
                    </c:strCache>
                  </c:strRef>
                </c:cat>
                <c:val>
                  <c:numRef>
                    <c:extLst xmlns:c15="http://schemas.microsoft.com/office/drawing/2012/chart">
                      <c:ext xmlns:c15="http://schemas.microsoft.com/office/drawing/2012/chart" uri="{02D57815-91ED-43cb-92C2-25804820EDAC}">
                        <c15:formulaRef>
                          <c15:sqref>'D_Syphilis DII'!$H$24:$H$25</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0A3E-4E5E-8C7A-702D7C33E39C}"/>
                  </c:ext>
                </c:extLst>
              </c15:ser>
            </c15:filteredBarSeries>
          </c:ext>
        </c:extLst>
      </c:barChart>
      <c:catAx>
        <c:axId val="616620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Century Gothic" panose="020B0502020202020204" pitchFamily="34" charset="0"/>
                <a:ea typeface="+mn-ea"/>
                <a:cs typeface="+mn-cs"/>
              </a:defRPr>
            </a:pPr>
            <a:endParaRPr lang="en-US"/>
          </a:p>
        </c:txPr>
        <c:crossAx val="1322031087"/>
        <c:crosses val="autoZero"/>
        <c:auto val="1"/>
        <c:lblAlgn val="ctr"/>
        <c:lblOffset val="100"/>
        <c:noMultiLvlLbl val="0"/>
      </c:catAx>
      <c:valAx>
        <c:axId val="1322031087"/>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16620144"/>
        <c:crosses val="autoZero"/>
        <c:crossBetween val="between"/>
      </c:valAx>
      <c:spPr>
        <a:noFill/>
        <a:ln>
          <a:noFill/>
        </a:ln>
        <a:effectLst>
          <a:softEdge rad="76200"/>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Total</a:t>
            </a:r>
            <a:r>
              <a:rPr lang="en-US" b="1" baseline="0">
                <a:latin typeface="Century Gothic" panose="020B0502020202020204" pitchFamily="34" charset="0"/>
              </a:rPr>
              <a:t> Number and Percent of STD Staff Who were Deployed for All Outbreaks (STD and Non-STD)</a:t>
            </a:r>
          </a:p>
        </c:rich>
      </c:tx>
      <c:layout>
        <c:manualLayout>
          <c:xMode val="edge"/>
          <c:yMode val="edge"/>
          <c:x val="0.12101241931931232"/>
          <c:y val="1.91934180177833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E59-407C-9AC0-1054F4C7BB61}"/>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EE59-407C-9AC0-1054F4C7BB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en-US"/>
              </a:p>
            </c:txPr>
            <c:showLegendKey val="0"/>
            <c:showVal val="1"/>
            <c:showCatName val="0"/>
            <c:showSerName val="0"/>
            <c:showPercent val="1"/>
            <c:showBubbleSize val="0"/>
            <c:showLeaderLines val="0"/>
            <c:extLst>
              <c:ext xmlns:c15="http://schemas.microsoft.com/office/drawing/2012/chart" uri="{CE6537A1-D6FC-4f65-9D91-7224C49458BB}"/>
            </c:extLst>
          </c:dLbls>
          <c:cat>
            <c:strRef>
              <c:f>C_Outbreak!$C$11:$C$12</c:f>
              <c:strCache>
                <c:ptCount val="2"/>
                <c:pt idx="0">
                  <c:v>Total number of STD program staff deployed on temporary, formal assignments to assist with HIV, Hepatitis, or TB outbreaks during the reporting period</c:v>
                </c:pt>
                <c:pt idx="1">
                  <c:v>Total number of STD program staff deployed on temporary, formal assignments to assist with non-STD (e.g. foodborne, etc.) outbreaks during the reporting period</c:v>
                </c:pt>
              </c:strCache>
            </c:strRef>
          </c:cat>
          <c:val>
            <c:numRef>
              <c:f>C_Outbreak!$D$11:$D$12</c:f>
              <c:numCache>
                <c:formatCode>General</c:formatCode>
                <c:ptCount val="2"/>
              </c:numCache>
            </c:numRef>
          </c:val>
          <c:extLst>
            <c:ext xmlns:c16="http://schemas.microsoft.com/office/drawing/2014/chart" uri="{C3380CC4-5D6E-409C-BE32-E72D297353CC}">
              <c16:uniqueId val="{00000004-EE59-407C-9AC0-1054F4C7BB61}"/>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 Total Number of Early Syphilis Cases Interviewed, by Key Population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'D_Syphilis DII'!$C$4</c:f>
              <c:strCache>
                <c:ptCount val="1"/>
                <c:pt idx="0">
                  <c:v>Total number of early syphilis cases by the project area in the reporting period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'D_Syphilis DII'!$D$3:$G$3</c:f>
              <c:strCache>
                <c:ptCount val="4"/>
                <c:pt idx="0">
                  <c:v>Pregnant Females under Age 45</c:v>
                </c:pt>
                <c:pt idx="1">
                  <c:v>Other Females under Age 45</c:v>
                </c:pt>
                <c:pt idx="2">
                  <c:v>Men with only Female Partners (MSW)</c:v>
                </c:pt>
                <c:pt idx="3">
                  <c:v>Men with Male Partners (MSM and MSMW)</c:v>
                </c:pt>
              </c:strCache>
            </c:strRef>
          </c:cat>
          <c:val>
            <c:numRef>
              <c:f>'D_Syphilis DII'!$D$4:$G$4</c:f>
              <c:numCache>
                <c:formatCode>General</c:formatCode>
                <c:ptCount val="4"/>
              </c:numCache>
            </c:numRef>
          </c:val>
          <c:extLst>
            <c:ext xmlns:c16="http://schemas.microsoft.com/office/drawing/2014/chart" uri="{C3380CC4-5D6E-409C-BE32-E72D297353CC}">
              <c16:uniqueId val="{00000000-D8B8-43C5-A32F-9BBCCBDDE33B}"/>
            </c:ext>
          </c:extLst>
        </c:ser>
        <c:ser>
          <c:idx val="1"/>
          <c:order val="1"/>
          <c:tx>
            <c:strRef>
              <c:f>'D_Syphilis DII'!$C$5</c:f>
              <c:strCache>
                <c:ptCount val="1"/>
                <c:pt idx="0">
                  <c:v>Total number of cases initiated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'D_Syphilis DII'!$D$3:$G$3</c:f>
              <c:strCache>
                <c:ptCount val="4"/>
                <c:pt idx="0">
                  <c:v>Pregnant Females under Age 45</c:v>
                </c:pt>
                <c:pt idx="1">
                  <c:v>Other Females under Age 45</c:v>
                </c:pt>
                <c:pt idx="2">
                  <c:v>Men with only Female Partners (MSW)</c:v>
                </c:pt>
                <c:pt idx="3">
                  <c:v>Men with Male Partners (MSM and MSMW)</c:v>
                </c:pt>
              </c:strCache>
            </c:strRef>
          </c:cat>
          <c:val>
            <c:numRef>
              <c:f>'D_Syphilis DII'!$D$5:$G$5</c:f>
              <c:numCache>
                <c:formatCode>General</c:formatCode>
                <c:ptCount val="4"/>
              </c:numCache>
            </c:numRef>
          </c:val>
          <c:extLst>
            <c:ext xmlns:c16="http://schemas.microsoft.com/office/drawing/2014/chart" uri="{C3380CC4-5D6E-409C-BE32-E72D297353CC}">
              <c16:uniqueId val="{00000001-D8B8-43C5-A32F-9BBCCBDDE33B}"/>
            </c:ext>
          </c:extLst>
        </c:ser>
        <c:ser>
          <c:idx val="2"/>
          <c:order val="2"/>
          <c:tx>
            <c:strRef>
              <c:f>'D_Syphilis DII'!$C$6</c:f>
              <c:strCache>
                <c:ptCount val="1"/>
                <c:pt idx="0">
                  <c:v>Total number of cases interviewed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'D_Syphilis DII'!$D$3:$G$3</c:f>
              <c:strCache>
                <c:ptCount val="4"/>
                <c:pt idx="0">
                  <c:v>Pregnant Females under Age 45</c:v>
                </c:pt>
                <c:pt idx="1">
                  <c:v>Other Females under Age 45</c:v>
                </c:pt>
                <c:pt idx="2">
                  <c:v>Men with only Female Partners (MSW)</c:v>
                </c:pt>
                <c:pt idx="3">
                  <c:v>Men with Male Partners (MSM and MSMW)</c:v>
                </c:pt>
              </c:strCache>
            </c:strRef>
          </c:cat>
          <c:val>
            <c:numRef>
              <c:f>'D_Syphilis DII'!$D$6:$G$6</c:f>
              <c:numCache>
                <c:formatCode>General</c:formatCode>
                <c:ptCount val="4"/>
              </c:numCache>
            </c:numRef>
          </c:val>
          <c:extLst>
            <c:ext xmlns:c16="http://schemas.microsoft.com/office/drawing/2014/chart" uri="{C3380CC4-5D6E-409C-BE32-E72D297353CC}">
              <c16:uniqueId val="{00000002-D8B8-43C5-A32F-9BBCCBDDE33B}"/>
            </c:ext>
          </c:extLst>
        </c:ser>
        <c:dLbls>
          <c:dLblPos val="outEnd"/>
          <c:showLegendKey val="0"/>
          <c:showVal val="1"/>
          <c:showCatName val="0"/>
          <c:showSerName val="0"/>
          <c:showPercent val="0"/>
          <c:showBubbleSize val="0"/>
        </c:dLbls>
        <c:gapWidth val="150"/>
        <c:axId val="738032144"/>
        <c:axId val="968943279"/>
      </c:barChart>
      <c:catAx>
        <c:axId val="73803214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68943279"/>
        <c:crosses val="autoZero"/>
        <c:auto val="1"/>
        <c:lblAlgn val="ctr"/>
        <c:lblOffset val="100"/>
        <c:noMultiLvlLbl val="0"/>
      </c:catAx>
      <c:valAx>
        <c:axId val="968943279"/>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738032144"/>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US" sz="1400" b="1" i="0" u="none" strike="noStrike" baseline="0">
                <a:solidFill>
                  <a:sysClr val="windowText" lastClr="000000">
                    <a:lumMod val="65000"/>
                    <a:lumOff val="35000"/>
                  </a:sysClr>
                </a:solidFill>
                <a:latin typeface="Century Gothic" panose="020B0502020202020204" pitchFamily="34" charset="0"/>
              </a:rPr>
              <a:t>Total Number of Congenital Syphilis Cases and Stillbirths of all Potential Congenital Syphilis Cases </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delete val="1"/>
          </c:dLbls>
          <c:cat>
            <c:strRef>
              <c:f>('B_Congenital Syphilis'!$C$4:$C$5,'B_Congenital Syphilis'!$C$7)</c:f>
              <c:strCache>
                <c:ptCount val="3"/>
                <c:pt idx="0">
                  <c:v>Total number of females with syphilis (all stages) in the project area in the reporting period. (To reference this value, click this link.)</c:v>
                </c:pt>
                <c:pt idx="1">
                  <c:v>Total number of pregnant females with syphilis (all stages). (To reference this value, click this link.)</c:v>
                </c:pt>
                <c:pt idx="2">
                  <c:v>Total number of reported congenital syphilis cases and stillbirths</c:v>
                </c:pt>
              </c:strCache>
            </c:strRef>
          </c:cat>
          <c:val>
            <c:numRef>
              <c:f>('B_Congenital Syphilis'!$D$4:$D$5,'B_Congenital Syphilis'!$D$7)</c:f>
              <c:numCache>
                <c:formatCode>General</c:formatCode>
                <c:ptCount val="3"/>
                <c:pt idx="0">
                  <c:v>0</c:v>
                </c:pt>
                <c:pt idx="1">
                  <c:v>0</c:v>
                </c:pt>
              </c:numCache>
            </c:numRef>
          </c:val>
          <c:extLst>
            <c:ext xmlns:c16="http://schemas.microsoft.com/office/drawing/2014/chart" uri="{C3380CC4-5D6E-409C-BE32-E72D297353CC}">
              <c16:uniqueId val="{00000000-D1F0-4C6E-ABAB-F1D2496CC235}"/>
            </c:ext>
          </c:extLst>
        </c:ser>
        <c:dLbls>
          <c:showLegendKey val="0"/>
          <c:showVal val="1"/>
          <c:showCatName val="0"/>
          <c:showSerName val="0"/>
          <c:showPercent val="0"/>
          <c:showBubbleSize val="0"/>
        </c:dLbls>
        <c:gapWidth val="6"/>
        <c:axId val="1328909439"/>
        <c:axId val="875965279"/>
      </c:barChart>
      <c:catAx>
        <c:axId val="13289094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Century Gothic" panose="020B0502020202020204" pitchFamily="34" charset="0"/>
                <a:ea typeface="+mn-ea"/>
                <a:cs typeface="+mn-cs"/>
              </a:defRPr>
            </a:pPr>
            <a:endParaRPr lang="en-US"/>
          </a:p>
        </c:txPr>
        <c:crossAx val="875965279"/>
        <c:crosses val="autoZero"/>
        <c:auto val="1"/>
        <c:lblAlgn val="ctr"/>
        <c:lblOffset val="100"/>
        <c:noMultiLvlLbl val="0"/>
      </c:catAx>
      <c:valAx>
        <c:axId val="875965279"/>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3289094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Disease Intervention Rate by Key Population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'D_Syphilis DII'!$C$18</c:f>
              <c:strCache>
                <c:ptCount val="1"/>
                <c:pt idx="0">
                  <c:v>Disease Intervention Rate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'D_Syphilis DII'!$D$3:$G$3</c:f>
              <c:strCache>
                <c:ptCount val="4"/>
                <c:pt idx="0">
                  <c:v>Pregnant Females under Age 45</c:v>
                </c:pt>
                <c:pt idx="1">
                  <c:v>Other Females under Age 45</c:v>
                </c:pt>
                <c:pt idx="2">
                  <c:v>Men with only Female Partners (MSW)</c:v>
                </c:pt>
                <c:pt idx="3">
                  <c:v>Men with Male Partners (MSM and MSMW)</c:v>
                </c:pt>
              </c:strCache>
            </c:strRef>
          </c:cat>
          <c:val>
            <c:numRef>
              <c:f>'D_Syphilis DII'!$D$18:$G$18</c:f>
              <c:numCache>
                <c:formatCode>0.00</c:formatCode>
                <c:ptCount val="4"/>
                <c:pt idx="0">
                  <c:v>0</c:v>
                </c:pt>
                <c:pt idx="1">
                  <c:v>0</c:v>
                </c:pt>
                <c:pt idx="2">
                  <c:v>0</c:v>
                </c:pt>
                <c:pt idx="3">
                  <c:v>0</c:v>
                </c:pt>
              </c:numCache>
            </c:numRef>
          </c:val>
          <c:extLst>
            <c:ext xmlns:c16="http://schemas.microsoft.com/office/drawing/2014/chart" uri="{C3380CC4-5D6E-409C-BE32-E72D297353CC}">
              <c16:uniqueId val="{00000000-0F50-40DF-8D53-7D0AD4F19915}"/>
            </c:ext>
          </c:extLst>
        </c:ser>
        <c:dLbls>
          <c:dLblPos val="outEnd"/>
          <c:showLegendKey val="0"/>
          <c:showVal val="1"/>
          <c:showCatName val="0"/>
          <c:showSerName val="0"/>
          <c:showPercent val="0"/>
          <c:showBubbleSize val="0"/>
        </c:dLbls>
        <c:gapWidth val="182"/>
        <c:axId val="2140665087"/>
        <c:axId val="2140914687"/>
      </c:barChart>
      <c:catAx>
        <c:axId val="21406650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140914687"/>
        <c:crosses val="autoZero"/>
        <c:auto val="0"/>
        <c:lblAlgn val="ctr"/>
        <c:lblOffset val="100"/>
        <c:noMultiLvlLbl val="0"/>
      </c:catAx>
      <c:valAx>
        <c:axId val="2140914687"/>
        <c:scaling>
          <c:orientation val="minMax"/>
        </c:scaling>
        <c:delete val="1"/>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21406650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Among Interviewed Early Syphilis Cases</a:t>
            </a:r>
            <a:r>
              <a:rPr lang="en-US" b="1" baseline="0">
                <a:latin typeface="Century Gothic" panose="020B0502020202020204" pitchFamily="34" charset="0"/>
              </a:rPr>
              <a:t> </a:t>
            </a:r>
            <a:r>
              <a:rPr lang="en-US" b="1">
                <a:latin typeface="Century Gothic" panose="020B0502020202020204" pitchFamily="34" charset="0"/>
              </a:rPr>
              <a:t>(and not known to be HIV+), Percent Newly-Diagnosed with HIV within 30 days after Early Syphilis Diagnosis, by Key Population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'E_HIV Prevention DII'!$D$10</c:f>
              <c:strCache>
                <c:ptCount val="1"/>
                <c:pt idx="0">
                  <c:v>Among interviewed syphilis or GC cases (and not known to be HIV+), % newly-diagnosed with HIV within 30 days after syphilis (or GC) diagnosis</c:v>
                </c:pt>
              </c:strCache>
            </c:strRef>
          </c:tx>
          <c:spPr>
            <a:solidFill>
              <a:schemeClr val="accent2"/>
            </a:solidFill>
            <a:ln>
              <a:solidFill>
                <a:schemeClr val="accent2"/>
              </a:solidFill>
            </a:ln>
            <a:effectLst/>
          </c:spPr>
          <c:invertIfNegative val="0"/>
          <c:dLbls>
            <c:dLbl>
              <c:idx val="0"/>
              <c:tx>
                <c:rich>
                  <a:bodyPr/>
                  <a:lstStyle/>
                  <a:p>
                    <a:fld id="{18F9D0DC-F8EC-462D-8A6C-520B88A99FBB}"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968-40EF-8E1A-AC729015C577}"/>
                </c:ext>
              </c:extLst>
            </c:dLbl>
            <c:dLbl>
              <c:idx val="1"/>
              <c:tx>
                <c:rich>
                  <a:bodyPr/>
                  <a:lstStyle/>
                  <a:p>
                    <a:fld id="{43C13358-5181-460A-8DDA-3FFFC0592C66}"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968-40EF-8E1A-AC729015C577}"/>
                </c:ext>
              </c:extLst>
            </c:dLbl>
            <c:dLbl>
              <c:idx val="2"/>
              <c:tx>
                <c:rich>
                  <a:bodyPr/>
                  <a:lstStyle/>
                  <a:p>
                    <a:fld id="{4C9143A6-E3BC-452D-98FF-677517E30BE5}"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968-40EF-8E1A-AC729015C577}"/>
                </c:ext>
              </c:extLst>
            </c:dLbl>
            <c:dLbl>
              <c:idx val="3"/>
              <c:tx>
                <c:rich>
                  <a:bodyPr/>
                  <a:lstStyle/>
                  <a:p>
                    <a:fld id="{039A035A-844B-45AA-9A27-948DDD73C217}"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968-40EF-8E1A-AC729015C577}"/>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'E_HIV Prevention DII'!$E$3:$H$3</c:f>
              <c:strCache>
                <c:ptCount val="4"/>
                <c:pt idx="0">
                  <c:v>Pregnant Females under Age 45 with Early Syphilis</c:v>
                </c:pt>
                <c:pt idx="1">
                  <c:v>Other Females under Age 45 with Early Syphilis</c:v>
                </c:pt>
                <c:pt idx="2">
                  <c:v>Men with Only Female Partners (MSW) with Early Syphilis</c:v>
                </c:pt>
                <c:pt idx="3">
                  <c:v>Men with Male Partners (MSM and MSMW) with Early Syphilis</c:v>
                </c:pt>
              </c:strCache>
            </c:strRef>
          </c:cat>
          <c:val>
            <c:numRef>
              <c:f>'E_HIV Prevention DII'!$E$10:$H$10</c:f>
              <c:numCache>
                <c:formatCode>0%</c:formatCode>
                <c:ptCount val="4"/>
                <c:pt idx="0">
                  <c:v>0</c:v>
                </c:pt>
                <c:pt idx="1">
                  <c:v>0</c:v>
                </c:pt>
                <c:pt idx="2">
                  <c:v>0</c:v>
                </c:pt>
                <c:pt idx="3">
                  <c:v>0</c:v>
                </c:pt>
              </c:numCache>
            </c:numRef>
          </c:val>
          <c:extLst>
            <c:ext xmlns:c15="http://schemas.microsoft.com/office/drawing/2012/chart" uri="{02D57815-91ED-43cb-92C2-25804820EDAC}">
              <c15:datalabelsRange>
                <c15:f>'E_HIV Prevention DII'!$E$10:$H$10</c15:f>
                <c15:dlblRangeCache>
                  <c:ptCount val="4"/>
                  <c:pt idx="0">
                    <c:v>Enter Denominator</c:v>
                  </c:pt>
                  <c:pt idx="1">
                    <c:v>Enter Denominator</c:v>
                  </c:pt>
                  <c:pt idx="2">
                    <c:v>Enter Denominator</c:v>
                  </c:pt>
                  <c:pt idx="3">
                    <c:v>Enter Denominator</c:v>
                  </c:pt>
                </c15:dlblRangeCache>
              </c15:datalabelsRange>
            </c:ext>
            <c:ext xmlns:c16="http://schemas.microsoft.com/office/drawing/2014/chart" uri="{C3380CC4-5D6E-409C-BE32-E72D297353CC}">
              <c16:uniqueId val="{00000000-0968-40EF-8E1A-AC729015C577}"/>
            </c:ext>
          </c:extLst>
        </c:ser>
        <c:dLbls>
          <c:showLegendKey val="0"/>
          <c:showVal val="0"/>
          <c:showCatName val="0"/>
          <c:showSerName val="0"/>
          <c:showPercent val="0"/>
          <c:showBubbleSize val="0"/>
        </c:dLbls>
        <c:gapWidth val="182"/>
        <c:axId val="2089019279"/>
        <c:axId val="766848047"/>
      </c:barChart>
      <c:catAx>
        <c:axId val="2089019279"/>
        <c:scaling>
          <c:orientation val="maxMin"/>
        </c:scaling>
        <c:delete val="0"/>
        <c:axPos val="l"/>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6848047"/>
        <c:crosses val="autoZero"/>
        <c:auto val="1"/>
        <c:lblAlgn val="ctr"/>
        <c:lblOffset val="100"/>
        <c:noMultiLvlLbl val="0"/>
      </c:catAx>
      <c:valAx>
        <c:axId val="76684804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890192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Among Interviewed and Newly</a:t>
            </a:r>
            <a:r>
              <a:rPr lang="en-US" b="1" baseline="0">
                <a:latin typeface="Century Gothic" panose="020B0502020202020204" pitchFamily="34" charset="0"/>
              </a:rPr>
              <a:t> </a:t>
            </a:r>
            <a:r>
              <a:rPr lang="en-US" b="1">
                <a:latin typeface="Century Gothic" panose="020B0502020202020204" pitchFamily="34" charset="0"/>
              </a:rPr>
              <a:t>Diagnosed with HIV, Percent Linked to HIV Care within 30 Days after New HIV Diagnosis by Key Population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stacked"/>
        <c:varyColors val="0"/>
        <c:ser>
          <c:idx val="0"/>
          <c:order val="0"/>
          <c:tx>
            <c:strRef>
              <c:f>'E_HIV Prevention DII'!$D$14</c:f>
              <c:strCache>
                <c:ptCount val="1"/>
                <c:pt idx="0">
                  <c:v>Among interviewed and newly diagnosed with HIV, % linked to HIV care within 30 days after new HIV diagnosis</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'E_HIV Prevention DII'!$E$3:$H$3</c:f>
              <c:strCache>
                <c:ptCount val="4"/>
                <c:pt idx="0">
                  <c:v>Pregnant Females under Age 45 with Early Syphilis</c:v>
                </c:pt>
                <c:pt idx="1">
                  <c:v>Other Females under Age 45 with Early Syphilis</c:v>
                </c:pt>
                <c:pt idx="2">
                  <c:v>Men with Only Female Partners (MSW) with Early Syphilis</c:v>
                </c:pt>
                <c:pt idx="3">
                  <c:v>Men with Male Partners (MSM and MSMW) with Early Syphilis</c:v>
                </c:pt>
              </c:strCache>
            </c:strRef>
          </c:cat>
          <c:val>
            <c:numRef>
              <c:f>'E_HIV Prevention DII'!$E$14:$H$14</c:f>
              <c:numCache>
                <c:formatCode>0%</c:formatCode>
                <c:ptCount val="4"/>
                <c:pt idx="0">
                  <c:v>0</c:v>
                </c:pt>
                <c:pt idx="1">
                  <c:v>0</c:v>
                </c:pt>
                <c:pt idx="2">
                  <c:v>0</c:v>
                </c:pt>
                <c:pt idx="3">
                  <c:v>0</c:v>
                </c:pt>
              </c:numCache>
            </c:numRef>
          </c:val>
          <c:extLst>
            <c:ext xmlns:c16="http://schemas.microsoft.com/office/drawing/2014/chart" uri="{C3380CC4-5D6E-409C-BE32-E72D297353CC}">
              <c16:uniqueId val="{00000000-7E85-4F9D-AE07-5F8B20A1E7AD}"/>
            </c:ext>
          </c:extLst>
        </c:ser>
        <c:dLbls>
          <c:showLegendKey val="0"/>
          <c:showVal val="1"/>
          <c:showCatName val="0"/>
          <c:showSerName val="0"/>
          <c:showPercent val="0"/>
          <c:showBubbleSize val="0"/>
        </c:dLbls>
        <c:gapWidth val="150"/>
        <c:overlap val="100"/>
        <c:axId val="1273522911"/>
        <c:axId val="1661785232"/>
      </c:barChart>
      <c:catAx>
        <c:axId val="12735229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61785232"/>
        <c:crosses val="autoZero"/>
        <c:auto val="1"/>
        <c:lblAlgn val="ctr"/>
        <c:lblOffset val="100"/>
        <c:noMultiLvlLbl val="0"/>
      </c:catAx>
      <c:valAx>
        <c:axId val="166178523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2735229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latin typeface="Century Gothic" panose="020B0502020202020204" pitchFamily="34" charset="0"/>
              </a:rPr>
              <a:t>Among Early Syphilis</a:t>
            </a:r>
            <a:r>
              <a:rPr lang="en-US" b="1" baseline="0">
                <a:latin typeface="Century Gothic" panose="020B0502020202020204" pitchFamily="34" charset="0"/>
              </a:rPr>
              <a:t> Cases </a:t>
            </a:r>
            <a:r>
              <a:rPr lang="en-US" b="1">
                <a:latin typeface="Century Gothic" panose="020B0502020202020204" pitchFamily="34" charset="0"/>
              </a:rPr>
              <a:t>Interviewed (and not known to be HIV+), % Referred for PrEP, by Key Population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stacked"/>
        <c:varyColors val="0"/>
        <c:ser>
          <c:idx val="0"/>
          <c:order val="0"/>
          <c:tx>
            <c:strRef>
              <c:f>'E_HIV Prevention DII'!$D$18</c:f>
              <c:strCache>
                <c:ptCount val="1"/>
                <c:pt idx="0">
                  <c:v>Among interviewed (and not known to be HIV+), % referred for PrEP after syphilis (or GC) diagnosis</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'E_HIV Prevention DII'!$E$3:$H$3</c:f>
              <c:strCache>
                <c:ptCount val="4"/>
                <c:pt idx="0">
                  <c:v>Pregnant Females under Age 45 with Early Syphilis</c:v>
                </c:pt>
                <c:pt idx="1">
                  <c:v>Other Females under Age 45 with Early Syphilis</c:v>
                </c:pt>
                <c:pt idx="2">
                  <c:v>Men with Only Female Partners (MSW) with Early Syphilis</c:v>
                </c:pt>
                <c:pt idx="3">
                  <c:v>Men with Male Partners (MSM and MSMW) with Early Syphilis</c:v>
                </c:pt>
              </c:strCache>
            </c:strRef>
          </c:cat>
          <c:val>
            <c:numRef>
              <c:f>'E_HIV Prevention DII'!$E$18:$H$18</c:f>
              <c:numCache>
                <c:formatCode>0%</c:formatCode>
                <c:ptCount val="4"/>
                <c:pt idx="0">
                  <c:v>0</c:v>
                </c:pt>
                <c:pt idx="1">
                  <c:v>0</c:v>
                </c:pt>
                <c:pt idx="2">
                  <c:v>0</c:v>
                </c:pt>
                <c:pt idx="3">
                  <c:v>0</c:v>
                </c:pt>
              </c:numCache>
            </c:numRef>
          </c:val>
          <c:extLst>
            <c:ext xmlns:c16="http://schemas.microsoft.com/office/drawing/2014/chart" uri="{C3380CC4-5D6E-409C-BE32-E72D297353CC}">
              <c16:uniqueId val="{00000000-12F9-4D2B-9B16-810AC560EC35}"/>
            </c:ext>
          </c:extLst>
        </c:ser>
        <c:dLbls>
          <c:dLblPos val="ctr"/>
          <c:showLegendKey val="0"/>
          <c:showVal val="1"/>
          <c:showCatName val="0"/>
          <c:showSerName val="0"/>
          <c:showPercent val="0"/>
          <c:showBubbleSize val="0"/>
        </c:dLbls>
        <c:gapWidth val="150"/>
        <c:overlap val="100"/>
        <c:axId val="1659516992"/>
        <c:axId val="1661796752"/>
      </c:barChart>
      <c:catAx>
        <c:axId val="1659516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61796752"/>
        <c:crosses val="autoZero"/>
        <c:auto val="1"/>
        <c:lblAlgn val="ctr"/>
        <c:lblOffset val="100"/>
        <c:noMultiLvlLbl val="0"/>
      </c:catAx>
      <c:valAx>
        <c:axId val="166179675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9516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en-US" sz="1400" b="1" i="0" u="none" strike="noStrike" baseline="0">
                <a:solidFill>
                  <a:sysClr val="windowText" lastClr="000000">
                    <a:lumMod val="65000"/>
                    <a:lumOff val="35000"/>
                  </a:sysClr>
                </a:solidFill>
                <a:latin typeface="Century Gothic" panose="020B0502020202020204" pitchFamily="34" charset="0"/>
              </a:rPr>
              <a:t> Total Number of Female Syphilis Cases by Pregnancy Status</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bg1"/>
                    </a:solidFill>
                    <a:latin typeface="Century Gothic" panose="020B0502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(A_Surveillance!$C$4,A_Surveillance!$C$10:$C$11)</c15:sqref>
                  </c15:fullRef>
                </c:ext>
              </c:extLst>
              <c:f>(A_Surveillance!$C$4,A_Surveillance!$C$10)</c:f>
              <c:strCache>
                <c:ptCount val="2"/>
                <c:pt idx="0">
                  <c:v>Total number of female syphilis cases (all stages) reported in the project area in the reporting period</c:v>
                </c:pt>
                <c:pt idx="1">
                  <c:v>If yes (a_15): Total number of female syphilis cases (all stages) with pregnancy status documented as "Yes, pregnant" or "No, not pregnant" within 14 days of specimen collection</c:v>
                </c:pt>
              </c:strCache>
            </c:strRef>
          </c:cat>
          <c:val>
            <c:numRef>
              <c:extLst>
                <c:ext xmlns:c15="http://schemas.microsoft.com/office/drawing/2012/chart" uri="{02D57815-91ED-43cb-92C2-25804820EDAC}">
                  <c15:fullRef>
                    <c15:sqref>(A_Surveillance!$D$4,A_Surveillance!$D$10:$D$11)</c15:sqref>
                  </c15:fullRef>
                </c:ext>
              </c:extLst>
              <c:f>(A_Surveillance!$D$4,A_Surveillance!$D$10)</c:f>
              <c:numCache>
                <c:formatCode>General</c:formatCode>
                <c:ptCount val="2"/>
                <c:pt idx="0">
                  <c:v>0</c:v>
                </c:pt>
              </c:numCache>
            </c:numRef>
          </c:val>
          <c:extLst>
            <c:ext xmlns:c16="http://schemas.microsoft.com/office/drawing/2014/chart" uri="{C3380CC4-5D6E-409C-BE32-E72D297353CC}">
              <c16:uniqueId val="{00000000-1857-4BB3-AAFA-B7D0D7B09620}"/>
            </c:ext>
          </c:extLst>
        </c:ser>
        <c:dLbls>
          <c:dLblPos val="inEnd"/>
          <c:showLegendKey val="0"/>
          <c:showVal val="1"/>
          <c:showCatName val="0"/>
          <c:showSerName val="0"/>
          <c:showPercent val="0"/>
          <c:showBubbleSize val="0"/>
        </c:dLbls>
        <c:gapWidth val="6"/>
        <c:axId val="616620144"/>
        <c:axId val="1322031087"/>
      </c:barChart>
      <c:catAx>
        <c:axId val="616620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Century Gothic" panose="020B0502020202020204" pitchFamily="34" charset="0"/>
                <a:ea typeface="+mn-ea"/>
                <a:cs typeface="+mn-cs"/>
              </a:defRPr>
            </a:pPr>
            <a:endParaRPr lang="en-US"/>
          </a:p>
        </c:txPr>
        <c:crossAx val="1322031087"/>
        <c:crosses val="autoZero"/>
        <c:auto val="1"/>
        <c:lblAlgn val="ctr"/>
        <c:lblOffset val="100"/>
        <c:noMultiLvlLbl val="0"/>
      </c:catAx>
      <c:valAx>
        <c:axId val="1322031087"/>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16620144"/>
        <c:crosses val="autoZero"/>
        <c:crossBetween val="between"/>
      </c:valAx>
      <c:spPr>
        <a:noFill/>
        <a:ln>
          <a:noFill/>
        </a:ln>
        <a:effectLst>
          <a:softEdge rad="76200"/>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77611</xdr:rowOff>
    </xdr:from>
    <xdr:to>
      <xdr:col>6</xdr:col>
      <xdr:colOff>0</xdr:colOff>
      <xdr:row>30</xdr:row>
      <xdr:rowOff>2294</xdr:rowOff>
    </xdr:to>
    <xdr:pic>
      <xdr:nvPicPr>
        <xdr:cNvPr id="2" name="Picture 1" descr="graphic" title="footer">
          <a:extLst>
            <a:ext uri="{FF2B5EF4-FFF2-40B4-BE49-F238E27FC236}">
              <a16:creationId xmlns:a16="http://schemas.microsoft.com/office/drawing/2014/main" id="{589E33CC-8156-4BB9-9964-8529B3F09F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38611"/>
          <a:ext cx="12777611" cy="529167"/>
        </a:xfrm>
        <a:prstGeom prst="rect">
          <a:avLst/>
        </a:prstGeom>
      </xdr:spPr>
    </xdr:pic>
    <xdr:clientData/>
  </xdr:twoCellAnchor>
  <xdr:twoCellAnchor editAs="oneCell">
    <xdr:from>
      <xdr:col>0</xdr:col>
      <xdr:colOff>35278</xdr:colOff>
      <xdr:row>0</xdr:row>
      <xdr:rowOff>28224</xdr:rowOff>
    </xdr:from>
    <xdr:to>
      <xdr:col>6</xdr:col>
      <xdr:colOff>0</xdr:colOff>
      <xdr:row>8</xdr:row>
      <xdr:rowOff>155223</xdr:rowOff>
    </xdr:to>
    <xdr:pic>
      <xdr:nvPicPr>
        <xdr:cNvPr id="3" name="Picture 2">
          <a:extLst>
            <a:ext uri="{FF2B5EF4-FFF2-40B4-BE49-F238E27FC236}">
              <a16:creationId xmlns:a16="http://schemas.microsoft.com/office/drawing/2014/main" id="{37B1FB6E-5CBF-4132-86E2-B8F615298C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278" y="28224"/>
          <a:ext cx="12742333" cy="1763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4783667</xdr:colOff>
      <xdr:row>3</xdr:row>
      <xdr:rowOff>825501</xdr:rowOff>
    </xdr:from>
    <xdr:to>
      <xdr:col>2</xdr:col>
      <xdr:colOff>4793191</xdr:colOff>
      <xdr:row>24</xdr:row>
      <xdr:rowOff>171451</xdr:rowOff>
    </xdr:to>
    <xdr:graphicFrame macro="">
      <xdr:nvGraphicFramePr>
        <xdr:cNvPr id="27" name="Chart 3">
          <a:extLst>
            <a:ext uri="{FF2B5EF4-FFF2-40B4-BE49-F238E27FC236}">
              <a16:creationId xmlns:a16="http://schemas.microsoft.com/office/drawing/2014/main" id="{EE2EB753-C324-48FD-A989-D085712BE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3173</xdr:colOff>
      <xdr:row>27</xdr:row>
      <xdr:rowOff>838199</xdr:rowOff>
    </xdr:from>
    <xdr:to>
      <xdr:col>3</xdr:col>
      <xdr:colOff>3174</xdr:colOff>
      <xdr:row>51</xdr:row>
      <xdr:rowOff>9524</xdr:rowOff>
    </xdr:to>
    <xdr:graphicFrame macro="">
      <xdr:nvGraphicFramePr>
        <xdr:cNvPr id="5" name="Chart 4">
          <a:extLst>
            <a:ext uri="{FF2B5EF4-FFF2-40B4-BE49-F238E27FC236}">
              <a16:creationId xmlns:a16="http://schemas.microsoft.com/office/drawing/2014/main" id="{EADB38B1-CF03-4169-9905-A6CE0F7AA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7936</xdr:colOff>
      <xdr:row>4</xdr:row>
      <xdr:rowOff>4762</xdr:rowOff>
    </xdr:from>
    <xdr:to>
      <xdr:col>4</xdr:col>
      <xdr:colOff>7937</xdr:colOff>
      <xdr:row>24</xdr:row>
      <xdr:rowOff>166687</xdr:rowOff>
    </xdr:to>
    <xdr:graphicFrame macro="">
      <xdr:nvGraphicFramePr>
        <xdr:cNvPr id="8" name="Chart 7">
          <a:extLst>
            <a:ext uri="{FF2B5EF4-FFF2-40B4-BE49-F238E27FC236}">
              <a16:creationId xmlns:a16="http://schemas.microsoft.com/office/drawing/2014/main" id="{C837B45B-53C5-4943-B67C-2792CB7798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10583</xdr:colOff>
      <xdr:row>3</xdr:row>
      <xdr:rowOff>821265</xdr:rowOff>
    </xdr:from>
    <xdr:to>
      <xdr:col>1</xdr:col>
      <xdr:colOff>4782608</xdr:colOff>
      <xdr:row>25</xdr:row>
      <xdr:rowOff>6350</xdr:rowOff>
    </xdr:to>
    <xdr:graphicFrame macro="">
      <xdr:nvGraphicFramePr>
        <xdr:cNvPr id="17" name="Chart 10">
          <a:extLst>
            <a:ext uri="{FF2B5EF4-FFF2-40B4-BE49-F238E27FC236}">
              <a16:creationId xmlns:a16="http://schemas.microsoft.com/office/drawing/2014/main" id="{650C47A6-05FD-416F-BAFF-21AB541F2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4783666</xdr:colOff>
      <xdr:row>27</xdr:row>
      <xdr:rowOff>836081</xdr:rowOff>
    </xdr:from>
    <xdr:to>
      <xdr:col>3</xdr:col>
      <xdr:colOff>4786311</xdr:colOff>
      <xdr:row>50</xdr:row>
      <xdr:rowOff>166687</xdr:rowOff>
    </xdr:to>
    <xdr:graphicFrame macro="">
      <xdr:nvGraphicFramePr>
        <xdr:cNvPr id="3" name="Chart 2">
          <a:extLst>
            <a:ext uri="{FF2B5EF4-FFF2-40B4-BE49-F238E27FC236}">
              <a16:creationId xmlns:a16="http://schemas.microsoft.com/office/drawing/2014/main" id="{4C35B9E0-36EB-4B05-B1CF-72D39149A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4</xdr:row>
      <xdr:rowOff>0</xdr:rowOff>
    </xdr:from>
    <xdr:to>
      <xdr:col>4</xdr:col>
      <xdr:colOff>4770438</xdr:colOff>
      <xdr:row>25</xdr:row>
      <xdr:rowOff>7937</xdr:rowOff>
    </xdr:to>
    <xdr:graphicFrame macro="">
      <xdr:nvGraphicFramePr>
        <xdr:cNvPr id="4" name="Chart 3">
          <a:extLst>
            <a:ext uri="{FF2B5EF4-FFF2-40B4-BE49-F238E27FC236}">
              <a16:creationId xmlns:a16="http://schemas.microsoft.com/office/drawing/2014/main" id="{D05B428B-D4EB-4554-8A7F-84D44193C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4786311</xdr:colOff>
      <xdr:row>27</xdr:row>
      <xdr:rowOff>841374</xdr:rowOff>
    </xdr:from>
    <xdr:to>
      <xdr:col>5</xdr:col>
      <xdr:colOff>-1</xdr:colOff>
      <xdr:row>51</xdr:row>
      <xdr:rowOff>7937</xdr:rowOff>
    </xdr:to>
    <xdr:graphicFrame macro="">
      <xdr:nvGraphicFramePr>
        <xdr:cNvPr id="6" name="Chart 5">
          <a:extLst>
            <a:ext uri="{FF2B5EF4-FFF2-40B4-BE49-F238E27FC236}">
              <a16:creationId xmlns:a16="http://schemas.microsoft.com/office/drawing/2014/main" id="{0D0B663D-5245-424C-8AF0-6A240BC85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4792661</xdr:colOff>
      <xdr:row>53</xdr:row>
      <xdr:rowOff>832381</xdr:rowOff>
    </xdr:from>
    <xdr:to>
      <xdr:col>4</xdr:col>
      <xdr:colOff>4791074</xdr:colOff>
      <xdr:row>74</xdr:row>
      <xdr:rowOff>165630</xdr:rowOff>
    </xdr:to>
    <xdr:graphicFrame macro="">
      <xdr:nvGraphicFramePr>
        <xdr:cNvPr id="7" name="Chart 6">
          <a:extLst>
            <a:ext uri="{FF2B5EF4-FFF2-40B4-BE49-F238E27FC236}">
              <a16:creationId xmlns:a16="http://schemas.microsoft.com/office/drawing/2014/main" id="{7C3B34BD-BED4-4323-A7D8-7AD1834A5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4</xdr:row>
      <xdr:rowOff>0</xdr:rowOff>
    </xdr:from>
    <xdr:to>
      <xdr:col>1</xdr:col>
      <xdr:colOff>9525</xdr:colOff>
      <xdr:row>25</xdr:row>
      <xdr:rowOff>25400</xdr:rowOff>
    </xdr:to>
    <xdr:graphicFrame macro="">
      <xdr:nvGraphicFramePr>
        <xdr:cNvPr id="9" name="Chart 2">
          <a:extLst>
            <a:ext uri="{FF2B5EF4-FFF2-40B4-BE49-F238E27FC236}">
              <a16:creationId xmlns:a16="http://schemas.microsoft.com/office/drawing/2014/main" id="{59C25469-6D28-479C-B044-4F075F8A5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4794249</xdr:colOff>
      <xdr:row>4</xdr:row>
      <xdr:rowOff>0</xdr:rowOff>
    </xdr:from>
    <xdr:to>
      <xdr:col>5</xdr:col>
      <xdr:colOff>4783666</xdr:colOff>
      <xdr:row>25</xdr:row>
      <xdr:rowOff>28728</xdr:rowOff>
    </xdr:to>
    <xdr:graphicFrame macro="">
      <xdr:nvGraphicFramePr>
        <xdr:cNvPr id="26" name="Chart 10">
          <a:extLst>
            <a:ext uri="{FF2B5EF4-FFF2-40B4-BE49-F238E27FC236}">
              <a16:creationId xmlns:a16="http://schemas.microsoft.com/office/drawing/2014/main" id="{0304A0B7-882C-4130-B12C-119BC2EA5826}"/>
            </a:ext>
            <a:ext uri="{147F2762-F138-4A5C-976F-8EAC2B608ADB}">
              <a16:predDERef xmlns:a16="http://schemas.microsoft.com/office/drawing/2014/main" pred="{59C25469-6D28-479C-B044-4F075F8A5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54</xdr:row>
      <xdr:rowOff>0</xdr:rowOff>
    </xdr:from>
    <xdr:to>
      <xdr:col>4</xdr:col>
      <xdr:colOff>9526</xdr:colOff>
      <xdr:row>74</xdr:row>
      <xdr:rowOff>148167</xdr:rowOff>
    </xdr:to>
    <xdr:graphicFrame macro="">
      <xdr:nvGraphicFramePr>
        <xdr:cNvPr id="104" name="Chart 2">
          <a:extLst>
            <a:ext uri="{FF2B5EF4-FFF2-40B4-BE49-F238E27FC236}">
              <a16:creationId xmlns:a16="http://schemas.microsoft.com/office/drawing/2014/main" id="{EE55F45A-5B5C-4591-B2D1-06A85C9CF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NCHHSTP">
      <a:dk1>
        <a:sysClr val="windowText" lastClr="000000"/>
      </a:dk1>
      <a:lt1>
        <a:srgbClr val="FFFFFF"/>
      </a:lt1>
      <a:dk2>
        <a:srgbClr val="A5A5A5"/>
      </a:dk2>
      <a:lt2>
        <a:srgbClr val="E7E6E6"/>
      </a:lt2>
      <a:accent1>
        <a:srgbClr val="00788A"/>
      </a:accent1>
      <a:accent2>
        <a:srgbClr val="00928F"/>
      </a:accent2>
      <a:accent3>
        <a:srgbClr val="9A4E9E"/>
      </a:accent3>
      <a:accent4>
        <a:srgbClr val="BF311A"/>
      </a:accent4>
      <a:accent5>
        <a:srgbClr val="86B2D8"/>
      </a:accent5>
      <a:accent6>
        <a:srgbClr val="F6A01A"/>
      </a:accent6>
      <a:hlink>
        <a:srgbClr val="0070C0"/>
      </a:hlink>
      <a:folHlink>
        <a:srgbClr val="7030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dc.gov/std/funding/pchd/technical-notes.htm" TargetMode="External"/><Relationship Id="rId2" Type="http://schemas.openxmlformats.org/officeDocument/2006/relationships/hyperlink" Target="https://support.office.com/en-us/article/video-get-to-know-excel-2010-create-your-first-spreadsheet-3323c699-ca68-448e-ab44-12b8e348bbf5" TargetMode="External"/><Relationship Id="rId1" Type="http://schemas.openxmlformats.org/officeDocument/2006/relationships/hyperlink" Target="mailto:STD_PCHD@cdc.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ADD36-A2A8-4A11-9C4F-442E0E0DAE8C}">
  <sheetPr codeName="Sheet12">
    <pageSetUpPr fitToPage="1"/>
  </sheetPr>
  <dimension ref="A1:F54"/>
  <sheetViews>
    <sheetView topLeftCell="A16" zoomScaleNormal="100" workbookViewId="0">
      <selection activeCell="A40" sqref="A40:XFD40"/>
    </sheetView>
  </sheetViews>
  <sheetFormatPr defaultColWidth="0" defaultRowHeight="16" zeroHeight="1" x14ac:dyDescent="0.35"/>
  <cols>
    <col min="1" max="1" width="3.54296875" style="58" customWidth="1"/>
    <col min="2" max="2" width="56.54296875" style="58" customWidth="1"/>
    <col min="3" max="3" width="63.1796875" style="58" customWidth="1"/>
    <col min="4" max="4" width="46.54296875" style="58" customWidth="1"/>
    <col min="5" max="5" width="9.81640625" style="58" customWidth="1"/>
    <col min="6" max="6" width="2.81640625" style="58" customWidth="1"/>
    <col min="7" max="16384" width="8.81640625" style="58" hidden="1"/>
  </cols>
  <sheetData>
    <row r="1" spans="2:4" x14ac:dyDescent="0.35"/>
    <row r="2" spans="2:4" x14ac:dyDescent="0.35"/>
    <row r="3" spans="2:4" x14ac:dyDescent="0.35"/>
    <row r="4" spans="2:4" x14ac:dyDescent="0.35"/>
    <row r="5" spans="2:4" x14ac:dyDescent="0.35"/>
    <row r="6" spans="2:4" x14ac:dyDescent="0.35"/>
    <row r="7" spans="2:4" x14ac:dyDescent="0.35"/>
    <row r="8" spans="2:4" x14ac:dyDescent="0.35"/>
    <row r="9" spans="2:4" x14ac:dyDescent="0.35"/>
    <row r="10" spans="2:4" x14ac:dyDescent="0.35">
      <c r="D10" s="59" t="s">
        <v>0</v>
      </c>
    </row>
    <row r="11" spans="2:4" x14ac:dyDescent="0.35">
      <c r="D11" s="59" t="s">
        <v>1</v>
      </c>
    </row>
    <row r="12" spans="2:4" ht="15" customHeight="1" x14ac:dyDescent="0.35">
      <c r="D12" s="234" t="s">
        <v>2</v>
      </c>
    </row>
    <row r="13" spans="2:4" x14ac:dyDescent="0.35">
      <c r="C13" s="61" t="s">
        <v>3</v>
      </c>
    </row>
    <row r="14" spans="2:4" x14ac:dyDescent="0.35">
      <c r="C14" s="62" t="s">
        <v>4</v>
      </c>
    </row>
    <row r="15" spans="2:4" x14ac:dyDescent="0.35">
      <c r="B15" s="63" t="s">
        <v>5</v>
      </c>
      <c r="C15" s="112"/>
    </row>
    <row r="16" spans="2:4" x14ac:dyDescent="0.35">
      <c r="B16" s="60"/>
    </row>
    <row r="17" spans="2:5" x14ac:dyDescent="0.35">
      <c r="B17" s="63" t="s">
        <v>6</v>
      </c>
      <c r="C17" s="187" t="s">
        <v>7</v>
      </c>
    </row>
    <row r="18" spans="2:5" x14ac:dyDescent="0.35">
      <c r="B18" s="60"/>
    </row>
    <row r="19" spans="2:5" x14ac:dyDescent="0.35">
      <c r="B19" s="63" t="s">
        <v>8</v>
      </c>
      <c r="C19" s="113"/>
    </row>
    <row r="20" spans="2:5" x14ac:dyDescent="0.35">
      <c r="B20" s="60"/>
    </row>
    <row r="21" spans="2:5" ht="30.5" x14ac:dyDescent="0.35">
      <c r="B21" s="64" t="s">
        <v>9</v>
      </c>
      <c r="C21" s="113"/>
    </row>
    <row r="22" spans="2:5" x14ac:dyDescent="0.35">
      <c r="B22" s="60"/>
    </row>
    <row r="23" spans="2:5" ht="30" x14ac:dyDescent="0.35">
      <c r="B23" s="65" t="s">
        <v>10</v>
      </c>
      <c r="C23" s="112"/>
    </row>
    <row r="24" spans="2:5" x14ac:dyDescent="0.35"/>
    <row r="25" spans="2:5" x14ac:dyDescent="0.35">
      <c r="B25" s="251" t="s">
        <v>11</v>
      </c>
      <c r="C25" s="251"/>
      <c r="D25" s="251"/>
    </row>
    <row r="28" spans="2:5" x14ac:dyDescent="0.35"/>
    <row r="29" spans="2:5" x14ac:dyDescent="0.35"/>
    <row r="30" spans="2:5" x14ac:dyDescent="0.35"/>
    <row r="31" spans="2:5" ht="37.5" customHeight="1" thickBot="1" x14ac:dyDescent="0.4">
      <c r="B31" s="66" t="s">
        <v>12</v>
      </c>
      <c r="C31" s="67"/>
      <c r="D31" s="67"/>
      <c r="E31" s="67"/>
    </row>
    <row r="32" spans="2:5" ht="68.150000000000006" customHeight="1" x14ac:dyDescent="0.35">
      <c r="B32" s="252" t="s">
        <v>13</v>
      </c>
      <c r="C32" s="252"/>
      <c r="D32" s="252"/>
      <c r="E32" s="252"/>
    </row>
    <row r="33" spans="2:5" x14ac:dyDescent="0.35">
      <c r="B33" s="252" t="s">
        <v>14</v>
      </c>
      <c r="C33" s="252"/>
      <c r="D33" s="252"/>
      <c r="E33" s="252"/>
    </row>
    <row r="34" spans="2:5" x14ac:dyDescent="0.35">
      <c r="B34" s="252" t="s">
        <v>15</v>
      </c>
      <c r="C34" s="252"/>
      <c r="D34" s="252"/>
      <c r="E34" s="252"/>
    </row>
    <row r="35" spans="2:5" x14ac:dyDescent="0.35">
      <c r="B35" s="68" t="s">
        <v>16</v>
      </c>
      <c r="C35" s="241"/>
      <c r="D35" s="241"/>
      <c r="E35" s="241"/>
    </row>
    <row r="36" spans="2:5" x14ac:dyDescent="0.35">
      <c r="B36" s="68"/>
      <c r="C36" s="241"/>
      <c r="D36" s="241"/>
      <c r="E36" s="241"/>
    </row>
    <row r="37" spans="2:5" ht="16.5" thickBot="1" x14ac:dyDescent="0.4">
      <c r="B37" s="69" t="s">
        <v>17</v>
      </c>
      <c r="C37" s="70"/>
      <c r="D37" s="70"/>
      <c r="E37" s="70"/>
    </row>
    <row r="38" spans="2:5" ht="55.5" customHeight="1" x14ac:dyDescent="0.35">
      <c r="B38" s="54" t="s">
        <v>18</v>
      </c>
      <c r="C38" s="71" t="s">
        <v>19</v>
      </c>
      <c r="E38" s="241"/>
    </row>
    <row r="39" spans="2:5" x14ac:dyDescent="0.35">
      <c r="B39" s="252" t="s">
        <v>20</v>
      </c>
      <c r="C39" s="252"/>
      <c r="D39" s="252"/>
      <c r="E39" s="252"/>
    </row>
    <row r="40" spans="2:5" x14ac:dyDescent="0.35">
      <c r="B40" s="253" t="s">
        <v>21</v>
      </c>
      <c r="C40" s="253"/>
      <c r="D40" s="253"/>
      <c r="E40" s="253"/>
    </row>
    <row r="41" spans="2:5" x14ac:dyDescent="0.35">
      <c r="B41" s="241"/>
      <c r="C41" s="241"/>
      <c r="D41" s="241"/>
      <c r="E41" s="241"/>
    </row>
    <row r="42" spans="2:5" ht="18.649999999999999" customHeight="1" thickBot="1" x14ac:dyDescent="0.4">
      <c r="B42" s="69" t="s">
        <v>22</v>
      </c>
      <c r="C42" s="70"/>
      <c r="D42" s="70"/>
      <c r="E42" s="70"/>
    </row>
    <row r="43" spans="2:5" ht="34" customHeight="1" x14ac:dyDescent="0.35">
      <c r="B43" s="254" t="s">
        <v>23</v>
      </c>
      <c r="C43" s="254"/>
      <c r="D43" s="254"/>
      <c r="E43" s="254"/>
    </row>
    <row r="44" spans="2:5" ht="30.65" customHeight="1" x14ac:dyDescent="0.35">
      <c r="B44" s="255" t="s">
        <v>24</v>
      </c>
      <c r="C44" s="255"/>
      <c r="D44" s="255"/>
      <c r="E44" s="255"/>
    </row>
    <row r="46" spans="2:5" x14ac:dyDescent="0.35"/>
    <row r="47" spans="2:5" ht="16.5" thickBot="1" x14ac:dyDescent="0.4">
      <c r="B47" s="69" t="s">
        <v>25</v>
      </c>
      <c r="C47" s="70"/>
      <c r="D47" s="70"/>
      <c r="E47" s="70"/>
    </row>
    <row r="48" spans="2:5" x14ac:dyDescent="0.35">
      <c r="B48" s="256" t="s">
        <v>26</v>
      </c>
      <c r="C48" s="256"/>
      <c r="D48" s="256"/>
      <c r="E48" s="256"/>
    </row>
    <row r="49" spans="2:5" ht="15" customHeight="1" x14ac:dyDescent="0.35">
      <c r="B49" s="72" t="s">
        <v>27</v>
      </c>
      <c r="C49" s="73"/>
      <c r="D49" s="73"/>
      <c r="E49" s="73"/>
    </row>
    <row r="50" spans="2:5" ht="15" customHeight="1" x14ac:dyDescent="0.35">
      <c r="B50" s="73" t="s">
        <v>28</v>
      </c>
      <c r="C50" s="241"/>
      <c r="D50" s="241"/>
      <c r="E50" s="241"/>
    </row>
    <row r="51" spans="2:5" ht="17.149999999999999" customHeight="1" x14ac:dyDescent="0.35">
      <c r="B51" s="74" t="s">
        <v>29</v>
      </c>
      <c r="C51" s="241"/>
      <c r="D51" s="241"/>
      <c r="E51" s="241"/>
    </row>
    <row r="52" spans="2:5" x14ac:dyDescent="0.35">
      <c r="B52" s="241"/>
      <c r="C52" s="241"/>
      <c r="D52" s="241"/>
      <c r="E52" s="241"/>
    </row>
    <row r="53" spans="2:5" ht="22.4" customHeight="1" thickBot="1" x14ac:dyDescent="0.4">
      <c r="B53" s="69" t="s">
        <v>30</v>
      </c>
      <c r="C53" s="70"/>
      <c r="D53" s="70"/>
      <c r="E53" s="70"/>
    </row>
    <row r="54" spans="2:5" ht="181.5" customHeight="1" x14ac:dyDescent="0.35">
      <c r="B54" s="253" t="s">
        <v>31</v>
      </c>
      <c r="C54" s="253"/>
      <c r="D54" s="253"/>
      <c r="E54" s="253"/>
    </row>
  </sheetData>
  <sheetProtection algorithmName="SHA-256" hashValue="1BMWHKrMeN/t5QgSZMuUbHQIi7m80z9OGiyJlkOBebs=" saltValue="d70LaqeKCSvJ78XsZylTVw==" spinCount="100000" sheet="1" objects="1" scenarios="1"/>
  <mergeCells count="10">
    <mergeCell ref="B25:D25"/>
    <mergeCell ref="B32:E32"/>
    <mergeCell ref="B33:E33"/>
    <mergeCell ref="B34:E34"/>
    <mergeCell ref="B54:E54"/>
    <mergeCell ref="B39:E39"/>
    <mergeCell ref="B43:E43"/>
    <mergeCell ref="B40:E40"/>
    <mergeCell ref="B44:E44"/>
    <mergeCell ref="B48:E48"/>
  </mergeCells>
  <conditionalFormatting sqref="B38:C38">
    <cfRule type="containsBlanks" dxfId="30" priority="1">
      <formula>LEN(TRIM(B38))=0</formula>
    </cfRule>
  </conditionalFormatting>
  <conditionalFormatting sqref="C15">
    <cfRule type="containsBlanks" dxfId="29" priority="5">
      <formula>LEN(TRIM(C15))=0</formula>
    </cfRule>
  </conditionalFormatting>
  <conditionalFormatting sqref="C19">
    <cfRule type="containsBlanks" dxfId="28" priority="4">
      <formula>LEN(TRIM(C19))=0</formula>
    </cfRule>
  </conditionalFormatting>
  <conditionalFormatting sqref="C21">
    <cfRule type="containsBlanks" dxfId="27" priority="3">
      <formula>LEN(TRIM(C21))=0</formula>
    </cfRule>
  </conditionalFormatting>
  <conditionalFormatting sqref="C23">
    <cfRule type="containsBlanks" dxfId="26" priority="2">
      <formula>LEN(TRIM(C23))=0</formula>
    </cfRule>
  </conditionalFormatting>
  <dataValidations count="1">
    <dataValidation type="date" allowBlank="1" showInputMessage="1" showErrorMessage="1" error="Please input a date in mm/dd/yyyy format." sqref="C19" xr:uid="{2F90902A-A54F-4FD5-B058-043F3B30CFE7}">
      <formula1>45474</formula1>
      <formula2>45657</formula2>
    </dataValidation>
  </dataValidations>
  <hyperlinks>
    <hyperlink ref="B35" r:id="rId1" xr:uid="{B1A93ADF-83D4-400F-8FAB-00527AB512E8}"/>
    <hyperlink ref="B51" r:id="rId2" xr:uid="{16AD49FA-8BBA-4864-92DF-3D1D5F4D0798}"/>
    <hyperlink ref="B49" r:id="rId3" xr:uid="{A25D0096-B0FC-4879-BAA7-87FDACE6C0BC}"/>
  </hyperlinks>
  <printOptions horizontalCentered="1"/>
  <pageMargins left="0.7" right="0.7" top="0.75" bottom="0.75" header="0.3" footer="0.3"/>
  <pageSetup scale="76" fitToHeight="0" orientation="landscape" r:id="rId4"/>
  <headerFooter>
    <oddHeader>&amp;CDraft for STD PCHD Project Areas' Review Only&amp;R12/13/2019</oddHeader>
  </headerFooter>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E1E17B7-094E-49FC-9131-F2D10FF8CF0C}">
          <x14:formula1>
            <xm:f>Config!$A$2:$A$61</xm:f>
          </x14:formula1>
          <xm:sqref>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2740-FEF5-4A31-9440-3AB47021D50C}">
  <sheetPr codeName="Sheet14">
    <tabColor theme="8"/>
  </sheetPr>
  <dimension ref="A1:F77"/>
  <sheetViews>
    <sheetView topLeftCell="D2" zoomScaleNormal="100" workbookViewId="0">
      <selection activeCell="B3" sqref="B3"/>
    </sheetView>
  </sheetViews>
  <sheetFormatPr defaultColWidth="0" defaultRowHeight="13.5" zeroHeight="1" x14ac:dyDescent="0.35"/>
  <cols>
    <col min="1" max="6" width="68.54296875" style="97" customWidth="1"/>
    <col min="7" max="16384" width="8.7265625" style="97" hidden="1"/>
  </cols>
  <sheetData>
    <row r="1" spans="1:6" ht="107.15" customHeight="1" thickBot="1" x14ac:dyDescent="0.4">
      <c r="A1" s="296" t="s">
        <v>331</v>
      </c>
      <c r="B1" s="296"/>
      <c r="C1" s="296"/>
      <c r="D1" s="296"/>
      <c r="E1" s="296"/>
      <c r="F1" s="296"/>
    </row>
    <row r="2" spans="1:6" s="99" customFormat="1" ht="230.15" customHeight="1" thickBot="1" x14ac:dyDescent="0.4">
      <c r="A2" s="297" t="s">
        <v>332</v>
      </c>
      <c r="B2" s="298"/>
      <c r="C2" s="298"/>
      <c r="D2" s="298"/>
      <c r="E2" s="298"/>
      <c r="F2" s="299"/>
    </row>
    <row r="3" spans="1:6" s="122" customFormat="1" ht="66" customHeight="1" thickBot="1" x14ac:dyDescent="0.4">
      <c r="A3" s="121" t="s">
        <v>333</v>
      </c>
      <c r="B3" s="121" t="s">
        <v>334</v>
      </c>
      <c r="C3" s="121" t="s">
        <v>335</v>
      </c>
      <c r="D3" s="121" t="s">
        <v>336</v>
      </c>
      <c r="E3" s="121" t="s">
        <v>337</v>
      </c>
      <c r="F3" s="121" t="s">
        <v>338</v>
      </c>
    </row>
    <row r="4" spans="1:6" s="98" customFormat="1" ht="66" customHeight="1" thickBot="1" x14ac:dyDescent="0.4">
      <c r="A4" s="102" t="s">
        <v>149</v>
      </c>
      <c r="B4" s="102" t="s">
        <v>171</v>
      </c>
      <c r="C4" s="102" t="s">
        <v>190</v>
      </c>
      <c r="D4" s="103" t="s">
        <v>215</v>
      </c>
      <c r="E4" s="103" t="s">
        <v>339</v>
      </c>
      <c r="F4" s="103" t="s">
        <v>320</v>
      </c>
    </row>
    <row r="5" spans="1:6" x14ac:dyDescent="0.35">
      <c r="A5" s="300"/>
      <c r="B5" s="300"/>
      <c r="C5" s="300"/>
      <c r="D5" s="300"/>
      <c r="E5" s="300"/>
      <c r="F5" s="300"/>
    </row>
    <row r="6" spans="1:6" x14ac:dyDescent="0.35">
      <c r="A6" s="301"/>
      <c r="B6" s="301"/>
      <c r="C6" s="301"/>
      <c r="D6" s="301"/>
      <c r="E6" s="301"/>
      <c r="F6" s="301"/>
    </row>
    <row r="7" spans="1:6" x14ac:dyDescent="0.35">
      <c r="A7" s="301"/>
      <c r="B7" s="301"/>
      <c r="C7" s="301"/>
      <c r="D7" s="301"/>
      <c r="E7" s="301"/>
      <c r="F7" s="301"/>
    </row>
    <row r="8" spans="1:6" x14ac:dyDescent="0.35">
      <c r="A8" s="301"/>
      <c r="B8" s="301"/>
      <c r="C8" s="301"/>
      <c r="D8" s="301"/>
      <c r="E8" s="301"/>
      <c r="F8" s="301"/>
    </row>
    <row r="9" spans="1:6" x14ac:dyDescent="0.35">
      <c r="A9" s="301"/>
      <c r="B9" s="301"/>
      <c r="C9" s="301"/>
      <c r="D9" s="301"/>
      <c r="E9" s="301"/>
      <c r="F9" s="301"/>
    </row>
    <row r="10" spans="1:6" x14ac:dyDescent="0.35">
      <c r="A10" s="301"/>
      <c r="B10" s="301"/>
      <c r="C10" s="301"/>
      <c r="D10" s="301"/>
      <c r="E10" s="301"/>
      <c r="F10" s="301"/>
    </row>
    <row r="11" spans="1:6" x14ac:dyDescent="0.35">
      <c r="A11" s="301"/>
      <c r="B11" s="301"/>
      <c r="C11" s="301"/>
      <c r="D11" s="301"/>
      <c r="E11" s="301"/>
      <c r="F11" s="301"/>
    </row>
    <row r="12" spans="1:6" x14ac:dyDescent="0.35">
      <c r="A12" s="301"/>
      <c r="B12" s="301"/>
      <c r="C12" s="301"/>
      <c r="D12" s="301"/>
      <c r="E12" s="301"/>
      <c r="F12" s="301"/>
    </row>
    <row r="13" spans="1:6" x14ac:dyDescent="0.35">
      <c r="A13" s="301"/>
      <c r="B13" s="301"/>
      <c r="C13" s="301"/>
      <c r="D13" s="301"/>
      <c r="E13" s="301"/>
      <c r="F13" s="301"/>
    </row>
    <row r="14" spans="1:6" x14ac:dyDescent="0.35">
      <c r="A14" s="301"/>
      <c r="B14" s="301"/>
      <c r="C14" s="301"/>
      <c r="D14" s="301"/>
      <c r="E14" s="301"/>
      <c r="F14" s="301"/>
    </row>
    <row r="15" spans="1:6" x14ac:dyDescent="0.35">
      <c r="A15" s="301"/>
      <c r="B15" s="301"/>
      <c r="C15" s="301"/>
      <c r="D15" s="301"/>
      <c r="E15" s="301"/>
      <c r="F15" s="301"/>
    </row>
    <row r="16" spans="1:6" x14ac:dyDescent="0.35">
      <c r="A16" s="301"/>
      <c r="B16" s="301"/>
      <c r="C16" s="301"/>
      <c r="D16" s="301"/>
      <c r="E16" s="301"/>
      <c r="F16" s="301"/>
    </row>
    <row r="17" spans="1:6" x14ac:dyDescent="0.35">
      <c r="A17" s="301"/>
      <c r="B17" s="301"/>
      <c r="C17" s="301"/>
      <c r="D17" s="301"/>
      <c r="E17" s="301"/>
      <c r="F17" s="301"/>
    </row>
    <row r="18" spans="1:6" x14ac:dyDescent="0.35">
      <c r="A18" s="301"/>
      <c r="B18" s="301"/>
      <c r="C18" s="301"/>
      <c r="D18" s="301"/>
      <c r="E18" s="301"/>
      <c r="F18" s="301"/>
    </row>
    <row r="19" spans="1:6" x14ac:dyDescent="0.35">
      <c r="A19" s="301"/>
      <c r="B19" s="301"/>
      <c r="C19" s="301"/>
      <c r="D19" s="301"/>
      <c r="E19" s="301"/>
      <c r="F19" s="301"/>
    </row>
    <row r="20" spans="1:6" x14ac:dyDescent="0.35">
      <c r="A20" s="301"/>
      <c r="B20" s="301"/>
      <c r="C20" s="301"/>
      <c r="D20" s="301"/>
      <c r="E20" s="301"/>
      <c r="F20" s="301"/>
    </row>
    <row r="21" spans="1:6" x14ac:dyDescent="0.35">
      <c r="A21" s="301"/>
      <c r="B21" s="301"/>
      <c r="C21" s="301"/>
      <c r="D21" s="301"/>
      <c r="E21" s="301"/>
      <c r="F21" s="301"/>
    </row>
    <row r="22" spans="1:6" x14ac:dyDescent="0.35">
      <c r="A22" s="301"/>
      <c r="B22" s="301"/>
      <c r="C22" s="301"/>
      <c r="D22" s="301"/>
      <c r="E22" s="301"/>
      <c r="F22" s="301"/>
    </row>
    <row r="23" spans="1:6" x14ac:dyDescent="0.35">
      <c r="A23" s="301"/>
      <c r="B23" s="301"/>
      <c r="C23" s="301"/>
      <c r="D23" s="301"/>
      <c r="E23" s="301"/>
      <c r="F23" s="301"/>
    </row>
    <row r="24" spans="1:6" x14ac:dyDescent="0.35">
      <c r="A24" s="301"/>
      <c r="B24" s="301"/>
      <c r="C24" s="301"/>
      <c r="D24" s="301"/>
      <c r="E24" s="301"/>
      <c r="F24" s="301"/>
    </row>
    <row r="25" spans="1:6" ht="14" thickBot="1" x14ac:dyDescent="0.4">
      <c r="A25" s="302"/>
      <c r="B25" s="302"/>
      <c r="C25" s="302"/>
      <c r="D25" s="302"/>
      <c r="E25" s="302"/>
      <c r="F25" s="302"/>
    </row>
    <row r="26" spans="1:6" ht="109" customHeight="1" thickBot="1" x14ac:dyDescent="0.4">
      <c r="A26" s="106" t="s">
        <v>340</v>
      </c>
      <c r="B26" s="106" t="s">
        <v>341</v>
      </c>
      <c r="C26" s="106" t="s">
        <v>342</v>
      </c>
      <c r="D26" s="104" t="s">
        <v>343</v>
      </c>
      <c r="E26" s="104" t="s">
        <v>344</v>
      </c>
      <c r="F26" s="106" t="s">
        <v>345</v>
      </c>
    </row>
    <row r="27" spans="1:6" ht="39.65" customHeight="1" thickBot="1" x14ac:dyDescent="0.4">
      <c r="A27" s="233" t="str">
        <f>A_Surveillance!D11</f>
        <v>Enter Denominator</v>
      </c>
      <c r="B27" s="105" t="str">
        <f>'B_Congenital Syphilis'!D9</f>
        <v>Enter Denominator</v>
      </c>
      <c r="C27" s="245"/>
      <c r="D27" s="245"/>
      <c r="E27" s="245"/>
      <c r="F27" s="105" t="str">
        <f>F_Treatment!D15</f>
        <v>Enter Denominator</v>
      </c>
    </row>
    <row r="28" spans="1:6" s="101" customFormat="1" ht="66" customHeight="1" thickBot="1" x14ac:dyDescent="0.4">
      <c r="B28" s="102"/>
      <c r="C28" s="102" t="s">
        <v>346</v>
      </c>
      <c r="D28" s="102" t="s">
        <v>251</v>
      </c>
      <c r="E28" s="100" t="s">
        <v>347</v>
      </c>
    </row>
    <row r="29" spans="1:6" x14ac:dyDescent="0.35">
      <c r="A29" s="300"/>
      <c r="B29" s="300"/>
      <c r="C29" s="300"/>
      <c r="D29" s="300"/>
      <c r="E29" s="300"/>
      <c r="F29" s="300"/>
    </row>
    <row r="30" spans="1:6" x14ac:dyDescent="0.35">
      <c r="A30" s="301"/>
      <c r="B30" s="301"/>
      <c r="C30" s="301"/>
      <c r="D30" s="301"/>
      <c r="E30" s="301"/>
      <c r="F30" s="301"/>
    </row>
    <row r="31" spans="1:6" x14ac:dyDescent="0.35">
      <c r="A31" s="301"/>
      <c r="B31" s="301"/>
      <c r="C31" s="301"/>
      <c r="D31" s="301"/>
      <c r="E31" s="301"/>
      <c r="F31" s="301"/>
    </row>
    <row r="32" spans="1:6" x14ac:dyDescent="0.35">
      <c r="A32" s="301"/>
      <c r="B32" s="301"/>
      <c r="C32" s="301"/>
      <c r="D32" s="301"/>
      <c r="E32" s="301"/>
      <c r="F32" s="301"/>
    </row>
    <row r="33" spans="1:6" x14ac:dyDescent="0.35">
      <c r="A33" s="301"/>
      <c r="B33" s="301"/>
      <c r="C33" s="301"/>
      <c r="D33" s="301"/>
      <c r="E33" s="301"/>
      <c r="F33" s="301"/>
    </row>
    <row r="34" spans="1:6" x14ac:dyDescent="0.35">
      <c r="A34" s="301"/>
      <c r="B34" s="301"/>
      <c r="C34" s="301"/>
      <c r="D34" s="301"/>
      <c r="E34" s="301"/>
      <c r="F34" s="301"/>
    </row>
    <row r="35" spans="1:6" x14ac:dyDescent="0.35">
      <c r="A35" s="301"/>
      <c r="B35" s="301"/>
      <c r="C35" s="301"/>
      <c r="D35" s="301"/>
      <c r="E35" s="301"/>
      <c r="F35" s="301"/>
    </row>
    <row r="36" spans="1:6" x14ac:dyDescent="0.35">
      <c r="A36" s="301"/>
      <c r="B36" s="301"/>
      <c r="C36" s="301"/>
      <c r="D36" s="301"/>
      <c r="E36" s="301"/>
      <c r="F36" s="301"/>
    </row>
    <row r="37" spans="1:6" x14ac:dyDescent="0.35">
      <c r="A37" s="301"/>
      <c r="B37" s="301"/>
      <c r="C37" s="301"/>
      <c r="D37" s="301"/>
      <c r="E37" s="301"/>
      <c r="F37" s="301"/>
    </row>
    <row r="38" spans="1:6" x14ac:dyDescent="0.35">
      <c r="A38" s="301"/>
      <c r="B38" s="301"/>
      <c r="C38" s="301"/>
      <c r="D38" s="301"/>
      <c r="E38" s="301"/>
      <c r="F38" s="301"/>
    </row>
    <row r="39" spans="1:6" x14ac:dyDescent="0.35">
      <c r="A39" s="301"/>
      <c r="B39" s="301"/>
      <c r="C39" s="301"/>
      <c r="D39" s="301"/>
      <c r="E39" s="301"/>
      <c r="F39" s="301"/>
    </row>
    <row r="40" spans="1:6" x14ac:dyDescent="0.35">
      <c r="A40" s="301"/>
      <c r="B40" s="301"/>
      <c r="C40" s="301"/>
      <c r="D40" s="301"/>
      <c r="E40" s="301"/>
      <c r="F40" s="301"/>
    </row>
    <row r="41" spans="1:6" x14ac:dyDescent="0.35">
      <c r="A41" s="301"/>
      <c r="B41" s="301"/>
      <c r="C41" s="301"/>
      <c r="D41" s="301"/>
      <c r="E41" s="301"/>
      <c r="F41" s="301"/>
    </row>
    <row r="42" spans="1:6" x14ac:dyDescent="0.35">
      <c r="A42" s="301"/>
      <c r="B42" s="301"/>
      <c r="C42" s="301"/>
      <c r="D42" s="301"/>
      <c r="E42" s="301"/>
      <c r="F42" s="301"/>
    </row>
    <row r="43" spans="1:6" x14ac:dyDescent="0.35">
      <c r="A43" s="301"/>
      <c r="B43" s="301"/>
      <c r="C43" s="301"/>
      <c r="D43" s="301"/>
      <c r="E43" s="301"/>
      <c r="F43" s="301"/>
    </row>
    <row r="44" spans="1:6" x14ac:dyDescent="0.35">
      <c r="A44" s="301"/>
      <c r="B44" s="301"/>
      <c r="C44" s="301"/>
      <c r="D44" s="301"/>
      <c r="E44" s="301"/>
      <c r="F44" s="301"/>
    </row>
    <row r="45" spans="1:6" x14ac:dyDescent="0.35">
      <c r="A45" s="301"/>
      <c r="B45" s="301"/>
      <c r="C45" s="301"/>
      <c r="D45" s="301"/>
      <c r="E45" s="301"/>
      <c r="F45" s="301"/>
    </row>
    <row r="46" spans="1:6" x14ac:dyDescent="0.35">
      <c r="A46" s="301"/>
      <c r="B46" s="301"/>
      <c r="C46" s="301"/>
      <c r="D46" s="301"/>
      <c r="E46" s="301"/>
      <c r="F46" s="301"/>
    </row>
    <row r="47" spans="1:6" x14ac:dyDescent="0.35">
      <c r="A47" s="301"/>
      <c r="B47" s="301"/>
      <c r="C47" s="301"/>
      <c r="D47" s="301"/>
      <c r="E47" s="301"/>
      <c r="F47" s="301"/>
    </row>
    <row r="48" spans="1:6" x14ac:dyDescent="0.35">
      <c r="A48" s="301"/>
      <c r="B48" s="301"/>
      <c r="C48" s="301"/>
      <c r="D48" s="301"/>
      <c r="E48" s="301"/>
      <c r="F48" s="301"/>
    </row>
    <row r="49" spans="1:6" x14ac:dyDescent="0.35">
      <c r="A49" s="301"/>
      <c r="B49" s="301"/>
      <c r="C49" s="301"/>
      <c r="D49" s="301"/>
      <c r="E49" s="301"/>
      <c r="F49" s="301"/>
    </row>
    <row r="50" spans="1:6" x14ac:dyDescent="0.35">
      <c r="A50" s="301"/>
      <c r="B50" s="301"/>
      <c r="C50" s="301"/>
      <c r="D50" s="301"/>
      <c r="E50" s="301"/>
      <c r="F50" s="301"/>
    </row>
    <row r="51" spans="1:6" x14ac:dyDescent="0.35">
      <c r="A51" s="301"/>
      <c r="B51" s="301"/>
      <c r="C51" s="301"/>
      <c r="D51" s="301"/>
      <c r="E51" s="301"/>
      <c r="F51" s="301"/>
    </row>
    <row r="52" spans="1:6" ht="104.25" customHeight="1" thickBot="1" x14ac:dyDescent="0.4">
      <c r="B52" s="104"/>
      <c r="C52" s="106" t="s">
        <v>348</v>
      </c>
      <c r="D52" s="104" t="s">
        <v>349</v>
      </c>
      <c r="E52" s="104" t="s">
        <v>350</v>
      </c>
    </row>
    <row r="53" spans="1:6" ht="25" thickBot="1" x14ac:dyDescent="0.4">
      <c r="C53" s="105" t="str">
        <f>C_Outbreak!D14</f>
        <v>Enter Denominator</v>
      </c>
      <c r="D53" s="188" t="str">
        <f>'D_Syphilis DII'!H18</f>
        <v>Enter Denominator</v>
      </c>
    </row>
    <row r="54" spans="1:6" ht="66" customHeight="1" thickBot="1" x14ac:dyDescent="0.4">
      <c r="A54" s="100"/>
      <c r="B54" s="100"/>
      <c r="C54" s="100"/>
      <c r="D54" s="102" t="s">
        <v>351</v>
      </c>
      <c r="E54" s="100" t="s">
        <v>352</v>
      </c>
      <c r="F54" s="100"/>
    </row>
    <row r="55" spans="1:6" x14ac:dyDescent="0.35">
      <c r="A55" s="301"/>
      <c r="B55" s="301"/>
      <c r="C55" s="301"/>
      <c r="D55" s="301"/>
      <c r="F55" s="301"/>
    </row>
    <row r="56" spans="1:6" x14ac:dyDescent="0.35">
      <c r="A56" s="301"/>
      <c r="B56" s="301"/>
      <c r="C56" s="301"/>
      <c r="D56" s="301"/>
      <c r="F56" s="301"/>
    </row>
    <row r="57" spans="1:6" x14ac:dyDescent="0.35">
      <c r="A57" s="301"/>
      <c r="B57" s="301"/>
      <c r="C57" s="301"/>
      <c r="D57" s="301"/>
      <c r="F57" s="301"/>
    </row>
    <row r="58" spans="1:6" x14ac:dyDescent="0.35">
      <c r="A58" s="301"/>
      <c r="B58" s="301"/>
      <c r="C58" s="301"/>
      <c r="D58" s="301"/>
      <c r="F58" s="301"/>
    </row>
    <row r="59" spans="1:6" x14ac:dyDescent="0.35">
      <c r="A59" s="301"/>
      <c r="B59" s="301"/>
      <c r="C59" s="301"/>
      <c r="D59" s="301"/>
      <c r="F59" s="301"/>
    </row>
    <row r="60" spans="1:6" x14ac:dyDescent="0.35">
      <c r="A60" s="301"/>
      <c r="B60" s="301"/>
      <c r="C60" s="301"/>
      <c r="D60" s="301"/>
      <c r="F60" s="301"/>
    </row>
    <row r="61" spans="1:6" x14ac:dyDescent="0.35">
      <c r="A61" s="301"/>
      <c r="B61" s="301"/>
      <c r="C61" s="301"/>
      <c r="D61" s="301"/>
      <c r="F61" s="301"/>
    </row>
    <row r="62" spans="1:6" x14ac:dyDescent="0.35">
      <c r="A62" s="301"/>
      <c r="B62" s="301"/>
      <c r="C62" s="301"/>
      <c r="D62" s="301"/>
      <c r="F62" s="301"/>
    </row>
    <row r="63" spans="1:6" x14ac:dyDescent="0.35">
      <c r="A63" s="301"/>
      <c r="B63" s="301"/>
      <c r="C63" s="301"/>
      <c r="D63" s="301"/>
      <c r="F63" s="301"/>
    </row>
    <row r="64" spans="1:6" x14ac:dyDescent="0.35">
      <c r="A64" s="301"/>
      <c r="B64" s="301"/>
      <c r="C64" s="301"/>
      <c r="D64" s="301"/>
      <c r="F64" s="301"/>
    </row>
    <row r="65" spans="1:6" x14ac:dyDescent="0.35">
      <c r="A65" s="301"/>
      <c r="B65" s="301"/>
      <c r="C65" s="301"/>
      <c r="D65" s="301"/>
      <c r="F65" s="301"/>
    </row>
    <row r="66" spans="1:6" x14ac:dyDescent="0.35">
      <c r="A66" s="301"/>
      <c r="B66" s="301"/>
      <c r="C66" s="301"/>
      <c r="D66" s="301"/>
      <c r="F66" s="301"/>
    </row>
    <row r="67" spans="1:6" x14ac:dyDescent="0.35">
      <c r="A67" s="301"/>
      <c r="B67" s="301"/>
      <c r="C67" s="301"/>
      <c r="D67" s="301"/>
      <c r="F67" s="301"/>
    </row>
    <row r="68" spans="1:6" x14ac:dyDescent="0.35">
      <c r="A68" s="301"/>
      <c r="B68" s="301"/>
      <c r="C68" s="301"/>
      <c r="D68" s="301"/>
      <c r="F68" s="301"/>
    </row>
    <row r="69" spans="1:6" x14ac:dyDescent="0.35">
      <c r="A69" s="301"/>
      <c r="B69" s="301"/>
      <c r="C69" s="301"/>
      <c r="D69" s="301"/>
      <c r="F69" s="301"/>
    </row>
    <row r="70" spans="1:6" x14ac:dyDescent="0.35">
      <c r="A70" s="301"/>
      <c r="B70" s="301"/>
      <c r="C70" s="301"/>
      <c r="D70" s="301"/>
      <c r="F70" s="301"/>
    </row>
    <row r="71" spans="1:6" x14ac:dyDescent="0.35">
      <c r="A71" s="301"/>
      <c r="B71" s="301"/>
      <c r="C71" s="301"/>
      <c r="D71" s="301"/>
      <c r="F71" s="301"/>
    </row>
    <row r="72" spans="1:6" x14ac:dyDescent="0.35">
      <c r="A72" s="301"/>
      <c r="B72" s="301"/>
      <c r="C72" s="301"/>
      <c r="D72" s="301"/>
      <c r="F72" s="301"/>
    </row>
    <row r="73" spans="1:6" x14ac:dyDescent="0.35">
      <c r="A73" s="301"/>
      <c r="B73" s="301"/>
      <c r="C73" s="301"/>
      <c r="D73" s="301"/>
      <c r="F73" s="301"/>
    </row>
    <row r="74" spans="1:6" x14ac:dyDescent="0.35">
      <c r="A74" s="301"/>
      <c r="B74" s="301"/>
      <c r="C74" s="301"/>
      <c r="D74" s="301"/>
      <c r="F74" s="301"/>
    </row>
    <row r="75" spans="1:6" x14ac:dyDescent="0.35">
      <c r="A75" s="301"/>
      <c r="B75" s="301"/>
      <c r="C75" s="301"/>
      <c r="D75" s="301"/>
      <c r="F75" s="301"/>
    </row>
    <row r="76" spans="1:6" ht="93.65" customHeight="1" thickBot="1" x14ac:dyDescent="0.4">
      <c r="A76" s="244"/>
      <c r="B76" s="244"/>
      <c r="C76" s="244"/>
      <c r="D76" s="238" t="s">
        <v>353</v>
      </c>
      <c r="E76" s="104" t="s">
        <v>354</v>
      </c>
      <c r="F76" s="244"/>
    </row>
    <row r="77" spans="1:6" ht="72" customHeight="1" x14ac:dyDescent="0.35">
      <c r="D77" s="239" t="str">
        <f>'D_Syphilis DII'!D26</f>
        <v>Enter Denominator</v>
      </c>
    </row>
  </sheetData>
  <sheetProtection algorithmName="SHA-256" hashValue="80irtQrxb9uhrWp1Me46ZMxUgKApvQF5KyNffmyWHvI=" saltValue="t9Q7BP1bE2gjtTqCwUKbJw==" spinCount="100000" sheet="1" scenarios="1"/>
  <mergeCells count="19">
    <mergeCell ref="A55:A75"/>
    <mergeCell ref="B55:B75"/>
    <mergeCell ref="C55:C75"/>
    <mergeCell ref="D55:D75"/>
    <mergeCell ref="F55:F75"/>
    <mergeCell ref="A1:F1"/>
    <mergeCell ref="A2:F2"/>
    <mergeCell ref="A5:A25"/>
    <mergeCell ref="B5:B25"/>
    <mergeCell ref="B29:B51"/>
    <mergeCell ref="A29:A51"/>
    <mergeCell ref="C5:C25"/>
    <mergeCell ref="C29:C51"/>
    <mergeCell ref="D5:D25"/>
    <mergeCell ref="D29:D51"/>
    <mergeCell ref="E5:E25"/>
    <mergeCell ref="E29:E51"/>
    <mergeCell ref="F5:F25"/>
    <mergeCell ref="F29:F51"/>
  </mergeCells>
  <hyperlinks>
    <hyperlink ref="A3" location="A_Surveillance!A1" display="Tab A_Surveillance" xr:uid="{3798A566-51DE-40DB-B18C-D7B6578AF01B}"/>
    <hyperlink ref="A4" location="A_Surveillance!C3" display="Pregnancy Ascertainment" xr:uid="{3D8F16DF-6FDB-4555-8B30-581FA050A404}"/>
    <hyperlink ref="B3" location="'B_Congenital Syphilis'!A1" display="Tab B_Congenital Syphilis" xr:uid="{E47C8F86-497B-46DE-9A6C-D82626EEBA42}"/>
    <hyperlink ref="B4" location="'B_Congenital Syphilis'!C3" display="Enhanced GS Surveillance" xr:uid="{918A7379-779F-40AD-B15E-10D97C01C227}"/>
    <hyperlink ref="C3" location="C_Outbreak!A1" display="Tab C_Outbreak" xr:uid="{F2F3A105-C797-4429-8887-3AF3DD0DA2BA}"/>
    <hyperlink ref="C4" location="C_Outbreak!C4" display="Active or Initiated STD Outbreak Response Plan(s)" xr:uid="{83A75E36-FC00-4EBD-8595-D8B95BB33C87}"/>
    <hyperlink ref="C28" location="C_Outbreak!C10" display="Staff Assignments to Assist Other Outbreaks" xr:uid="{AF2BD1D3-E83E-465C-B814-13ADA3F7F12F}"/>
    <hyperlink ref="D3" location="'D_Syphilis DII'!A1" display="Tab D_Syphilis DII" xr:uid="{2949084D-79EA-4319-9CDC-375AA21C7CB9}"/>
    <hyperlink ref="E3" location="'E_HIV Prevention DII'!A1" display="Tab E_HIV Prevention DII" xr:uid="{43B0D5B0-8971-4E69-96BD-AA81035286A0}"/>
    <hyperlink ref="F3" location="F_Treatment!A1" display="Tab F_Treatment" xr:uid="{9216E5D6-2703-4601-BAE3-BB2BF8322607}"/>
    <hyperlink ref="D4" location="'D_Syphilis DII'!C4" display="Early Syphilis Cases: Disease Investigation and Intervention" xr:uid="{542EC7FC-EB67-4C88-AC2C-ABFDEAFB1ECB}"/>
    <hyperlink ref="E4" location="'E_HIV Prevention DII'!D10" display="Newly Diagnosed HIV Cases Among Syphilis or GC Cases" xr:uid="{DE383C86-A04C-44DD-8B9B-D12DA53ABF5D}"/>
    <hyperlink ref="D28" location="'D_Syphilis DII'!C18" display="Disease Intervention Rate" xr:uid="{40B45B1E-D0D5-42CA-ACB2-680C43736260}"/>
    <hyperlink ref="E54" location="'E_HIV Prevention DII'!D18" display="PrEP Referral Rate Post Syphilis Diagnosis" xr:uid="{9A55371E-13E9-41BA-905D-5EF2D479AFDA}"/>
    <hyperlink ref="E28" location="'E_HIV Prevention DII'!D14" display="HIV Linkage to Care" xr:uid="{7DC8CDBA-6578-4E86-8EC7-AFDDB7C22161}"/>
    <hyperlink ref="D54" location="'D_Syphilis DII'!D23" display="DoxyPEP for Bacterial STI Prevention" xr:uid="{84F89996-A11D-4090-AC9A-D50A63433790}"/>
    <hyperlink ref="F4" location="F_Treatment!F11" display="Recommended Treatment for Syphilis" xr:uid="{73ED41BF-1568-4407-B5BD-E693C93C342A}"/>
  </hyperlinks>
  <pageMargins left="0.25" right="0.25"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C63B9-296D-4ABB-B240-DC2451ACF06F}">
  <sheetPr codeName="Sheet15">
    <tabColor theme="8"/>
    <pageSetUpPr fitToPage="1"/>
  </sheetPr>
  <dimension ref="A1:E9"/>
  <sheetViews>
    <sheetView topLeftCell="A2" zoomScale="90" zoomScaleNormal="90" workbookViewId="0">
      <selection activeCell="C5" sqref="C5"/>
    </sheetView>
  </sheetViews>
  <sheetFormatPr defaultColWidth="0" defaultRowHeight="14.5" zeroHeight="1" x14ac:dyDescent="0.35"/>
  <cols>
    <col min="1" max="1" width="2.81640625" style="1" customWidth="1"/>
    <col min="2" max="2" width="10.54296875" style="129" customWidth="1"/>
    <col min="3" max="3" width="60.1796875" style="210" customWidth="1"/>
    <col min="4" max="4" width="30.54296875" style="130" customWidth="1"/>
    <col min="5" max="5" width="2.81640625" style="43" customWidth="1"/>
    <col min="6" max="16384" width="8.81640625" style="1" hidden="1"/>
  </cols>
  <sheetData>
    <row r="1" spans="1:4" s="43" customFormat="1" ht="15" hidden="1" thickBot="1" x14ac:dyDescent="0.4">
      <c r="A1" s="1"/>
      <c r="B1" s="1"/>
      <c r="C1" s="208"/>
      <c r="D1" s="2"/>
    </row>
    <row r="2" spans="1:4" s="43" customFormat="1" ht="66" customHeight="1" thickBot="1" x14ac:dyDescent="0.4">
      <c r="A2" s="1"/>
      <c r="B2" s="303" t="s">
        <v>355</v>
      </c>
      <c r="C2" s="304"/>
      <c r="D2" s="305"/>
    </row>
    <row r="3" spans="1:4" s="43" customFormat="1" ht="66" customHeight="1" thickBot="1" x14ac:dyDescent="0.4">
      <c r="A3" s="1"/>
      <c r="B3" s="190" t="s">
        <v>148</v>
      </c>
      <c r="C3" s="189" t="s">
        <v>356</v>
      </c>
      <c r="D3" s="191" t="s">
        <v>357</v>
      </c>
    </row>
    <row r="4" spans="1:4" s="43" customFormat="1" ht="66" customHeight="1" x14ac:dyDescent="0.35">
      <c r="A4" s="1"/>
      <c r="B4" s="192" t="s">
        <v>358</v>
      </c>
      <c r="C4" s="219" t="s">
        <v>359</v>
      </c>
      <c r="D4" s="195"/>
    </row>
    <row r="5" spans="1:4" s="43" customFormat="1" ht="66" customHeight="1" x14ac:dyDescent="0.35">
      <c r="A5" s="1"/>
      <c r="B5" s="192" t="s">
        <v>360</v>
      </c>
      <c r="C5" s="219" t="s">
        <v>361</v>
      </c>
      <c r="D5" s="195"/>
    </row>
    <row r="6" spans="1:4" s="43" customFormat="1" ht="66" customHeight="1" x14ac:dyDescent="0.35">
      <c r="A6" s="1"/>
      <c r="B6" s="193" t="s">
        <v>362</v>
      </c>
      <c r="C6" s="209" t="s">
        <v>363</v>
      </c>
      <c r="D6" s="195"/>
    </row>
    <row r="7" spans="1:4" s="43" customFormat="1" ht="66" customHeight="1" x14ac:dyDescent="0.35">
      <c r="A7" s="1"/>
      <c r="B7" s="193" t="s">
        <v>364</v>
      </c>
      <c r="C7" s="220" t="s">
        <v>365</v>
      </c>
      <c r="D7" s="196"/>
    </row>
    <row r="8" spans="1:4" s="43" customFormat="1" ht="66" customHeight="1" x14ac:dyDescent="0.35">
      <c r="A8" s="1"/>
      <c r="B8" s="193" t="s">
        <v>366</v>
      </c>
      <c r="C8" s="77" t="s">
        <v>367</v>
      </c>
      <c r="D8" s="196"/>
    </row>
    <row r="9" spans="1:4" s="43" customFormat="1" ht="66" customHeight="1" thickBot="1" x14ac:dyDescent="0.4">
      <c r="A9" s="1"/>
      <c r="B9" s="194" t="s">
        <v>368</v>
      </c>
      <c r="C9" s="221" t="s">
        <v>369</v>
      </c>
      <c r="D9" s="197"/>
    </row>
  </sheetData>
  <sheetProtection algorithmName="SHA-256" hashValue="ozMixpmd6mSrQkGoVUId1hNR83+DR0z5emxo2XEkLh8=" saltValue="2u4dCamn06FpgqGra6B3tA==" spinCount="100000" sheet="1" objects="1" scenarios="1"/>
  <mergeCells count="1">
    <mergeCell ref="B2:D2"/>
  </mergeCells>
  <conditionalFormatting sqref="D4:D9">
    <cfRule type="containsBlanks" dxfId="0" priority="1">
      <formula>LEN(TRIM(D4))=0</formula>
    </cfRule>
  </conditionalFormatting>
  <hyperlinks>
    <hyperlink ref="C6:C7" location="Dashboard!A1" display="Did you find the Dashboard tab useful? Please select your answer from the dropdown menu. (To reference the Dashboard tab, click this link.)" xr:uid="{2E49EB5D-E347-4FEB-8A25-1E2116D340FC}"/>
  </hyperlinks>
  <printOptions horizontalCentered="1"/>
  <pageMargins left="0.7" right="0.7" top="0.75" bottom="0.75" header="0.3" footer="0.3"/>
  <pageSetup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CE05D38-7E02-4C8E-9C23-E8FD735D1102}">
          <x14:formula1>
            <xm:f>Config!$N$2:$N$6</xm:f>
          </x14:formula1>
          <xm:sqref>D4:D6</xm:sqref>
        </x14:dataValidation>
        <x14:dataValidation type="list" allowBlank="1" showInputMessage="1" showErrorMessage="1" xr:uid="{16EA3CFA-DAA1-4B6C-9512-A963B6083FE0}">
          <x14:formula1>
            <xm:f>Config!$M$2:$M$3</xm:f>
          </x14:formula1>
          <xm:sqref>D7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7C696-8662-480B-8772-7D9BBA032B85}">
  <sheetPr codeName="Sheet7">
    <tabColor theme="7"/>
    <pageSetUpPr fitToPage="1"/>
  </sheetPr>
  <dimension ref="A2:G60"/>
  <sheetViews>
    <sheetView topLeftCell="A52" zoomScaleNormal="100" workbookViewId="0">
      <selection activeCell="F22" sqref="F22"/>
    </sheetView>
  </sheetViews>
  <sheetFormatPr defaultColWidth="0" defaultRowHeight="14.5" zeroHeight="1" x14ac:dyDescent="0.35"/>
  <cols>
    <col min="1" max="1" width="2.81640625" style="1" customWidth="1"/>
    <col min="2" max="2" width="8.81640625" style="37" customWidth="1"/>
    <col min="3" max="3" width="34" style="1" customWidth="1"/>
    <col min="4" max="4" width="55.81640625" style="1" customWidth="1"/>
    <col min="5" max="5" width="53.81640625" style="2" customWidth="1"/>
    <col min="6" max="6" width="13.1796875" style="43" customWidth="1"/>
    <col min="7" max="7" width="130.54296875" style="1" hidden="1" customWidth="1"/>
    <col min="8" max="16384" width="8.81640625" style="1" hidden="1"/>
  </cols>
  <sheetData>
    <row r="2" spans="2:6" ht="15.5" x14ac:dyDescent="0.35">
      <c r="B2" s="307" t="s">
        <v>370</v>
      </c>
      <c r="C2" s="307"/>
      <c r="D2" s="307"/>
      <c r="E2" s="307"/>
      <c r="F2" s="45"/>
    </row>
    <row r="3" spans="2:6" ht="15.5" x14ac:dyDescent="0.35">
      <c r="B3" s="32" t="s">
        <v>371</v>
      </c>
      <c r="C3" s="308" t="s">
        <v>372</v>
      </c>
      <c r="D3" s="308"/>
      <c r="E3" s="247" t="s">
        <v>150</v>
      </c>
      <c r="F3" s="45"/>
    </row>
    <row r="4" spans="2:6" ht="62" x14ac:dyDescent="0.35">
      <c r="B4" s="38" t="s">
        <v>43</v>
      </c>
      <c r="C4" s="27" t="s">
        <v>373</v>
      </c>
      <c r="D4" s="27"/>
      <c r="E4" s="250" t="s">
        <v>51</v>
      </c>
      <c r="F4" s="46" t="s">
        <v>374</v>
      </c>
    </row>
    <row r="5" spans="2:6" ht="15.5" x14ac:dyDescent="0.35">
      <c r="B5" s="38" t="s">
        <v>375</v>
      </c>
      <c r="C5" s="306" t="s">
        <v>376</v>
      </c>
      <c r="D5" s="246" t="s">
        <v>377</v>
      </c>
      <c r="E5" s="250" t="s">
        <v>51</v>
      </c>
      <c r="F5" s="45"/>
    </row>
    <row r="6" spans="2:6" ht="15.5" x14ac:dyDescent="0.35">
      <c r="B6" s="38" t="s">
        <v>378</v>
      </c>
      <c r="C6" s="306"/>
      <c r="D6" s="246" t="s">
        <v>379</v>
      </c>
      <c r="E6" s="250" t="s">
        <v>51</v>
      </c>
      <c r="F6" s="45"/>
    </row>
    <row r="7" spans="2:6" ht="15.5" x14ac:dyDescent="0.35">
      <c r="B7" s="38" t="s">
        <v>380</v>
      </c>
      <c r="C7" s="306"/>
      <c r="D7" s="246" t="s">
        <v>381</v>
      </c>
      <c r="E7" s="250" t="s">
        <v>51</v>
      </c>
      <c r="F7" s="45"/>
    </row>
    <row r="8" spans="2:6" ht="46.5" x14ac:dyDescent="0.35">
      <c r="B8" s="38" t="s">
        <v>382</v>
      </c>
      <c r="C8" s="306"/>
      <c r="D8" s="246" t="s">
        <v>383</v>
      </c>
      <c r="E8" s="250" t="s">
        <v>51</v>
      </c>
      <c r="F8" s="45"/>
    </row>
    <row r="9" spans="2:6" ht="15.5" x14ac:dyDescent="0.35">
      <c r="B9" s="38" t="s">
        <v>384</v>
      </c>
      <c r="C9" s="306" t="s">
        <v>385</v>
      </c>
      <c r="D9" s="246" t="s">
        <v>386</v>
      </c>
      <c r="E9" s="250" t="s">
        <v>51</v>
      </c>
      <c r="F9" s="45"/>
    </row>
    <row r="10" spans="2:6" ht="31" x14ac:dyDescent="0.35">
      <c r="B10" s="38" t="s">
        <v>387</v>
      </c>
      <c r="C10" s="306"/>
      <c r="D10" s="246" t="s">
        <v>388</v>
      </c>
      <c r="E10" s="250" t="s">
        <v>51</v>
      </c>
      <c r="F10" s="45"/>
    </row>
    <row r="11" spans="2:6" ht="15.5" x14ac:dyDescent="0.35">
      <c r="B11" s="38" t="s">
        <v>389</v>
      </c>
      <c r="C11" s="306"/>
      <c r="D11" s="246" t="s">
        <v>390</v>
      </c>
      <c r="E11" s="250" t="s">
        <v>51</v>
      </c>
      <c r="F11" s="45"/>
    </row>
    <row r="12" spans="2:6" ht="31" x14ac:dyDescent="0.35">
      <c r="B12" s="38" t="s">
        <v>391</v>
      </c>
      <c r="C12" s="306"/>
      <c r="D12" s="246" t="s">
        <v>392</v>
      </c>
      <c r="E12" s="250" t="s">
        <v>51</v>
      </c>
      <c r="F12" s="45"/>
    </row>
    <row r="13" spans="2:6" ht="15.5" x14ac:dyDescent="0.35">
      <c r="B13" s="38" t="s">
        <v>393</v>
      </c>
      <c r="C13" s="306"/>
      <c r="D13" s="246" t="s">
        <v>394</v>
      </c>
      <c r="E13" s="250" t="s">
        <v>51</v>
      </c>
      <c r="F13" s="45"/>
    </row>
    <row r="14" spans="2:6" ht="15.5" x14ac:dyDescent="0.35">
      <c r="B14" s="38" t="s">
        <v>395</v>
      </c>
      <c r="C14" s="306"/>
      <c r="D14" s="246" t="s">
        <v>396</v>
      </c>
      <c r="E14" s="250" t="s">
        <v>51</v>
      </c>
      <c r="F14" s="45"/>
    </row>
    <row r="15" spans="2:6" ht="46.5" x14ac:dyDescent="0.35">
      <c r="B15" s="38" t="s">
        <v>397</v>
      </c>
      <c r="C15" s="306"/>
      <c r="D15" s="246" t="s">
        <v>398</v>
      </c>
      <c r="E15" s="250" t="s">
        <v>51</v>
      </c>
      <c r="F15" s="45"/>
    </row>
    <row r="16" spans="2:6" ht="15.5" x14ac:dyDescent="0.35">
      <c r="B16" s="38" t="s">
        <v>399</v>
      </c>
      <c r="C16" s="306" t="s">
        <v>400</v>
      </c>
      <c r="D16" s="246" t="s">
        <v>401</v>
      </c>
      <c r="E16" s="250" t="s">
        <v>51</v>
      </c>
      <c r="F16" s="45"/>
    </row>
    <row r="17" spans="2:6" ht="15.5" x14ac:dyDescent="0.35">
      <c r="B17" s="38" t="s">
        <v>402</v>
      </c>
      <c r="C17" s="306"/>
      <c r="D17" s="246" t="s">
        <v>403</v>
      </c>
      <c r="E17" s="250" t="s">
        <v>51</v>
      </c>
      <c r="F17" s="45"/>
    </row>
    <row r="18" spans="2:6" ht="15.5" x14ac:dyDescent="0.35">
      <c r="B18" s="38" t="s">
        <v>404</v>
      </c>
      <c r="C18" s="306"/>
      <c r="D18" s="246" t="s">
        <v>405</v>
      </c>
      <c r="E18" s="250" t="s">
        <v>51</v>
      </c>
      <c r="F18" s="45"/>
    </row>
    <row r="19" spans="2:6" ht="15.5" x14ac:dyDescent="0.35">
      <c r="B19" s="38" t="s">
        <v>406</v>
      </c>
      <c r="C19" s="306"/>
      <c r="D19" s="246" t="s">
        <v>407</v>
      </c>
      <c r="E19" s="250" t="s">
        <v>51</v>
      </c>
      <c r="F19" s="45"/>
    </row>
    <row r="20" spans="2:6" ht="15.5" x14ac:dyDescent="0.35">
      <c r="B20" s="38" t="s">
        <v>408</v>
      </c>
      <c r="C20" s="306"/>
      <c r="D20" s="246" t="s">
        <v>409</v>
      </c>
      <c r="E20" s="250" t="s">
        <v>51</v>
      </c>
      <c r="F20" s="45"/>
    </row>
    <row r="21" spans="2:6" ht="31" x14ac:dyDescent="0.35">
      <c r="B21" s="38" t="s">
        <v>410</v>
      </c>
      <c r="C21" s="306"/>
      <c r="D21" s="246" t="s">
        <v>411</v>
      </c>
      <c r="E21" s="250" t="s">
        <v>51</v>
      </c>
      <c r="F21" s="45"/>
    </row>
    <row r="22" spans="2:6" ht="15.5" x14ac:dyDescent="0.35">
      <c r="B22" s="38" t="s">
        <v>412</v>
      </c>
      <c r="C22" s="306" t="s">
        <v>413</v>
      </c>
      <c r="D22" s="246" t="s">
        <v>414</v>
      </c>
      <c r="E22" s="250" t="s">
        <v>51</v>
      </c>
      <c r="F22" s="45"/>
    </row>
    <row r="23" spans="2:6" ht="15.5" x14ac:dyDescent="0.35">
      <c r="B23" s="38" t="s">
        <v>415</v>
      </c>
      <c r="C23" s="306"/>
      <c r="D23" s="246" t="s">
        <v>416</v>
      </c>
      <c r="E23" s="250" t="s">
        <v>51</v>
      </c>
      <c r="F23" s="45"/>
    </row>
    <row r="24" spans="2:6" ht="15.5" x14ac:dyDescent="0.35">
      <c r="B24" s="38" t="s">
        <v>417</v>
      </c>
      <c r="C24" s="306"/>
      <c r="D24" s="246" t="s">
        <v>418</v>
      </c>
      <c r="E24" s="250" t="s">
        <v>51</v>
      </c>
      <c r="F24" s="45"/>
    </row>
    <row r="25" spans="2:6" ht="15.5" x14ac:dyDescent="0.35">
      <c r="B25" s="38" t="s">
        <v>419</v>
      </c>
      <c r="C25" s="306"/>
      <c r="D25" s="246" t="s">
        <v>420</v>
      </c>
      <c r="E25" s="250" t="s">
        <v>51</v>
      </c>
      <c r="F25" s="45"/>
    </row>
    <row r="26" spans="2:6" ht="15.5" x14ac:dyDescent="0.35">
      <c r="B26" s="38" t="s">
        <v>421</v>
      </c>
      <c r="C26" s="306"/>
      <c r="D26" s="246" t="s">
        <v>422</v>
      </c>
      <c r="E26" s="250" t="s">
        <v>51</v>
      </c>
      <c r="F26" s="45"/>
    </row>
    <row r="27" spans="2:6" ht="31" x14ac:dyDescent="0.35">
      <c r="B27" s="38" t="s">
        <v>423</v>
      </c>
      <c r="C27" s="306"/>
      <c r="D27" s="246" t="s">
        <v>424</v>
      </c>
      <c r="E27" s="250" t="s">
        <v>51</v>
      </c>
      <c r="F27" s="45"/>
    </row>
    <row r="28" spans="2:6" ht="31" x14ac:dyDescent="0.35">
      <c r="B28" s="38" t="s">
        <v>425</v>
      </c>
      <c r="C28" s="306"/>
      <c r="D28" s="246" t="s">
        <v>426</v>
      </c>
      <c r="E28" s="250" t="s">
        <v>51</v>
      </c>
      <c r="F28" s="45"/>
    </row>
    <row r="29" spans="2:6" ht="15.5" x14ac:dyDescent="0.35">
      <c r="B29" s="38" t="s">
        <v>427</v>
      </c>
      <c r="C29" s="306"/>
      <c r="D29" s="246" t="s">
        <v>428</v>
      </c>
      <c r="E29" s="250" t="s">
        <v>51</v>
      </c>
      <c r="F29" s="45"/>
    </row>
    <row r="30" spans="2:6" ht="15.5" x14ac:dyDescent="0.35">
      <c r="B30" s="38" t="s">
        <v>429</v>
      </c>
      <c r="C30" s="306"/>
      <c r="D30" s="246" t="s">
        <v>430</v>
      </c>
      <c r="E30" s="250" t="s">
        <v>51</v>
      </c>
      <c r="F30" s="45"/>
    </row>
    <row r="31" spans="2:6" ht="15.5" x14ac:dyDescent="0.35">
      <c r="B31" s="38" t="s">
        <v>431</v>
      </c>
      <c r="C31" s="306"/>
      <c r="D31" s="246" t="s">
        <v>432</v>
      </c>
      <c r="E31" s="250" t="s">
        <v>51</v>
      </c>
      <c r="F31" s="45"/>
    </row>
    <row r="32" spans="2:6" ht="31" x14ac:dyDescent="0.35">
      <c r="B32" s="38" t="s">
        <v>433</v>
      </c>
      <c r="C32" s="306"/>
      <c r="D32" s="246" t="s">
        <v>434</v>
      </c>
      <c r="E32" s="250" t="s">
        <v>51</v>
      </c>
      <c r="F32" s="45"/>
    </row>
    <row r="33" spans="2:6" ht="15.5" x14ac:dyDescent="0.35">
      <c r="B33" s="38" t="s">
        <v>435</v>
      </c>
      <c r="C33" s="306"/>
      <c r="D33" s="246" t="s">
        <v>436</v>
      </c>
      <c r="E33" s="250" t="s">
        <v>51</v>
      </c>
      <c r="F33" s="45"/>
    </row>
    <row r="34" spans="2:6" ht="31" x14ac:dyDescent="0.35">
      <c r="B34" s="38" t="s">
        <v>437</v>
      </c>
      <c r="C34" s="306"/>
      <c r="D34" s="246" t="s">
        <v>438</v>
      </c>
      <c r="E34" s="250" t="s">
        <v>51</v>
      </c>
      <c r="F34" s="45"/>
    </row>
    <row r="35" spans="2:6" ht="15.5" x14ac:dyDescent="0.35">
      <c r="B35" s="38" t="s">
        <v>439</v>
      </c>
      <c r="C35" s="306"/>
      <c r="D35" s="246" t="s">
        <v>440</v>
      </c>
      <c r="E35" s="250" t="s">
        <v>51</v>
      </c>
      <c r="F35" s="45"/>
    </row>
    <row r="36" spans="2:6" ht="15.5" x14ac:dyDescent="0.35">
      <c r="B36" s="38"/>
      <c r="C36" s="306" t="s">
        <v>441</v>
      </c>
      <c r="D36" s="309" t="s">
        <v>442</v>
      </c>
      <c r="E36" s="308"/>
      <c r="F36" s="45"/>
    </row>
    <row r="37" spans="2:6" ht="31" x14ac:dyDescent="0.35">
      <c r="B37" s="38" t="s">
        <v>443</v>
      </c>
      <c r="C37" s="306"/>
      <c r="D37" s="246" t="s">
        <v>444</v>
      </c>
      <c r="E37" s="250" t="s">
        <v>51</v>
      </c>
      <c r="F37" s="45"/>
    </row>
    <row r="38" spans="2:6" ht="46.5" x14ac:dyDescent="0.35">
      <c r="B38" s="38" t="s">
        <v>445</v>
      </c>
      <c r="C38" s="306"/>
      <c r="D38" s="246" t="s">
        <v>446</v>
      </c>
      <c r="E38" s="250" t="s">
        <v>51</v>
      </c>
      <c r="F38" s="45"/>
    </row>
    <row r="39" spans="2:6" ht="31" x14ac:dyDescent="0.35">
      <c r="B39" s="38" t="s">
        <v>447</v>
      </c>
      <c r="C39" s="306"/>
      <c r="D39" s="246" t="s">
        <v>79</v>
      </c>
      <c r="E39" s="250" t="s">
        <v>51</v>
      </c>
      <c r="F39" s="45"/>
    </row>
    <row r="40" spans="2:6" ht="15.5" x14ac:dyDescent="0.35">
      <c r="B40" s="38"/>
      <c r="C40" s="306"/>
      <c r="D40" s="309" t="s">
        <v>448</v>
      </c>
      <c r="E40" s="308" t="s">
        <v>51</v>
      </c>
      <c r="F40" s="45"/>
    </row>
    <row r="41" spans="2:6" ht="31" x14ac:dyDescent="0.35">
      <c r="B41" s="38" t="s">
        <v>449</v>
      </c>
      <c r="C41" s="306"/>
      <c r="D41" s="246" t="s">
        <v>450</v>
      </c>
      <c r="E41" s="250" t="s">
        <v>51</v>
      </c>
      <c r="F41" s="45"/>
    </row>
    <row r="42" spans="2:6" ht="31" x14ac:dyDescent="0.35">
      <c r="B42" s="38" t="s">
        <v>451</v>
      </c>
      <c r="C42" s="306"/>
      <c r="D42" s="246" t="s">
        <v>91</v>
      </c>
      <c r="E42" s="250" t="s">
        <v>51</v>
      </c>
      <c r="F42" s="45"/>
    </row>
    <row r="43" spans="2:6" ht="15.5" x14ac:dyDescent="0.35">
      <c r="B43" s="38" t="s">
        <v>452</v>
      </c>
      <c r="C43" s="306"/>
      <c r="D43" s="246" t="s">
        <v>453</v>
      </c>
      <c r="E43" s="250" t="s">
        <v>51</v>
      </c>
      <c r="F43" s="45"/>
    </row>
    <row r="44" spans="2:6" ht="31" x14ac:dyDescent="0.35">
      <c r="B44" s="38" t="s">
        <v>454</v>
      </c>
      <c r="C44" s="306" t="s">
        <v>455</v>
      </c>
      <c r="D44" s="28" t="s">
        <v>456</v>
      </c>
      <c r="E44" s="250" t="s">
        <v>51</v>
      </c>
      <c r="F44" s="45"/>
    </row>
    <row r="45" spans="2:6" ht="15.5" x14ac:dyDescent="0.35">
      <c r="B45" s="38" t="s">
        <v>457</v>
      </c>
      <c r="C45" s="306"/>
      <c r="D45" s="28" t="s">
        <v>458</v>
      </c>
      <c r="E45" s="250" t="s">
        <v>51</v>
      </c>
      <c r="F45" s="45"/>
    </row>
    <row r="46" spans="2:6" ht="15.5" x14ac:dyDescent="0.35">
      <c r="B46" s="38" t="s">
        <v>459</v>
      </c>
      <c r="C46" s="306"/>
      <c r="D46" s="28" t="s">
        <v>460</v>
      </c>
      <c r="E46" s="250" t="s">
        <v>51</v>
      </c>
      <c r="F46" s="45"/>
    </row>
    <row r="47" spans="2:6" ht="31" x14ac:dyDescent="0.35">
      <c r="B47" s="38" t="s">
        <v>461</v>
      </c>
      <c r="C47" s="306"/>
      <c r="D47" s="28" t="s">
        <v>462</v>
      </c>
      <c r="E47" s="250" t="s">
        <v>51</v>
      </c>
      <c r="F47" s="45"/>
    </row>
    <row r="48" spans="2:6" ht="15.5" x14ac:dyDescent="0.35">
      <c r="B48" s="38" t="s">
        <v>463</v>
      </c>
      <c r="C48" s="306"/>
      <c r="D48" s="28" t="s">
        <v>464</v>
      </c>
      <c r="E48" s="250" t="s">
        <v>51</v>
      </c>
      <c r="F48" s="45"/>
    </row>
    <row r="49" spans="2:7" ht="33.65" customHeight="1" x14ac:dyDescent="0.35">
      <c r="B49" s="38"/>
      <c r="C49" s="312" t="s">
        <v>465</v>
      </c>
      <c r="D49" s="312"/>
      <c r="E49" s="312"/>
      <c r="F49" s="45"/>
    </row>
    <row r="50" spans="2:7" ht="60" customHeight="1" x14ac:dyDescent="0.35">
      <c r="B50" s="38" t="s">
        <v>466</v>
      </c>
      <c r="C50" s="313"/>
      <c r="D50" s="313"/>
      <c r="E50" s="313"/>
      <c r="F50" s="44" t="s">
        <v>467</v>
      </c>
      <c r="G50" s="34">
        <f>C50</f>
        <v>0</v>
      </c>
    </row>
    <row r="51" spans="2:7" ht="15.5" x14ac:dyDescent="0.35">
      <c r="B51" s="38"/>
      <c r="C51" s="306" t="s">
        <v>468</v>
      </c>
      <c r="D51" s="309" t="s">
        <v>442</v>
      </c>
      <c r="E51" s="310"/>
      <c r="F51" s="45"/>
    </row>
    <row r="52" spans="2:7" ht="31" x14ac:dyDescent="0.35">
      <c r="B52" s="38" t="s">
        <v>469</v>
      </c>
      <c r="C52" s="306"/>
      <c r="D52" s="28" t="s">
        <v>444</v>
      </c>
      <c r="E52" s="250" t="s">
        <v>51</v>
      </c>
      <c r="F52" s="47"/>
    </row>
    <row r="53" spans="2:7" ht="46.5" x14ac:dyDescent="0.35">
      <c r="B53" s="38" t="s">
        <v>470</v>
      </c>
      <c r="C53" s="306"/>
      <c r="D53" s="28" t="s">
        <v>446</v>
      </c>
      <c r="E53" s="250" t="s">
        <v>51</v>
      </c>
      <c r="F53" s="45"/>
    </row>
    <row r="54" spans="2:7" ht="31" x14ac:dyDescent="0.35">
      <c r="B54" s="38" t="s">
        <v>471</v>
      </c>
      <c r="C54" s="306"/>
      <c r="D54" s="28" t="s">
        <v>79</v>
      </c>
      <c r="E54" s="250" t="s">
        <v>51</v>
      </c>
      <c r="F54" s="45"/>
    </row>
    <row r="55" spans="2:7" ht="15.5" x14ac:dyDescent="0.35">
      <c r="B55" s="38"/>
      <c r="C55" s="306"/>
      <c r="D55" s="309" t="s">
        <v>448</v>
      </c>
      <c r="E55" s="309"/>
      <c r="F55" s="45"/>
    </row>
    <row r="56" spans="2:7" ht="31" x14ac:dyDescent="0.35">
      <c r="B56" s="38" t="s">
        <v>472</v>
      </c>
      <c r="C56" s="306"/>
      <c r="D56" s="28" t="s">
        <v>86</v>
      </c>
      <c r="E56" s="250" t="s">
        <v>51</v>
      </c>
      <c r="F56" s="45"/>
    </row>
    <row r="57" spans="2:7" ht="31" x14ac:dyDescent="0.35">
      <c r="B57" s="38" t="s">
        <v>473</v>
      </c>
      <c r="C57" s="306"/>
      <c r="D57" s="28" t="s">
        <v>91</v>
      </c>
      <c r="E57" s="250" t="s">
        <v>51</v>
      </c>
      <c r="F57" s="45"/>
    </row>
    <row r="58" spans="2:7" ht="15.5" x14ac:dyDescent="0.35">
      <c r="B58" s="38" t="s">
        <v>45</v>
      </c>
      <c r="C58" s="306"/>
      <c r="D58" s="28" t="s">
        <v>474</v>
      </c>
      <c r="E58" s="250" t="s">
        <v>51</v>
      </c>
      <c r="F58" s="45"/>
    </row>
    <row r="59" spans="2:7" ht="31" x14ac:dyDescent="0.35">
      <c r="B59" s="38" t="s">
        <v>44</v>
      </c>
      <c r="C59" s="306"/>
      <c r="D59" s="28" t="s">
        <v>475</v>
      </c>
      <c r="E59" s="250" t="s">
        <v>51</v>
      </c>
      <c r="F59" s="45"/>
    </row>
    <row r="60" spans="2:7" ht="15.5" x14ac:dyDescent="0.35">
      <c r="B60" s="311" t="s">
        <v>476</v>
      </c>
      <c r="C60" s="311"/>
      <c r="D60" s="311"/>
      <c r="E60" s="311"/>
      <c r="F60" s="45"/>
    </row>
  </sheetData>
  <sheetProtection formatRows="0"/>
  <mergeCells count="16">
    <mergeCell ref="C51:C59"/>
    <mergeCell ref="D51:E51"/>
    <mergeCell ref="D55:E55"/>
    <mergeCell ref="B60:E60"/>
    <mergeCell ref="D36:E36"/>
    <mergeCell ref="C36:C43"/>
    <mergeCell ref="D40:E40"/>
    <mergeCell ref="C44:C48"/>
    <mergeCell ref="C49:E49"/>
    <mergeCell ref="C50:E50"/>
    <mergeCell ref="C22:C35"/>
    <mergeCell ref="B2:E2"/>
    <mergeCell ref="C3:D3"/>
    <mergeCell ref="C5:C8"/>
    <mergeCell ref="C9:C15"/>
    <mergeCell ref="C16:C21"/>
  </mergeCells>
  <dataValidations count="1">
    <dataValidation type="list" allowBlank="1" showInputMessage="1" showErrorMessage="1" sqref="E40" xr:uid="{10DB577C-A507-4FEC-AE76-25C4790A3762}">
      <formula1>#REF!</formula1>
    </dataValidation>
  </dataValidations>
  <printOptions horizontalCentered="1"/>
  <pageMargins left="0.7" right="0.7" top="0.75" bottom="0.75" header="0.3" footer="0.3"/>
  <pageSetup scale="80"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5F2F3EB-AEAD-4A45-A398-C6371D3BF25F}">
          <x14:formula1>
            <xm:f>Config!$E$2:$E$7</xm:f>
          </x14:formula1>
          <xm:sqref>E4</xm:sqref>
        </x14:dataValidation>
        <x14:dataValidation type="list" allowBlank="1" showInputMessage="1" showErrorMessage="1" xr:uid="{5A605466-59BB-4521-BB28-8F3CAC21F6B0}">
          <x14:formula1>
            <xm:f>Config!$C$2:$C$4</xm:f>
          </x14:formula1>
          <xm:sqref>E5:E35 E56:E59 E41:E48 E37:E39 E52:E54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3490F-F470-4925-BC85-9D24297D29F5}">
  <sheetPr codeName="Sheet8">
    <tabColor theme="7"/>
    <pageSetUpPr fitToPage="1"/>
  </sheetPr>
  <dimension ref="A1:H42"/>
  <sheetViews>
    <sheetView topLeftCell="A34" zoomScaleNormal="100" workbookViewId="0">
      <selection activeCell="F22" sqref="F22"/>
    </sheetView>
  </sheetViews>
  <sheetFormatPr defaultColWidth="0" defaultRowHeight="14.5" zeroHeight="1" x14ac:dyDescent="0.35"/>
  <cols>
    <col min="1" max="1" width="2.81640625" style="24" customWidth="1"/>
    <col min="2" max="2" width="8.81640625" style="39" customWidth="1"/>
    <col min="3" max="3" width="56.81640625" style="24" customWidth="1"/>
    <col min="4" max="6" width="30.81640625" style="24" customWidth="1"/>
    <col min="7" max="7" width="21.453125" style="45" customWidth="1"/>
    <col min="8" max="8" width="148.81640625" style="24" hidden="1" customWidth="1"/>
    <col min="9" max="16384" width="8.81640625" style="24" hidden="1"/>
  </cols>
  <sheetData>
    <row r="1" spans="2:6" x14ac:dyDescent="0.35"/>
    <row r="2" spans="2:6" ht="15.5" x14ac:dyDescent="0.35">
      <c r="B2" s="307" t="s">
        <v>477</v>
      </c>
      <c r="C2" s="307"/>
      <c r="D2" s="307"/>
      <c r="E2" s="307"/>
      <c r="F2" s="307"/>
    </row>
    <row r="3" spans="2:6" ht="15.5" x14ac:dyDescent="0.35">
      <c r="B3" s="249" t="s">
        <v>148</v>
      </c>
      <c r="C3" s="247" t="s">
        <v>478</v>
      </c>
      <c r="D3" s="247" t="s">
        <v>150</v>
      </c>
      <c r="E3" s="247" t="s">
        <v>479</v>
      </c>
      <c r="F3" s="247" t="s">
        <v>150</v>
      </c>
    </row>
    <row r="4" spans="2:6" ht="33" customHeight="1" x14ac:dyDescent="0.35">
      <c r="B4" s="38" t="s">
        <v>480</v>
      </c>
      <c r="C4" s="28" t="s">
        <v>481</v>
      </c>
      <c r="D4" s="317" t="s">
        <v>482</v>
      </c>
      <c r="E4" s="318"/>
      <c r="F4" s="319"/>
    </row>
    <row r="5" spans="2:6" ht="33" customHeight="1" x14ac:dyDescent="0.35">
      <c r="B5" s="38" t="s">
        <v>483</v>
      </c>
      <c r="C5" s="28" t="s">
        <v>484</v>
      </c>
      <c r="D5" s="322" t="s">
        <v>51</v>
      </c>
      <c r="E5" s="322"/>
      <c r="F5" s="322"/>
    </row>
    <row r="6" spans="2:6" ht="15.5" x14ac:dyDescent="0.35">
      <c r="B6" s="38"/>
      <c r="C6" s="29" t="s">
        <v>485</v>
      </c>
      <c r="D6" s="247" t="s">
        <v>486</v>
      </c>
      <c r="E6" s="247" t="s">
        <v>487</v>
      </c>
      <c r="F6" s="247" t="s">
        <v>488</v>
      </c>
    </row>
    <row r="7" spans="2:6" ht="15.5" x14ac:dyDescent="0.35">
      <c r="B7" s="38" t="s">
        <v>489</v>
      </c>
      <c r="C7" s="246" t="s">
        <v>490</v>
      </c>
      <c r="D7" s="50"/>
      <c r="E7" s="50"/>
      <c r="F7" s="50"/>
    </row>
    <row r="8" spans="2:6" ht="15.5" x14ac:dyDescent="0.35">
      <c r="B8" s="38" t="s">
        <v>491</v>
      </c>
      <c r="C8" s="246" t="s">
        <v>492</v>
      </c>
      <c r="D8" s="50"/>
      <c r="E8" s="50"/>
      <c r="F8" s="50"/>
    </row>
    <row r="9" spans="2:6" ht="15.5" x14ac:dyDescent="0.35">
      <c r="B9" s="38" t="s">
        <v>493</v>
      </c>
      <c r="C9" s="246" t="s">
        <v>494</v>
      </c>
      <c r="D9" s="50"/>
      <c r="E9" s="50"/>
      <c r="F9" s="50"/>
    </row>
    <row r="10" spans="2:6" ht="15.5" x14ac:dyDescent="0.35">
      <c r="B10" s="38" t="s">
        <v>495</v>
      </c>
      <c r="C10" s="246" t="s">
        <v>496</v>
      </c>
      <c r="D10" s="50"/>
      <c r="E10" s="50"/>
      <c r="F10" s="50"/>
    </row>
    <row r="11" spans="2:6" ht="15.5" x14ac:dyDescent="0.35">
      <c r="B11" s="38" t="s">
        <v>497</v>
      </c>
      <c r="C11" s="246" t="s">
        <v>498</v>
      </c>
      <c r="D11" s="50"/>
      <c r="E11" s="50"/>
      <c r="F11" s="50"/>
    </row>
    <row r="12" spans="2:6" ht="15.5" x14ac:dyDescent="0.35">
      <c r="B12" s="38" t="s">
        <v>499</v>
      </c>
      <c r="C12" s="246" t="s">
        <v>500</v>
      </c>
      <c r="D12" s="50"/>
      <c r="E12" s="50"/>
      <c r="F12" s="50"/>
    </row>
    <row r="13" spans="2:6" ht="15.5" x14ac:dyDescent="0.35">
      <c r="B13" s="38" t="s">
        <v>501</v>
      </c>
      <c r="C13" s="246" t="s">
        <v>502</v>
      </c>
      <c r="D13" s="50"/>
      <c r="E13" s="50"/>
      <c r="F13" s="50"/>
    </row>
    <row r="14" spans="2:6" ht="15.5" x14ac:dyDescent="0.35">
      <c r="B14" s="38" t="s">
        <v>503</v>
      </c>
      <c r="C14" s="246" t="s">
        <v>504</v>
      </c>
      <c r="D14" s="50"/>
      <c r="E14" s="50"/>
      <c r="F14" s="50"/>
    </row>
    <row r="15" spans="2:6" ht="15.5" x14ac:dyDescent="0.35">
      <c r="B15" s="38" t="s">
        <v>505</v>
      </c>
      <c r="C15" s="246" t="s">
        <v>506</v>
      </c>
      <c r="D15" s="50"/>
      <c r="E15" s="50"/>
      <c r="F15" s="50"/>
    </row>
    <row r="16" spans="2:6" ht="15.5" x14ac:dyDescent="0.35">
      <c r="B16" s="38"/>
      <c r="C16" s="29" t="s">
        <v>507</v>
      </c>
      <c r="D16" s="247" t="s">
        <v>508</v>
      </c>
      <c r="E16" s="247" t="s">
        <v>509</v>
      </c>
      <c r="F16" s="247" t="s">
        <v>510</v>
      </c>
    </row>
    <row r="17" spans="2:7" ht="15.5" x14ac:dyDescent="0.35">
      <c r="B17" s="38" t="s">
        <v>511</v>
      </c>
      <c r="C17" s="246" t="s">
        <v>512</v>
      </c>
      <c r="D17" s="50"/>
      <c r="E17" s="50"/>
      <c r="F17" s="50"/>
    </row>
    <row r="18" spans="2:7" ht="15.5" x14ac:dyDescent="0.35">
      <c r="B18" s="38" t="s">
        <v>513</v>
      </c>
      <c r="C18" s="246" t="s">
        <v>492</v>
      </c>
      <c r="D18" s="50"/>
      <c r="E18" s="50"/>
      <c r="F18" s="50"/>
    </row>
    <row r="19" spans="2:7" ht="15.5" x14ac:dyDescent="0.35">
      <c r="B19" s="38" t="s">
        <v>514</v>
      </c>
      <c r="C19" s="246" t="s">
        <v>494</v>
      </c>
      <c r="D19" s="50"/>
      <c r="E19" s="50"/>
      <c r="F19" s="50"/>
    </row>
    <row r="20" spans="2:7" ht="15.5" x14ac:dyDescent="0.35">
      <c r="B20" s="38" t="s">
        <v>515</v>
      </c>
      <c r="C20" s="246" t="s">
        <v>496</v>
      </c>
      <c r="D20" s="50"/>
      <c r="E20" s="50"/>
      <c r="F20" s="50"/>
    </row>
    <row r="21" spans="2:7" ht="15.5" x14ac:dyDescent="0.35">
      <c r="B21" s="38" t="s">
        <v>516</v>
      </c>
      <c r="C21" s="246" t="s">
        <v>498</v>
      </c>
      <c r="D21" s="50"/>
      <c r="E21" s="50"/>
      <c r="F21" s="50"/>
    </row>
    <row r="22" spans="2:7" ht="15.5" x14ac:dyDescent="0.35">
      <c r="B22" s="38" t="s">
        <v>517</v>
      </c>
      <c r="C22" s="246" t="s">
        <v>500</v>
      </c>
      <c r="D22" s="50"/>
      <c r="E22" s="50"/>
      <c r="F22" s="50"/>
    </row>
    <row r="23" spans="2:7" ht="15.5" x14ac:dyDescent="0.35">
      <c r="B23" s="38" t="s">
        <v>518</v>
      </c>
      <c r="C23" s="246" t="s">
        <v>519</v>
      </c>
      <c r="D23" s="50"/>
      <c r="E23" s="50"/>
      <c r="F23" s="50"/>
    </row>
    <row r="24" spans="2:7" ht="15.5" x14ac:dyDescent="0.35">
      <c r="B24" s="38" t="s">
        <v>520</v>
      </c>
      <c r="C24" s="246" t="s">
        <v>504</v>
      </c>
      <c r="D24" s="50"/>
      <c r="E24" s="50"/>
      <c r="F24" s="50"/>
    </row>
    <row r="25" spans="2:7" ht="15.5" x14ac:dyDescent="0.35">
      <c r="B25" s="38" t="s">
        <v>521</v>
      </c>
      <c r="C25" s="246" t="s">
        <v>506</v>
      </c>
      <c r="D25" s="50"/>
      <c r="E25" s="50"/>
      <c r="F25" s="50"/>
    </row>
    <row r="26" spans="2:7" ht="15.5" x14ac:dyDescent="0.35">
      <c r="B26" s="38"/>
      <c r="C26" s="29" t="s">
        <v>522</v>
      </c>
      <c r="D26" s="247" t="s">
        <v>523</v>
      </c>
      <c r="E26" s="247" t="s">
        <v>524</v>
      </c>
      <c r="F26" s="247" t="s">
        <v>525</v>
      </c>
    </row>
    <row r="27" spans="2:7" ht="31.5" x14ac:dyDescent="0.35">
      <c r="B27" s="38" t="s">
        <v>526</v>
      </c>
      <c r="C27" s="246" t="s">
        <v>527</v>
      </c>
      <c r="D27" s="49" t="str">
        <f>IFERROR(D17/D7,"Enter Denominator")</f>
        <v>Enter Denominator</v>
      </c>
      <c r="E27" s="49" t="str">
        <f t="shared" ref="E27:F27" si="0">IFERROR(E17/E7,"Enter Denominator")</f>
        <v>Enter Denominator</v>
      </c>
      <c r="F27" s="49" t="str">
        <f t="shared" si="0"/>
        <v>Enter Denominator</v>
      </c>
      <c r="G27" s="48" t="s">
        <v>528</v>
      </c>
    </row>
    <row r="28" spans="2:7" ht="15.5" x14ac:dyDescent="0.35">
      <c r="B28" s="38" t="s">
        <v>529</v>
      </c>
      <c r="C28" s="246" t="s">
        <v>492</v>
      </c>
      <c r="D28" s="49" t="str">
        <f t="shared" ref="D28:F35" si="1">IFERROR(D18/D8,"Enter Denominator")</f>
        <v>Enter Denominator</v>
      </c>
      <c r="E28" s="49" t="str">
        <f t="shared" si="1"/>
        <v>Enter Denominator</v>
      </c>
      <c r="F28" s="49" t="str">
        <f t="shared" si="1"/>
        <v>Enter Denominator</v>
      </c>
    </row>
    <row r="29" spans="2:7" ht="15.5" x14ac:dyDescent="0.35">
      <c r="B29" s="38" t="s">
        <v>530</v>
      </c>
      <c r="C29" s="246" t="s">
        <v>494</v>
      </c>
      <c r="D29" s="49" t="str">
        <f t="shared" si="1"/>
        <v>Enter Denominator</v>
      </c>
      <c r="E29" s="49" t="str">
        <f t="shared" si="1"/>
        <v>Enter Denominator</v>
      </c>
      <c r="F29" s="49" t="str">
        <f t="shared" si="1"/>
        <v>Enter Denominator</v>
      </c>
    </row>
    <row r="30" spans="2:7" ht="15.5" x14ac:dyDescent="0.35">
      <c r="B30" s="38" t="s">
        <v>531</v>
      </c>
      <c r="C30" s="246" t="s">
        <v>496</v>
      </c>
      <c r="D30" s="49" t="str">
        <f t="shared" si="1"/>
        <v>Enter Denominator</v>
      </c>
      <c r="E30" s="49" t="str">
        <f t="shared" si="1"/>
        <v>Enter Denominator</v>
      </c>
      <c r="F30" s="49" t="str">
        <f t="shared" si="1"/>
        <v>Enter Denominator</v>
      </c>
    </row>
    <row r="31" spans="2:7" ht="15.5" x14ac:dyDescent="0.35">
      <c r="B31" s="38" t="s">
        <v>532</v>
      </c>
      <c r="C31" s="246" t="s">
        <v>498</v>
      </c>
      <c r="D31" s="49" t="str">
        <f t="shared" si="1"/>
        <v>Enter Denominator</v>
      </c>
      <c r="E31" s="49" t="str">
        <f t="shared" si="1"/>
        <v>Enter Denominator</v>
      </c>
      <c r="F31" s="49" t="str">
        <f t="shared" si="1"/>
        <v>Enter Denominator</v>
      </c>
    </row>
    <row r="32" spans="2:7" ht="15.5" x14ac:dyDescent="0.35">
      <c r="B32" s="38" t="s">
        <v>533</v>
      </c>
      <c r="C32" s="246" t="s">
        <v>500</v>
      </c>
      <c r="D32" s="49" t="str">
        <f t="shared" si="1"/>
        <v>Enter Denominator</v>
      </c>
      <c r="E32" s="49" t="str">
        <f t="shared" si="1"/>
        <v>Enter Denominator</v>
      </c>
      <c r="F32" s="49" t="str">
        <f t="shared" si="1"/>
        <v>Enter Denominator</v>
      </c>
    </row>
    <row r="33" spans="2:8" ht="15.5" x14ac:dyDescent="0.35">
      <c r="B33" s="38" t="s">
        <v>534</v>
      </c>
      <c r="C33" s="246" t="s">
        <v>519</v>
      </c>
      <c r="D33" s="49" t="str">
        <f t="shared" si="1"/>
        <v>Enter Denominator</v>
      </c>
      <c r="E33" s="49" t="str">
        <f t="shared" si="1"/>
        <v>Enter Denominator</v>
      </c>
      <c r="F33" s="49" t="str">
        <f t="shared" si="1"/>
        <v>Enter Denominator</v>
      </c>
    </row>
    <row r="34" spans="2:8" ht="15.5" x14ac:dyDescent="0.35">
      <c r="B34" s="38" t="s">
        <v>535</v>
      </c>
      <c r="C34" s="246" t="s">
        <v>504</v>
      </c>
      <c r="D34" s="49" t="str">
        <f t="shared" si="1"/>
        <v>Enter Denominator</v>
      </c>
      <c r="E34" s="49" t="str">
        <f t="shared" si="1"/>
        <v>Enter Denominator</v>
      </c>
      <c r="F34" s="49" t="str">
        <f t="shared" si="1"/>
        <v>Enter Denominator</v>
      </c>
    </row>
    <row r="35" spans="2:8" ht="15.5" x14ac:dyDescent="0.35">
      <c r="B35" s="38" t="s">
        <v>536</v>
      </c>
      <c r="C35" s="246" t="s">
        <v>506</v>
      </c>
      <c r="D35" s="49" t="str">
        <f t="shared" si="1"/>
        <v>Enter Denominator</v>
      </c>
      <c r="E35" s="49" t="str">
        <f t="shared" si="1"/>
        <v>Enter Denominator</v>
      </c>
      <c r="F35" s="49" t="str">
        <f t="shared" si="1"/>
        <v>Enter Denominator</v>
      </c>
    </row>
    <row r="36" spans="2:8" ht="31" x14ac:dyDescent="0.35">
      <c r="B36" s="38"/>
      <c r="C36" s="29" t="s">
        <v>537</v>
      </c>
      <c r="D36" s="247" t="s">
        <v>538</v>
      </c>
      <c r="E36" s="247" t="s">
        <v>539</v>
      </c>
      <c r="F36" s="247" t="s">
        <v>540</v>
      </c>
    </row>
    <row r="37" spans="2:8" ht="53.5" customHeight="1" x14ac:dyDescent="0.35">
      <c r="B37" s="38" t="s">
        <v>541</v>
      </c>
      <c r="C37" s="248" t="s">
        <v>542</v>
      </c>
      <c r="D37" s="250"/>
      <c r="E37" s="250"/>
      <c r="F37" s="250"/>
      <c r="G37" s="30" t="s">
        <v>467</v>
      </c>
    </row>
    <row r="38" spans="2:8" ht="33" customHeight="1" x14ac:dyDescent="0.35">
      <c r="B38" s="38"/>
      <c r="C38" s="320" t="s">
        <v>543</v>
      </c>
      <c r="D38" s="320"/>
      <c r="E38" s="320"/>
      <c r="F38" s="320"/>
    </row>
    <row r="39" spans="2:8" ht="65.5" customHeight="1" x14ac:dyDescent="0.35">
      <c r="B39" s="38" t="s">
        <v>544</v>
      </c>
      <c r="C39" s="314"/>
      <c r="D39" s="315"/>
      <c r="E39" s="315"/>
      <c r="F39" s="316"/>
      <c r="G39" s="30" t="s">
        <v>467</v>
      </c>
      <c r="H39" s="35">
        <f>C39</f>
        <v>0</v>
      </c>
    </row>
    <row r="40" spans="2:8" ht="33.65" customHeight="1" x14ac:dyDescent="0.35">
      <c r="B40" s="38"/>
      <c r="C40" s="321" t="s">
        <v>545</v>
      </c>
      <c r="D40" s="321"/>
      <c r="E40" s="321"/>
      <c r="F40" s="321"/>
    </row>
    <row r="41" spans="2:8" ht="65.5" customHeight="1" x14ac:dyDescent="0.35">
      <c r="B41" s="38" t="s">
        <v>546</v>
      </c>
      <c r="C41" s="314"/>
      <c r="D41" s="315"/>
      <c r="E41" s="315"/>
      <c r="F41" s="316"/>
      <c r="G41" s="30" t="s">
        <v>467</v>
      </c>
      <c r="H41" s="35">
        <f>C41</f>
        <v>0</v>
      </c>
    </row>
    <row r="42" spans="2:8" x14ac:dyDescent="0.35"/>
  </sheetData>
  <sheetProtection algorithmName="SHA-512" hashValue="3kSar2NbMhwa3ek2AdTj7e8IxiahP2y5gWwXPMFgW/ucaOBWVPXI0eb8sVmh9BUF68W3g6PyO9LzfTGqOw2d3Q==" saltValue="RUlmNauAYTGfwjRZxfPpSg==" spinCount="100000" sheet="1" objects="1" scenarios="1"/>
  <mergeCells count="7">
    <mergeCell ref="C41:F41"/>
    <mergeCell ref="D4:F4"/>
    <mergeCell ref="B2:F2"/>
    <mergeCell ref="C38:F38"/>
    <mergeCell ref="C40:F40"/>
    <mergeCell ref="D5:F5"/>
    <mergeCell ref="C39:F39"/>
  </mergeCells>
  <dataValidations count="1">
    <dataValidation type="whole" operator="greaterThanOrEqual" allowBlank="1" showInputMessage="1" showErrorMessage="1" error="Please enter a whole number." sqref="D7:F15 D17:F25" xr:uid="{C7B75C43-D267-4B27-ACD0-F0FFFECD867A}">
      <formula1>0</formula1>
    </dataValidation>
  </dataValidations>
  <printOptions horizontalCentered="1"/>
  <pageMargins left="0.7" right="0.7" top="0.75" bottom="0.75" header="0.3" footer="0.3"/>
  <pageSetup scale="69"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BB135B2-E094-4BCF-9744-1F8142481C5C}">
          <x14:formula1>
            <xm:f>Config!$G$2:$G$8</xm:f>
          </x14:formula1>
          <xm:sqref>D4:F4</xm:sqref>
        </x14:dataValidation>
        <x14:dataValidation type="list" allowBlank="1" showInputMessage="1" showErrorMessage="1" xr:uid="{A26D1751-33EA-408B-8ED7-4633CCF35B45}">
          <x14:formula1>
            <xm:f>Config!$F$2:$F$4</xm:f>
          </x14:formula1>
          <xm:sqref>D5:F5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F54E1-6A80-4B75-96C3-9F35D23A5BF5}">
  <sheetPr codeName="Sheet9">
    <tabColor theme="7"/>
    <pageSetUpPr fitToPage="1"/>
  </sheetPr>
  <dimension ref="A1:H42"/>
  <sheetViews>
    <sheetView zoomScaleNormal="100" workbookViewId="0">
      <selection activeCell="F22" sqref="F22"/>
    </sheetView>
  </sheetViews>
  <sheetFormatPr defaultColWidth="0" defaultRowHeight="14.5" zeroHeight="1" x14ac:dyDescent="0.35"/>
  <cols>
    <col min="1" max="1" width="2.81640625" style="1" customWidth="1"/>
    <col min="2" max="2" width="8.81640625" style="41" customWidth="1"/>
    <col min="3" max="3" width="56.81640625" style="1" customWidth="1"/>
    <col min="4" max="6" width="30.81640625" style="1" customWidth="1"/>
    <col min="7" max="7" width="8.81640625" style="1" customWidth="1"/>
    <col min="8" max="8" width="151.81640625" style="1" hidden="1" customWidth="1"/>
    <col min="9" max="16384" width="8.81640625" style="1" hidden="1"/>
  </cols>
  <sheetData>
    <row r="1" spans="2:6" x14ac:dyDescent="0.35">
      <c r="B1" s="323" t="s">
        <v>547</v>
      </c>
      <c r="C1" s="323"/>
      <c r="D1" s="323"/>
      <c r="E1" s="323"/>
      <c r="F1" s="323"/>
    </row>
    <row r="2" spans="2:6" ht="15.5" x14ac:dyDescent="0.35">
      <c r="B2" s="327" t="s">
        <v>548</v>
      </c>
      <c r="C2" s="327"/>
      <c r="D2" s="327"/>
      <c r="E2" s="327"/>
      <c r="F2" s="327"/>
    </row>
    <row r="3" spans="2:6" ht="15.5" x14ac:dyDescent="0.35">
      <c r="B3" s="249" t="s">
        <v>148</v>
      </c>
      <c r="C3" s="247" t="s">
        <v>478</v>
      </c>
      <c r="D3" s="247" t="s">
        <v>150</v>
      </c>
      <c r="E3" s="247" t="s">
        <v>479</v>
      </c>
      <c r="F3" s="247" t="s">
        <v>150</v>
      </c>
    </row>
    <row r="4" spans="2:6" ht="15.5" x14ac:dyDescent="0.35">
      <c r="B4" s="38" t="s">
        <v>480</v>
      </c>
      <c r="C4" s="10" t="s">
        <v>481</v>
      </c>
      <c r="D4" s="324" t="s">
        <v>482</v>
      </c>
      <c r="E4" s="325"/>
      <c r="F4" s="326"/>
    </row>
    <row r="5" spans="2:6" ht="31" x14ac:dyDescent="0.35">
      <c r="B5" s="38" t="s">
        <v>483</v>
      </c>
      <c r="C5" s="10" t="s">
        <v>484</v>
      </c>
      <c r="D5" s="317" t="s">
        <v>51</v>
      </c>
      <c r="E5" s="318"/>
      <c r="F5" s="319"/>
    </row>
    <row r="6" spans="2:6" ht="15.5" x14ac:dyDescent="0.35">
      <c r="B6" s="38"/>
      <c r="C6" s="11" t="s">
        <v>485</v>
      </c>
      <c r="D6" s="6" t="s">
        <v>486</v>
      </c>
      <c r="E6" s="6" t="s">
        <v>487</v>
      </c>
      <c r="F6" s="6" t="s">
        <v>488</v>
      </c>
    </row>
    <row r="7" spans="2:6" ht="15.5" x14ac:dyDescent="0.35">
      <c r="B7" s="38" t="s">
        <v>489</v>
      </c>
      <c r="C7" s="9" t="s">
        <v>490</v>
      </c>
      <c r="D7" s="23"/>
      <c r="E7" s="23"/>
      <c r="F7" s="23"/>
    </row>
    <row r="8" spans="2:6" ht="15.5" x14ac:dyDescent="0.35">
      <c r="B8" s="38" t="s">
        <v>491</v>
      </c>
      <c r="C8" s="9" t="s">
        <v>492</v>
      </c>
      <c r="D8" s="23"/>
      <c r="E8" s="23"/>
      <c r="F8" s="23"/>
    </row>
    <row r="9" spans="2:6" ht="15.5" x14ac:dyDescent="0.35">
      <c r="B9" s="38" t="s">
        <v>493</v>
      </c>
      <c r="C9" s="9" t="s">
        <v>494</v>
      </c>
      <c r="D9" s="23"/>
      <c r="E9" s="23"/>
      <c r="F9" s="23"/>
    </row>
    <row r="10" spans="2:6" ht="15.5" x14ac:dyDescent="0.35">
      <c r="B10" s="38" t="s">
        <v>495</v>
      </c>
      <c r="C10" s="9" t="s">
        <v>496</v>
      </c>
      <c r="D10" s="23"/>
      <c r="E10" s="23"/>
      <c r="F10" s="23"/>
    </row>
    <row r="11" spans="2:6" ht="15.5" x14ac:dyDescent="0.35">
      <c r="B11" s="38" t="s">
        <v>497</v>
      </c>
      <c r="C11" s="9" t="s">
        <v>498</v>
      </c>
      <c r="D11" s="23"/>
      <c r="E11" s="23"/>
      <c r="F11" s="23"/>
    </row>
    <row r="12" spans="2:6" ht="15.5" x14ac:dyDescent="0.35">
      <c r="B12" s="38" t="s">
        <v>499</v>
      </c>
      <c r="C12" s="9" t="s">
        <v>500</v>
      </c>
      <c r="D12" s="23"/>
      <c r="E12" s="23"/>
      <c r="F12" s="23"/>
    </row>
    <row r="13" spans="2:6" ht="15.5" x14ac:dyDescent="0.35">
      <c r="B13" s="38" t="s">
        <v>501</v>
      </c>
      <c r="C13" s="9" t="s">
        <v>502</v>
      </c>
      <c r="D13" s="23"/>
      <c r="E13" s="23"/>
      <c r="F13" s="23"/>
    </row>
    <row r="14" spans="2:6" ht="15.5" x14ac:dyDescent="0.35">
      <c r="B14" s="38" t="s">
        <v>503</v>
      </c>
      <c r="C14" s="9" t="s">
        <v>504</v>
      </c>
      <c r="D14" s="23"/>
      <c r="E14" s="23"/>
      <c r="F14" s="23"/>
    </row>
    <row r="15" spans="2:6" ht="15.5" x14ac:dyDescent="0.35">
      <c r="B15" s="38" t="s">
        <v>505</v>
      </c>
      <c r="C15" s="9" t="s">
        <v>506</v>
      </c>
      <c r="D15" s="23"/>
      <c r="E15" s="23"/>
      <c r="F15" s="23"/>
    </row>
    <row r="16" spans="2:6" ht="15.5" x14ac:dyDescent="0.35">
      <c r="B16" s="38"/>
      <c r="C16" s="11" t="s">
        <v>507</v>
      </c>
      <c r="D16" s="6" t="s">
        <v>508</v>
      </c>
      <c r="E16" s="6" t="s">
        <v>509</v>
      </c>
      <c r="F16" s="6" t="s">
        <v>510</v>
      </c>
    </row>
    <row r="17" spans="2:6" ht="15.5" x14ac:dyDescent="0.35">
      <c r="B17" s="38" t="s">
        <v>511</v>
      </c>
      <c r="C17" s="9" t="s">
        <v>512</v>
      </c>
      <c r="D17" s="23"/>
      <c r="E17" s="23"/>
      <c r="F17" s="23"/>
    </row>
    <row r="18" spans="2:6" ht="15.5" x14ac:dyDescent="0.35">
      <c r="B18" s="38" t="s">
        <v>513</v>
      </c>
      <c r="C18" s="9" t="s">
        <v>492</v>
      </c>
      <c r="D18" s="23"/>
      <c r="E18" s="23"/>
      <c r="F18" s="23"/>
    </row>
    <row r="19" spans="2:6" ht="15.5" x14ac:dyDescent="0.35">
      <c r="B19" s="38" t="s">
        <v>514</v>
      </c>
      <c r="C19" s="9" t="s">
        <v>494</v>
      </c>
      <c r="D19" s="23"/>
      <c r="E19" s="23"/>
      <c r="F19" s="23"/>
    </row>
    <row r="20" spans="2:6" ht="15.5" x14ac:dyDescent="0.35">
      <c r="B20" s="38" t="s">
        <v>515</v>
      </c>
      <c r="C20" s="9" t="s">
        <v>496</v>
      </c>
      <c r="D20" s="23"/>
      <c r="E20" s="23"/>
      <c r="F20" s="23"/>
    </row>
    <row r="21" spans="2:6" ht="15.5" x14ac:dyDescent="0.35">
      <c r="B21" s="38" t="s">
        <v>516</v>
      </c>
      <c r="C21" s="9" t="s">
        <v>498</v>
      </c>
      <c r="D21" s="23"/>
      <c r="E21" s="23"/>
      <c r="F21" s="23"/>
    </row>
    <row r="22" spans="2:6" ht="15.5" x14ac:dyDescent="0.35">
      <c r="B22" s="38" t="s">
        <v>517</v>
      </c>
      <c r="C22" s="9" t="s">
        <v>500</v>
      </c>
      <c r="D22" s="23"/>
      <c r="E22" s="23"/>
      <c r="F22" s="23"/>
    </row>
    <row r="23" spans="2:6" ht="15.5" x14ac:dyDescent="0.35">
      <c r="B23" s="38" t="s">
        <v>518</v>
      </c>
      <c r="C23" s="9" t="s">
        <v>519</v>
      </c>
      <c r="D23" s="23"/>
      <c r="E23" s="23"/>
      <c r="F23" s="23"/>
    </row>
    <row r="24" spans="2:6" ht="15.5" x14ac:dyDescent="0.35">
      <c r="B24" s="38" t="s">
        <v>520</v>
      </c>
      <c r="C24" s="9" t="s">
        <v>504</v>
      </c>
      <c r="D24" s="23"/>
      <c r="E24" s="23"/>
      <c r="F24" s="23"/>
    </row>
    <row r="25" spans="2:6" ht="15.5" x14ac:dyDescent="0.35">
      <c r="B25" s="38" t="s">
        <v>521</v>
      </c>
      <c r="C25" s="9" t="s">
        <v>506</v>
      </c>
      <c r="D25" s="23"/>
      <c r="E25" s="23"/>
      <c r="F25" s="23"/>
    </row>
    <row r="26" spans="2:6" ht="15.5" x14ac:dyDescent="0.35">
      <c r="B26" s="38"/>
      <c r="C26" s="11" t="s">
        <v>522</v>
      </c>
      <c r="D26" s="6" t="s">
        <v>523</v>
      </c>
      <c r="E26" s="6" t="s">
        <v>524</v>
      </c>
      <c r="F26" s="6" t="s">
        <v>525</v>
      </c>
    </row>
    <row r="27" spans="2:6" ht="15.5" x14ac:dyDescent="0.35">
      <c r="B27" s="38" t="s">
        <v>526</v>
      </c>
      <c r="C27" s="9" t="s">
        <v>527</v>
      </c>
      <c r="D27" s="33" t="str">
        <f>IFERROR(D17/D7, "Enter Denominator")</f>
        <v>Enter Denominator</v>
      </c>
      <c r="E27" s="33" t="str">
        <f t="shared" ref="E27:F27" si="0">IFERROR(E17/E7, "Enter Denominator")</f>
        <v>Enter Denominator</v>
      </c>
      <c r="F27" s="33" t="str">
        <f t="shared" si="0"/>
        <v>Enter Denominator</v>
      </c>
    </row>
    <row r="28" spans="2:6" ht="15.5" x14ac:dyDescent="0.35">
      <c r="B28" s="38" t="s">
        <v>529</v>
      </c>
      <c r="C28" s="9" t="s">
        <v>492</v>
      </c>
      <c r="D28" s="33" t="str">
        <f t="shared" ref="D28:F35" si="1">IFERROR(D18/D8, "Enter Denominator")</f>
        <v>Enter Denominator</v>
      </c>
      <c r="E28" s="33" t="str">
        <f t="shared" si="1"/>
        <v>Enter Denominator</v>
      </c>
      <c r="F28" s="33" t="str">
        <f t="shared" si="1"/>
        <v>Enter Denominator</v>
      </c>
    </row>
    <row r="29" spans="2:6" ht="15.5" x14ac:dyDescent="0.35">
      <c r="B29" s="38" t="s">
        <v>530</v>
      </c>
      <c r="C29" s="9" t="s">
        <v>494</v>
      </c>
      <c r="D29" s="33" t="str">
        <f t="shared" si="1"/>
        <v>Enter Denominator</v>
      </c>
      <c r="E29" s="33" t="str">
        <f t="shared" si="1"/>
        <v>Enter Denominator</v>
      </c>
      <c r="F29" s="33" t="str">
        <f t="shared" si="1"/>
        <v>Enter Denominator</v>
      </c>
    </row>
    <row r="30" spans="2:6" ht="15.5" x14ac:dyDescent="0.35">
      <c r="B30" s="38" t="s">
        <v>531</v>
      </c>
      <c r="C30" s="9" t="s">
        <v>496</v>
      </c>
      <c r="D30" s="33" t="str">
        <f t="shared" si="1"/>
        <v>Enter Denominator</v>
      </c>
      <c r="E30" s="33" t="str">
        <f t="shared" si="1"/>
        <v>Enter Denominator</v>
      </c>
      <c r="F30" s="33" t="str">
        <f t="shared" si="1"/>
        <v>Enter Denominator</v>
      </c>
    </row>
    <row r="31" spans="2:6" ht="15.5" x14ac:dyDescent="0.35">
      <c r="B31" s="38" t="s">
        <v>532</v>
      </c>
      <c r="C31" s="9" t="s">
        <v>498</v>
      </c>
      <c r="D31" s="33" t="str">
        <f t="shared" si="1"/>
        <v>Enter Denominator</v>
      </c>
      <c r="E31" s="33" t="str">
        <f t="shared" si="1"/>
        <v>Enter Denominator</v>
      </c>
      <c r="F31" s="33" t="str">
        <f t="shared" si="1"/>
        <v>Enter Denominator</v>
      </c>
    </row>
    <row r="32" spans="2:6" ht="15.5" x14ac:dyDescent="0.35">
      <c r="B32" s="38" t="s">
        <v>533</v>
      </c>
      <c r="C32" s="9" t="s">
        <v>500</v>
      </c>
      <c r="D32" s="33" t="str">
        <f t="shared" si="1"/>
        <v>Enter Denominator</v>
      </c>
      <c r="E32" s="33" t="str">
        <f t="shared" si="1"/>
        <v>Enter Denominator</v>
      </c>
      <c r="F32" s="33" t="str">
        <f t="shared" si="1"/>
        <v>Enter Denominator</v>
      </c>
    </row>
    <row r="33" spans="2:8" ht="15.5" x14ac:dyDescent="0.35">
      <c r="B33" s="38" t="s">
        <v>534</v>
      </c>
      <c r="C33" s="9" t="s">
        <v>519</v>
      </c>
      <c r="D33" s="33" t="str">
        <f t="shared" si="1"/>
        <v>Enter Denominator</v>
      </c>
      <c r="E33" s="33" t="str">
        <f t="shared" si="1"/>
        <v>Enter Denominator</v>
      </c>
      <c r="F33" s="33" t="str">
        <f t="shared" si="1"/>
        <v>Enter Denominator</v>
      </c>
    </row>
    <row r="34" spans="2:8" ht="15.5" x14ac:dyDescent="0.35">
      <c r="B34" s="38" t="s">
        <v>535</v>
      </c>
      <c r="C34" s="9" t="s">
        <v>504</v>
      </c>
      <c r="D34" s="33" t="str">
        <f t="shared" si="1"/>
        <v>Enter Denominator</v>
      </c>
      <c r="E34" s="33" t="str">
        <f t="shared" si="1"/>
        <v>Enter Denominator</v>
      </c>
      <c r="F34" s="33" t="str">
        <f t="shared" si="1"/>
        <v>Enter Denominator</v>
      </c>
    </row>
    <row r="35" spans="2:8" ht="15.5" x14ac:dyDescent="0.35">
      <c r="B35" s="38" t="s">
        <v>536</v>
      </c>
      <c r="C35" s="9" t="s">
        <v>506</v>
      </c>
      <c r="D35" s="33" t="str">
        <f t="shared" si="1"/>
        <v>Enter Denominator</v>
      </c>
      <c r="E35" s="33" t="str">
        <f t="shared" si="1"/>
        <v>Enter Denominator</v>
      </c>
      <c r="F35" s="33" t="str">
        <f t="shared" si="1"/>
        <v>Enter Denominator</v>
      </c>
    </row>
    <row r="36" spans="2:8" ht="31" x14ac:dyDescent="0.35">
      <c r="B36" s="38"/>
      <c r="C36" s="11" t="s">
        <v>537</v>
      </c>
      <c r="D36" s="6" t="s">
        <v>538</v>
      </c>
      <c r="E36" s="6" t="s">
        <v>539</v>
      </c>
      <c r="F36" s="6" t="s">
        <v>540</v>
      </c>
    </row>
    <row r="37" spans="2:8" ht="46.5" x14ac:dyDescent="0.35">
      <c r="B37" s="38" t="s">
        <v>541</v>
      </c>
      <c r="C37" s="9" t="s">
        <v>549</v>
      </c>
      <c r="D37" s="23"/>
      <c r="E37" s="23"/>
      <c r="F37" s="23"/>
    </row>
    <row r="38" spans="2:8" ht="15.5" x14ac:dyDescent="0.35">
      <c r="B38" s="38"/>
      <c r="C38" s="328" t="s">
        <v>543</v>
      </c>
      <c r="D38" s="328"/>
      <c r="E38" s="328"/>
      <c r="F38" s="328"/>
    </row>
    <row r="39" spans="2:8" ht="15.5" x14ac:dyDescent="0.35">
      <c r="B39" s="38" t="s">
        <v>544</v>
      </c>
      <c r="C39" s="330"/>
      <c r="D39" s="331"/>
      <c r="E39" s="331"/>
      <c r="F39" s="332"/>
      <c r="G39" s="30" t="s">
        <v>550</v>
      </c>
      <c r="H39" s="36"/>
    </row>
    <row r="40" spans="2:8" ht="32.9" customHeight="1" x14ac:dyDescent="0.35">
      <c r="B40" s="38"/>
      <c r="C40" s="329" t="s">
        <v>545</v>
      </c>
      <c r="D40" s="329"/>
      <c r="E40" s="329"/>
      <c r="F40" s="329"/>
      <c r="G40" s="24"/>
    </row>
    <row r="41" spans="2:8" ht="15.5" x14ac:dyDescent="0.35">
      <c r="B41" s="38" t="s">
        <v>546</v>
      </c>
      <c r="C41" s="317"/>
      <c r="D41" s="318"/>
      <c r="E41" s="318"/>
      <c r="F41" s="319"/>
      <c r="G41" s="30" t="s">
        <v>550</v>
      </c>
      <c r="H41" s="36"/>
    </row>
    <row r="42" spans="2:8" ht="15.5" x14ac:dyDescent="0.35">
      <c r="B42" s="40"/>
      <c r="C42" s="4"/>
      <c r="D42" s="4"/>
      <c r="E42" s="4"/>
      <c r="F42" s="4"/>
    </row>
  </sheetData>
  <sheetProtection algorithmName="SHA-512" hashValue="2NVM3gJQymBlQEKD+ZPI2wy+Q5P+4htbVfAx9kCgysyJpsdHMrojoQs7tVRvQEj7f35nVhGbaV8tsg3WMkTvEA==" saltValue="LsgWMUOLlo9l69BvHfRWlw==" spinCount="100000" sheet="1" objects="1" scenarios="1"/>
  <mergeCells count="8">
    <mergeCell ref="B1:F1"/>
    <mergeCell ref="C41:F41"/>
    <mergeCell ref="D4:F4"/>
    <mergeCell ref="B2:F2"/>
    <mergeCell ref="C38:F38"/>
    <mergeCell ref="C40:F40"/>
    <mergeCell ref="D5:F5"/>
    <mergeCell ref="C39:F39"/>
  </mergeCells>
  <dataValidations count="1">
    <dataValidation type="whole" operator="greaterThanOrEqual" allowBlank="1" showInputMessage="1" showErrorMessage="1" error="Please enter a whole number." sqref="D7:F15 D17:F25" xr:uid="{F817E952-AA65-4D7B-8B0B-1EAA7AFE9E80}">
      <formula1>0</formula1>
    </dataValidation>
  </dataValidations>
  <printOptions horizontalCentered="1"/>
  <pageMargins left="0.25" right="0.25" top="0.75" bottom="0.75" header="0.3" footer="0.3"/>
  <pageSetup scale="6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A2BC666-746E-4C19-8B64-15501E42814E}">
          <x14:formula1>
            <xm:f>Config!$G$2:$G$8</xm:f>
          </x14:formula1>
          <xm:sqref>D4:F4</xm:sqref>
        </x14:dataValidation>
        <x14:dataValidation type="list" allowBlank="1" showInputMessage="1" showErrorMessage="1" xr:uid="{8B0D60A3-290A-4D6F-988D-9E07783A26C7}">
          <x14:formula1>
            <xm:f>Config!$F$2:$F$4</xm:f>
          </x14:formula1>
          <xm:sqref>D5:F5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9233-942B-4675-B777-5CFC29357B01}">
  <sheetPr codeName="Sheet10">
    <tabColor theme="7"/>
    <pageSetUpPr fitToPage="1"/>
  </sheetPr>
  <dimension ref="A1:H42"/>
  <sheetViews>
    <sheetView zoomScaleNormal="100" workbookViewId="0">
      <selection activeCell="F22" sqref="F22"/>
    </sheetView>
  </sheetViews>
  <sheetFormatPr defaultColWidth="0" defaultRowHeight="14.5" zeroHeight="1" x14ac:dyDescent="0.35"/>
  <cols>
    <col min="1" max="1" width="2.81640625" style="1" customWidth="1"/>
    <col min="2" max="2" width="8.81640625" style="41" customWidth="1"/>
    <col min="3" max="3" width="56.81640625" style="1" customWidth="1"/>
    <col min="4" max="6" width="30.81640625" style="1" customWidth="1"/>
    <col min="7" max="7" width="8.81640625" style="1" customWidth="1"/>
    <col min="8" max="8" width="152.54296875" style="1" hidden="1" customWidth="1"/>
    <col min="9" max="16384" width="8.81640625" style="1" hidden="1"/>
  </cols>
  <sheetData>
    <row r="1" spans="2:6" x14ac:dyDescent="0.35">
      <c r="B1" s="323" t="s">
        <v>551</v>
      </c>
      <c r="C1" s="323"/>
      <c r="D1" s="323"/>
      <c r="E1" s="323"/>
      <c r="F1" s="323"/>
    </row>
    <row r="2" spans="2:6" ht="15.5" x14ac:dyDescent="0.35">
      <c r="B2" s="327" t="s">
        <v>548</v>
      </c>
      <c r="C2" s="327"/>
      <c r="D2" s="327"/>
      <c r="E2" s="327"/>
      <c r="F2" s="327"/>
    </row>
    <row r="3" spans="2:6" ht="15.5" x14ac:dyDescent="0.35">
      <c r="B3" s="249" t="s">
        <v>148</v>
      </c>
      <c r="C3" s="247" t="s">
        <v>478</v>
      </c>
      <c r="D3" s="247" t="s">
        <v>150</v>
      </c>
      <c r="E3" s="247" t="s">
        <v>479</v>
      </c>
      <c r="F3" s="247" t="s">
        <v>150</v>
      </c>
    </row>
    <row r="4" spans="2:6" ht="15.5" x14ac:dyDescent="0.35">
      <c r="B4" s="38" t="s">
        <v>480</v>
      </c>
      <c r="C4" s="28" t="s">
        <v>481</v>
      </c>
      <c r="D4" s="324" t="s">
        <v>482</v>
      </c>
      <c r="E4" s="325"/>
      <c r="F4" s="326"/>
    </row>
    <row r="5" spans="2:6" ht="31" x14ac:dyDescent="0.35">
      <c r="B5" s="38" t="s">
        <v>483</v>
      </c>
      <c r="C5" s="10" t="s">
        <v>484</v>
      </c>
      <c r="D5" s="317" t="s">
        <v>51</v>
      </c>
      <c r="E5" s="318"/>
      <c r="F5" s="319"/>
    </row>
    <row r="6" spans="2:6" ht="15.5" x14ac:dyDescent="0.35">
      <c r="B6" s="38"/>
      <c r="C6" s="11" t="s">
        <v>485</v>
      </c>
      <c r="D6" s="6" t="s">
        <v>486</v>
      </c>
      <c r="E6" s="6" t="s">
        <v>487</v>
      </c>
      <c r="F6" s="6" t="s">
        <v>488</v>
      </c>
    </row>
    <row r="7" spans="2:6" ht="15.5" x14ac:dyDescent="0.35">
      <c r="B7" s="38" t="s">
        <v>489</v>
      </c>
      <c r="C7" s="9" t="s">
        <v>490</v>
      </c>
      <c r="D7" s="23"/>
      <c r="E7" s="23"/>
      <c r="F7" s="23"/>
    </row>
    <row r="8" spans="2:6" ht="15.5" x14ac:dyDescent="0.35">
      <c r="B8" s="38" t="s">
        <v>491</v>
      </c>
      <c r="C8" s="9" t="s">
        <v>492</v>
      </c>
      <c r="D8" s="23"/>
      <c r="E8" s="23"/>
      <c r="F8" s="23"/>
    </row>
    <row r="9" spans="2:6" ht="15.5" x14ac:dyDescent="0.35">
      <c r="B9" s="38" t="s">
        <v>493</v>
      </c>
      <c r="C9" s="9" t="s">
        <v>494</v>
      </c>
      <c r="D9" s="23"/>
      <c r="E9" s="23"/>
      <c r="F9" s="23"/>
    </row>
    <row r="10" spans="2:6" ht="15.5" x14ac:dyDescent="0.35">
      <c r="B10" s="38" t="s">
        <v>495</v>
      </c>
      <c r="C10" s="246" t="s">
        <v>496</v>
      </c>
      <c r="D10" s="23"/>
      <c r="E10" s="23"/>
      <c r="F10" s="23"/>
    </row>
    <row r="11" spans="2:6" ht="15.5" x14ac:dyDescent="0.35">
      <c r="B11" s="38" t="s">
        <v>497</v>
      </c>
      <c r="C11" s="9" t="s">
        <v>498</v>
      </c>
      <c r="D11" s="23"/>
      <c r="E11" s="23"/>
      <c r="F11" s="23"/>
    </row>
    <row r="12" spans="2:6" ht="15.5" x14ac:dyDescent="0.35">
      <c r="B12" s="38" t="s">
        <v>499</v>
      </c>
      <c r="C12" s="9" t="s">
        <v>500</v>
      </c>
      <c r="D12" s="23"/>
      <c r="E12" s="23"/>
      <c r="F12" s="23"/>
    </row>
    <row r="13" spans="2:6" ht="15.5" x14ac:dyDescent="0.35">
      <c r="B13" s="38" t="s">
        <v>501</v>
      </c>
      <c r="C13" s="9" t="s">
        <v>502</v>
      </c>
      <c r="D13" s="23"/>
      <c r="E13" s="23"/>
      <c r="F13" s="23"/>
    </row>
    <row r="14" spans="2:6" ht="15.5" x14ac:dyDescent="0.35">
      <c r="B14" s="38" t="s">
        <v>503</v>
      </c>
      <c r="C14" s="9" t="s">
        <v>504</v>
      </c>
      <c r="D14" s="23"/>
      <c r="E14" s="23"/>
      <c r="F14" s="23"/>
    </row>
    <row r="15" spans="2:6" ht="15.5" x14ac:dyDescent="0.35">
      <c r="B15" s="38" t="s">
        <v>505</v>
      </c>
      <c r="C15" s="9" t="s">
        <v>506</v>
      </c>
      <c r="D15" s="23"/>
      <c r="E15" s="23"/>
      <c r="F15" s="23"/>
    </row>
    <row r="16" spans="2:6" ht="15.5" x14ac:dyDescent="0.35">
      <c r="B16" s="38"/>
      <c r="C16" s="11" t="s">
        <v>507</v>
      </c>
      <c r="D16" s="6" t="s">
        <v>508</v>
      </c>
      <c r="E16" s="6" t="s">
        <v>509</v>
      </c>
      <c r="F16" s="6" t="s">
        <v>510</v>
      </c>
    </row>
    <row r="17" spans="2:6" ht="15.5" x14ac:dyDescent="0.35">
      <c r="B17" s="38" t="s">
        <v>511</v>
      </c>
      <c r="C17" s="9" t="s">
        <v>512</v>
      </c>
      <c r="D17" s="23"/>
      <c r="E17" s="23"/>
      <c r="F17" s="23"/>
    </row>
    <row r="18" spans="2:6" ht="15.5" x14ac:dyDescent="0.35">
      <c r="B18" s="38" t="s">
        <v>513</v>
      </c>
      <c r="C18" s="9" t="s">
        <v>492</v>
      </c>
      <c r="D18" s="23"/>
      <c r="E18" s="23"/>
      <c r="F18" s="23"/>
    </row>
    <row r="19" spans="2:6" ht="15.5" x14ac:dyDescent="0.35">
      <c r="B19" s="38" t="s">
        <v>514</v>
      </c>
      <c r="C19" s="9" t="s">
        <v>494</v>
      </c>
      <c r="D19" s="23"/>
      <c r="E19" s="23"/>
      <c r="F19" s="23"/>
    </row>
    <row r="20" spans="2:6" ht="15.5" x14ac:dyDescent="0.35">
      <c r="B20" s="38" t="s">
        <v>515</v>
      </c>
      <c r="C20" s="9" t="s">
        <v>496</v>
      </c>
      <c r="D20" s="23"/>
      <c r="E20" s="23"/>
      <c r="F20" s="23"/>
    </row>
    <row r="21" spans="2:6" ht="15.5" x14ac:dyDescent="0.35">
      <c r="B21" s="38" t="s">
        <v>516</v>
      </c>
      <c r="C21" s="9" t="s">
        <v>498</v>
      </c>
      <c r="D21" s="23"/>
      <c r="E21" s="23"/>
      <c r="F21" s="23"/>
    </row>
    <row r="22" spans="2:6" ht="15.5" x14ac:dyDescent="0.35">
      <c r="B22" s="38" t="s">
        <v>517</v>
      </c>
      <c r="C22" s="9" t="s">
        <v>500</v>
      </c>
      <c r="D22" s="23"/>
      <c r="E22" s="23"/>
      <c r="F22" s="23"/>
    </row>
    <row r="23" spans="2:6" ht="15.5" x14ac:dyDescent="0.35">
      <c r="B23" s="38" t="s">
        <v>518</v>
      </c>
      <c r="C23" s="9" t="s">
        <v>519</v>
      </c>
      <c r="D23" s="23"/>
      <c r="E23" s="23"/>
      <c r="F23" s="23"/>
    </row>
    <row r="24" spans="2:6" ht="15.5" x14ac:dyDescent="0.35">
      <c r="B24" s="38" t="s">
        <v>520</v>
      </c>
      <c r="C24" s="9" t="s">
        <v>504</v>
      </c>
      <c r="D24" s="23"/>
      <c r="E24" s="23"/>
      <c r="F24" s="23"/>
    </row>
    <row r="25" spans="2:6" ht="15.5" x14ac:dyDescent="0.35">
      <c r="B25" s="38" t="s">
        <v>521</v>
      </c>
      <c r="C25" s="9" t="s">
        <v>506</v>
      </c>
      <c r="D25" s="23"/>
      <c r="E25" s="23"/>
      <c r="F25" s="23"/>
    </row>
    <row r="26" spans="2:6" ht="15.5" x14ac:dyDescent="0.35">
      <c r="B26" s="38"/>
      <c r="C26" s="11" t="s">
        <v>522</v>
      </c>
      <c r="D26" s="6" t="s">
        <v>523</v>
      </c>
      <c r="E26" s="6" t="s">
        <v>524</v>
      </c>
      <c r="F26" s="6" t="s">
        <v>525</v>
      </c>
    </row>
    <row r="27" spans="2:6" ht="15.5" x14ac:dyDescent="0.35">
      <c r="B27" s="38" t="s">
        <v>526</v>
      </c>
      <c r="C27" s="9" t="s">
        <v>527</v>
      </c>
      <c r="D27" s="33" t="str">
        <f>IFERROR(D17/D7, "Enter Denominator")</f>
        <v>Enter Denominator</v>
      </c>
      <c r="E27" s="33" t="str">
        <f t="shared" ref="E27:F27" si="0">IFERROR(E17/E7, "Enter Denominator")</f>
        <v>Enter Denominator</v>
      </c>
      <c r="F27" s="33" t="str">
        <f t="shared" si="0"/>
        <v>Enter Denominator</v>
      </c>
    </row>
    <row r="28" spans="2:6" ht="15.5" x14ac:dyDescent="0.35">
      <c r="B28" s="38" t="s">
        <v>529</v>
      </c>
      <c r="C28" s="9" t="s">
        <v>492</v>
      </c>
      <c r="D28" s="33" t="str">
        <f t="shared" ref="D28:F35" si="1">IFERROR(D18/D8, "Enter Denominator")</f>
        <v>Enter Denominator</v>
      </c>
      <c r="E28" s="33" t="str">
        <f t="shared" si="1"/>
        <v>Enter Denominator</v>
      </c>
      <c r="F28" s="33" t="str">
        <f t="shared" si="1"/>
        <v>Enter Denominator</v>
      </c>
    </row>
    <row r="29" spans="2:6" ht="15.5" x14ac:dyDescent="0.35">
      <c r="B29" s="38" t="s">
        <v>530</v>
      </c>
      <c r="C29" s="9" t="s">
        <v>494</v>
      </c>
      <c r="D29" s="33" t="str">
        <f t="shared" si="1"/>
        <v>Enter Denominator</v>
      </c>
      <c r="E29" s="33" t="str">
        <f t="shared" si="1"/>
        <v>Enter Denominator</v>
      </c>
      <c r="F29" s="33" t="str">
        <f t="shared" si="1"/>
        <v>Enter Denominator</v>
      </c>
    </row>
    <row r="30" spans="2:6" ht="15.5" x14ac:dyDescent="0.35">
      <c r="B30" s="38" t="s">
        <v>531</v>
      </c>
      <c r="C30" s="9" t="s">
        <v>496</v>
      </c>
      <c r="D30" s="33" t="str">
        <f t="shared" si="1"/>
        <v>Enter Denominator</v>
      </c>
      <c r="E30" s="33" t="str">
        <f t="shared" si="1"/>
        <v>Enter Denominator</v>
      </c>
      <c r="F30" s="33" t="str">
        <f t="shared" si="1"/>
        <v>Enter Denominator</v>
      </c>
    </row>
    <row r="31" spans="2:6" ht="15.5" x14ac:dyDescent="0.35">
      <c r="B31" s="38" t="s">
        <v>532</v>
      </c>
      <c r="C31" s="9" t="s">
        <v>498</v>
      </c>
      <c r="D31" s="33" t="str">
        <f t="shared" si="1"/>
        <v>Enter Denominator</v>
      </c>
      <c r="E31" s="33" t="str">
        <f t="shared" si="1"/>
        <v>Enter Denominator</v>
      </c>
      <c r="F31" s="33" t="str">
        <f t="shared" si="1"/>
        <v>Enter Denominator</v>
      </c>
    </row>
    <row r="32" spans="2:6" ht="15.5" x14ac:dyDescent="0.35">
      <c r="B32" s="38" t="s">
        <v>533</v>
      </c>
      <c r="C32" s="9" t="s">
        <v>500</v>
      </c>
      <c r="D32" s="33" t="str">
        <f t="shared" si="1"/>
        <v>Enter Denominator</v>
      </c>
      <c r="E32" s="33" t="str">
        <f t="shared" si="1"/>
        <v>Enter Denominator</v>
      </c>
      <c r="F32" s="33" t="str">
        <f t="shared" si="1"/>
        <v>Enter Denominator</v>
      </c>
    </row>
    <row r="33" spans="2:8" ht="15.5" x14ac:dyDescent="0.35">
      <c r="B33" s="38" t="s">
        <v>534</v>
      </c>
      <c r="C33" s="9" t="s">
        <v>519</v>
      </c>
      <c r="D33" s="33" t="str">
        <f t="shared" si="1"/>
        <v>Enter Denominator</v>
      </c>
      <c r="E33" s="33" t="str">
        <f t="shared" si="1"/>
        <v>Enter Denominator</v>
      </c>
      <c r="F33" s="33" t="str">
        <f t="shared" si="1"/>
        <v>Enter Denominator</v>
      </c>
    </row>
    <row r="34" spans="2:8" ht="15.5" x14ac:dyDescent="0.35">
      <c r="B34" s="38" t="s">
        <v>535</v>
      </c>
      <c r="C34" s="9" t="s">
        <v>504</v>
      </c>
      <c r="D34" s="33" t="str">
        <f t="shared" si="1"/>
        <v>Enter Denominator</v>
      </c>
      <c r="E34" s="33" t="str">
        <f t="shared" si="1"/>
        <v>Enter Denominator</v>
      </c>
      <c r="F34" s="33" t="str">
        <f t="shared" si="1"/>
        <v>Enter Denominator</v>
      </c>
    </row>
    <row r="35" spans="2:8" ht="15.5" x14ac:dyDescent="0.35">
      <c r="B35" s="38" t="s">
        <v>536</v>
      </c>
      <c r="C35" s="9" t="s">
        <v>506</v>
      </c>
      <c r="D35" s="33" t="str">
        <f t="shared" si="1"/>
        <v>Enter Denominator</v>
      </c>
      <c r="E35" s="33" t="str">
        <f t="shared" si="1"/>
        <v>Enter Denominator</v>
      </c>
      <c r="F35" s="33" t="str">
        <f t="shared" si="1"/>
        <v>Enter Denominator</v>
      </c>
    </row>
    <row r="36" spans="2:8" ht="31" x14ac:dyDescent="0.35">
      <c r="B36" s="38"/>
      <c r="C36" s="11" t="s">
        <v>537</v>
      </c>
      <c r="D36" s="6" t="s">
        <v>538</v>
      </c>
      <c r="E36" s="6" t="s">
        <v>539</v>
      </c>
      <c r="F36" s="6" t="s">
        <v>540</v>
      </c>
    </row>
    <row r="37" spans="2:8" ht="46.5" x14ac:dyDescent="0.35">
      <c r="B37" s="38" t="s">
        <v>541</v>
      </c>
      <c r="C37" s="9" t="s">
        <v>549</v>
      </c>
      <c r="D37" s="23"/>
      <c r="E37" s="23"/>
      <c r="F37" s="23"/>
    </row>
    <row r="38" spans="2:8" ht="15.5" x14ac:dyDescent="0.35">
      <c r="B38" s="38"/>
      <c r="C38" s="328" t="s">
        <v>543</v>
      </c>
      <c r="D38" s="328"/>
      <c r="E38" s="328"/>
      <c r="F38" s="328"/>
    </row>
    <row r="39" spans="2:8" ht="15.5" x14ac:dyDescent="0.35">
      <c r="B39" s="38" t="s">
        <v>544</v>
      </c>
      <c r="C39" s="336"/>
      <c r="D39" s="337"/>
      <c r="E39" s="337"/>
      <c r="F39" s="338"/>
      <c r="G39" s="30" t="s">
        <v>550</v>
      </c>
      <c r="H39" s="36">
        <f>C39</f>
        <v>0</v>
      </c>
    </row>
    <row r="40" spans="2:8" ht="31.5" customHeight="1" x14ac:dyDescent="0.35">
      <c r="B40" s="38"/>
      <c r="C40" s="329" t="s">
        <v>545</v>
      </c>
      <c r="D40" s="329"/>
      <c r="E40" s="329"/>
      <c r="F40" s="329"/>
      <c r="G40" s="24"/>
    </row>
    <row r="41" spans="2:8" ht="15.5" x14ac:dyDescent="0.35">
      <c r="B41" s="38" t="s">
        <v>546</v>
      </c>
      <c r="C41" s="333"/>
      <c r="D41" s="334"/>
      <c r="E41" s="334"/>
      <c r="F41" s="335"/>
      <c r="G41" s="30" t="s">
        <v>550</v>
      </c>
      <c r="H41" s="36">
        <f>C41</f>
        <v>0</v>
      </c>
    </row>
    <row r="42" spans="2:8" x14ac:dyDescent="0.35">
      <c r="H42" s="36"/>
    </row>
  </sheetData>
  <sheetProtection algorithmName="SHA-512" hashValue="q4tF9TQJL8dN/n1zPwrfz4NldJKur3J/eX8ZC4/iqSdj/5o5xSMtVK/ITIliLHTw+hfcUkT/SrzWLEqMVYxIiA==" saltValue="Z78ZBdx5LEFCQ07t4lFd0A==" spinCount="100000" sheet="1" objects="1" scenarios="1"/>
  <mergeCells count="8">
    <mergeCell ref="B1:F1"/>
    <mergeCell ref="C41:F41"/>
    <mergeCell ref="D4:F4"/>
    <mergeCell ref="B2:F2"/>
    <mergeCell ref="C38:F38"/>
    <mergeCell ref="C40:F40"/>
    <mergeCell ref="D5:F5"/>
    <mergeCell ref="C39:F39"/>
  </mergeCells>
  <dataValidations count="1">
    <dataValidation type="whole" operator="greaterThanOrEqual" allowBlank="1" showInputMessage="1" showErrorMessage="1" error="Please enter a whole number." sqref="D7:F15 D17:F25" xr:uid="{5873F133-632C-4533-AA1D-72549CA26A00}">
      <formula1>0</formula1>
    </dataValidation>
  </dataValidations>
  <printOptions horizontalCentered="1"/>
  <pageMargins left="0.25" right="0.25" top="0.75" bottom="0.75" header="0.3" footer="0.3"/>
  <pageSetup scale="6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561D036-F458-4828-ABF7-3BC00C7F40A1}">
          <x14:formula1>
            <xm:f>Config!$G$2:$G$8</xm:f>
          </x14:formula1>
          <xm:sqref>D4:F4</xm:sqref>
        </x14:dataValidation>
        <x14:dataValidation type="list" allowBlank="1" showInputMessage="1" showErrorMessage="1" xr:uid="{F32AB777-C1BA-4A1B-8004-FDE75AE70726}">
          <x14:formula1>
            <xm:f>Config!$F$2:$F$4</xm:f>
          </x14:formula1>
          <xm:sqref>D5:F5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EC107-49E5-4460-938F-E1D78E0A643F}">
  <sheetPr codeName="Sheet13"/>
  <dimension ref="A1:D5"/>
  <sheetViews>
    <sheetView zoomScaleNormal="100" workbookViewId="0">
      <selection activeCell="C2" sqref="C2"/>
    </sheetView>
  </sheetViews>
  <sheetFormatPr defaultColWidth="0" defaultRowHeight="14.5" zeroHeight="1" x14ac:dyDescent="0.35"/>
  <cols>
    <col min="1" max="1" width="8.81640625" style="1" customWidth="1"/>
    <col min="2" max="2" width="26.54296875" style="1" customWidth="1"/>
    <col min="3" max="3" width="32.453125" style="1" customWidth="1"/>
    <col min="4" max="4" width="12.453125" style="1" customWidth="1"/>
    <col min="5" max="16384" width="8.81640625" style="1" hidden="1"/>
  </cols>
  <sheetData>
    <row r="1" spans="2:4" x14ac:dyDescent="0.35"/>
    <row r="2" spans="2:4" ht="15.5" x14ac:dyDescent="0.35">
      <c r="B2" s="51" t="s">
        <v>32</v>
      </c>
      <c r="C2" s="3" t="s">
        <v>33</v>
      </c>
      <c r="D2" s="31" t="s">
        <v>34</v>
      </c>
    </row>
    <row r="3" spans="2:4" ht="15.5" x14ac:dyDescent="0.35">
      <c r="B3" s="51" t="s">
        <v>35</v>
      </c>
      <c r="C3" s="3">
        <v>2</v>
      </c>
      <c r="D3" s="31" t="s">
        <v>36</v>
      </c>
    </row>
    <row r="4" spans="2:4" ht="18" customHeight="1" x14ac:dyDescent="0.35">
      <c r="B4" s="51" t="s">
        <v>37</v>
      </c>
      <c r="C4" s="3" t="s">
        <v>38</v>
      </c>
      <c r="D4" s="31" t="s">
        <v>36</v>
      </c>
    </row>
    <row r="5" spans="2:4" x14ac:dyDescent="0.35"/>
  </sheetData>
  <sheetProtection algorithmName="SHA-512" hashValue="p/47Q5WBpM9o2NNvFPU+b4W8GxGRan8UmP/IVOdlwkc7686uC1VjlI6vsOGhdoO/tqvnHrrXJ1/pBV3FYogDwg==" saltValue="heQ/0EWt2fDpgVDQkL28kA==" spinCount="100000" sheet="1" objects="1" scenario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5F4053B-D9CD-489A-AC45-B4BDCD051365}">
          <x14:formula1>
            <xm:f>Config!$H$2:$H$6</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C156-8943-42E7-8E52-EAB16A243FBE}">
  <sheetPr codeName="Sheet11"/>
  <dimension ref="A1:N61"/>
  <sheetViews>
    <sheetView topLeftCell="A19" zoomScaleNormal="100" workbookViewId="0">
      <selection activeCell="A3" sqref="A3:A57"/>
    </sheetView>
  </sheetViews>
  <sheetFormatPr defaultRowHeight="14.5" x14ac:dyDescent="0.35"/>
  <cols>
    <col min="1" max="2" width="17.1796875" customWidth="1"/>
    <col min="3" max="3" width="23.81640625" customWidth="1"/>
    <col min="4" max="4" width="26.1796875" customWidth="1"/>
    <col min="5" max="5" width="16.81640625" customWidth="1"/>
    <col min="6" max="6" width="37.54296875" customWidth="1"/>
    <col min="7" max="7" width="36.1796875" customWidth="1"/>
    <col min="9" max="9" width="20.453125" customWidth="1"/>
  </cols>
  <sheetData>
    <row r="1" spans="1:14" s="18" customFormat="1" x14ac:dyDescent="0.35">
      <c r="A1" s="12" t="s">
        <v>39</v>
      </c>
      <c r="B1" s="12" t="s">
        <v>40</v>
      </c>
      <c r="C1" s="18" t="s">
        <v>41</v>
      </c>
      <c r="D1" s="12" t="s">
        <v>42</v>
      </c>
      <c r="E1" s="18" t="s">
        <v>43</v>
      </c>
      <c r="F1" s="22" t="s">
        <v>44</v>
      </c>
      <c r="G1" s="18" t="s">
        <v>45</v>
      </c>
      <c r="H1" s="18" t="s">
        <v>46</v>
      </c>
      <c r="I1" s="18" t="s">
        <v>47</v>
      </c>
      <c r="K1" s="18" t="s">
        <v>48</v>
      </c>
      <c r="M1" s="18" t="s">
        <v>49</v>
      </c>
    </row>
    <row r="2" spans="1:14" x14ac:dyDescent="0.35">
      <c r="A2" s="13" t="s">
        <v>50</v>
      </c>
      <c r="B2" s="13" t="s">
        <v>51</v>
      </c>
      <c r="C2" s="7" t="s">
        <v>51</v>
      </c>
      <c r="D2" s="20" t="s">
        <v>51</v>
      </c>
      <c r="E2" s="20" t="s">
        <v>51</v>
      </c>
      <c r="F2" s="7" t="s">
        <v>51</v>
      </c>
      <c r="G2" t="s">
        <v>51</v>
      </c>
      <c r="H2" t="s">
        <v>52</v>
      </c>
      <c r="I2" t="s">
        <v>53</v>
      </c>
      <c r="K2" t="s">
        <v>51</v>
      </c>
      <c r="M2" t="s">
        <v>54</v>
      </c>
      <c r="N2" t="s">
        <v>55</v>
      </c>
    </row>
    <row r="3" spans="1:14" ht="43.5" x14ac:dyDescent="0.35">
      <c r="A3" s="14" t="s">
        <v>56</v>
      </c>
      <c r="B3" s="14" t="s">
        <v>57</v>
      </c>
      <c r="C3" t="s">
        <v>54</v>
      </c>
      <c r="D3" s="17" t="s">
        <v>58</v>
      </c>
      <c r="E3" s="21" t="s">
        <v>59</v>
      </c>
      <c r="F3" s="7" t="s">
        <v>60</v>
      </c>
      <c r="G3" s="7" t="s">
        <v>61</v>
      </c>
      <c r="H3" t="s">
        <v>62</v>
      </c>
      <c r="I3" t="s">
        <v>63</v>
      </c>
      <c r="K3" t="s">
        <v>64</v>
      </c>
      <c r="M3" t="s">
        <v>65</v>
      </c>
      <c r="N3" t="s">
        <v>66</v>
      </c>
    </row>
    <row r="4" spans="1:14" ht="58" x14ac:dyDescent="0.35">
      <c r="A4" s="14" t="s">
        <v>67</v>
      </c>
      <c r="B4" s="14" t="s">
        <v>68</v>
      </c>
      <c r="C4" t="s">
        <v>65</v>
      </c>
      <c r="D4" s="17" t="s">
        <v>69</v>
      </c>
      <c r="E4" s="21" t="s">
        <v>70</v>
      </c>
      <c r="F4" s="7" t="s">
        <v>71</v>
      </c>
      <c r="G4" s="7" t="s">
        <v>72</v>
      </c>
      <c r="H4" t="s">
        <v>33</v>
      </c>
      <c r="I4" t="s">
        <v>73</v>
      </c>
      <c r="K4" t="s">
        <v>74</v>
      </c>
      <c r="N4" t="s">
        <v>75</v>
      </c>
    </row>
    <row r="5" spans="1:14" ht="58" x14ac:dyDescent="0.35">
      <c r="A5" s="14" t="s">
        <v>76</v>
      </c>
      <c r="B5" s="14" t="s">
        <v>77</v>
      </c>
      <c r="E5" s="21" t="s">
        <v>78</v>
      </c>
      <c r="G5" s="7" t="s">
        <v>79</v>
      </c>
      <c r="H5" t="s">
        <v>80</v>
      </c>
      <c r="I5" t="s">
        <v>81</v>
      </c>
      <c r="K5" t="s">
        <v>82</v>
      </c>
      <c r="N5" t="s">
        <v>83</v>
      </c>
    </row>
    <row r="6" spans="1:14" ht="58" x14ac:dyDescent="0.35">
      <c r="A6" s="14" t="s">
        <v>84</v>
      </c>
      <c r="B6" s="14"/>
      <c r="E6" s="21" t="s">
        <v>85</v>
      </c>
      <c r="G6" s="7" t="s">
        <v>86</v>
      </c>
      <c r="H6" t="s">
        <v>4</v>
      </c>
      <c r="I6" t="s">
        <v>87</v>
      </c>
      <c r="N6" t="s">
        <v>88</v>
      </c>
    </row>
    <row r="7" spans="1:14" ht="43.5" x14ac:dyDescent="0.35">
      <c r="A7" s="14" t="s">
        <v>89</v>
      </c>
      <c r="B7" s="14"/>
      <c r="E7" s="21" t="s">
        <v>90</v>
      </c>
      <c r="G7" s="7" t="s">
        <v>91</v>
      </c>
    </row>
    <row r="8" spans="1:14" ht="29" x14ac:dyDescent="0.35">
      <c r="A8" s="14" t="s">
        <v>92</v>
      </c>
      <c r="B8" s="14"/>
      <c r="G8" s="7" t="s">
        <v>93</v>
      </c>
    </row>
    <row r="9" spans="1:14" x14ac:dyDescent="0.35">
      <c r="A9" s="14" t="s">
        <v>94</v>
      </c>
      <c r="B9" s="14"/>
    </row>
    <row r="10" spans="1:14" x14ac:dyDescent="0.35">
      <c r="A10" s="14" t="s">
        <v>95</v>
      </c>
      <c r="B10" s="14"/>
    </row>
    <row r="11" spans="1:14" x14ac:dyDescent="0.35">
      <c r="A11" s="14" t="s">
        <v>96</v>
      </c>
      <c r="B11" s="14"/>
    </row>
    <row r="12" spans="1:14" x14ac:dyDescent="0.35">
      <c r="A12" s="14" t="s">
        <v>97</v>
      </c>
      <c r="B12" s="14"/>
    </row>
    <row r="13" spans="1:14" ht="29" x14ac:dyDescent="0.35">
      <c r="A13" s="15" t="s">
        <v>98</v>
      </c>
      <c r="B13" s="15"/>
    </row>
    <row r="14" spans="1:14" x14ac:dyDescent="0.35">
      <c r="A14" s="14" t="s">
        <v>99</v>
      </c>
      <c r="B14" s="14"/>
    </row>
    <row r="15" spans="1:14" x14ac:dyDescent="0.35">
      <c r="A15" s="14" t="s">
        <v>100</v>
      </c>
      <c r="B15" s="14"/>
    </row>
    <row r="16" spans="1:14" x14ac:dyDescent="0.35">
      <c r="A16" s="14" t="s">
        <v>101</v>
      </c>
      <c r="B16" s="14"/>
    </row>
    <row r="17" spans="1:2" x14ac:dyDescent="0.35">
      <c r="A17" s="14" t="s">
        <v>102</v>
      </c>
      <c r="B17" s="14"/>
    </row>
    <row r="18" spans="1:2" x14ac:dyDescent="0.35">
      <c r="A18" s="14" t="s">
        <v>103</v>
      </c>
      <c r="B18" s="14"/>
    </row>
    <row r="19" spans="1:2" x14ac:dyDescent="0.35">
      <c r="A19" s="14" t="s">
        <v>104</v>
      </c>
      <c r="B19" s="14"/>
    </row>
    <row r="20" spans="1:2" x14ac:dyDescent="0.35">
      <c r="A20" s="14" t="s">
        <v>105</v>
      </c>
      <c r="B20" s="14"/>
    </row>
    <row r="21" spans="1:2" x14ac:dyDescent="0.35">
      <c r="A21" s="14" t="s">
        <v>106</v>
      </c>
      <c r="B21" s="14"/>
    </row>
    <row r="22" spans="1:2" x14ac:dyDescent="0.35">
      <c r="A22" s="14" t="s">
        <v>107</v>
      </c>
      <c r="B22" s="14"/>
    </row>
    <row r="23" spans="1:2" x14ac:dyDescent="0.35">
      <c r="A23" s="14" t="s">
        <v>108</v>
      </c>
      <c r="B23" s="14"/>
    </row>
    <row r="24" spans="1:2" x14ac:dyDescent="0.35">
      <c r="A24" s="14" t="s">
        <v>109</v>
      </c>
      <c r="B24" s="14"/>
    </row>
    <row r="25" spans="1:2" x14ac:dyDescent="0.35">
      <c r="A25" s="14" t="s">
        <v>110</v>
      </c>
      <c r="B25" s="14"/>
    </row>
    <row r="26" spans="1:2" x14ac:dyDescent="0.35">
      <c r="A26" s="14" t="s">
        <v>111</v>
      </c>
      <c r="B26" s="14"/>
    </row>
    <row r="27" spans="1:2" x14ac:dyDescent="0.35">
      <c r="A27" s="14" t="s">
        <v>112</v>
      </c>
      <c r="B27" s="14"/>
    </row>
    <row r="28" spans="1:2" x14ac:dyDescent="0.35">
      <c r="A28" s="14" t="s">
        <v>113</v>
      </c>
      <c r="B28" s="14"/>
    </row>
    <row r="29" spans="1:2" x14ac:dyDescent="0.35">
      <c r="A29" s="14" t="s">
        <v>114</v>
      </c>
      <c r="B29" s="14"/>
    </row>
    <row r="30" spans="1:2" x14ac:dyDescent="0.35">
      <c r="A30" s="14" t="s">
        <v>115</v>
      </c>
      <c r="B30" s="14"/>
    </row>
    <row r="31" spans="1:2" x14ac:dyDescent="0.35">
      <c r="A31" s="14" t="s">
        <v>116</v>
      </c>
      <c r="B31" s="14"/>
    </row>
    <row r="32" spans="1:2" x14ac:dyDescent="0.35">
      <c r="A32" s="14" t="s">
        <v>117</v>
      </c>
      <c r="B32" s="14"/>
    </row>
    <row r="33" spans="1:2" x14ac:dyDescent="0.35">
      <c r="A33" s="14" t="s">
        <v>118</v>
      </c>
      <c r="B33" s="14"/>
    </row>
    <row r="34" spans="1:2" x14ac:dyDescent="0.35">
      <c r="A34" s="14" t="s">
        <v>119</v>
      </c>
      <c r="B34" s="14"/>
    </row>
    <row r="35" spans="1:2" x14ac:dyDescent="0.35">
      <c r="A35" s="14" t="s">
        <v>120</v>
      </c>
      <c r="B35" s="14"/>
    </row>
    <row r="36" spans="1:2" x14ac:dyDescent="0.35">
      <c r="A36" s="14" t="s">
        <v>121</v>
      </c>
      <c r="B36" s="14"/>
    </row>
    <row r="37" spans="1:2" x14ac:dyDescent="0.35">
      <c r="A37" s="14" t="s">
        <v>122</v>
      </c>
      <c r="B37" s="14"/>
    </row>
    <row r="38" spans="1:2" x14ac:dyDescent="0.35">
      <c r="A38" s="14" t="s">
        <v>123</v>
      </c>
      <c r="B38" s="14"/>
    </row>
    <row r="39" spans="1:2" x14ac:dyDescent="0.35">
      <c r="A39" s="14" t="s">
        <v>124</v>
      </c>
      <c r="B39" s="14"/>
    </row>
    <row r="40" spans="1:2" x14ac:dyDescent="0.35">
      <c r="A40" s="14" t="s">
        <v>125</v>
      </c>
      <c r="B40" s="14"/>
    </row>
    <row r="41" spans="1:2" x14ac:dyDescent="0.35">
      <c r="A41" s="14" t="s">
        <v>126</v>
      </c>
      <c r="B41" s="14"/>
    </row>
    <row r="42" spans="1:2" x14ac:dyDescent="0.35">
      <c r="A42" s="14" t="s">
        <v>127</v>
      </c>
      <c r="B42" s="14"/>
    </row>
    <row r="43" spans="1:2" x14ac:dyDescent="0.35">
      <c r="A43" s="14" t="s">
        <v>128</v>
      </c>
      <c r="B43" s="14"/>
    </row>
    <row r="44" spans="1:2" x14ac:dyDescent="0.35">
      <c r="A44" s="14" t="s">
        <v>129</v>
      </c>
      <c r="B44" s="14"/>
    </row>
    <row r="45" spans="1:2" x14ac:dyDescent="0.35">
      <c r="A45" s="14" t="s">
        <v>130</v>
      </c>
      <c r="B45" s="14"/>
    </row>
    <row r="46" spans="1:2" x14ac:dyDescent="0.35">
      <c r="A46" s="14" t="s">
        <v>131</v>
      </c>
      <c r="B46" s="14"/>
    </row>
    <row r="47" spans="1:2" x14ac:dyDescent="0.35">
      <c r="A47" s="14" t="s">
        <v>132</v>
      </c>
      <c r="B47" s="14"/>
    </row>
    <row r="48" spans="1:2" x14ac:dyDescent="0.35">
      <c r="A48" s="14" t="s">
        <v>133</v>
      </c>
      <c r="B48" s="14"/>
    </row>
    <row r="49" spans="1:2" x14ac:dyDescent="0.35">
      <c r="A49" s="14" t="s">
        <v>134</v>
      </c>
      <c r="B49" s="14"/>
    </row>
    <row r="50" spans="1:2" x14ac:dyDescent="0.35">
      <c r="A50" s="14" t="s">
        <v>135</v>
      </c>
      <c r="B50" s="14"/>
    </row>
    <row r="51" spans="1:2" x14ac:dyDescent="0.35">
      <c r="A51" s="14" t="s">
        <v>136</v>
      </c>
      <c r="B51" s="14"/>
    </row>
    <row r="52" spans="1:2" x14ac:dyDescent="0.35">
      <c r="A52" s="14" t="s">
        <v>137</v>
      </c>
      <c r="B52" s="14"/>
    </row>
    <row r="53" spans="1:2" x14ac:dyDescent="0.35">
      <c r="A53" s="14" t="s">
        <v>138</v>
      </c>
      <c r="B53" s="14"/>
    </row>
    <row r="54" spans="1:2" x14ac:dyDescent="0.35">
      <c r="A54" s="14" t="s">
        <v>139</v>
      </c>
      <c r="B54" s="14"/>
    </row>
    <row r="55" spans="1:2" x14ac:dyDescent="0.35">
      <c r="A55" s="16" t="s">
        <v>140</v>
      </c>
      <c r="B55" s="16"/>
    </row>
    <row r="56" spans="1:2" x14ac:dyDescent="0.35">
      <c r="A56" s="16" t="s">
        <v>141</v>
      </c>
      <c r="B56" s="16"/>
    </row>
    <row r="57" spans="1:2" x14ac:dyDescent="0.35">
      <c r="A57" s="16" t="s">
        <v>142</v>
      </c>
      <c r="B57" s="16"/>
    </row>
    <row r="58" spans="1:2" x14ac:dyDescent="0.35">
      <c r="A58" s="14" t="s">
        <v>143</v>
      </c>
      <c r="B58" s="14"/>
    </row>
    <row r="59" spans="1:2" x14ac:dyDescent="0.35">
      <c r="A59" s="14" t="s">
        <v>144</v>
      </c>
      <c r="B59" s="14"/>
    </row>
    <row r="60" spans="1:2" x14ac:dyDescent="0.35">
      <c r="A60" s="14" t="s">
        <v>145</v>
      </c>
      <c r="B60" s="14"/>
    </row>
    <row r="61" spans="1:2" x14ac:dyDescent="0.35">
      <c r="A61" s="14" t="s">
        <v>146</v>
      </c>
      <c r="B61" s="14"/>
    </row>
  </sheetData>
  <sheetProtection formatRow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42288-71CB-467A-910D-04D30E314567}">
  <sheetPr codeName="Sheet1">
    <tabColor theme="4"/>
    <pageSetUpPr fitToPage="1"/>
  </sheetPr>
  <dimension ref="A1:E13"/>
  <sheetViews>
    <sheetView topLeftCell="A2" zoomScaleNormal="100" workbookViewId="0">
      <selection activeCell="B2" sqref="B2:D2"/>
    </sheetView>
  </sheetViews>
  <sheetFormatPr defaultColWidth="0" defaultRowHeight="15.5" zeroHeight="1" x14ac:dyDescent="0.35"/>
  <cols>
    <col min="1" max="1" width="2.81640625" style="53" customWidth="1"/>
    <col min="2" max="2" width="10.54296875" style="53" customWidth="1"/>
    <col min="3" max="3" width="55.54296875" style="207" customWidth="1"/>
    <col min="4" max="4" width="37.453125" style="5" customWidth="1"/>
    <col min="5" max="5" width="4.453125" style="42" customWidth="1"/>
    <col min="6" max="16384" width="29.453125" style="53" hidden="1"/>
  </cols>
  <sheetData>
    <row r="1" spans="2:4" ht="16" hidden="1" thickBot="1" x14ac:dyDescent="0.4">
      <c r="B1" s="124"/>
      <c r="C1" s="204"/>
      <c r="D1" s="125"/>
    </row>
    <row r="2" spans="2:4" s="5" customFormat="1" ht="66" customHeight="1" thickBot="1" x14ac:dyDescent="0.4">
      <c r="B2" s="257" t="s">
        <v>147</v>
      </c>
      <c r="C2" s="258"/>
      <c r="D2" s="259"/>
    </row>
    <row r="3" spans="2:4" ht="66" customHeight="1" thickBot="1" x14ac:dyDescent="0.4">
      <c r="B3" s="126" t="s">
        <v>148</v>
      </c>
      <c r="C3" s="123" t="s">
        <v>149</v>
      </c>
      <c r="D3" s="127" t="s">
        <v>150</v>
      </c>
    </row>
    <row r="4" spans="2:4" ht="66" customHeight="1" x14ac:dyDescent="0.35">
      <c r="B4" s="109" t="s">
        <v>151</v>
      </c>
      <c r="C4" s="76" t="s">
        <v>152</v>
      </c>
      <c r="D4" s="107">
        <f>SUM(D5, D6, D7)</f>
        <v>0</v>
      </c>
    </row>
    <row r="5" spans="2:4" ht="66" customHeight="1" x14ac:dyDescent="0.35">
      <c r="B5" s="110" t="s">
        <v>153</v>
      </c>
      <c r="C5" s="77" t="s">
        <v>154</v>
      </c>
      <c r="D5" s="115"/>
    </row>
    <row r="6" spans="2:4" ht="66" customHeight="1" x14ac:dyDescent="0.35">
      <c r="B6" s="110" t="s">
        <v>155</v>
      </c>
      <c r="C6" s="77" t="s">
        <v>156</v>
      </c>
      <c r="D6" s="115"/>
    </row>
    <row r="7" spans="2:4" ht="66" customHeight="1" x14ac:dyDescent="0.35">
      <c r="B7" s="110" t="s">
        <v>157</v>
      </c>
      <c r="C7" s="77" t="s">
        <v>158</v>
      </c>
      <c r="D7" s="115"/>
    </row>
    <row r="8" spans="2:4" ht="66" customHeight="1" x14ac:dyDescent="0.35">
      <c r="B8" s="110" t="s">
        <v>159</v>
      </c>
      <c r="C8" s="80" t="s">
        <v>160</v>
      </c>
      <c r="D8" s="55" t="str">
        <f>IFERROR((D6+D5)/D4,"Enter Denominator")</f>
        <v>Enter Denominator</v>
      </c>
    </row>
    <row r="9" spans="2:4" ht="66" customHeight="1" x14ac:dyDescent="0.35">
      <c r="B9" s="110" t="s">
        <v>41</v>
      </c>
      <c r="C9" s="77" t="s">
        <v>161</v>
      </c>
      <c r="D9" s="115"/>
    </row>
    <row r="10" spans="2:4" ht="66" customHeight="1" x14ac:dyDescent="0.35">
      <c r="B10" s="110" t="s">
        <v>162</v>
      </c>
      <c r="C10" s="77" t="s">
        <v>163</v>
      </c>
      <c r="D10" s="115"/>
    </row>
    <row r="11" spans="2:4" ht="66" customHeight="1" x14ac:dyDescent="0.35">
      <c r="B11" s="110" t="s">
        <v>164</v>
      </c>
      <c r="C11" s="205" t="s">
        <v>165</v>
      </c>
      <c r="D11" s="57" t="str">
        <f>IFERROR(D10/(D4), "Enter Denominator")</f>
        <v>Enter Denominator</v>
      </c>
    </row>
    <row r="12" spans="2:4" ht="66" customHeight="1" x14ac:dyDescent="0.35">
      <c r="B12" s="110" t="s">
        <v>166</v>
      </c>
      <c r="C12" s="77" t="s">
        <v>167</v>
      </c>
      <c r="D12" s="115"/>
    </row>
    <row r="13" spans="2:4" ht="66" customHeight="1" thickBot="1" x14ac:dyDescent="0.4">
      <c r="B13" s="111" t="s">
        <v>168</v>
      </c>
      <c r="C13" s="206" t="s">
        <v>169</v>
      </c>
      <c r="D13" s="116"/>
    </row>
  </sheetData>
  <sheetProtection algorithmName="SHA-256" hashValue="mLaOmOBjIE87b0ACVwTkoChPq9OFASvBQRoMTq7t/Os=" saltValue="tHPiduHw3IryveCSrubncA==" spinCount="100000" sheet="1" objects="1" scenarios="1"/>
  <mergeCells count="1">
    <mergeCell ref="B2:D2"/>
  </mergeCells>
  <conditionalFormatting sqref="D4:D7">
    <cfRule type="containsBlanks" dxfId="25" priority="2">
      <formula>LEN(TRIM(D4))=0</formula>
    </cfRule>
  </conditionalFormatting>
  <conditionalFormatting sqref="D9:D10">
    <cfRule type="containsBlanks" dxfId="24" priority="1">
      <formula>LEN(TRIM(D9))=0</formula>
    </cfRule>
  </conditionalFormatting>
  <conditionalFormatting sqref="D12:D13">
    <cfRule type="containsBlanks" dxfId="23" priority="4">
      <formula>LEN(TRIM(D12))=0</formula>
    </cfRule>
  </conditionalFormatting>
  <dataValidations count="4">
    <dataValidation type="whole" operator="greaterThanOrEqual" showInputMessage="1" showErrorMessage="1" errorTitle="Error" error="The value you entered is not a whole number." promptTitle="Numeric Response" prompt="Please enter a whole number for this question." sqref="D5:D7" xr:uid="{7935C9EA-1896-4255-BCD5-27174A884515}">
      <formula1>0</formula1>
    </dataValidation>
    <dataValidation allowBlank="1" showInputMessage="1" showErrorMessage="1" promptTitle="Note" prompt="This value is auto-calculated. If there are 0 cases in denominator, field may remain as 'Enter Denominator'" sqref="D11 D8" xr:uid="{1066054C-DFD4-4ECF-969B-076C82CB119F}"/>
    <dataValidation operator="greaterThanOrEqual" showInputMessage="1" errorTitle="Not a Numeric Response" error="Error: Please limit your response to whole numbers and try again." promptTitle="Note" prompt="This value is auto-calculated based on the values you enter in a_11, a_12, and a_13." sqref="D4" xr:uid="{C487C316-69D0-4322-A915-263E80453693}"/>
    <dataValidation type="whole" operator="lessThanOrEqual" showInputMessage="1" showErrorMessage="1" errorTitle="Error" error="Error: Either the value you entered is not a whole number OR the value you entered is not less than or equal to the sum of a_11 and a_12." promptTitle="Numeric Response" prompt="Please enter a whole number for this question that is less than or equal to the sum of a_11 and a_12" sqref="D10" xr:uid="{F75C8898-B51E-4A1F-9850-28590FEAD487}">
      <formula1>SUM(D5+D6)</formula1>
    </dataValidation>
  </dataValidations>
  <printOptions horizontalCentered="1"/>
  <pageMargins left="0.7" right="0.7" top="0.75" bottom="0.75" header="0.3" footer="0.3"/>
  <pageSetup scale="78"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2DBCAAE-2188-4AFD-A651-F204472C90F8}">
          <x14:formula1>
            <xm:f>Config!$C$2:$C$4</xm:f>
          </x14:formula1>
          <xm:sqref>D9</xm:sqref>
        </x14:dataValidation>
        <x14:dataValidation type="list" allowBlank="1" showInputMessage="1" showErrorMessage="1" xr:uid="{9C4E21F7-76C8-4D9F-ABC9-DD49190E5C26}">
          <x14:formula1>
            <xm:f>Config!$D$2:$D$4</xm:f>
          </x14:formula1>
          <xm:sqref>D12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C2DD5-FD3B-4F74-89C9-E6C4B3E16964}">
  <sheetPr codeName="Sheet2">
    <tabColor theme="4"/>
    <pageSetUpPr fitToPage="1"/>
  </sheetPr>
  <dimension ref="A1:E11"/>
  <sheetViews>
    <sheetView topLeftCell="A2" zoomScaleNormal="100" workbookViewId="0">
      <selection activeCell="C9" sqref="C9"/>
    </sheetView>
  </sheetViews>
  <sheetFormatPr defaultColWidth="0" defaultRowHeight="14.5" zeroHeight="1" x14ac:dyDescent="0.35"/>
  <cols>
    <col min="1" max="1" width="2.81640625" style="1" customWidth="1"/>
    <col min="2" max="2" width="10.54296875" style="129" customWidth="1"/>
    <col min="3" max="3" width="58.81640625" style="210" customWidth="1"/>
    <col min="4" max="4" width="30.54296875" style="130" customWidth="1"/>
    <col min="5" max="5" width="2.81640625" style="43" customWidth="1"/>
    <col min="6" max="16384" width="8.81640625" style="1" hidden="1"/>
  </cols>
  <sheetData>
    <row r="1" spans="2:4" hidden="1" x14ac:dyDescent="0.35">
      <c r="B1" s="1"/>
      <c r="C1" s="208"/>
      <c r="D1" s="2"/>
    </row>
    <row r="2" spans="2:4" ht="66" customHeight="1" thickBot="1" x14ac:dyDescent="0.4">
      <c r="B2" s="257" t="s">
        <v>170</v>
      </c>
      <c r="C2" s="258"/>
      <c r="D2" s="259"/>
    </row>
    <row r="3" spans="2:4" ht="66" customHeight="1" thickBot="1" x14ac:dyDescent="0.4">
      <c r="B3" s="126" t="s">
        <v>148</v>
      </c>
      <c r="C3" s="123" t="s">
        <v>171</v>
      </c>
      <c r="D3" s="128" t="s">
        <v>150</v>
      </c>
    </row>
    <row r="4" spans="2:4" ht="66" customHeight="1" x14ac:dyDescent="0.35">
      <c r="B4" s="109" t="s">
        <v>172</v>
      </c>
      <c r="C4" s="209" t="s">
        <v>173</v>
      </c>
      <c r="D4" s="107">
        <f>A_Surveillance!D4</f>
        <v>0</v>
      </c>
    </row>
    <row r="5" spans="2:4" ht="66" customHeight="1" x14ac:dyDescent="0.35">
      <c r="B5" s="110" t="s">
        <v>174</v>
      </c>
      <c r="C5" s="209" t="s">
        <v>175</v>
      </c>
      <c r="D5" s="56">
        <f>A_Surveillance!D5</f>
        <v>0</v>
      </c>
    </row>
    <row r="6" spans="2:4" ht="66" customHeight="1" x14ac:dyDescent="0.35">
      <c r="B6" s="110" t="s">
        <v>176</v>
      </c>
      <c r="C6" s="77" t="s">
        <v>177</v>
      </c>
      <c r="D6" s="186" t="str">
        <f>IFERROR(D5/D4, "Enter Denominator")</f>
        <v>Enter Denominator</v>
      </c>
    </row>
    <row r="7" spans="2:4" ht="66" customHeight="1" x14ac:dyDescent="0.35">
      <c r="B7" s="110" t="s">
        <v>178</v>
      </c>
      <c r="C7" s="77" t="s">
        <v>179</v>
      </c>
      <c r="D7" s="114"/>
    </row>
    <row r="8" spans="2:4" ht="66" customHeight="1" x14ac:dyDescent="0.35">
      <c r="B8" s="110" t="s">
        <v>180</v>
      </c>
      <c r="C8" s="77" t="s">
        <v>181</v>
      </c>
      <c r="D8" s="56">
        <f>SUM(D5-D7)</f>
        <v>0</v>
      </c>
    </row>
    <row r="9" spans="2:4" ht="66" customHeight="1" x14ac:dyDescent="0.35">
      <c r="B9" s="110" t="s">
        <v>182</v>
      </c>
      <c r="C9" s="205" t="s">
        <v>183</v>
      </c>
      <c r="D9" s="108" t="str">
        <f>IFERROR((D5-D7)/D5,"Enter Denominator")</f>
        <v>Enter Denominator</v>
      </c>
    </row>
    <row r="10" spans="2:4" ht="66" customHeight="1" x14ac:dyDescent="0.35">
      <c r="B10" s="110" t="s">
        <v>184</v>
      </c>
      <c r="C10" s="77" t="s">
        <v>167</v>
      </c>
      <c r="D10" s="115"/>
    </row>
    <row r="11" spans="2:4" ht="66" customHeight="1" thickBot="1" x14ac:dyDescent="0.4">
      <c r="B11" s="111" t="s">
        <v>185</v>
      </c>
      <c r="C11" s="206" t="s">
        <v>186</v>
      </c>
      <c r="D11" s="116"/>
    </row>
  </sheetData>
  <sheetProtection algorithmName="SHA-256" hashValue="JPCwM8ddT2denrDOo3ryAEWTFaHkwF9z0Rhngnai6II=" saltValue="h7AO1yTVSj9IjVUuPlyMSQ==" spinCount="100000" sheet="1"/>
  <mergeCells count="1">
    <mergeCell ref="B2:D2"/>
  </mergeCells>
  <conditionalFormatting sqref="D4:D7 D9:D11">
    <cfRule type="containsBlanks" dxfId="22" priority="1">
      <formula>LEN(TRIM(D4))=0</formula>
    </cfRule>
  </conditionalFormatting>
  <dataValidations count="6">
    <dataValidation type="custom" allowBlank="1" showInputMessage="1" showErrorMessage="1" promptTitle="Note" prompt="This value is a whole number auto-calculated as the sum of b_2 minus b_4." sqref="D8" xr:uid="{5A998B20-80E4-44AB-83E3-8291B69855F8}">
      <formula1>SUM(D5-D7)</formula1>
    </dataValidation>
    <dataValidation type="whole" operator="greaterThanOrEqual" showInputMessage="1" showErrorMessage="1" promptTitle="Note" prompt="This value is pre-populated from your response to a_11 on tab A. To update it, return to a_11 on tab A and change your response." sqref="D5" xr:uid="{CF730B6B-8AD2-4831-99D6-518816215E64}">
      <formula1>0</formula1>
    </dataValidation>
    <dataValidation allowBlank="1" showInputMessage="1" showErrorMessage="1" promptTitle="Note" prompt="This value is auto-calculated. If there are 0 cases in denominator, field may remain as 'Enter Denominator'" sqref="D6" xr:uid="{A59BA1B0-9C58-424D-A73D-168E46450740}"/>
    <dataValidation type="whole" operator="greaterThanOrEqual" allowBlank="1" showInputMessage="1" showErrorMessage="1" error="Please enter a whole number." promptTitle="Note" prompt="This value is pre-populated from your response to a_10 on tab A. To update it, return to a_10 on tab A and change your response." sqref="D4" xr:uid="{619FD483-6ACF-4E89-8183-C3604D9BF7A7}">
      <formula1>0</formula1>
    </dataValidation>
    <dataValidation type="whole" operator="greaterThanOrEqual" showInputMessage="1" showErrorMessage="1" errorTitle="Not a Numeric Response" error="Error: Please limit your response to whole numbers and try again." promptTitle="Numeric Response" prompt="Please enter a whole number for this question." sqref="D7" xr:uid="{4E958B0B-83CC-445B-BA71-20F4ECD9E79F}">
      <formula1>0</formula1>
    </dataValidation>
    <dataValidation allowBlank="1" showInputMessage="1" showErrorMessage="1" promptTitle="Note" prompt="This value is auto-calculated. If there are 0 cases in denominator, field may remain as 'Enter Denominator.' If your % is greater that 100%, please explain why in the data quality comments below." sqref="D9" xr:uid="{0EE6E9EE-14C1-4FD8-95A7-5A3003104715}"/>
  </dataValidations>
  <hyperlinks>
    <hyperlink ref="C4" location="A_Surveillance!D4" display="Total number of females with syphilis (all stages) in the project area in the reporting period. (To reference this value, click this link.)" xr:uid="{08114F99-67E4-4F47-9516-9C7604DDD7AB}"/>
    <hyperlink ref="C5" location="A_Surveillance!D5" display="Total number of pregnant females with syphilis (all stages). (To reference this value, click this link.)" xr:uid="{28A29A22-40C6-45D0-BA27-EADD36910C7C}"/>
  </hyperlinks>
  <printOptions horizontalCentered="1"/>
  <pageMargins left="0.7" right="0.7" top="0.75" bottom="0.75" header="0.3" footer="0.3"/>
  <pageSetup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69A56CE-04A2-4DC7-9946-02BF73D8C7F6}">
          <x14:formula1>
            <xm:f>Config!$D$2:$D$4</xm:f>
          </x14:formula1>
          <xm:sqref>D10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0E0FA-25B1-4288-929C-BEC3F7DDE320}">
  <sheetPr codeName="Sheet3">
    <tabColor theme="5"/>
    <pageSetUpPr fitToPage="1"/>
  </sheetPr>
  <dimension ref="A1:E18"/>
  <sheetViews>
    <sheetView topLeftCell="A3" zoomScale="120" zoomScaleNormal="120" workbookViewId="0">
      <selection activeCell="C14" sqref="C14"/>
    </sheetView>
  </sheetViews>
  <sheetFormatPr defaultColWidth="0" defaultRowHeight="14.5" zeroHeight="1" x14ac:dyDescent="0.35"/>
  <cols>
    <col min="1" max="1" width="2.81640625" style="25" customWidth="1"/>
    <col min="2" max="2" width="10.54296875" style="25" customWidth="1"/>
    <col min="3" max="3" width="53.1796875" style="25" customWidth="1"/>
    <col min="4" max="4" width="27.54296875" style="25" customWidth="1"/>
    <col min="5" max="5" width="3" style="75" customWidth="1"/>
    <col min="6" max="16384" width="8.81640625" style="25" hidden="1"/>
  </cols>
  <sheetData>
    <row r="1" spans="2:4" ht="15" hidden="1" thickBot="1" x14ac:dyDescent="0.4">
      <c r="B1" s="132"/>
      <c r="C1" s="133"/>
      <c r="D1" s="134"/>
    </row>
    <row r="2" spans="2:4" ht="66" customHeight="1" thickBot="1" x14ac:dyDescent="0.4">
      <c r="B2" s="260" t="s">
        <v>187</v>
      </c>
      <c r="C2" s="261"/>
      <c r="D2" s="262"/>
    </row>
    <row r="3" spans="2:4" ht="66" customHeight="1" thickBot="1" x14ac:dyDescent="0.4">
      <c r="B3" s="135" t="s">
        <v>188</v>
      </c>
      <c r="C3" s="131" t="s">
        <v>189</v>
      </c>
      <c r="D3" s="136" t="s">
        <v>150</v>
      </c>
    </row>
    <row r="4" spans="2:4" ht="66" customHeight="1" thickBot="1" x14ac:dyDescent="0.4">
      <c r="B4" s="135"/>
      <c r="C4" s="131" t="s">
        <v>190</v>
      </c>
      <c r="D4" s="136"/>
    </row>
    <row r="5" spans="2:4" ht="66" customHeight="1" x14ac:dyDescent="0.35">
      <c r="B5" s="137" t="s">
        <v>191</v>
      </c>
      <c r="C5" s="76" t="s">
        <v>192</v>
      </c>
      <c r="D5" s="138"/>
    </row>
    <row r="6" spans="2:4" ht="66" customHeight="1" x14ac:dyDescent="0.35">
      <c r="B6" s="139" t="s">
        <v>193</v>
      </c>
      <c r="C6" s="77" t="s">
        <v>194</v>
      </c>
      <c r="D6" s="243"/>
    </row>
    <row r="7" spans="2:4" ht="66" customHeight="1" x14ac:dyDescent="0.35">
      <c r="B7" s="139" t="s">
        <v>195</v>
      </c>
      <c r="C7" s="77" t="s">
        <v>196</v>
      </c>
      <c r="D7" s="243"/>
    </row>
    <row r="8" spans="2:4" ht="66" customHeight="1" thickBot="1" x14ac:dyDescent="0.4">
      <c r="B8" s="139" t="s">
        <v>197</v>
      </c>
      <c r="C8" s="77" t="s">
        <v>198</v>
      </c>
      <c r="D8" s="243"/>
    </row>
    <row r="9" spans="2:4" ht="66" customHeight="1" thickBot="1" x14ac:dyDescent="0.4">
      <c r="B9" s="140" t="s">
        <v>199</v>
      </c>
      <c r="C9" s="91" t="s">
        <v>200</v>
      </c>
      <c r="D9" s="141">
        <f>SUM(D6+D7+D8)</f>
        <v>0</v>
      </c>
    </row>
    <row r="10" spans="2:4" ht="66" customHeight="1" thickBot="1" x14ac:dyDescent="0.4">
      <c r="B10" s="135" t="s">
        <v>188</v>
      </c>
      <c r="C10" s="131" t="s">
        <v>201</v>
      </c>
      <c r="D10" s="136" t="s">
        <v>150</v>
      </c>
    </row>
    <row r="11" spans="2:4" ht="66" customHeight="1" x14ac:dyDescent="0.35">
      <c r="B11" s="137" t="s">
        <v>202</v>
      </c>
      <c r="C11" s="76" t="s">
        <v>203</v>
      </c>
      <c r="D11" s="138"/>
    </row>
    <row r="12" spans="2:4" ht="66" customHeight="1" x14ac:dyDescent="0.35">
      <c r="B12" s="139" t="s">
        <v>204</v>
      </c>
      <c r="C12" s="77" t="s">
        <v>205</v>
      </c>
      <c r="D12" s="243"/>
    </row>
    <row r="13" spans="2:4" ht="66" customHeight="1" x14ac:dyDescent="0.35">
      <c r="B13" s="139" t="s">
        <v>206</v>
      </c>
      <c r="C13" s="77" t="s">
        <v>207</v>
      </c>
      <c r="D13" s="142">
        <f>D11+D12</f>
        <v>0</v>
      </c>
    </row>
    <row r="14" spans="2:4" ht="66" customHeight="1" thickBot="1" x14ac:dyDescent="0.4">
      <c r="B14" s="143" t="s">
        <v>208</v>
      </c>
      <c r="C14" s="91" t="s">
        <v>209</v>
      </c>
      <c r="D14" s="144" t="str">
        <f>IFERROR(D12/D13,"Enter Denominator")</f>
        <v>Enter Denominator</v>
      </c>
    </row>
    <row r="15" spans="2:4" ht="66" customHeight="1" thickBot="1" x14ac:dyDescent="0.4">
      <c r="B15" s="140" t="s">
        <v>210</v>
      </c>
      <c r="C15" s="92" t="s">
        <v>211</v>
      </c>
      <c r="D15" s="222"/>
    </row>
    <row r="16" spans="2:4" ht="66" customHeight="1" thickBot="1" x14ac:dyDescent="0.4">
      <c r="B16" s="135" t="s">
        <v>188</v>
      </c>
      <c r="C16" s="131" t="s">
        <v>212</v>
      </c>
      <c r="D16" s="136" t="s">
        <v>150</v>
      </c>
    </row>
    <row r="17" spans="2:4" ht="66" customHeight="1" thickBot="1" x14ac:dyDescent="0.4">
      <c r="B17" s="137" t="s">
        <v>213</v>
      </c>
      <c r="C17" s="76" t="s">
        <v>167</v>
      </c>
      <c r="D17" s="138"/>
    </row>
    <row r="18" spans="2:4" ht="66" customHeight="1" thickBot="1" x14ac:dyDescent="0.4">
      <c r="B18" s="145" t="s">
        <v>214</v>
      </c>
      <c r="C18" s="146" t="s">
        <v>186</v>
      </c>
      <c r="D18" s="147"/>
    </row>
  </sheetData>
  <sheetProtection algorithmName="SHA-256" hashValue="DXPvJg0lnDoyi03HqK/FYYBM0wdmdrk7O9EqtTY6R+s=" saltValue="JLBIIIwK6mziwrEsOYVtrQ==" spinCount="100000" sheet="1" objects="1" scenarios="1"/>
  <mergeCells count="1">
    <mergeCell ref="B2:D2"/>
  </mergeCells>
  <phoneticPr fontId="17" type="noConversion"/>
  <conditionalFormatting sqref="D5:D9">
    <cfRule type="containsBlanks" dxfId="21" priority="12">
      <formula>LEN(TRIM(D5))=0</formula>
    </cfRule>
  </conditionalFormatting>
  <conditionalFormatting sqref="D11:D13">
    <cfRule type="containsBlanks" dxfId="20" priority="6">
      <formula>LEN(TRIM(D11))=0</formula>
    </cfRule>
  </conditionalFormatting>
  <conditionalFormatting sqref="D15">
    <cfRule type="containsBlanks" dxfId="19" priority="5">
      <formula>LEN(TRIM(D15))=0</formula>
    </cfRule>
  </conditionalFormatting>
  <conditionalFormatting sqref="D17:D18">
    <cfRule type="containsBlanks" dxfId="18" priority="1">
      <formula>LEN(TRIM(D17))=0</formula>
    </cfRule>
  </conditionalFormatting>
  <dataValidations count="4">
    <dataValidation type="whole" operator="greaterThanOrEqual" showInputMessage="1" showErrorMessage="1" errorTitle="Not a Numeric Response" error="Error: Please limit your response to whole numbers and try again." promptTitle="Numeric Response" prompt="Please enter a whole number for this question." sqref="D6:D8 D11:D12 D15" xr:uid="{E8288370-1D66-48FF-87A8-94AB11982AB6}">
      <formula1>0</formula1>
    </dataValidation>
    <dataValidation allowBlank="1" showInputMessage="1" showErrorMessage="1" promptTitle="Note" prompt="This value is a whole number auto-calculated as the sum of c_2 plus c_3 plus c_4." sqref="D9" xr:uid="{AC346E8B-7D6B-405D-9B4B-A0B82833DE9F}"/>
    <dataValidation allowBlank="1" showInputMessage="1" showErrorMessage="1" promptTitle="Note" prompt="This value is a whole number auto-calculated as the sum of c_6 plus c_7." sqref="D13" xr:uid="{0FC4FDC8-000D-43D2-8A9D-9691CBFA09D4}"/>
    <dataValidation allowBlank="1" showInputMessage="1" showErrorMessage="1" promptTitle="Note" prompt="This value is auto-calculated. If there are 0 cases in denominator, field may remain as 'Enter Denominator'" sqref="D14" xr:uid="{44A22F7A-E55E-4F12-8DEF-6D0DE76CC998}"/>
  </dataValidations>
  <printOptions horizontalCentered="1"/>
  <pageMargins left="0.7" right="0.7" top="0.75" bottom="0.75" header="0.3" footer="0.3"/>
  <pageSetup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0F6DBB2-DB78-4850-ABD7-1CDDEBA11FA6}">
          <x14:formula1>
            <xm:f>Config!$D$2:$D$4</xm:f>
          </x14:formula1>
          <xm:sqref>D17</xm:sqref>
        </x14:dataValidation>
        <x14:dataValidation type="list" allowBlank="1" showInputMessage="1" showErrorMessage="1" xr:uid="{8DFDE9D8-1215-4E1C-9C20-781FB829C09B}">
          <x14:formula1>
            <xm:f>Config!$C$2:$C$4</xm:f>
          </x14:formula1>
          <xm:sqref>D5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EE6E-087B-4D5E-857D-1A100213D005}">
  <sheetPr codeName="Sheet4">
    <tabColor theme="5"/>
    <pageSetUpPr fitToPage="1"/>
  </sheetPr>
  <dimension ref="A1:I31"/>
  <sheetViews>
    <sheetView tabSelected="1" topLeftCell="B23" zoomScale="85" zoomScaleNormal="85" workbookViewId="0">
      <selection activeCell="B23" sqref="B23:H23"/>
    </sheetView>
  </sheetViews>
  <sheetFormatPr defaultColWidth="0" defaultRowHeight="13.5" x14ac:dyDescent="0.25"/>
  <cols>
    <col min="1" max="1" width="2.81640625" style="78" customWidth="1"/>
    <col min="2" max="2" width="10.54296875" style="162" customWidth="1"/>
    <col min="3" max="3" width="48.81640625" style="163" customWidth="1"/>
    <col min="4" max="7" width="23.54296875" style="85" customWidth="1"/>
    <col min="8" max="8" width="23.54296875" style="164" customWidth="1"/>
    <col min="9" max="9" width="2.54296875" style="79" customWidth="1"/>
    <col min="10" max="16384" width="8.81640625" style="78" hidden="1"/>
  </cols>
  <sheetData>
    <row r="1" spans="2:8" ht="14" thickBot="1" x14ac:dyDescent="0.3">
      <c r="B1" s="78"/>
      <c r="C1" s="78"/>
      <c r="H1" s="81"/>
    </row>
    <row r="2" spans="2:8" ht="66" customHeight="1" thickBot="1" x14ac:dyDescent="0.3">
      <c r="B2" s="269" t="s">
        <v>215</v>
      </c>
      <c r="C2" s="270"/>
      <c r="D2" s="270"/>
      <c r="E2" s="270"/>
      <c r="F2" s="270"/>
      <c r="G2" s="270"/>
      <c r="H2" s="271"/>
    </row>
    <row r="3" spans="2:8" ht="66" customHeight="1" thickBot="1" x14ac:dyDescent="0.3">
      <c r="B3" s="153" t="s">
        <v>188</v>
      </c>
      <c r="C3" s="148" t="s">
        <v>216</v>
      </c>
      <c r="D3" s="149" t="s">
        <v>217</v>
      </c>
      <c r="E3" s="149" t="s">
        <v>218</v>
      </c>
      <c r="F3" s="149" t="s">
        <v>219</v>
      </c>
      <c r="G3" s="149" t="s">
        <v>220</v>
      </c>
      <c r="H3" s="154" t="s">
        <v>221</v>
      </c>
    </row>
    <row r="4" spans="2:8" ht="66" customHeight="1" x14ac:dyDescent="0.25">
      <c r="B4" s="137" t="s">
        <v>222</v>
      </c>
      <c r="C4" s="82" t="s">
        <v>223</v>
      </c>
      <c r="D4" s="119"/>
      <c r="E4" s="119"/>
      <c r="F4" s="119"/>
      <c r="G4" s="119"/>
      <c r="H4" s="224">
        <f>D4+E4+F4+G4</f>
        <v>0</v>
      </c>
    </row>
    <row r="5" spans="2:8" ht="66" customHeight="1" x14ac:dyDescent="0.25">
      <c r="B5" s="139" t="s">
        <v>224</v>
      </c>
      <c r="C5" s="83" t="s">
        <v>225</v>
      </c>
      <c r="D5" s="119"/>
      <c r="E5" s="119"/>
      <c r="F5" s="119"/>
      <c r="G5" s="119"/>
      <c r="H5" s="225">
        <f>D5+E5+F5+G5</f>
        <v>0</v>
      </c>
    </row>
    <row r="6" spans="2:8" ht="66" customHeight="1" thickBot="1" x14ac:dyDescent="0.3">
      <c r="B6" s="156" t="s">
        <v>226</v>
      </c>
      <c r="C6" s="151" t="s">
        <v>227</v>
      </c>
      <c r="D6" s="152"/>
      <c r="E6" s="152"/>
      <c r="F6" s="152"/>
      <c r="G6" s="152"/>
      <c r="H6" s="226">
        <f>D6+E6+F6+G6</f>
        <v>0</v>
      </c>
    </row>
    <row r="7" spans="2:8" ht="66" customHeight="1" thickTop="1" x14ac:dyDescent="0.25">
      <c r="B7" s="137" t="s">
        <v>228</v>
      </c>
      <c r="C7" s="150" t="s">
        <v>229</v>
      </c>
      <c r="D7" s="198" t="str">
        <f>IFERROR(D6/D5, "Enter Denominator")</f>
        <v>Enter Denominator</v>
      </c>
      <c r="E7" s="198" t="str">
        <f t="shared" ref="E7:G7" si="0">IFERROR(E6/E5, "Enter Denominator")</f>
        <v>Enter Denominator</v>
      </c>
      <c r="F7" s="198" t="str">
        <f t="shared" si="0"/>
        <v>Enter Denominator</v>
      </c>
      <c r="G7" s="198" t="str">
        <f t="shared" si="0"/>
        <v>Enter Denominator</v>
      </c>
      <c r="H7" s="158"/>
    </row>
    <row r="8" spans="2:8" ht="66" customHeight="1" thickBot="1" x14ac:dyDescent="0.3">
      <c r="B8" s="156" t="s">
        <v>230</v>
      </c>
      <c r="C8" s="151" t="s">
        <v>231</v>
      </c>
      <c r="D8" s="152"/>
      <c r="E8" s="152"/>
      <c r="F8" s="152"/>
      <c r="G8" s="152"/>
      <c r="H8" s="157">
        <f>D8+E8+F8+G8</f>
        <v>0</v>
      </c>
    </row>
    <row r="9" spans="2:8" ht="66" customHeight="1" thickTop="1" x14ac:dyDescent="0.25">
      <c r="B9" s="137" t="s">
        <v>232</v>
      </c>
      <c r="C9" s="150" t="s">
        <v>233</v>
      </c>
      <c r="D9" s="198" t="str">
        <f>IFERROR(D8/D6, "Enter Denominator")</f>
        <v>Enter Denominator</v>
      </c>
      <c r="E9" s="198" t="str">
        <f t="shared" ref="E9:G9" si="1">IFERROR(E8/E6, "Enter Denominator")</f>
        <v>Enter Denominator</v>
      </c>
      <c r="F9" s="198" t="str">
        <f t="shared" si="1"/>
        <v>Enter Denominator</v>
      </c>
      <c r="G9" s="198" t="str">
        <f t="shared" si="1"/>
        <v>Enter Denominator</v>
      </c>
      <c r="H9" s="159"/>
    </row>
    <row r="10" spans="2:8" ht="66" customHeight="1" thickBot="1" x14ac:dyDescent="0.3">
      <c r="B10" s="156" t="s">
        <v>234</v>
      </c>
      <c r="C10" s="151" t="s">
        <v>235</v>
      </c>
      <c r="D10" s="152"/>
      <c r="E10" s="152"/>
      <c r="F10" s="152"/>
      <c r="G10" s="152"/>
      <c r="H10" s="157">
        <f>D10+E10+F10+G10</f>
        <v>0</v>
      </c>
    </row>
    <row r="11" spans="2:8" ht="66" customHeight="1" thickTop="1" x14ac:dyDescent="0.25">
      <c r="B11" s="137" t="s">
        <v>236</v>
      </c>
      <c r="C11" s="150" t="s">
        <v>237</v>
      </c>
      <c r="D11" s="199" t="str">
        <f>IFERROR(D10/D8, "Enter Denominator")</f>
        <v>Enter Denominator</v>
      </c>
      <c r="E11" s="199" t="str">
        <f t="shared" ref="E11:G11" si="2">IFERROR(E10/E8, "Enter Denominator")</f>
        <v>Enter Denominator</v>
      </c>
      <c r="F11" s="199" t="str">
        <f t="shared" si="2"/>
        <v>Enter Denominator</v>
      </c>
      <c r="G11" s="199" t="str">
        <f t="shared" si="2"/>
        <v>Enter Denominator</v>
      </c>
      <c r="H11" s="159"/>
    </row>
    <row r="12" spans="2:8" ht="66" customHeight="1" x14ac:dyDescent="0.25">
      <c r="B12" s="139" t="s">
        <v>238</v>
      </c>
      <c r="C12" s="83" t="s">
        <v>239</v>
      </c>
      <c r="D12" s="120"/>
      <c r="E12" s="120"/>
      <c r="F12" s="120"/>
      <c r="G12" s="120"/>
      <c r="H12" s="155">
        <f>D12+E12+F12+G12</f>
        <v>0</v>
      </c>
    </row>
    <row r="13" spans="2:8" ht="66" customHeight="1" x14ac:dyDescent="0.25">
      <c r="B13" s="139" t="s">
        <v>240</v>
      </c>
      <c r="C13" s="83" t="s">
        <v>241</v>
      </c>
      <c r="D13" s="120"/>
      <c r="E13" s="120"/>
      <c r="F13" s="120"/>
      <c r="G13" s="120"/>
      <c r="H13" s="155">
        <f>D13+E13+F13+G13</f>
        <v>0</v>
      </c>
    </row>
    <row r="14" spans="2:8" ht="66" customHeight="1" x14ac:dyDescent="0.25">
      <c r="B14" s="139" t="s">
        <v>242</v>
      </c>
      <c r="C14" s="83" t="s">
        <v>243</v>
      </c>
      <c r="D14" s="120"/>
      <c r="E14" s="120"/>
      <c r="F14" s="120"/>
      <c r="G14" s="120"/>
      <c r="H14" s="155">
        <f>D14+E14+F14+G14</f>
        <v>0</v>
      </c>
    </row>
    <row r="15" spans="2:8" ht="66" customHeight="1" thickBot="1" x14ac:dyDescent="0.3">
      <c r="B15" s="156" t="s">
        <v>244</v>
      </c>
      <c r="C15" s="151" t="s">
        <v>245</v>
      </c>
      <c r="D15" s="235"/>
      <c r="E15" s="152"/>
      <c r="F15" s="152"/>
      <c r="G15" s="152"/>
      <c r="H15" s="157">
        <f>D15+E15+F15+G15</f>
        <v>0</v>
      </c>
    </row>
    <row r="16" spans="2:8" ht="66" customHeight="1" thickTop="1" x14ac:dyDescent="0.25">
      <c r="B16" s="137" t="s">
        <v>246</v>
      </c>
      <c r="C16" s="150" t="s">
        <v>247</v>
      </c>
      <c r="D16" s="200" t="str">
        <f>IFERROR((D12+D13+D14+D15)/D4, "Enter Denominator")</f>
        <v>Enter Denominator</v>
      </c>
      <c r="E16" s="200" t="str">
        <f t="shared" ref="E16:G16" si="3">IFERROR((E12+E13+E14+E15)/E4, "Enter Denominator")</f>
        <v>Enter Denominator</v>
      </c>
      <c r="F16" s="200" t="str">
        <f t="shared" si="3"/>
        <v>Enter Denominator</v>
      </c>
      <c r="G16" s="200" t="str">
        <f t="shared" si="3"/>
        <v>Enter Denominator</v>
      </c>
      <c r="H16" s="159"/>
    </row>
    <row r="17" spans="2:9" ht="66" customHeight="1" thickBot="1" x14ac:dyDescent="0.3">
      <c r="B17" s="156" t="s">
        <v>248</v>
      </c>
      <c r="C17" s="151" t="s">
        <v>249</v>
      </c>
      <c r="D17" s="152"/>
      <c r="E17" s="152"/>
      <c r="F17" s="152"/>
      <c r="G17" s="152"/>
      <c r="H17" s="157">
        <f>D17+E17+F17+G17</f>
        <v>0</v>
      </c>
      <c r="I17" s="78"/>
    </row>
    <row r="18" spans="2:9" ht="66" customHeight="1" thickTop="1" x14ac:dyDescent="0.25">
      <c r="B18" s="137" t="s">
        <v>250</v>
      </c>
      <c r="C18" s="150" t="s">
        <v>251</v>
      </c>
      <c r="D18" s="87" t="str">
        <f>IFERROR(D17/D6, "Enter Denominator")</f>
        <v>Enter Denominator</v>
      </c>
      <c r="E18" s="87" t="str">
        <f>IFERROR(E17/E6, "Enter Denominator")</f>
        <v>Enter Denominator</v>
      </c>
      <c r="F18" s="87" t="str">
        <f>IFERROR(F17/F6, "Enter Denominator")</f>
        <v>Enter Denominator</v>
      </c>
      <c r="G18" s="87" t="str">
        <f>IFERROR(G17/G6, "Enter Denominator")</f>
        <v>Enter Denominator</v>
      </c>
      <c r="H18" s="227" t="str">
        <f>IFERROR(H17/H6, "Enter Denominator")</f>
        <v>Enter Denominator</v>
      </c>
      <c r="I18" s="78"/>
    </row>
    <row r="19" spans="2:9" ht="66" customHeight="1" x14ac:dyDescent="0.25">
      <c r="B19" s="139" t="s">
        <v>252</v>
      </c>
      <c r="C19" s="90" t="s">
        <v>253</v>
      </c>
      <c r="D19" s="88">
        <f>D15</f>
        <v>0</v>
      </c>
      <c r="E19" s="88">
        <f t="shared" ref="E19:G19" si="4">E15</f>
        <v>0</v>
      </c>
      <c r="F19" s="88">
        <f t="shared" si="4"/>
        <v>0</v>
      </c>
      <c r="G19" s="88">
        <f t="shared" si="4"/>
        <v>0</v>
      </c>
      <c r="H19" s="160">
        <f>D19+E19+F19+G19</f>
        <v>0</v>
      </c>
      <c r="I19" s="78"/>
    </row>
    <row r="20" spans="2:9" ht="66" customHeight="1" x14ac:dyDescent="0.25">
      <c r="B20" s="139" t="s">
        <v>254</v>
      </c>
      <c r="C20" s="84" t="s">
        <v>255</v>
      </c>
      <c r="D20" s="89">
        <f>SUM(D12,D15)</f>
        <v>0</v>
      </c>
      <c r="E20" s="89">
        <f t="shared" ref="E20:G20" si="5">SUM(E12,E15)</f>
        <v>0</v>
      </c>
      <c r="F20" s="89">
        <f t="shared" si="5"/>
        <v>0</v>
      </c>
      <c r="G20" s="89">
        <f t="shared" si="5"/>
        <v>0</v>
      </c>
      <c r="H20" s="155">
        <f>D20+E20+F20+G20</f>
        <v>0</v>
      </c>
      <c r="I20" s="78"/>
    </row>
    <row r="21" spans="2:9" ht="66" customHeight="1" x14ac:dyDescent="0.25">
      <c r="B21" s="139" t="s">
        <v>256</v>
      </c>
      <c r="C21" s="229" t="s">
        <v>257</v>
      </c>
      <c r="D21" s="272"/>
      <c r="E21" s="272"/>
      <c r="F21" s="272"/>
      <c r="G21" s="273"/>
      <c r="H21" s="161"/>
      <c r="I21" s="78"/>
    </row>
    <row r="22" spans="2:9" ht="66" customHeight="1" thickBot="1" x14ac:dyDescent="0.3">
      <c r="B22" s="201" t="s">
        <v>258</v>
      </c>
      <c r="C22" s="202" t="s">
        <v>186</v>
      </c>
      <c r="D22" s="274"/>
      <c r="E22" s="274"/>
      <c r="F22" s="274"/>
      <c r="G22" s="275"/>
      <c r="H22" s="203"/>
      <c r="I22" s="78"/>
    </row>
    <row r="23" spans="2:9" ht="66" customHeight="1" x14ac:dyDescent="0.25">
      <c r="B23" s="269" t="s">
        <v>259</v>
      </c>
      <c r="C23" s="270"/>
      <c r="D23" s="270"/>
      <c r="E23" s="270"/>
      <c r="F23" s="270"/>
      <c r="G23" s="270"/>
      <c r="H23" s="271"/>
      <c r="I23" s="78"/>
    </row>
    <row r="24" spans="2:9" ht="66" customHeight="1" x14ac:dyDescent="0.25">
      <c r="B24" s="139" t="s">
        <v>260</v>
      </c>
      <c r="C24" s="240" t="s">
        <v>552</v>
      </c>
      <c r="D24" s="276"/>
      <c r="E24" s="277"/>
      <c r="F24" s="277"/>
      <c r="G24" s="277"/>
      <c r="H24" s="278"/>
      <c r="I24" s="78"/>
    </row>
    <row r="25" spans="2:9" ht="66" customHeight="1" x14ac:dyDescent="0.25">
      <c r="B25" s="139" t="s">
        <v>261</v>
      </c>
      <c r="C25" s="229" t="s">
        <v>553</v>
      </c>
      <c r="D25" s="276"/>
      <c r="E25" s="277"/>
      <c r="F25" s="277"/>
      <c r="G25" s="277"/>
      <c r="H25" s="278"/>
      <c r="I25" s="78"/>
    </row>
    <row r="26" spans="2:9" ht="66" customHeight="1" x14ac:dyDescent="0.25">
      <c r="B26" s="139" t="s">
        <v>262</v>
      </c>
      <c r="C26" s="229" t="s">
        <v>554</v>
      </c>
      <c r="D26" s="279" t="str">
        <f>IFERROR(D25/D24,"Enter Denominator")</f>
        <v>Enter Denominator</v>
      </c>
      <c r="E26" s="280"/>
      <c r="F26" s="280"/>
      <c r="G26" s="280"/>
      <c r="H26" s="281"/>
      <c r="I26" s="78"/>
    </row>
    <row r="27" spans="2:9" ht="66" customHeight="1" x14ac:dyDescent="0.25">
      <c r="B27" s="139" t="s">
        <v>263</v>
      </c>
      <c r="C27" s="236" t="s">
        <v>555</v>
      </c>
      <c r="D27" s="276"/>
      <c r="E27" s="277"/>
      <c r="F27" s="277"/>
      <c r="G27" s="277"/>
      <c r="H27" s="278"/>
    </row>
    <row r="28" spans="2:9" ht="66" customHeight="1" x14ac:dyDescent="0.25">
      <c r="B28" s="139" t="s">
        <v>264</v>
      </c>
      <c r="C28" s="236" t="s">
        <v>556</v>
      </c>
      <c r="D28" s="276"/>
      <c r="E28" s="277"/>
      <c r="F28" s="277"/>
      <c r="G28" s="277"/>
      <c r="H28" s="278"/>
    </row>
    <row r="29" spans="2:9" ht="66" customHeight="1" thickBot="1" x14ac:dyDescent="0.3">
      <c r="B29" s="201" t="s">
        <v>265</v>
      </c>
      <c r="C29" s="237" t="s">
        <v>557</v>
      </c>
      <c r="D29" s="266"/>
      <c r="E29" s="267"/>
      <c r="F29" s="267"/>
      <c r="G29" s="267"/>
      <c r="H29" s="268"/>
    </row>
    <row r="30" spans="2:9" ht="66" customHeight="1" x14ac:dyDescent="0.25">
      <c r="B30" s="139" t="s">
        <v>266</v>
      </c>
      <c r="C30" s="229" t="s">
        <v>257</v>
      </c>
      <c r="D30" s="263"/>
      <c r="E30" s="264"/>
      <c r="F30" s="264"/>
      <c r="G30" s="264"/>
      <c r="H30" s="265"/>
      <c r="I30" s="78"/>
    </row>
    <row r="31" spans="2:9" ht="66" customHeight="1" thickBot="1" x14ac:dyDescent="0.3">
      <c r="B31" s="201" t="s">
        <v>267</v>
      </c>
      <c r="C31" s="202" t="s">
        <v>186</v>
      </c>
      <c r="D31" s="266"/>
      <c r="E31" s="267"/>
      <c r="F31" s="267"/>
      <c r="G31" s="267"/>
      <c r="H31" s="268"/>
      <c r="I31" s="78"/>
    </row>
  </sheetData>
  <sheetProtection algorithmName="SHA-256" hashValue="EP7wbvGY4OXQvGuewX2AjA0Hv8NMVvfaUThQudJpAY0=" saltValue="zQTBJXwlRtlD+IygJxn6cw==" spinCount="100000" sheet="1" objects="1" scenarios="1"/>
  <mergeCells count="12">
    <mergeCell ref="D30:H30"/>
    <mergeCell ref="D31:H31"/>
    <mergeCell ref="B2:H2"/>
    <mergeCell ref="D21:G21"/>
    <mergeCell ref="D22:G22"/>
    <mergeCell ref="B23:H23"/>
    <mergeCell ref="D24:H24"/>
    <mergeCell ref="D27:H27"/>
    <mergeCell ref="D28:H28"/>
    <mergeCell ref="D29:H29"/>
    <mergeCell ref="D25:H25"/>
    <mergeCell ref="D26:H26"/>
  </mergeCells>
  <conditionalFormatting sqref="D22">
    <cfRule type="containsBlanks" dxfId="17" priority="21">
      <formula>LEN(TRIM(D22))=0</formula>
    </cfRule>
  </conditionalFormatting>
  <conditionalFormatting sqref="D24:D25">
    <cfRule type="containsBlanks" dxfId="16" priority="7">
      <formula>LEN(TRIM(D24))=0</formula>
    </cfRule>
  </conditionalFormatting>
  <conditionalFormatting sqref="D27:D31">
    <cfRule type="containsBlanks" dxfId="15" priority="1">
      <formula>LEN(TRIM(D27))=0</formula>
    </cfRule>
  </conditionalFormatting>
  <conditionalFormatting sqref="D20:G21">
    <cfRule type="containsBlanks" dxfId="14" priority="22">
      <formula>LEN(TRIM(D20))=0</formula>
    </cfRule>
  </conditionalFormatting>
  <conditionalFormatting sqref="D4:H6">
    <cfRule type="containsBlanks" dxfId="13" priority="14">
      <formula>LEN(TRIM(D4))=0</formula>
    </cfRule>
  </conditionalFormatting>
  <conditionalFormatting sqref="D8:H8">
    <cfRule type="containsBlanks" dxfId="12" priority="13">
      <formula>LEN(TRIM(D8))=0</formula>
    </cfRule>
  </conditionalFormatting>
  <conditionalFormatting sqref="D10:H10">
    <cfRule type="containsBlanks" dxfId="11" priority="12">
      <formula>LEN(TRIM(D10))=0</formula>
    </cfRule>
  </conditionalFormatting>
  <conditionalFormatting sqref="D12:H15">
    <cfRule type="containsBlanks" dxfId="10" priority="11">
      <formula>LEN(TRIM(D12))=0</formula>
    </cfRule>
  </conditionalFormatting>
  <conditionalFormatting sqref="D17:H17">
    <cfRule type="containsBlanks" dxfId="9" priority="10">
      <formula>LEN(TRIM(D17))=0</formula>
    </cfRule>
  </conditionalFormatting>
  <conditionalFormatting sqref="H19:H20">
    <cfRule type="containsBlanks" dxfId="8" priority="29">
      <formula>LEN(TRIM(H19))=0</formula>
    </cfRule>
  </conditionalFormatting>
  <dataValidations count="17">
    <dataValidation allowBlank="1" showInputMessage="1" showErrorMessage="1" promptTitle="Note" prompt="This value is auto-calculated. If there are 0 cases in denominator, field may remain as 'Enter Denominator'" sqref="D7:G7 D9:G9 D11:G11 D16:G16 D18:G18" xr:uid="{3CF8F637-8351-48BB-862A-8C20745146C0}"/>
    <dataValidation type="whole" operator="greaterThanOrEqual" showInputMessage="1" showErrorMessage="1" errorTitle="Not a Numeric Response" error="Error: Please limit your response to whole numbers and try again." promptTitle="Numeric Response" prompt="Please enter a whole number for this question." sqref="D4:G4 D8:G8" xr:uid="{4B78FB21-CA46-4FA8-91EA-3819A1286C62}">
      <formula1>0</formula1>
    </dataValidation>
    <dataValidation type="whole" operator="lessThanOrEqual" showInputMessage="1" showErrorMessage="1" errorTitle="Error" error="Either the value you entered is not a whole number OR you entered a value greater than the value you entered in d_5." promptTitle="Numeric Response" prompt="Please enter a whole number less than or equal to the value you entered in d_5." sqref="D10:G10" xr:uid="{EBCEB803-3220-4FD0-96F3-A8D110DED18F}">
      <formula1>D8</formula1>
    </dataValidation>
    <dataValidation type="whole" operator="lessThanOrEqual" showInputMessage="1" showErrorMessage="1" errorTitle="Error" error="Either the value you entered is not a whole number OR you entered a value greater than the value you entered in d_3." promptTitle="Numeric Response" prompt="Please enter a whole number that is less than or equal to the value you entered in d_3." sqref="D17:G17" xr:uid="{EDD18AF7-9D0B-4F2B-9224-8D9CEF736310}">
      <formula1>D6</formula1>
    </dataValidation>
    <dataValidation type="whole" operator="greaterThanOrEqual" showInputMessage="1" showErrorMessage="1" errorTitle="Not a Numeric Response" error="Error: Please limit your response to whole numbers and try again." promptTitle="Note" prompt="This value is pre-populated from your response to d_12. To update it, return to d_12 and change your response." sqref="D19:G19" xr:uid="{84840E80-5A82-4B8B-A0B6-3732B81D35FA}">
      <formula1>0</formula1>
    </dataValidation>
    <dataValidation type="whole" operator="greaterThanOrEqual" showInputMessage="1" showErrorMessage="1" errorTitle="Not a Numeric Response" error="Error: Please limit your response to whole numbers and try again." promptTitle="Numeric ResponseNote" prompt="Note: This value is a whole number auto-calculated as the sum of d_9 plus d_12." sqref="E20:G20" xr:uid="{01C2613F-6CB5-4896-84F4-83FA88F2FDA9}">
      <formula1>0</formula1>
    </dataValidation>
    <dataValidation type="whole" operator="lessThanOrEqual" showInputMessage="1" showErrorMessage="1" errorTitle="Error" error="Either the value you entered is not a whole number OR you entered a value greater than the value you entered in d_2." promptTitle="Numeric Response" prompt="Please enter a whole number that is less than or equal to the value you entered in d_2." sqref="D6:G6" xr:uid="{00F711DA-1509-4A67-9017-BED4B35C55D9}">
      <formula1>D5</formula1>
    </dataValidation>
    <dataValidation type="whole" operator="lessThanOrEqual" showInputMessage="1" showErrorMessage="1" errorTitle="Error" error="Either the value you entered is not a whole number OR you entered a value greater than the value you entered in d_1." promptTitle="Numeric Response" prompt="Please enter a whole number that is less than or equal to the value you entered in d_1." sqref="D5:G5" xr:uid="{0F6679B4-C0BA-41B6-A991-9D0630A166A6}">
      <formula1>D4</formula1>
    </dataValidation>
    <dataValidation type="whole" operator="lessThanOrEqual" showInputMessage="1" showErrorMessage="1" errorTitle="Error" error="Either the value you entered is not a whole number OR you entered a value greater than the value you entered in d_7." promptTitle="Numeric Response" prompt="Please enter a whole number that is less than or equal to the value you entered in d_7. Double check that the total of the values entered in d_9 through d_12 do not exceed d_7." sqref="D12:G12" xr:uid="{4E0A51C9-48B7-4157-A1A6-9595F9B3044D}">
      <formula1>D10</formula1>
    </dataValidation>
    <dataValidation type="whole" operator="lessThanOrEqual" showInputMessage="1" showErrorMessage="1" errorTitle="Error" error="Either the value you entered is not a whole number OR you entered a value greater than the value you entered in d_7." promptTitle="Numeric Response" prompt="Please enter a whole number that is less than or equal to the value you entered in d_7. Double check that the total of the values entered in d_9 through d_12 do not exceed d_7." sqref="D15:G15" xr:uid="{BDDD8081-3C47-4BCE-8701-2B98FA5BDA59}">
      <formula1>D10</formula1>
    </dataValidation>
    <dataValidation type="whole" operator="lessThanOrEqual" showInputMessage="1" showErrorMessage="1" errorTitle="Error" error="Either the value you entered is not a whole number OR you entered a value greater than the value you entered in d_7." promptTitle="Numeric Response" prompt="Please enter a whole number that is less than or equal to the value you entered in d_7. Double check that the total of the values entered in d_9 through d_12 do not exceed d_7." sqref="D14:G14" xr:uid="{79BABB30-1F23-41DD-BB65-20C42D47EE5B}">
      <formula1>D10</formula1>
    </dataValidation>
    <dataValidation type="whole" operator="lessThanOrEqual" showInputMessage="1" showErrorMessage="1" errorTitle="Error" error="Either the value you entered is not a whole number OR you entered a value greater than the value you entered in d_7." promptTitle="Numeric Response" prompt="Please enter a whole number that is less than or equal to the value you entered in d_7. Double check that the total of the values entered in d_9 through d_12 do not exceed d_7." sqref="D13:G13" xr:uid="{CA640B60-517C-49D3-A547-85A0A970818B}">
      <formula1>D10</formula1>
    </dataValidation>
    <dataValidation allowBlank="1" showInputMessage="1" showErrorMessage="1" promptTitle="Note" prompt="Note: This value is auto-calculated as d_21 divided by d_20. If there are 0 cases in denominator, field may remain as 'Enter Denominator'" sqref="D26:H26" xr:uid="{CA1F9A69-FAA8-4F13-B3D2-0E6A83B5763B}"/>
    <dataValidation type="whole" operator="greaterThanOrEqual" showInputMessage="1" showErrorMessage="1" errorTitle="Not a Numeric Response" error="Error: Please limit your response to whole numbers and try again." promptTitle="Note" prompt="Note: This value is a whole number auto-calculated as the sum of d_9 plus d_12." sqref="D20" xr:uid="{92FF5058-D170-49D9-A866-27394DDA596F}">
      <formula1>0</formula1>
    </dataValidation>
    <dataValidation type="textLength" operator="lessThanOrEqual" allowBlank="1" showInputMessage="1" showErrorMessage="1" promptTitle="Note" prompt="Please limit your response to 500 words (2500 characters) or less." sqref="D27:H29" xr:uid="{702E59D8-6F46-4653-931A-B73D1BC19FF3}">
      <formula1>2500</formula1>
    </dataValidation>
    <dataValidation type="whole" operator="lessThanOrEqual" showInputMessage="1" showErrorMessage="1" errorTitle="Not a Numeric Response" error="Error: Please limit your response to whole numbers and try again." promptTitle="Numeric Response" prompt="Please enter a whole number that is less than or equal to the value you entered in d_20." sqref="D25:H25" xr:uid="{E521CE24-6D41-41C4-A3FD-41A6EC05D872}">
      <formula1>D24</formula1>
    </dataValidation>
    <dataValidation type="whole" operator="greaterThanOrEqual" showInputMessage="1" showErrorMessage="1" errorTitle="Not a Numeric Response" error="Error: Please limit your response to whole numbers and try again." promptTitle="Numeric Response" prompt="Please enter a whole number for this question. Please refer to page 23 of the 2024 STD PCHD PM Guidance document for instructions on how to identify and select Priority Medical Providers." sqref="D24:H24" xr:uid="{9311992B-FB33-4C0E-89F8-3DB08B95799B}">
      <formula1>0</formula1>
    </dataValidation>
  </dataValidations>
  <hyperlinks>
    <hyperlink ref="C19" location="'D_Syphilis DII'!C15" display="Total number of partners brought to treatment (Pre-populated from d_12. To reference this value, click this link.)" xr:uid="{769C382C-93CB-477E-B774-A7E335A0B49D}"/>
  </hyperlinks>
  <printOptions horizontalCentered="1"/>
  <pageMargins left="0.7" right="0.7" top="0.75" bottom="0.75" header="0.3" footer="0.3"/>
  <pageSetup scale="75" fitToHeight="0" orientation="landscape" r:id="rId1"/>
  <headerFooter>
    <oddHeader>&amp;CDraft for STD PCHD Project Areas' Review Only&amp;R12/13/2019</oddHeader>
  </headerFooter>
  <ignoredErrors>
    <ignoredError sqref="H18"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E3DD075-82B8-41CE-B508-29197C02F9EF}">
          <x14:formula1>
            <xm:f>Config!$D$2:$D$4</xm:f>
          </x14:formula1>
          <xm:sqref>D21:G21 D30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F9CAB-91A7-4405-83D4-9F6A1BB7A5F2}">
  <sheetPr codeName="Sheet5">
    <tabColor theme="5"/>
    <pageSetUpPr fitToPage="1"/>
  </sheetPr>
  <dimension ref="A1:M20"/>
  <sheetViews>
    <sheetView topLeftCell="D2" zoomScale="70" zoomScaleNormal="70" workbookViewId="0">
      <selection activeCell="I4" sqref="I4"/>
    </sheetView>
  </sheetViews>
  <sheetFormatPr defaultColWidth="0" defaultRowHeight="14.5" zeroHeight="1" x14ac:dyDescent="0.35"/>
  <cols>
    <col min="1" max="2" width="2.81640625" style="1" customWidth="1"/>
    <col min="3" max="3" width="10.54296875" style="1" customWidth="1"/>
    <col min="4" max="4" width="55.1796875" style="218" customWidth="1"/>
    <col min="5" max="5" width="26" style="1" customWidth="1"/>
    <col min="6" max="6" width="23.81640625" style="1" customWidth="1"/>
    <col min="7" max="7" width="24.81640625" style="1" customWidth="1"/>
    <col min="8" max="8" width="23.81640625" style="1" customWidth="1"/>
    <col min="9" max="9" width="24.81640625" style="1" customWidth="1"/>
    <col min="10" max="10" width="4.54296875" style="43" customWidth="1"/>
    <col min="11" max="12" width="8.81640625" style="1" hidden="1" customWidth="1"/>
    <col min="13" max="13" width="126.54296875" style="1" hidden="1" customWidth="1"/>
    <col min="14" max="16384" width="8.81640625" style="1" hidden="1"/>
  </cols>
  <sheetData>
    <row r="1" spans="3:13" ht="15" hidden="1" thickBot="1" x14ac:dyDescent="0.4">
      <c r="C1" s="166"/>
      <c r="D1" s="211"/>
      <c r="E1" s="167"/>
      <c r="F1" s="167"/>
      <c r="G1" s="167"/>
      <c r="H1" s="167"/>
      <c r="I1" s="168"/>
    </row>
    <row r="2" spans="3:13" ht="97" customHeight="1" thickBot="1" x14ac:dyDescent="0.4">
      <c r="C2" s="282" t="s">
        <v>268</v>
      </c>
      <c r="D2" s="283"/>
      <c r="E2" s="283"/>
      <c r="F2" s="283"/>
      <c r="G2" s="283"/>
      <c r="H2" s="283"/>
      <c r="I2" s="284"/>
    </row>
    <row r="3" spans="3:13" ht="71.150000000000006" customHeight="1" x14ac:dyDescent="0.35">
      <c r="C3" s="169" t="s">
        <v>148</v>
      </c>
      <c r="D3" s="165" t="s">
        <v>269</v>
      </c>
      <c r="E3" s="165" t="s">
        <v>270</v>
      </c>
      <c r="F3" s="165" t="s">
        <v>271</v>
      </c>
      <c r="G3" s="165" t="s">
        <v>272</v>
      </c>
      <c r="H3" s="165" t="s">
        <v>273</v>
      </c>
      <c r="I3" s="170" t="s">
        <v>274</v>
      </c>
      <c r="J3" s="52"/>
    </row>
    <row r="4" spans="3:13" ht="66" customHeight="1" x14ac:dyDescent="0.35">
      <c r="C4" s="171" t="s">
        <v>275</v>
      </c>
      <c r="D4" s="212" t="s">
        <v>276</v>
      </c>
      <c r="E4" s="96">
        <f>'D_Syphilis DII'!D4</f>
        <v>0</v>
      </c>
      <c r="F4" s="96">
        <f>'D_Syphilis DII'!E4</f>
        <v>0</v>
      </c>
      <c r="G4" s="96">
        <f>'D_Syphilis DII'!F4</f>
        <v>0</v>
      </c>
      <c r="H4" s="96">
        <f>'D_Syphilis DII'!G4</f>
        <v>0</v>
      </c>
      <c r="I4" s="243"/>
      <c r="J4" s="8"/>
    </row>
    <row r="5" spans="3:13" ht="66" customHeight="1" x14ac:dyDescent="0.35">
      <c r="C5" s="171" t="s">
        <v>277</v>
      </c>
      <c r="D5" s="212" t="s">
        <v>278</v>
      </c>
      <c r="E5" s="96">
        <f>'D_Syphilis DII'!D5</f>
        <v>0</v>
      </c>
      <c r="F5" s="96">
        <f>'D_Syphilis DII'!E5</f>
        <v>0</v>
      </c>
      <c r="G5" s="96">
        <f>'D_Syphilis DII'!F5</f>
        <v>0</v>
      </c>
      <c r="H5" s="96">
        <f>'D_Syphilis DII'!G5</f>
        <v>0</v>
      </c>
      <c r="I5" s="243"/>
      <c r="J5" s="8"/>
    </row>
    <row r="6" spans="3:13" ht="66" customHeight="1" x14ac:dyDescent="0.35">
      <c r="C6" s="171" t="s">
        <v>279</v>
      </c>
      <c r="D6" s="212" t="s">
        <v>280</v>
      </c>
      <c r="E6" s="96">
        <f>'D_Syphilis DII'!D6</f>
        <v>0</v>
      </c>
      <c r="F6" s="96">
        <f>'D_Syphilis DII'!E6</f>
        <v>0</v>
      </c>
      <c r="G6" s="96">
        <f>'D_Syphilis DII'!F6</f>
        <v>0</v>
      </c>
      <c r="H6" s="96">
        <f>'D_Syphilis DII'!G6</f>
        <v>0</v>
      </c>
      <c r="I6" s="243"/>
      <c r="J6" s="8"/>
    </row>
    <row r="7" spans="3:13" ht="66" customHeight="1" x14ac:dyDescent="0.35">
      <c r="C7" s="171" t="s">
        <v>281</v>
      </c>
      <c r="D7" s="213" t="s">
        <v>282</v>
      </c>
      <c r="E7" s="242"/>
      <c r="F7" s="242"/>
      <c r="G7" s="242"/>
      <c r="H7" s="242"/>
      <c r="I7" s="243"/>
    </row>
    <row r="8" spans="3:13" ht="66" customHeight="1" x14ac:dyDescent="0.35">
      <c r="C8" s="171" t="s">
        <v>283</v>
      </c>
      <c r="D8" s="213" t="s">
        <v>284</v>
      </c>
      <c r="E8" s="242"/>
      <c r="F8" s="242"/>
      <c r="G8" s="242"/>
      <c r="H8" s="242"/>
      <c r="I8" s="243"/>
    </row>
    <row r="9" spans="3:13" ht="66" customHeight="1" x14ac:dyDescent="0.35">
      <c r="C9" s="171" t="s">
        <v>285</v>
      </c>
      <c r="D9" s="214" t="s">
        <v>286</v>
      </c>
      <c r="E9" s="93" t="str">
        <f>IFERROR((E7+E8)/E6,"Enter Denominator")</f>
        <v>Enter Denominator</v>
      </c>
      <c r="F9" s="93" t="str">
        <f>IFERROR((F7+F8)/F6,"Enter Denominator")</f>
        <v>Enter Denominator</v>
      </c>
      <c r="G9" s="93" t="str">
        <f>IFERROR((G7+G8)/G6,"Enter Denominator")</f>
        <v>Enter Denominator</v>
      </c>
      <c r="H9" s="93" t="str">
        <f>IFERROR((H7+H8)/H6,"Enter Denominator")</f>
        <v>Enter Denominator</v>
      </c>
      <c r="I9" s="172" t="str">
        <f>IFERROR((I7+I8)/I6,"Enter Denominator")</f>
        <v>Enter Denominator</v>
      </c>
      <c r="J9" s="26"/>
    </row>
    <row r="10" spans="3:13" ht="66" customHeight="1" x14ac:dyDescent="0.35">
      <c r="C10" s="171" t="s">
        <v>287</v>
      </c>
      <c r="D10" s="215" t="s">
        <v>288</v>
      </c>
      <c r="E10" s="94" t="str">
        <f>IFERROR(E8/(E6-E7),"Enter Denominator")</f>
        <v>Enter Denominator</v>
      </c>
      <c r="F10" s="94" t="str">
        <f>IFERROR(F8/(F6-F7),"Enter Denominator")</f>
        <v>Enter Denominator</v>
      </c>
      <c r="G10" s="94" t="str">
        <f>IFERROR(G8/(G6-G7),"Enter Denominator")</f>
        <v>Enter Denominator</v>
      </c>
      <c r="H10" s="94" t="str">
        <f>IFERROR(H8/(H6-H7),"Enter Denominator")</f>
        <v>Enter Denominator</v>
      </c>
      <c r="I10" s="173" t="str">
        <f>IFERROR(I8/(I6-I7),"Enter Denominator")</f>
        <v>Enter Denominator</v>
      </c>
      <c r="J10" s="26"/>
    </row>
    <row r="11" spans="3:13" ht="66" customHeight="1" x14ac:dyDescent="0.35">
      <c r="C11" s="171" t="s">
        <v>289</v>
      </c>
      <c r="D11" s="216" t="s">
        <v>257</v>
      </c>
      <c r="E11" s="285"/>
      <c r="F11" s="285"/>
      <c r="G11" s="285"/>
      <c r="H11" s="285"/>
      <c r="I11" s="286"/>
      <c r="J11" s="8"/>
    </row>
    <row r="12" spans="3:13" ht="66" customHeight="1" x14ac:dyDescent="0.35">
      <c r="C12" s="171" t="s">
        <v>290</v>
      </c>
      <c r="D12" s="216" t="s">
        <v>186</v>
      </c>
      <c r="E12" s="290"/>
      <c r="F12" s="291"/>
      <c r="G12" s="291"/>
      <c r="H12" s="291"/>
      <c r="I12" s="292"/>
      <c r="J12" s="19"/>
      <c r="M12" s="36">
        <f>E12</f>
        <v>0</v>
      </c>
    </row>
    <row r="13" spans="3:13" ht="66" customHeight="1" x14ac:dyDescent="0.35">
      <c r="C13" s="171" t="s">
        <v>291</v>
      </c>
      <c r="D13" s="213" t="s">
        <v>292</v>
      </c>
      <c r="E13" s="242"/>
      <c r="F13" s="242"/>
      <c r="G13" s="242"/>
      <c r="H13" s="242"/>
      <c r="I13" s="243"/>
    </row>
    <row r="14" spans="3:13" ht="66" customHeight="1" x14ac:dyDescent="0.35">
      <c r="C14" s="171" t="s">
        <v>293</v>
      </c>
      <c r="D14" s="215" t="s">
        <v>294</v>
      </c>
      <c r="E14" s="95" t="str">
        <f>IFERROR(E13/E8,"Enter Denominator")</f>
        <v>Enter Denominator</v>
      </c>
      <c r="F14" s="95" t="str">
        <f>IFERROR(F13/F8,"Enter Denominator")</f>
        <v>Enter Denominator</v>
      </c>
      <c r="G14" s="95" t="str">
        <f>IFERROR(G13/G8,"Enter Denominator")</f>
        <v>Enter Denominator</v>
      </c>
      <c r="H14" s="95" t="str">
        <f>IFERROR(H13/H8,"Enter Denominator")</f>
        <v>Enter Denominator</v>
      </c>
      <c r="I14" s="174" t="str">
        <f>IFERROR(I13/I8,"Enter Denominator")</f>
        <v>Enter Denominator</v>
      </c>
      <c r="J14" s="26"/>
    </row>
    <row r="15" spans="3:13" ht="66" customHeight="1" x14ac:dyDescent="0.35">
      <c r="C15" s="171" t="s">
        <v>295</v>
      </c>
      <c r="D15" s="216" t="s">
        <v>257</v>
      </c>
      <c r="E15" s="272"/>
      <c r="F15" s="272"/>
      <c r="G15" s="272"/>
      <c r="H15" s="272"/>
      <c r="I15" s="289"/>
      <c r="J15" s="8"/>
    </row>
    <row r="16" spans="3:13" ht="66" customHeight="1" x14ac:dyDescent="0.35">
      <c r="C16" s="171" t="s">
        <v>296</v>
      </c>
      <c r="D16" s="216" t="s">
        <v>186</v>
      </c>
      <c r="E16" s="272"/>
      <c r="F16" s="272"/>
      <c r="G16" s="272"/>
      <c r="H16" s="272"/>
      <c r="I16" s="289"/>
      <c r="J16" s="19"/>
      <c r="M16" s="36">
        <f>E16</f>
        <v>0</v>
      </c>
    </row>
    <row r="17" spans="3:13" ht="66" customHeight="1" x14ac:dyDescent="0.35">
      <c r="C17" s="171" t="s">
        <v>297</v>
      </c>
      <c r="D17" s="213" t="s">
        <v>298</v>
      </c>
      <c r="E17" s="242"/>
      <c r="F17" s="242"/>
      <c r="G17" s="242"/>
      <c r="H17" s="242"/>
      <c r="I17" s="243"/>
    </row>
    <row r="18" spans="3:13" ht="66" customHeight="1" x14ac:dyDescent="0.35">
      <c r="C18" s="171" t="s">
        <v>299</v>
      </c>
      <c r="D18" s="215" t="s">
        <v>300</v>
      </c>
      <c r="E18" s="95" t="str">
        <f>IFERROR(E17/(E6-E7-E8),"Enter Denominator")</f>
        <v>Enter Denominator</v>
      </c>
      <c r="F18" s="95" t="str">
        <f>IFERROR(F17/(F6-F7-F8),"Enter Denominator")</f>
        <v>Enter Denominator</v>
      </c>
      <c r="G18" s="95" t="str">
        <f>IFERROR(G17/(G6-G7-G8),"Enter Denominator")</f>
        <v>Enter Denominator</v>
      </c>
      <c r="H18" s="95" t="str">
        <f>IFERROR(H17/(H6-H7-H8),"Enter Denominator")</f>
        <v>Enter Denominator</v>
      </c>
      <c r="I18" s="174" t="str">
        <f>IFERROR(I17/(I6-I7-I8),"Enter Denominator")</f>
        <v>Enter Denominator</v>
      </c>
      <c r="J18" s="26"/>
    </row>
    <row r="19" spans="3:13" ht="66" customHeight="1" x14ac:dyDescent="0.35">
      <c r="C19" s="171" t="s">
        <v>301</v>
      </c>
      <c r="D19" s="216" t="s">
        <v>257</v>
      </c>
      <c r="E19" s="272"/>
      <c r="F19" s="272"/>
      <c r="G19" s="272"/>
      <c r="H19" s="272"/>
      <c r="I19" s="289"/>
      <c r="J19" s="8"/>
    </row>
    <row r="20" spans="3:13" ht="66" customHeight="1" thickBot="1" x14ac:dyDescent="0.4">
      <c r="C20" s="175" t="s">
        <v>302</v>
      </c>
      <c r="D20" s="217" t="s">
        <v>186</v>
      </c>
      <c r="E20" s="287"/>
      <c r="F20" s="287"/>
      <c r="G20" s="287"/>
      <c r="H20" s="287"/>
      <c r="I20" s="288"/>
      <c r="J20" s="19"/>
      <c r="M20" s="36">
        <f>E20</f>
        <v>0</v>
      </c>
    </row>
  </sheetData>
  <mergeCells count="7">
    <mergeCell ref="C2:I2"/>
    <mergeCell ref="E11:I11"/>
    <mergeCell ref="E20:I20"/>
    <mergeCell ref="E19:I19"/>
    <mergeCell ref="E15:I15"/>
    <mergeCell ref="E16:I16"/>
    <mergeCell ref="E12:I12"/>
  </mergeCells>
  <conditionalFormatting sqref="E11:E12 E13:I13">
    <cfRule type="containsBlanks" dxfId="7" priority="4">
      <formula>LEN(TRIM(E11))=0</formula>
    </cfRule>
  </conditionalFormatting>
  <conditionalFormatting sqref="E15:E16">
    <cfRule type="containsBlanks" dxfId="6" priority="3">
      <formula>LEN(TRIM(E15))=0</formula>
    </cfRule>
  </conditionalFormatting>
  <conditionalFormatting sqref="E19:E20">
    <cfRule type="containsBlanks" dxfId="5" priority="1">
      <formula>LEN(TRIM(E19))=0</formula>
    </cfRule>
  </conditionalFormatting>
  <conditionalFormatting sqref="E7:H8">
    <cfRule type="containsBlanks" dxfId="4" priority="5">
      <formula>LEN(TRIM(E7))=0</formula>
    </cfRule>
  </conditionalFormatting>
  <conditionalFormatting sqref="E17:I17">
    <cfRule type="containsBlanks" dxfId="3" priority="2">
      <formula>LEN(TRIM(E17))=0</formula>
    </cfRule>
  </conditionalFormatting>
  <conditionalFormatting sqref="I4:I8">
    <cfRule type="containsBlanks" dxfId="2" priority="6">
      <formula>LEN(TRIM(I4))=0</formula>
    </cfRule>
  </conditionalFormatting>
  <dataValidations xWindow="600" yWindow="918" count="11">
    <dataValidation type="whole" operator="greaterThanOrEqual" showInputMessage="1" showErrorMessage="1" errorTitle="Not a Numeric Response" error="Error: Please limit your response to whole numbers and try again." promptTitle="Numeric Response" prompt="Please enter a whole number for this question." sqref="I4" xr:uid="{F0A08F70-8005-4AC5-8B26-522FFDC2377D}">
      <formula1>0</formula1>
    </dataValidation>
    <dataValidation type="whole" operator="greaterThanOrEqual" allowBlank="1" showInputMessage="1" showErrorMessage="1" error="Please enter a whole number." promptTitle="Note" prompt="This value is pre-populated from your response to d_1 on tab D. To update it, return to d_1 on tab D and change your response." sqref="E4:H4" xr:uid="{600C2ED6-1A05-47B6-A96E-78104A74CDEF}">
      <formula1>0</formula1>
    </dataValidation>
    <dataValidation type="whole" operator="greaterThanOrEqual" allowBlank="1" showInputMessage="1" showErrorMessage="1" error="Please enter a whole number." promptTitle="Note" prompt="This value is pre-populated from your response to d_2 on tab D. To update it, return to d_2 on tab D and change your response." sqref="E5:H5" xr:uid="{51E45A5A-3583-47D9-89FD-C309A2905831}">
      <formula1>0</formula1>
    </dataValidation>
    <dataValidation type="whole" operator="greaterThanOrEqual" allowBlank="1" showInputMessage="1" showErrorMessage="1" error="Please enter a whole number." promptTitle="Note" prompt="This value is pre-populated from your response to d_3 on tab D. To update it, return to d_3 on tab D and change your response." sqref="E6:H6" xr:uid="{4290D2C9-529A-44EB-95D7-393490F365C2}">
      <formula1>0</formula1>
    </dataValidation>
    <dataValidation allowBlank="1" showInputMessage="1" showErrorMessage="1" promptTitle="Note" prompt="This value is auto-calculated. If there are 0 cases in denominator, field may remain as 'Enter Denominator'" sqref="E18:I18 E14:I14 E9:I10" xr:uid="{8054E761-E269-4AE5-8EF2-10C97E9DDDFD}"/>
    <dataValidation type="whole" operator="lessThanOrEqual" showInputMessage="1" showErrorMessage="1" errorTitle="Error" error="Either the value you entered is not a whole number OR you entered a value greater than the value you entered in e_3" promptTitle="Numeric Response" prompt="Please enter a whole number that is less than or equal to the value you entered in e_3." sqref="E7:I7" xr:uid="{8039F1B8-FBDE-4826-A174-FD729C075982}">
      <formula1>E6</formula1>
    </dataValidation>
    <dataValidation type="whole" operator="lessThanOrEqual" showInputMessage="1" showErrorMessage="1" errorTitle="Error" error="Either the value you entered is not a whole number OR you entered a value greater than the sum of e_3 minus e_4." promptTitle="Numeric Response" prompt="Please enter a whole number that is less than or equal to e_3 minus e_4." sqref="E8:I8" xr:uid="{93F358B6-B2A2-463F-B028-A1872306A693}">
      <formula1>E6-E7</formula1>
    </dataValidation>
    <dataValidation type="whole" operator="lessThanOrEqual" showInputMessage="1" showErrorMessage="1" errorTitle="Error" error="Either the value you entered is not a whole number OR you entered a value greater than the value you entered in e_5. " promptTitle="Numeric Response" prompt="Please enter a whole number that is less than or equal to the value you entered in e_5. " sqref="E13:I13" xr:uid="{A673D791-05B2-4FBD-8517-E67AFDA7FD69}">
      <formula1>E8</formula1>
    </dataValidation>
    <dataValidation type="whole" operator="lessThanOrEqual" allowBlank="1" showInputMessage="1" showErrorMessage="1" errorTitle="Error" error="Either the value you entered is not a whole number OR you entered a value greater than the sum of e_3 minus e_4 minus e_5" promptTitle="Numeric Response" prompt="Please enter a whole number that is less than or equal to the sum of e_3 minus e_4 minus e_5." sqref="E17:I17" xr:uid="{58D1E8AD-35BB-49D0-A41A-311ECE182F46}">
      <formula1>SUM(E6-E7-E8)</formula1>
    </dataValidation>
    <dataValidation type="whole" operator="lessThanOrEqual" showInputMessage="1" showErrorMessage="1" errorTitle="Error" error="Either the value you entered is not a whole number OR you entered a value greater than the value you entered in e_1." promptTitle="Numeric Response" prompt="Please enter a whole number that is less than or equal to the value you entered in e_1." sqref="I5" xr:uid="{8FAAA48E-16A4-4536-98F6-05C37F995697}">
      <formula1>I4</formula1>
    </dataValidation>
    <dataValidation type="whole" operator="lessThanOrEqual" showInputMessage="1" showErrorMessage="1" errorTitle="Error" error="Either the value you entered is not a whole number OR you entered a value greater than the value you entered in e_2." promptTitle="Numeric Response" prompt="Please enter a whole number that is less than or equal to the value you entered in e_2." sqref="I6" xr:uid="{5BDE6CAE-E52A-46EB-893D-ED9A038256C6}">
      <formula1>I5</formula1>
    </dataValidation>
  </dataValidations>
  <hyperlinks>
    <hyperlink ref="D4" location="'D_Syphilis DII'!C4" display="Total # of cases in the project area in the reporting period" xr:uid="{95176FC9-E5F2-45FB-8700-581BFFD52188}"/>
    <hyperlink ref="D5" location="'D_Syphilis DII'!C5" display="Total # of cases initiated" xr:uid="{48A5C27B-D988-4F9F-8FD3-2E128EC46CD0}"/>
    <hyperlink ref="D6" location="'D_Syphilis DII'!C6" display="Total # of cases interviewed" xr:uid="{1FB7F0D1-A8CC-41ED-A25B-F6BA9964F484}"/>
  </hyperlinks>
  <printOptions horizontalCentered="1"/>
  <pageMargins left="0.7" right="0.7" top="0.75" bottom="0.75" header="0.3" footer="0.3"/>
  <pageSetup scale="63"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xWindow="600" yWindow="918" count="1">
        <x14:dataValidation type="list" allowBlank="1" showInputMessage="1" showErrorMessage="1" xr:uid="{D54DA631-B4F7-4D80-A213-C434BBFC0A96}">
          <x14:formula1>
            <xm:f>Config!$D$2:$D$4</xm:f>
          </x14:formula1>
          <xm:sqref>E19 E15:I15 E11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614C5-73B3-4BD1-87A4-CE1A936955E6}">
  <sheetPr codeName="Sheet6">
    <tabColor theme="6"/>
    <pageSetUpPr fitToPage="1"/>
  </sheetPr>
  <dimension ref="A1:XFC19"/>
  <sheetViews>
    <sheetView topLeftCell="A18" zoomScale="110" zoomScaleNormal="110" workbookViewId="0">
      <selection activeCell="D18" sqref="D18"/>
    </sheetView>
  </sheetViews>
  <sheetFormatPr defaultColWidth="0" defaultRowHeight="66" customHeight="1" zeroHeight="1" x14ac:dyDescent="0.35"/>
  <cols>
    <col min="1" max="1" width="2.81640625" style="24" customWidth="1"/>
    <col min="2" max="2" width="13.81640625" style="183" customWidth="1"/>
    <col min="3" max="3" width="55.1796875" style="184" customWidth="1"/>
    <col min="4" max="4" width="33.453125" style="185" customWidth="1"/>
    <col min="5" max="5" width="3" style="24" customWidth="1"/>
    <col min="6" max="16383" width="8.81640625" style="24" hidden="1"/>
    <col min="16384" max="16384" width="0.1796875" style="24" hidden="1" customWidth="1"/>
  </cols>
  <sheetData>
    <row r="1" spans="2:5" ht="66" customHeight="1" x14ac:dyDescent="0.35">
      <c r="B1" s="293" t="s">
        <v>303</v>
      </c>
      <c r="C1" s="294"/>
      <c r="D1" s="295"/>
      <c r="E1" s="26"/>
    </row>
    <row r="2" spans="2:5" ht="66" customHeight="1" x14ac:dyDescent="0.35">
      <c r="B2" s="177" t="s">
        <v>148</v>
      </c>
      <c r="C2" s="176" t="s">
        <v>304</v>
      </c>
      <c r="D2" s="178" t="s">
        <v>150</v>
      </c>
      <c r="E2" s="52"/>
    </row>
    <row r="3" spans="2:5" ht="66" customHeight="1" x14ac:dyDescent="0.35">
      <c r="B3" s="179" t="s">
        <v>305</v>
      </c>
      <c r="C3" s="76" t="s">
        <v>306</v>
      </c>
      <c r="D3" s="117"/>
      <c r="E3" s="26"/>
    </row>
    <row r="4" spans="2:5" ht="66" customHeight="1" x14ac:dyDescent="0.35">
      <c r="B4" s="180" t="s">
        <v>307</v>
      </c>
      <c r="C4" s="77" t="s">
        <v>308</v>
      </c>
      <c r="D4" s="118"/>
      <c r="E4" s="26"/>
    </row>
    <row r="5" spans="2:5" ht="66" customHeight="1" x14ac:dyDescent="0.35">
      <c r="B5" s="180" t="s">
        <v>309</v>
      </c>
      <c r="C5" s="77" t="s">
        <v>310</v>
      </c>
      <c r="D5" s="118"/>
      <c r="E5" s="26"/>
    </row>
    <row r="6" spans="2:5" ht="66" customHeight="1" x14ac:dyDescent="0.35">
      <c r="B6" s="180" t="s">
        <v>311</v>
      </c>
      <c r="C6" s="77" t="s">
        <v>312</v>
      </c>
      <c r="D6" s="118"/>
      <c r="E6" s="26"/>
    </row>
    <row r="7" spans="2:5" ht="66" customHeight="1" x14ac:dyDescent="0.35">
      <c r="B7" s="180" t="s">
        <v>313</v>
      </c>
      <c r="C7" s="77" t="s">
        <v>314</v>
      </c>
      <c r="D7" s="181" t="str">
        <f>IFERROR(D5/D4,"Enter Denominator")</f>
        <v>Enter Denominator</v>
      </c>
      <c r="E7" s="26"/>
    </row>
    <row r="8" spans="2:5" ht="66" customHeight="1" x14ac:dyDescent="0.35">
      <c r="B8" s="180" t="s">
        <v>315</v>
      </c>
      <c r="C8" s="77" t="s">
        <v>316</v>
      </c>
      <c r="D8" s="181" t="str">
        <f>IFERROR(D6/D4,"Enter Denominator")</f>
        <v>Enter Denominator</v>
      </c>
      <c r="E8" s="26"/>
    </row>
    <row r="9" spans="2:5" ht="66" customHeight="1" thickBot="1" x14ac:dyDescent="0.4">
      <c r="B9" s="180" t="s">
        <v>317</v>
      </c>
      <c r="C9" s="77" t="s">
        <v>318</v>
      </c>
      <c r="D9" s="118"/>
      <c r="E9" s="26"/>
    </row>
    <row r="10" spans="2:5" ht="66" customHeight="1" thickBot="1" x14ac:dyDescent="0.4">
      <c r="B10" s="182" t="s">
        <v>319</v>
      </c>
      <c r="C10" s="92" t="s">
        <v>186</v>
      </c>
      <c r="D10" s="228"/>
      <c r="E10" s="44"/>
    </row>
    <row r="11" spans="2:5" ht="66" customHeight="1" x14ac:dyDescent="0.35">
      <c r="B11" s="177" t="s">
        <v>148</v>
      </c>
      <c r="C11" s="176" t="s">
        <v>320</v>
      </c>
      <c r="D11" s="178" t="s">
        <v>150</v>
      </c>
      <c r="E11" s="26"/>
    </row>
    <row r="12" spans="2:5" ht="66" customHeight="1" x14ac:dyDescent="0.35">
      <c r="B12" s="179" t="s">
        <v>321</v>
      </c>
      <c r="C12" s="76" t="s">
        <v>322</v>
      </c>
      <c r="D12" s="117"/>
      <c r="E12" s="26"/>
    </row>
    <row r="13" spans="2:5" ht="66" customHeight="1" x14ac:dyDescent="0.35">
      <c r="B13" s="179" t="s">
        <v>323</v>
      </c>
      <c r="C13" s="76" t="s">
        <v>324</v>
      </c>
      <c r="D13" s="117"/>
      <c r="E13" s="26"/>
    </row>
    <row r="14" spans="2:5" ht="66" customHeight="1" x14ac:dyDescent="0.35">
      <c r="B14" s="179" t="s">
        <v>325</v>
      </c>
      <c r="C14" s="77" t="s">
        <v>558</v>
      </c>
      <c r="D14" s="117"/>
      <c r="E14" s="26"/>
    </row>
    <row r="15" spans="2:5" ht="66" customHeight="1" x14ac:dyDescent="0.35">
      <c r="B15" s="179" t="s">
        <v>326</v>
      </c>
      <c r="C15" s="86" t="s">
        <v>327</v>
      </c>
      <c r="D15" s="223" t="str">
        <f>IFERROR(D13/D12,"Enter Denominator")</f>
        <v>Enter Denominator</v>
      </c>
      <c r="E15" s="26"/>
    </row>
    <row r="16" spans="2:5" ht="66" customHeight="1" x14ac:dyDescent="0.35">
      <c r="B16" s="179" t="s">
        <v>328</v>
      </c>
      <c r="C16" s="86" t="s">
        <v>559</v>
      </c>
      <c r="D16" s="223" t="str">
        <f>IFERROR(D14/D12,"Enter Denominator")</f>
        <v>Enter Denominator</v>
      </c>
      <c r="E16" s="26"/>
    </row>
    <row r="17" spans="2:5" ht="66" customHeight="1" x14ac:dyDescent="0.35">
      <c r="B17" s="179" t="s">
        <v>329</v>
      </c>
      <c r="C17" s="77" t="s">
        <v>167</v>
      </c>
      <c r="D17" s="118"/>
      <c r="E17" s="26"/>
    </row>
    <row r="18" spans="2:5" ht="66" customHeight="1" thickBot="1" x14ac:dyDescent="0.4">
      <c r="B18" s="230" t="s">
        <v>330</v>
      </c>
      <c r="C18" s="231" t="s">
        <v>186</v>
      </c>
      <c r="D18" s="232"/>
      <c r="E18" s="44"/>
    </row>
    <row r="19" spans="2:5" ht="66" hidden="1" customHeight="1" x14ac:dyDescent="0.35">
      <c r="B19" s="24"/>
      <c r="C19" s="24"/>
      <c r="D19" s="24"/>
      <c r="E19" s="26"/>
    </row>
  </sheetData>
  <mergeCells count="1">
    <mergeCell ref="B1:D1"/>
  </mergeCells>
  <conditionalFormatting sqref="D3:D10 D12:D18">
    <cfRule type="containsBlanks" dxfId="1" priority="9">
      <formula>LEN(TRIM(D3))=0</formula>
    </cfRule>
  </conditionalFormatting>
  <dataValidations xWindow="807" yWindow="712" count="7">
    <dataValidation allowBlank="1" showInputMessage="1" showErrorMessage="1" promptTitle="Note" prompt="This value is auto-calculated. If there are 0 cases in denominator, field may remain as 'Enter Denominator'" sqref="D7 D16 D15" xr:uid="{176F295A-E679-4D29-BCBF-E17112375AFA}"/>
    <dataValidation type="whole" operator="greaterThanOrEqual" showInputMessage="1" showErrorMessage="1" errorTitle="Not a Numeric Response" error="Error: Please limit your response to whole numbers and try again." promptTitle="Numeric Response" prompt="Please enter a whole number for this question." sqref="D4 D12" xr:uid="{8F6A734C-21E6-42D8-ABA3-02D760C436C5}">
      <formula1>0</formula1>
    </dataValidation>
    <dataValidation type="whole" operator="lessThanOrEqual" showInputMessage="1" showErrorMessage="1" errorTitle="Error" error="Either the value you entered is not a whole number OR you entered a value greater than f_2." promptTitle="Numeric Response" prompt="Please enter a whole number that is less than or equal to the value you entered for f_2." sqref="D5" xr:uid="{78C14177-86FC-4047-9B92-3BA0633D5197}">
      <formula1>D4</formula1>
    </dataValidation>
    <dataValidation type="whole" operator="lessThanOrEqual" showInputMessage="1" showErrorMessage="1" errorTitle="Error" error="Either the value you entered is not a whole number OR you entered a value greater than the value you entered in f_7." promptTitle="Numeric Response" prompt="Please enter a whole number that is less than or equal to the value you entered in f_7." sqref="D6" xr:uid="{9892F202-4E12-4143-98DE-34BE462A43C9}">
      <formula1>D5</formula1>
    </dataValidation>
    <dataValidation type="whole" operator="lessThanOrEqual" showInputMessage="1" showErrorMessage="1" errorTitle="Error" error="Either the value you entered is not a whole number OR you entered a value greater than the value you entered in f_13." promptTitle="Numeric Response" prompt="Please enter a whole number that is less than or equal to the value you entered in f_13" sqref="D13" xr:uid="{A2271E4A-92AF-43E8-B73C-FFCC9F93D465}">
      <formula1>D12</formula1>
    </dataValidation>
    <dataValidation type="whole" operator="lessThanOrEqual" showInputMessage="1" showErrorMessage="1" errorTitle="Error" error="Either the value you entered is not a whole number OR you entered a value greater than the value you entered in f_13." promptTitle="Numeric Response" prompt="Please enter a whole number that is less than or equal to the value you entered in f_13. This is treatment for syphilis infection, not DoxyPEP." sqref="D14" xr:uid="{3C965471-0619-4736-AF5D-2445ED11A11D}">
      <formula1>D12</formula1>
    </dataValidation>
    <dataValidation allowBlank="1" showInputMessage="1" showErrorMessage="1" promptTitle="Note" prompt="This value is auto-calculated. If there are 0 cases in denominator, field may remain as 'Enter Denominator.’  " sqref="D8" xr:uid="{15742A36-897F-475A-A7B2-32D787E3E8D7}"/>
  </dataValidations>
  <printOptions horizontalCentered="1"/>
  <pageMargins left="0.7" right="0.7" top="0.75" bottom="0.75" header="0.3" footer="0.3"/>
  <pageSetup fitToHeight="0" orientation="landscape" r:id="rId1"/>
  <headerFooter>
    <oddHeader>&amp;CDraft for STD PCHD Project Areas' Review Only&amp;R12/13/2019</oddHeader>
  </headerFooter>
  <extLst>
    <ext xmlns:x14="http://schemas.microsoft.com/office/spreadsheetml/2009/9/main" uri="{CCE6A557-97BC-4b89-ADB6-D9C93CAAB3DF}">
      <x14:dataValidations xmlns:xm="http://schemas.microsoft.com/office/excel/2006/main" xWindow="807" yWindow="712" count="2">
        <x14:dataValidation type="list" allowBlank="1" showInputMessage="1" showErrorMessage="1" xr:uid="{076B25EC-87EF-4E6A-A88F-2F035EDF001B}">
          <x14:formula1>
            <xm:f>Config!$D$2:$D$4</xm:f>
          </x14:formula1>
          <xm:sqref>D9 D17</xm:sqref>
        </x14:dataValidation>
        <x14:dataValidation type="list" allowBlank="1" showInputMessage="1" showErrorMessage="1" xr:uid="{B8031C4D-EF41-4FAA-A610-4CD23E3E930C}">
          <x14:formula1>
            <xm:f>Config!$K$2:$K$5</xm:f>
          </x14:formula1>
          <xm:sqref>D3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7F9A4C8912C24E8319901D1EEB756A" ma:contentTypeVersion="14" ma:contentTypeDescription="Create a new document." ma:contentTypeScope="" ma:versionID="960891ad63ea50a546037b3ec70378d1">
  <xsd:schema xmlns:xsd="http://www.w3.org/2001/XMLSchema" xmlns:xs="http://www.w3.org/2001/XMLSchema" xmlns:p="http://schemas.microsoft.com/office/2006/metadata/properties" xmlns:ns2="f1c36bd1-e1a8-4e98-9570-4a43c345e6c7" xmlns:ns3="12d9c9e4-56ae-4222-bfec-b74df87f598f" targetNamespace="http://schemas.microsoft.com/office/2006/metadata/properties" ma:root="true" ma:fieldsID="93068be16629ff2ec66dfd559fd60f90" ns2:_="" ns3:_="">
    <xsd:import namespace="f1c36bd1-e1a8-4e98-9570-4a43c345e6c7"/>
    <xsd:import namespace="12d9c9e4-56ae-4222-bfec-b74df87f598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36bd1-e1a8-4e98-9570-4a43c345e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d9c9e4-56ae-4222-bfec-b74df87f598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80a35d3-2380-4795-9e3d-2bc32705ce34}" ma:internalName="TaxCatchAll" ma:showField="CatchAllData" ma:web="12d9c9e4-56ae-4222-bfec-b74df87f5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c36bd1-e1a8-4e98-9570-4a43c345e6c7">
      <Terms xmlns="http://schemas.microsoft.com/office/infopath/2007/PartnerControls"/>
    </lcf76f155ced4ddcb4097134ff3c332f>
    <TaxCatchAll xmlns="12d9c9e4-56ae-4222-bfec-b74df87f598f" xsi:nil="true"/>
    <SharedWithUsers xmlns="12d9c9e4-56ae-4222-bfec-b74df87f598f">
      <UserInfo>
        <DisplayName>Surendera Babu, Aruna (CDC/DDID/NCHHSTP/DSTDP) (CTR)</DisplayName>
        <AccountId>47</AccountId>
        <AccountType/>
      </UserInfo>
    </SharedWithUsers>
  </documentManagement>
</p:properties>
</file>

<file path=customXml/itemProps1.xml><?xml version="1.0" encoding="utf-8"?>
<ds:datastoreItem xmlns:ds="http://schemas.openxmlformats.org/officeDocument/2006/customXml" ds:itemID="{23BDF46E-A7EB-4DC1-8466-C11F4E08287B}">
  <ds:schemaRefs>
    <ds:schemaRef ds:uri="http://schemas.microsoft.com/sharepoint/v3/contenttype/forms"/>
  </ds:schemaRefs>
</ds:datastoreItem>
</file>

<file path=customXml/itemProps2.xml><?xml version="1.0" encoding="utf-8"?>
<ds:datastoreItem xmlns:ds="http://schemas.openxmlformats.org/officeDocument/2006/customXml" ds:itemID="{7E7F696D-A060-4578-BC08-23E63EC937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36bd1-e1a8-4e98-9570-4a43c345e6c7"/>
    <ds:schemaRef ds:uri="12d9c9e4-56ae-4222-bfec-b74df87f5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989813-AB35-493B-A38E-B93903B15D25}">
  <ds:schemaRefs>
    <ds:schemaRef ds:uri="http://schemas.microsoft.com/office/2006/metadata/properties"/>
    <ds:schemaRef ds:uri="http://schemas.microsoft.com/office/infopath/2007/PartnerControls"/>
    <ds:schemaRef ds:uri="f1c36bd1-e1a8-4e98-9570-4a43c345e6c7"/>
    <ds:schemaRef ds:uri="12d9c9e4-56ae-4222-bfec-b74df87f59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Home Page</vt:lpstr>
      <vt:lpstr>CDC_Config</vt:lpstr>
      <vt:lpstr>Config</vt:lpstr>
      <vt:lpstr>A_Surveillance</vt:lpstr>
      <vt:lpstr>B_Congenital Syphilis</vt:lpstr>
      <vt:lpstr>C_Outbreak</vt:lpstr>
      <vt:lpstr>D_Syphilis DII</vt:lpstr>
      <vt:lpstr>E_HIV Prevention DII</vt:lpstr>
      <vt:lpstr>F_Treatment</vt:lpstr>
      <vt:lpstr>Dashboard</vt:lpstr>
      <vt:lpstr>Feedback</vt:lpstr>
      <vt:lpstr>SNA_Overall</vt:lpstr>
      <vt:lpstr>SNA_test_TX_data_1</vt:lpstr>
      <vt:lpstr>SNA_test_TX_data_2</vt:lpstr>
      <vt:lpstr>SNA_test_TX_data_3</vt:lpstr>
      <vt:lpstr>File_Name</vt:lpstr>
      <vt:lpstr>Performance_Year</vt:lpstr>
      <vt:lpstr>A_Surveillance!Print_Area</vt:lpstr>
      <vt:lpstr>'B_Congenital Syphilis'!Print_Area</vt:lpstr>
      <vt:lpstr>C_Outbreak!Print_Area</vt:lpstr>
      <vt:lpstr>'D_Syphilis DII'!Print_Area</vt:lpstr>
      <vt:lpstr>'E_HIV Prevention DII'!Print_Area</vt:lpstr>
      <vt:lpstr>F_Treatment!Print_Area</vt:lpstr>
      <vt:lpstr>Feedback!Print_Area</vt:lpstr>
      <vt:lpstr>SNA_Overall!Print_Area</vt:lpstr>
      <vt:lpstr>SNA_test_TX_data_1!Print_Area</vt:lpstr>
      <vt:lpstr>SNA_test_TX_data_2!Print_Area</vt:lpstr>
      <vt:lpstr>SNA_test_TX_data_3!Print_Area</vt:lpstr>
      <vt:lpstr>Version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Herndon, Michael</dc:creator>
  <cp:keywords/>
  <dc:description/>
  <cp:lastModifiedBy>Collins, Dayne (CDC/NCHHSTP/DSTDP)</cp:lastModifiedBy>
  <cp:revision/>
  <dcterms:created xsi:type="dcterms:W3CDTF">2019-11-20T18:54:59Z</dcterms:created>
  <dcterms:modified xsi:type="dcterms:W3CDTF">2025-05-14T12:42:06Z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2021-04-12T18:33:17Z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87b9e0e2-dabd-4ed5-9a2c-291aa3dffc28</vt:lpwstr>
  </property>
  <property fmtid="{D5CDD505-2E9C-101B-9397-08002B2CF9AE}" pid="8" name="MSIP_Label_7b94a7b8-f06c-4dfe-bdcc-9b548fd58c31_ContentBits">
    <vt:lpwstr>0</vt:lpwstr>
  </property>
  <property fmtid="{D5CDD505-2E9C-101B-9397-08002B2CF9AE}" pid="9" name="ContentTypeId">
    <vt:lpwstr>0x010100B87F9A4C8912C24E8319901D1EEB756A</vt:lpwstr>
  </property>
  <property fmtid="{D5CDD505-2E9C-101B-9397-08002B2CF9AE}" pid="10" name="MediaServiceImageTags">
    <vt:lpwstr/>
  </property>
</Properties>
</file>