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08"/>
  <workbookPr codeName="ThisWorkbook" defaultThemeVersion="124226"/>
  <mc:AlternateContent xmlns:mc="http://schemas.openxmlformats.org/markup-compatibility/2006">
    <mc:Choice Requires="x15">
      <x15ac:absPath xmlns:x15ac="http://schemas.microsoft.com/office/spreadsheetml/2010/11/ac" url="https://cdc-my.sharepoint.com/personal/khg8_cdc_gov/Documents/+My_Large_Workspace/Injury Indicators-2022/Spreadsheets/"/>
    </mc:Choice>
  </mc:AlternateContent>
  <xr:revisionPtr revIDLastSave="32" documentId="8_{78FD90D5-5EDD-4994-BACC-282A2A74C0B1}" xr6:coauthVersionLast="47" xr6:coauthVersionMax="47" xr10:uidLastSave="{60A72D55-C517-428C-8DFD-1601E91F5F84}"/>
  <bookViews>
    <workbookView xWindow="-120" yWindow="-120" windowWidth="29040" windowHeight="15840" tabRatio="811" xr2:uid="{00000000-000D-0000-FFFF-FFFF00000000}"/>
  </bookViews>
  <sheets>
    <sheet name="Introduction" sheetId="16" r:id="rId1"/>
    <sheet name="Populations" sheetId="10" r:id="rId2"/>
    <sheet name="Background" sheetId="13" r:id="rId3"/>
    <sheet name="Injury" sheetId="14" r:id="rId4"/>
    <sheet name="Drowning" sheetId="20" r:id="rId5"/>
    <sheet name="Fall" sheetId="21" r:id="rId6"/>
    <sheet name="Fall_Hipfx" sheetId="18" r:id="rId7"/>
    <sheet name="Fire" sheetId="22" r:id="rId8"/>
    <sheet name="Firearm" sheetId="23" r:id="rId9"/>
    <sheet name="Assault" sheetId="24" r:id="rId10"/>
    <sheet name="MVT" sheetId="25" r:id="rId11"/>
    <sheet name="Nondrug_poison" sheetId="26" r:id="rId12"/>
    <sheet name="Selfharm" sheetId="27" r:id="rId13"/>
    <sheet name="TBI" sheetId="28" r:id="rId14"/>
    <sheet name="TBI_S0990" sheetId="29" r:id="rId15"/>
    <sheet name="Report" sheetId="11"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0" i="29" l="1"/>
  <c r="M40" i="29"/>
  <c r="K40" i="29"/>
  <c r="E36" i="11" s="1"/>
  <c r="F40" i="29"/>
  <c r="E40" i="29"/>
  <c r="C40" i="29"/>
  <c r="B36" i="11" s="1"/>
  <c r="J39" i="29"/>
  <c r="L39" i="29" s="1"/>
  <c r="O39" i="29" s="1"/>
  <c r="B39" i="29"/>
  <c r="D39" i="29" s="1"/>
  <c r="G39" i="29" s="1"/>
  <c r="J38" i="29"/>
  <c r="L38" i="29" s="1"/>
  <c r="O38" i="29" s="1"/>
  <c r="B38" i="29"/>
  <c r="D38" i="29" s="1"/>
  <c r="G38" i="29" s="1"/>
  <c r="J37" i="29"/>
  <c r="L37" i="29" s="1"/>
  <c r="O37" i="29" s="1"/>
  <c r="B37" i="29"/>
  <c r="D37" i="29" s="1"/>
  <c r="G37" i="29" s="1"/>
  <c r="J36" i="29"/>
  <c r="L36" i="29" s="1"/>
  <c r="O36" i="29" s="1"/>
  <c r="B36" i="29"/>
  <c r="D36" i="29" s="1"/>
  <c r="G36" i="29" s="1"/>
  <c r="J35" i="29"/>
  <c r="L35" i="29" s="1"/>
  <c r="O35" i="29" s="1"/>
  <c r="B35" i="29"/>
  <c r="D35" i="29" s="1"/>
  <c r="G35" i="29" s="1"/>
  <c r="J34" i="29"/>
  <c r="L34" i="29" s="1"/>
  <c r="O34" i="29" s="1"/>
  <c r="B34" i="29"/>
  <c r="D34" i="29" s="1"/>
  <c r="G34" i="29" s="1"/>
  <c r="J33" i="29"/>
  <c r="L33" i="29" s="1"/>
  <c r="O33" i="29" s="1"/>
  <c r="B33" i="29"/>
  <c r="D33" i="29" s="1"/>
  <c r="G33" i="29" s="1"/>
  <c r="J32" i="29"/>
  <c r="L32" i="29" s="1"/>
  <c r="O32" i="29" s="1"/>
  <c r="B32" i="29"/>
  <c r="D32" i="29" s="1"/>
  <c r="G32" i="29" s="1"/>
  <c r="J31" i="29"/>
  <c r="L31" i="29" s="1"/>
  <c r="O31" i="29" s="1"/>
  <c r="B31" i="29"/>
  <c r="D31" i="29" s="1"/>
  <c r="G31" i="29" s="1"/>
  <c r="J30" i="29"/>
  <c r="L30" i="29" s="1"/>
  <c r="O30" i="29" s="1"/>
  <c r="B30" i="29"/>
  <c r="D30" i="29" s="1"/>
  <c r="G30" i="29" s="1"/>
  <c r="J29" i="29"/>
  <c r="L29" i="29" s="1"/>
  <c r="O29" i="29" s="1"/>
  <c r="B29" i="29"/>
  <c r="D29" i="29" s="1"/>
  <c r="G29" i="29" s="1"/>
  <c r="J28" i="29"/>
  <c r="L28" i="29" s="1"/>
  <c r="O28" i="29" s="1"/>
  <c r="B28" i="29"/>
  <c r="D28" i="29" s="1"/>
  <c r="G28" i="29" s="1"/>
  <c r="J27" i="29"/>
  <c r="B27" i="29"/>
  <c r="F19" i="29"/>
  <c r="E19" i="29"/>
  <c r="C19" i="29"/>
  <c r="B20" i="11" s="1"/>
  <c r="B18" i="29"/>
  <c r="D18" i="29" s="1"/>
  <c r="G18" i="29" s="1"/>
  <c r="B17" i="29"/>
  <c r="D17" i="29" s="1"/>
  <c r="G17" i="29" s="1"/>
  <c r="B16" i="29"/>
  <c r="D16" i="29" s="1"/>
  <c r="G16" i="29" s="1"/>
  <c r="B15" i="29"/>
  <c r="D15" i="29" s="1"/>
  <c r="G15" i="29" s="1"/>
  <c r="B14" i="29"/>
  <c r="D14" i="29" s="1"/>
  <c r="G14" i="29" s="1"/>
  <c r="B13" i="29"/>
  <c r="D13" i="29" s="1"/>
  <c r="G13" i="29" s="1"/>
  <c r="B12" i="29"/>
  <c r="D12" i="29" s="1"/>
  <c r="G12" i="29" s="1"/>
  <c r="B11" i="29"/>
  <c r="D11" i="29" s="1"/>
  <c r="G11" i="29" s="1"/>
  <c r="B10" i="29"/>
  <c r="D10" i="29" s="1"/>
  <c r="G10" i="29" s="1"/>
  <c r="B9" i="29"/>
  <c r="D9" i="29" s="1"/>
  <c r="G9" i="29" s="1"/>
  <c r="B8" i="29"/>
  <c r="D8" i="29" s="1"/>
  <c r="G8" i="29" s="1"/>
  <c r="B7" i="29"/>
  <c r="D7" i="29" s="1"/>
  <c r="G7" i="29" s="1"/>
  <c r="B6" i="29"/>
  <c r="N40" i="28"/>
  <c r="M40" i="28"/>
  <c r="K40" i="28"/>
  <c r="E35" i="11" s="1"/>
  <c r="F40" i="28"/>
  <c r="E40" i="28"/>
  <c r="C40" i="28"/>
  <c r="B35" i="11" s="1"/>
  <c r="J39" i="28"/>
  <c r="L39" i="28" s="1"/>
  <c r="O39" i="28" s="1"/>
  <c r="B39" i="28"/>
  <c r="D39" i="28" s="1"/>
  <c r="G39" i="28" s="1"/>
  <c r="J38" i="28"/>
  <c r="L38" i="28" s="1"/>
  <c r="O38" i="28" s="1"/>
  <c r="B38" i="28"/>
  <c r="D38" i="28" s="1"/>
  <c r="G38" i="28" s="1"/>
  <c r="J37" i="28"/>
  <c r="L37" i="28" s="1"/>
  <c r="O37" i="28" s="1"/>
  <c r="B37" i="28"/>
  <c r="D37" i="28" s="1"/>
  <c r="G37" i="28" s="1"/>
  <c r="J36" i="28"/>
  <c r="L36" i="28" s="1"/>
  <c r="O36" i="28" s="1"/>
  <c r="B36" i="28"/>
  <c r="D36" i="28" s="1"/>
  <c r="G36" i="28" s="1"/>
  <c r="J35" i="28"/>
  <c r="L35" i="28" s="1"/>
  <c r="O35" i="28" s="1"/>
  <c r="B35" i="28"/>
  <c r="D35" i="28" s="1"/>
  <c r="G35" i="28" s="1"/>
  <c r="J34" i="28"/>
  <c r="L34" i="28" s="1"/>
  <c r="O34" i="28" s="1"/>
  <c r="B34" i="28"/>
  <c r="D34" i="28" s="1"/>
  <c r="G34" i="28" s="1"/>
  <c r="J33" i="28"/>
  <c r="L33" i="28" s="1"/>
  <c r="O33" i="28" s="1"/>
  <c r="B33" i="28"/>
  <c r="D33" i="28" s="1"/>
  <c r="G33" i="28" s="1"/>
  <c r="J32" i="28"/>
  <c r="L32" i="28" s="1"/>
  <c r="O32" i="28" s="1"/>
  <c r="B32" i="28"/>
  <c r="D32" i="28" s="1"/>
  <c r="G32" i="28" s="1"/>
  <c r="J31" i="28"/>
  <c r="L31" i="28" s="1"/>
  <c r="O31" i="28" s="1"/>
  <c r="B31" i="28"/>
  <c r="D31" i="28" s="1"/>
  <c r="G31" i="28" s="1"/>
  <c r="J30" i="28"/>
  <c r="L30" i="28" s="1"/>
  <c r="O30" i="28" s="1"/>
  <c r="B30" i="28"/>
  <c r="D30" i="28" s="1"/>
  <c r="G30" i="28" s="1"/>
  <c r="J29" i="28"/>
  <c r="L29" i="28" s="1"/>
  <c r="O29" i="28" s="1"/>
  <c r="B29" i="28"/>
  <c r="D29" i="28" s="1"/>
  <c r="G29" i="28" s="1"/>
  <c r="J28" i="28"/>
  <c r="L28" i="28" s="1"/>
  <c r="O28" i="28" s="1"/>
  <c r="B28" i="28"/>
  <c r="D28" i="28" s="1"/>
  <c r="G28" i="28" s="1"/>
  <c r="J27" i="28"/>
  <c r="B27" i="28"/>
  <c r="F19" i="28"/>
  <c r="E19" i="28"/>
  <c r="C19" i="28"/>
  <c r="B19" i="11" s="1"/>
  <c r="B18" i="28"/>
  <c r="D18" i="28" s="1"/>
  <c r="G18" i="28" s="1"/>
  <c r="B17" i="28"/>
  <c r="D17" i="28" s="1"/>
  <c r="G17" i="28" s="1"/>
  <c r="B16" i="28"/>
  <c r="D16" i="28" s="1"/>
  <c r="G16" i="28" s="1"/>
  <c r="B15" i="28"/>
  <c r="D15" i="28" s="1"/>
  <c r="G15" i="28" s="1"/>
  <c r="B14" i="28"/>
  <c r="D14" i="28" s="1"/>
  <c r="G14" i="28" s="1"/>
  <c r="B13" i="28"/>
  <c r="D13" i="28" s="1"/>
  <c r="G13" i="28" s="1"/>
  <c r="B12" i="28"/>
  <c r="D12" i="28" s="1"/>
  <c r="G12" i="28" s="1"/>
  <c r="B11" i="28"/>
  <c r="D11" i="28" s="1"/>
  <c r="G11" i="28" s="1"/>
  <c r="B10" i="28"/>
  <c r="D10" i="28" s="1"/>
  <c r="G10" i="28" s="1"/>
  <c r="B9" i="28"/>
  <c r="D9" i="28" s="1"/>
  <c r="G9" i="28" s="1"/>
  <c r="B8" i="28"/>
  <c r="D8" i="28" s="1"/>
  <c r="G8" i="28" s="1"/>
  <c r="B7" i="28"/>
  <c r="D7" i="28" s="1"/>
  <c r="G7" i="28" s="1"/>
  <c r="B6" i="28"/>
  <c r="N40" i="27"/>
  <c r="M40" i="27"/>
  <c r="K40" i="27"/>
  <c r="E34" i="11" s="1"/>
  <c r="F40" i="27"/>
  <c r="E40" i="27"/>
  <c r="C40" i="27"/>
  <c r="B34" i="11" s="1"/>
  <c r="L39" i="27"/>
  <c r="O39" i="27" s="1"/>
  <c r="J39" i="27"/>
  <c r="B39" i="27"/>
  <c r="D39" i="27" s="1"/>
  <c r="G39" i="27" s="1"/>
  <c r="J38" i="27"/>
  <c r="L38" i="27" s="1"/>
  <c r="O38" i="27" s="1"/>
  <c r="B38" i="27"/>
  <c r="D38" i="27" s="1"/>
  <c r="G38" i="27" s="1"/>
  <c r="J37" i="27"/>
  <c r="L37" i="27" s="1"/>
  <c r="O37" i="27" s="1"/>
  <c r="B37" i="27"/>
  <c r="D37" i="27" s="1"/>
  <c r="G37" i="27" s="1"/>
  <c r="J36" i="27"/>
  <c r="L36" i="27" s="1"/>
  <c r="O36" i="27" s="1"/>
  <c r="B36" i="27"/>
  <c r="D36" i="27" s="1"/>
  <c r="G36" i="27" s="1"/>
  <c r="J35" i="27"/>
  <c r="L35" i="27" s="1"/>
  <c r="O35" i="27" s="1"/>
  <c r="B35" i="27"/>
  <c r="D35" i="27" s="1"/>
  <c r="G35" i="27" s="1"/>
  <c r="J34" i="27"/>
  <c r="L34" i="27" s="1"/>
  <c r="O34" i="27" s="1"/>
  <c r="B34" i="27"/>
  <c r="D34" i="27" s="1"/>
  <c r="G34" i="27" s="1"/>
  <c r="J33" i="27"/>
  <c r="L33" i="27" s="1"/>
  <c r="O33" i="27" s="1"/>
  <c r="B33" i="27"/>
  <c r="D33" i="27" s="1"/>
  <c r="G33" i="27" s="1"/>
  <c r="J32" i="27"/>
  <c r="L32" i="27" s="1"/>
  <c r="O32" i="27" s="1"/>
  <c r="B32" i="27"/>
  <c r="D32" i="27" s="1"/>
  <c r="G32" i="27" s="1"/>
  <c r="J31" i="27"/>
  <c r="L31" i="27" s="1"/>
  <c r="O31" i="27" s="1"/>
  <c r="B31" i="27"/>
  <c r="D31" i="27" s="1"/>
  <c r="G31" i="27" s="1"/>
  <c r="J30" i="27"/>
  <c r="L30" i="27" s="1"/>
  <c r="O30" i="27" s="1"/>
  <c r="B30" i="27"/>
  <c r="D30" i="27" s="1"/>
  <c r="G30" i="27" s="1"/>
  <c r="J29" i="27"/>
  <c r="L29" i="27" s="1"/>
  <c r="O29" i="27" s="1"/>
  <c r="B29" i="27"/>
  <c r="D29" i="27" s="1"/>
  <c r="G29" i="27" s="1"/>
  <c r="J28" i="27"/>
  <c r="L28" i="27" s="1"/>
  <c r="O28" i="27" s="1"/>
  <c r="B28" i="27"/>
  <c r="D28" i="27" s="1"/>
  <c r="G28" i="27" s="1"/>
  <c r="J27" i="27"/>
  <c r="B27" i="27"/>
  <c r="F19" i="27"/>
  <c r="E19" i="27"/>
  <c r="C19" i="27"/>
  <c r="B18" i="11" s="1"/>
  <c r="B18" i="27"/>
  <c r="D18" i="27" s="1"/>
  <c r="G18" i="27" s="1"/>
  <c r="B17" i="27"/>
  <c r="D17" i="27" s="1"/>
  <c r="G17" i="27" s="1"/>
  <c r="B16" i="27"/>
  <c r="D16" i="27" s="1"/>
  <c r="G16" i="27" s="1"/>
  <c r="B15" i="27"/>
  <c r="D15" i="27" s="1"/>
  <c r="G15" i="27" s="1"/>
  <c r="B14" i="27"/>
  <c r="D14" i="27" s="1"/>
  <c r="G14" i="27" s="1"/>
  <c r="B13" i="27"/>
  <c r="D13" i="27" s="1"/>
  <c r="G13" i="27" s="1"/>
  <c r="B12" i="27"/>
  <c r="D12" i="27" s="1"/>
  <c r="G12" i="27" s="1"/>
  <c r="D11" i="27"/>
  <c r="G11" i="27" s="1"/>
  <c r="B11" i="27"/>
  <c r="B10" i="27"/>
  <c r="D10" i="27" s="1"/>
  <c r="G10" i="27" s="1"/>
  <c r="B9" i="27"/>
  <c r="D9" i="27" s="1"/>
  <c r="G9" i="27" s="1"/>
  <c r="B8" i="27"/>
  <c r="D8" i="27" s="1"/>
  <c r="G8" i="27" s="1"/>
  <c r="B7" i="27"/>
  <c r="D7" i="27" s="1"/>
  <c r="G7" i="27" s="1"/>
  <c r="B6" i="27"/>
  <c r="N40" i="26"/>
  <c r="M40" i="26"/>
  <c r="K40" i="26"/>
  <c r="E33" i="11" s="1"/>
  <c r="F40" i="26"/>
  <c r="E40" i="26"/>
  <c r="C40" i="26"/>
  <c r="B33" i="11" s="1"/>
  <c r="J39" i="26"/>
  <c r="L39" i="26" s="1"/>
  <c r="O39" i="26" s="1"/>
  <c r="B39" i="26"/>
  <c r="D39" i="26" s="1"/>
  <c r="G39" i="26" s="1"/>
  <c r="J38" i="26"/>
  <c r="L38" i="26" s="1"/>
  <c r="O38" i="26" s="1"/>
  <c r="B38" i="26"/>
  <c r="D38" i="26" s="1"/>
  <c r="G38" i="26" s="1"/>
  <c r="J37" i="26"/>
  <c r="L37" i="26" s="1"/>
  <c r="O37" i="26" s="1"/>
  <c r="B37" i="26"/>
  <c r="D37" i="26" s="1"/>
  <c r="G37" i="26" s="1"/>
  <c r="J36" i="26"/>
  <c r="L36" i="26" s="1"/>
  <c r="O36" i="26" s="1"/>
  <c r="B36" i="26"/>
  <c r="D36" i="26" s="1"/>
  <c r="G36" i="26" s="1"/>
  <c r="J35" i="26"/>
  <c r="L35" i="26" s="1"/>
  <c r="O35" i="26" s="1"/>
  <c r="B35" i="26"/>
  <c r="D35" i="26" s="1"/>
  <c r="G35" i="26" s="1"/>
  <c r="J34" i="26"/>
  <c r="L34" i="26" s="1"/>
  <c r="O34" i="26" s="1"/>
  <c r="B34" i="26"/>
  <c r="D34" i="26" s="1"/>
  <c r="G34" i="26" s="1"/>
  <c r="J33" i="26"/>
  <c r="L33" i="26" s="1"/>
  <c r="O33" i="26" s="1"/>
  <c r="B33" i="26"/>
  <c r="D33" i="26" s="1"/>
  <c r="G33" i="26" s="1"/>
  <c r="J32" i="26"/>
  <c r="L32" i="26" s="1"/>
  <c r="O32" i="26" s="1"/>
  <c r="B32" i="26"/>
  <c r="D32" i="26" s="1"/>
  <c r="G32" i="26" s="1"/>
  <c r="J31" i="26"/>
  <c r="L31" i="26" s="1"/>
  <c r="O31" i="26" s="1"/>
  <c r="B31" i="26"/>
  <c r="D31" i="26" s="1"/>
  <c r="G31" i="26" s="1"/>
  <c r="J30" i="26"/>
  <c r="L30" i="26" s="1"/>
  <c r="O30" i="26" s="1"/>
  <c r="B30" i="26"/>
  <c r="D30" i="26" s="1"/>
  <c r="G30" i="26" s="1"/>
  <c r="J29" i="26"/>
  <c r="L29" i="26" s="1"/>
  <c r="O29" i="26" s="1"/>
  <c r="B29" i="26"/>
  <c r="D29" i="26" s="1"/>
  <c r="G29" i="26" s="1"/>
  <c r="J28" i="26"/>
  <c r="L28" i="26" s="1"/>
  <c r="O28" i="26" s="1"/>
  <c r="B28" i="26"/>
  <c r="D28" i="26" s="1"/>
  <c r="G28" i="26" s="1"/>
  <c r="J27" i="26"/>
  <c r="L27" i="26" s="1"/>
  <c r="O27" i="26" s="1"/>
  <c r="B27" i="26"/>
  <c r="F19" i="26"/>
  <c r="E19" i="26"/>
  <c r="C19" i="26"/>
  <c r="B17" i="11" s="1"/>
  <c r="B18" i="26"/>
  <c r="D18" i="26" s="1"/>
  <c r="G18" i="26" s="1"/>
  <c r="B17" i="26"/>
  <c r="D17" i="26" s="1"/>
  <c r="G17" i="26" s="1"/>
  <c r="B16" i="26"/>
  <c r="D16" i="26" s="1"/>
  <c r="G16" i="26" s="1"/>
  <c r="B15" i="26"/>
  <c r="D15" i="26" s="1"/>
  <c r="G15" i="26" s="1"/>
  <c r="B14" i="26"/>
  <c r="D14" i="26" s="1"/>
  <c r="G14" i="26" s="1"/>
  <c r="B13" i="26"/>
  <c r="D13" i="26" s="1"/>
  <c r="G13" i="26" s="1"/>
  <c r="B12" i="26"/>
  <c r="D12" i="26" s="1"/>
  <c r="G12" i="26" s="1"/>
  <c r="B11" i="26"/>
  <c r="D11" i="26" s="1"/>
  <c r="G11" i="26" s="1"/>
  <c r="B10" i="26"/>
  <c r="D10" i="26" s="1"/>
  <c r="G10" i="26" s="1"/>
  <c r="B9" i="26"/>
  <c r="D9" i="26" s="1"/>
  <c r="G9" i="26" s="1"/>
  <c r="B8" i="26"/>
  <c r="D8" i="26" s="1"/>
  <c r="G8" i="26" s="1"/>
  <c r="B7" i="26"/>
  <c r="D7" i="26" s="1"/>
  <c r="G7" i="26" s="1"/>
  <c r="B6" i="26"/>
  <c r="N40" i="25"/>
  <c r="M40" i="25"/>
  <c r="K40" i="25"/>
  <c r="E32" i="11" s="1"/>
  <c r="F40" i="25"/>
  <c r="E40" i="25"/>
  <c r="C40" i="25"/>
  <c r="B32" i="11" s="1"/>
  <c r="J39" i="25"/>
  <c r="L39" i="25" s="1"/>
  <c r="O39" i="25" s="1"/>
  <c r="B39" i="25"/>
  <c r="D39" i="25" s="1"/>
  <c r="G39" i="25" s="1"/>
  <c r="J38" i="25"/>
  <c r="L38" i="25" s="1"/>
  <c r="O38" i="25" s="1"/>
  <c r="B38" i="25"/>
  <c r="D38" i="25" s="1"/>
  <c r="G38" i="25" s="1"/>
  <c r="J37" i="25"/>
  <c r="L37" i="25" s="1"/>
  <c r="O37" i="25" s="1"/>
  <c r="B37" i="25"/>
  <c r="D37" i="25" s="1"/>
  <c r="G37" i="25" s="1"/>
  <c r="J36" i="25"/>
  <c r="L36" i="25" s="1"/>
  <c r="O36" i="25" s="1"/>
  <c r="B36" i="25"/>
  <c r="D36" i="25" s="1"/>
  <c r="G36" i="25" s="1"/>
  <c r="J35" i="25"/>
  <c r="L35" i="25" s="1"/>
  <c r="O35" i="25" s="1"/>
  <c r="B35" i="25"/>
  <c r="D35" i="25" s="1"/>
  <c r="G35" i="25" s="1"/>
  <c r="J34" i="25"/>
  <c r="L34" i="25" s="1"/>
  <c r="O34" i="25" s="1"/>
  <c r="B34" i="25"/>
  <c r="D34" i="25" s="1"/>
  <c r="G34" i="25" s="1"/>
  <c r="J33" i="25"/>
  <c r="L33" i="25" s="1"/>
  <c r="O33" i="25" s="1"/>
  <c r="B33" i="25"/>
  <c r="D33" i="25" s="1"/>
  <c r="G33" i="25" s="1"/>
  <c r="J32" i="25"/>
  <c r="L32" i="25" s="1"/>
  <c r="O32" i="25" s="1"/>
  <c r="B32" i="25"/>
  <c r="D32" i="25" s="1"/>
  <c r="G32" i="25" s="1"/>
  <c r="J31" i="25"/>
  <c r="L31" i="25" s="1"/>
  <c r="O31" i="25" s="1"/>
  <c r="B31" i="25"/>
  <c r="D31" i="25" s="1"/>
  <c r="G31" i="25" s="1"/>
  <c r="J30" i="25"/>
  <c r="L30" i="25" s="1"/>
  <c r="O30" i="25" s="1"/>
  <c r="B30" i="25"/>
  <c r="D30" i="25" s="1"/>
  <c r="G30" i="25" s="1"/>
  <c r="J29" i="25"/>
  <c r="L29" i="25" s="1"/>
  <c r="O29" i="25" s="1"/>
  <c r="B29" i="25"/>
  <c r="D29" i="25" s="1"/>
  <c r="G29" i="25" s="1"/>
  <c r="J28" i="25"/>
  <c r="L28" i="25" s="1"/>
  <c r="O28" i="25" s="1"/>
  <c r="B28" i="25"/>
  <c r="D28" i="25" s="1"/>
  <c r="G28" i="25" s="1"/>
  <c r="J27" i="25"/>
  <c r="B27" i="25"/>
  <c r="F19" i="25"/>
  <c r="E19" i="25"/>
  <c r="C19" i="25"/>
  <c r="B16" i="11" s="1"/>
  <c r="B18" i="25"/>
  <c r="D18" i="25" s="1"/>
  <c r="G18" i="25" s="1"/>
  <c r="B17" i="25"/>
  <c r="D17" i="25" s="1"/>
  <c r="G17" i="25" s="1"/>
  <c r="B16" i="25"/>
  <c r="D16" i="25" s="1"/>
  <c r="G16" i="25" s="1"/>
  <c r="B15" i="25"/>
  <c r="D15" i="25" s="1"/>
  <c r="G15" i="25" s="1"/>
  <c r="B14" i="25"/>
  <c r="D14" i="25" s="1"/>
  <c r="G14" i="25" s="1"/>
  <c r="B13" i="25"/>
  <c r="D13" i="25" s="1"/>
  <c r="G13" i="25" s="1"/>
  <c r="B12" i="25"/>
  <c r="D12" i="25" s="1"/>
  <c r="G12" i="25" s="1"/>
  <c r="B11" i="25"/>
  <c r="D11" i="25" s="1"/>
  <c r="G11" i="25" s="1"/>
  <c r="B10" i="25"/>
  <c r="D10" i="25" s="1"/>
  <c r="G10" i="25" s="1"/>
  <c r="B9" i="25"/>
  <c r="D9" i="25" s="1"/>
  <c r="G9" i="25" s="1"/>
  <c r="B8" i="25"/>
  <c r="D8" i="25" s="1"/>
  <c r="G8" i="25" s="1"/>
  <c r="B7" i="25"/>
  <c r="D7" i="25" s="1"/>
  <c r="G7" i="25" s="1"/>
  <c r="B6" i="25"/>
  <c r="N40" i="24"/>
  <c r="M40" i="24"/>
  <c r="K40" i="24"/>
  <c r="E31" i="11" s="1"/>
  <c r="F40" i="24"/>
  <c r="E40" i="24"/>
  <c r="C40" i="24"/>
  <c r="B31" i="11" s="1"/>
  <c r="J39" i="24"/>
  <c r="L39" i="24" s="1"/>
  <c r="O39" i="24" s="1"/>
  <c r="B39" i="24"/>
  <c r="D39" i="24" s="1"/>
  <c r="G39" i="24" s="1"/>
  <c r="J38" i="24"/>
  <c r="L38" i="24" s="1"/>
  <c r="O38" i="24" s="1"/>
  <c r="B38" i="24"/>
  <c r="D38" i="24" s="1"/>
  <c r="G38" i="24" s="1"/>
  <c r="J37" i="24"/>
  <c r="L37" i="24" s="1"/>
  <c r="O37" i="24" s="1"/>
  <c r="B37" i="24"/>
  <c r="D37" i="24" s="1"/>
  <c r="G37" i="24" s="1"/>
  <c r="J36" i="24"/>
  <c r="L36" i="24" s="1"/>
  <c r="O36" i="24" s="1"/>
  <c r="B36" i="24"/>
  <c r="D36" i="24" s="1"/>
  <c r="G36" i="24" s="1"/>
  <c r="J35" i="24"/>
  <c r="L35" i="24" s="1"/>
  <c r="O35" i="24" s="1"/>
  <c r="B35" i="24"/>
  <c r="D35" i="24" s="1"/>
  <c r="G35" i="24" s="1"/>
  <c r="J34" i="24"/>
  <c r="L34" i="24" s="1"/>
  <c r="O34" i="24" s="1"/>
  <c r="B34" i="24"/>
  <c r="D34" i="24" s="1"/>
  <c r="G34" i="24" s="1"/>
  <c r="J33" i="24"/>
  <c r="L33" i="24" s="1"/>
  <c r="O33" i="24" s="1"/>
  <c r="B33" i="24"/>
  <c r="D33" i="24" s="1"/>
  <c r="G33" i="24" s="1"/>
  <c r="J32" i="24"/>
  <c r="L32" i="24" s="1"/>
  <c r="O32" i="24" s="1"/>
  <c r="B32" i="24"/>
  <c r="D32" i="24" s="1"/>
  <c r="G32" i="24" s="1"/>
  <c r="J31" i="24"/>
  <c r="L31" i="24" s="1"/>
  <c r="O31" i="24" s="1"/>
  <c r="B31" i="24"/>
  <c r="D31" i="24" s="1"/>
  <c r="G31" i="24" s="1"/>
  <c r="J30" i="24"/>
  <c r="L30" i="24" s="1"/>
  <c r="O30" i="24" s="1"/>
  <c r="B30" i="24"/>
  <c r="D30" i="24" s="1"/>
  <c r="G30" i="24" s="1"/>
  <c r="J29" i="24"/>
  <c r="L29" i="24" s="1"/>
  <c r="O29" i="24" s="1"/>
  <c r="B29" i="24"/>
  <c r="D29" i="24" s="1"/>
  <c r="G29" i="24" s="1"/>
  <c r="J28" i="24"/>
  <c r="L28" i="24" s="1"/>
  <c r="O28" i="24" s="1"/>
  <c r="B28" i="24"/>
  <c r="D28" i="24" s="1"/>
  <c r="G28" i="24" s="1"/>
  <c r="J27" i="24"/>
  <c r="B27" i="24"/>
  <c r="F19" i="24"/>
  <c r="E19" i="24"/>
  <c r="C19" i="24"/>
  <c r="B15" i="11" s="1"/>
  <c r="B18" i="24"/>
  <c r="D18" i="24" s="1"/>
  <c r="G18" i="24" s="1"/>
  <c r="B17" i="24"/>
  <c r="D17" i="24" s="1"/>
  <c r="G17" i="24" s="1"/>
  <c r="B16" i="24"/>
  <c r="D16" i="24" s="1"/>
  <c r="G16" i="24" s="1"/>
  <c r="B15" i="24"/>
  <c r="D15" i="24" s="1"/>
  <c r="G15" i="24" s="1"/>
  <c r="B14" i="24"/>
  <c r="D14" i="24" s="1"/>
  <c r="G14" i="24" s="1"/>
  <c r="B13" i="24"/>
  <c r="D13" i="24" s="1"/>
  <c r="G13" i="24" s="1"/>
  <c r="B12" i="24"/>
  <c r="D12" i="24" s="1"/>
  <c r="G12" i="24" s="1"/>
  <c r="B11" i="24"/>
  <c r="D11" i="24" s="1"/>
  <c r="G11" i="24" s="1"/>
  <c r="B10" i="24"/>
  <c r="D10" i="24" s="1"/>
  <c r="G10" i="24" s="1"/>
  <c r="B9" i="24"/>
  <c r="D9" i="24" s="1"/>
  <c r="G9" i="24" s="1"/>
  <c r="B8" i="24"/>
  <c r="D8" i="24" s="1"/>
  <c r="G8" i="24" s="1"/>
  <c r="B7" i="24"/>
  <c r="D7" i="24" s="1"/>
  <c r="G7" i="24" s="1"/>
  <c r="B6" i="24"/>
  <c r="N40" i="23"/>
  <c r="M40" i="23"/>
  <c r="K40" i="23"/>
  <c r="E30" i="11" s="1"/>
  <c r="F40" i="23"/>
  <c r="E40" i="23"/>
  <c r="C40" i="23"/>
  <c r="B30" i="11" s="1"/>
  <c r="J39" i="23"/>
  <c r="L39" i="23" s="1"/>
  <c r="O39" i="23" s="1"/>
  <c r="B39" i="23"/>
  <c r="D39" i="23" s="1"/>
  <c r="G39" i="23" s="1"/>
  <c r="J38" i="23"/>
  <c r="L38" i="23" s="1"/>
  <c r="O38" i="23" s="1"/>
  <c r="B38" i="23"/>
  <c r="D38" i="23" s="1"/>
  <c r="G38" i="23" s="1"/>
  <c r="J37" i="23"/>
  <c r="L37" i="23" s="1"/>
  <c r="O37" i="23" s="1"/>
  <c r="B37" i="23"/>
  <c r="D37" i="23" s="1"/>
  <c r="G37" i="23" s="1"/>
  <c r="J36" i="23"/>
  <c r="L36" i="23" s="1"/>
  <c r="O36" i="23" s="1"/>
  <c r="B36" i="23"/>
  <c r="D36" i="23" s="1"/>
  <c r="G36" i="23" s="1"/>
  <c r="J35" i="23"/>
  <c r="L35" i="23" s="1"/>
  <c r="O35" i="23" s="1"/>
  <c r="B35" i="23"/>
  <c r="D35" i="23" s="1"/>
  <c r="G35" i="23" s="1"/>
  <c r="J34" i="23"/>
  <c r="L34" i="23" s="1"/>
  <c r="O34" i="23" s="1"/>
  <c r="B34" i="23"/>
  <c r="D34" i="23" s="1"/>
  <c r="G34" i="23" s="1"/>
  <c r="J33" i="23"/>
  <c r="L33" i="23" s="1"/>
  <c r="O33" i="23" s="1"/>
  <c r="B33" i="23"/>
  <c r="D33" i="23" s="1"/>
  <c r="G33" i="23" s="1"/>
  <c r="J32" i="23"/>
  <c r="L32" i="23" s="1"/>
  <c r="O32" i="23" s="1"/>
  <c r="B32" i="23"/>
  <c r="D32" i="23" s="1"/>
  <c r="G32" i="23" s="1"/>
  <c r="J31" i="23"/>
  <c r="L31" i="23" s="1"/>
  <c r="O31" i="23" s="1"/>
  <c r="B31" i="23"/>
  <c r="D31" i="23" s="1"/>
  <c r="G31" i="23" s="1"/>
  <c r="J30" i="23"/>
  <c r="L30" i="23" s="1"/>
  <c r="O30" i="23" s="1"/>
  <c r="B30" i="23"/>
  <c r="D30" i="23" s="1"/>
  <c r="G30" i="23" s="1"/>
  <c r="J29" i="23"/>
  <c r="L29" i="23" s="1"/>
  <c r="O29" i="23" s="1"/>
  <c r="B29" i="23"/>
  <c r="D29" i="23" s="1"/>
  <c r="G29" i="23" s="1"/>
  <c r="J28" i="23"/>
  <c r="L28" i="23" s="1"/>
  <c r="O28" i="23" s="1"/>
  <c r="B28" i="23"/>
  <c r="D28" i="23" s="1"/>
  <c r="G28" i="23" s="1"/>
  <c r="J27" i="23"/>
  <c r="L27" i="23" s="1"/>
  <c r="O27" i="23" s="1"/>
  <c r="B27" i="23"/>
  <c r="F19" i="23"/>
  <c r="E19" i="23"/>
  <c r="C19" i="23"/>
  <c r="B14" i="11" s="1"/>
  <c r="B18" i="23"/>
  <c r="D18" i="23" s="1"/>
  <c r="G18" i="23" s="1"/>
  <c r="B17" i="23"/>
  <c r="D17" i="23" s="1"/>
  <c r="G17" i="23" s="1"/>
  <c r="B16" i="23"/>
  <c r="D16" i="23" s="1"/>
  <c r="G16" i="23" s="1"/>
  <c r="B15" i="23"/>
  <c r="D15" i="23" s="1"/>
  <c r="G15" i="23" s="1"/>
  <c r="B14" i="23"/>
  <c r="D14" i="23" s="1"/>
  <c r="G14" i="23" s="1"/>
  <c r="B13" i="23"/>
  <c r="D13" i="23" s="1"/>
  <c r="G13" i="23" s="1"/>
  <c r="D12" i="23"/>
  <c r="G12" i="23" s="1"/>
  <c r="B12" i="23"/>
  <c r="B11" i="23"/>
  <c r="D11" i="23" s="1"/>
  <c r="G11" i="23" s="1"/>
  <c r="B10" i="23"/>
  <c r="D10" i="23" s="1"/>
  <c r="G10" i="23" s="1"/>
  <c r="B9" i="23"/>
  <c r="D9" i="23" s="1"/>
  <c r="G9" i="23" s="1"/>
  <c r="B8" i="23"/>
  <c r="D8" i="23" s="1"/>
  <c r="G8" i="23" s="1"/>
  <c r="B7" i="23"/>
  <c r="D7" i="23" s="1"/>
  <c r="G7" i="23" s="1"/>
  <c r="B6" i="23"/>
  <c r="N40" i="22"/>
  <c r="M40" i="22"/>
  <c r="K40" i="22"/>
  <c r="E29" i="11" s="1"/>
  <c r="F40" i="22"/>
  <c r="E40" i="22"/>
  <c r="C40" i="22"/>
  <c r="B29" i="11" s="1"/>
  <c r="J39" i="22"/>
  <c r="L39" i="22" s="1"/>
  <c r="O39" i="22" s="1"/>
  <c r="B39" i="22"/>
  <c r="D39" i="22" s="1"/>
  <c r="G39" i="22" s="1"/>
  <c r="J38" i="22"/>
  <c r="L38" i="22" s="1"/>
  <c r="O38" i="22" s="1"/>
  <c r="B38" i="22"/>
  <c r="D38" i="22" s="1"/>
  <c r="G38" i="22" s="1"/>
  <c r="J37" i="22"/>
  <c r="L37" i="22" s="1"/>
  <c r="O37" i="22" s="1"/>
  <c r="B37" i="22"/>
  <c r="D37" i="22" s="1"/>
  <c r="G37" i="22" s="1"/>
  <c r="J36" i="22"/>
  <c r="L36" i="22" s="1"/>
  <c r="O36" i="22" s="1"/>
  <c r="B36" i="22"/>
  <c r="D36" i="22" s="1"/>
  <c r="G36" i="22" s="1"/>
  <c r="J35" i="22"/>
  <c r="L35" i="22" s="1"/>
  <c r="O35" i="22" s="1"/>
  <c r="B35" i="22"/>
  <c r="D35" i="22" s="1"/>
  <c r="G35" i="22" s="1"/>
  <c r="J34" i="22"/>
  <c r="L34" i="22" s="1"/>
  <c r="O34" i="22" s="1"/>
  <c r="B34" i="22"/>
  <c r="D34" i="22" s="1"/>
  <c r="G34" i="22" s="1"/>
  <c r="J33" i="22"/>
  <c r="L33" i="22" s="1"/>
  <c r="O33" i="22" s="1"/>
  <c r="B33" i="22"/>
  <c r="D33" i="22" s="1"/>
  <c r="G33" i="22" s="1"/>
  <c r="J32" i="22"/>
  <c r="L32" i="22" s="1"/>
  <c r="O32" i="22" s="1"/>
  <c r="B32" i="22"/>
  <c r="D32" i="22" s="1"/>
  <c r="G32" i="22" s="1"/>
  <c r="J31" i="22"/>
  <c r="L31" i="22" s="1"/>
  <c r="O31" i="22" s="1"/>
  <c r="B31" i="22"/>
  <c r="D31" i="22" s="1"/>
  <c r="G31" i="22" s="1"/>
  <c r="J30" i="22"/>
  <c r="L30" i="22" s="1"/>
  <c r="O30" i="22" s="1"/>
  <c r="B30" i="22"/>
  <c r="D30" i="22" s="1"/>
  <c r="G30" i="22" s="1"/>
  <c r="J29" i="22"/>
  <c r="L29" i="22" s="1"/>
  <c r="O29" i="22" s="1"/>
  <c r="B29" i="22"/>
  <c r="D29" i="22" s="1"/>
  <c r="G29" i="22" s="1"/>
  <c r="J28" i="22"/>
  <c r="L28" i="22" s="1"/>
  <c r="O28" i="22" s="1"/>
  <c r="B28" i="22"/>
  <c r="D28" i="22" s="1"/>
  <c r="G28" i="22" s="1"/>
  <c r="J27" i="22"/>
  <c r="L27" i="22" s="1"/>
  <c r="O27" i="22" s="1"/>
  <c r="B27" i="22"/>
  <c r="D27" i="22" s="1"/>
  <c r="G27" i="22" s="1"/>
  <c r="F19" i="22"/>
  <c r="E19" i="22"/>
  <c r="C19" i="22"/>
  <c r="B13" i="11" s="1"/>
  <c r="B18" i="22"/>
  <c r="D18" i="22" s="1"/>
  <c r="G18" i="22" s="1"/>
  <c r="B17" i="22"/>
  <c r="D17" i="22" s="1"/>
  <c r="G17" i="22" s="1"/>
  <c r="B16" i="22"/>
  <c r="D16" i="22" s="1"/>
  <c r="G16" i="22" s="1"/>
  <c r="B15" i="22"/>
  <c r="D15" i="22" s="1"/>
  <c r="G15" i="22" s="1"/>
  <c r="B14" i="22"/>
  <c r="D14" i="22" s="1"/>
  <c r="G14" i="22" s="1"/>
  <c r="B13" i="22"/>
  <c r="D13" i="22" s="1"/>
  <c r="G13" i="22" s="1"/>
  <c r="B12" i="22"/>
  <c r="D12" i="22" s="1"/>
  <c r="G12" i="22" s="1"/>
  <c r="B11" i="22"/>
  <c r="D11" i="22" s="1"/>
  <c r="G11" i="22" s="1"/>
  <c r="B10" i="22"/>
  <c r="D10" i="22" s="1"/>
  <c r="G10" i="22" s="1"/>
  <c r="B9" i="22"/>
  <c r="D9" i="22" s="1"/>
  <c r="G9" i="22" s="1"/>
  <c r="B8" i="22"/>
  <c r="D8" i="22" s="1"/>
  <c r="G8" i="22" s="1"/>
  <c r="B7" i="22"/>
  <c r="D7" i="22" s="1"/>
  <c r="G7" i="22" s="1"/>
  <c r="B6" i="22"/>
  <c r="N17" i="18"/>
  <c r="M17" i="18"/>
  <c r="F17" i="18"/>
  <c r="E17" i="18"/>
  <c r="F9" i="18"/>
  <c r="E9" i="18"/>
  <c r="N40" i="21"/>
  <c r="M40" i="21"/>
  <c r="K40" i="21"/>
  <c r="E27" i="11" s="1"/>
  <c r="F40" i="21"/>
  <c r="E40" i="21"/>
  <c r="C40" i="21"/>
  <c r="B27" i="11" s="1"/>
  <c r="J39" i="21"/>
  <c r="L39" i="21" s="1"/>
  <c r="O39" i="21" s="1"/>
  <c r="B39" i="21"/>
  <c r="D39" i="21" s="1"/>
  <c r="G39" i="21" s="1"/>
  <c r="J38" i="21"/>
  <c r="L38" i="21" s="1"/>
  <c r="O38" i="21" s="1"/>
  <c r="B38" i="21"/>
  <c r="D38" i="21" s="1"/>
  <c r="G38" i="21" s="1"/>
  <c r="L37" i="21"/>
  <c r="O37" i="21" s="1"/>
  <c r="J37" i="21"/>
  <c r="B37" i="21"/>
  <c r="D37" i="21" s="1"/>
  <c r="G37" i="21" s="1"/>
  <c r="J36" i="21"/>
  <c r="L36" i="21" s="1"/>
  <c r="O36" i="21" s="1"/>
  <c r="B36" i="21"/>
  <c r="D36" i="21" s="1"/>
  <c r="G36" i="21" s="1"/>
  <c r="J35" i="21"/>
  <c r="L35" i="21" s="1"/>
  <c r="O35" i="21" s="1"/>
  <c r="B35" i="21"/>
  <c r="D35" i="21" s="1"/>
  <c r="G35" i="21" s="1"/>
  <c r="J34" i="21"/>
  <c r="L34" i="21" s="1"/>
  <c r="O34" i="21" s="1"/>
  <c r="B34" i="21"/>
  <c r="D34" i="21" s="1"/>
  <c r="G34" i="21" s="1"/>
  <c r="J33" i="21"/>
  <c r="L33" i="21" s="1"/>
  <c r="O33" i="21" s="1"/>
  <c r="B33" i="21"/>
  <c r="D33" i="21" s="1"/>
  <c r="G33" i="21" s="1"/>
  <c r="J32" i="21"/>
  <c r="L32" i="21" s="1"/>
  <c r="O32" i="21" s="1"/>
  <c r="B32" i="21"/>
  <c r="D32" i="21" s="1"/>
  <c r="G32" i="21" s="1"/>
  <c r="J31" i="21"/>
  <c r="L31" i="21" s="1"/>
  <c r="O31" i="21" s="1"/>
  <c r="B31" i="21"/>
  <c r="D31" i="21" s="1"/>
  <c r="G31" i="21" s="1"/>
  <c r="J30" i="21"/>
  <c r="L30" i="21" s="1"/>
  <c r="O30" i="21" s="1"/>
  <c r="B30" i="21"/>
  <c r="D30" i="21" s="1"/>
  <c r="G30" i="21" s="1"/>
  <c r="J29" i="21"/>
  <c r="L29" i="21" s="1"/>
  <c r="O29" i="21" s="1"/>
  <c r="B29" i="21"/>
  <c r="D29" i="21" s="1"/>
  <c r="G29" i="21" s="1"/>
  <c r="J28" i="21"/>
  <c r="L28" i="21" s="1"/>
  <c r="O28" i="21" s="1"/>
  <c r="B28" i="21"/>
  <c r="D28" i="21" s="1"/>
  <c r="G28" i="21" s="1"/>
  <c r="J27" i="21"/>
  <c r="L27" i="21" s="1"/>
  <c r="O27" i="21" s="1"/>
  <c r="B27" i="21"/>
  <c r="F19" i="21"/>
  <c r="E19" i="21"/>
  <c r="C19" i="21"/>
  <c r="B11" i="11" s="1"/>
  <c r="B18" i="21"/>
  <c r="D18" i="21" s="1"/>
  <c r="G18" i="21" s="1"/>
  <c r="B17" i="21"/>
  <c r="D17" i="21" s="1"/>
  <c r="G17" i="21" s="1"/>
  <c r="B16" i="21"/>
  <c r="D16" i="21" s="1"/>
  <c r="G16" i="21" s="1"/>
  <c r="D15" i="21"/>
  <c r="G15" i="21" s="1"/>
  <c r="B15" i="21"/>
  <c r="B14" i="21"/>
  <c r="D14" i="21" s="1"/>
  <c r="G14" i="21" s="1"/>
  <c r="B13" i="21"/>
  <c r="D13" i="21" s="1"/>
  <c r="G13" i="21" s="1"/>
  <c r="B12" i="21"/>
  <c r="D12" i="21" s="1"/>
  <c r="G12" i="21" s="1"/>
  <c r="B11" i="21"/>
  <c r="D11" i="21" s="1"/>
  <c r="G11" i="21" s="1"/>
  <c r="B10" i="21"/>
  <c r="D10" i="21" s="1"/>
  <c r="G10" i="21" s="1"/>
  <c r="B9" i="21"/>
  <c r="D9" i="21" s="1"/>
  <c r="G9" i="21" s="1"/>
  <c r="D8" i="21"/>
  <c r="G8" i="21" s="1"/>
  <c r="B8" i="21"/>
  <c r="B7" i="21"/>
  <c r="D7" i="21" s="1"/>
  <c r="G7" i="21" s="1"/>
  <c r="B6" i="21"/>
  <c r="N40" i="20"/>
  <c r="M40" i="20"/>
  <c r="K40" i="20"/>
  <c r="E26" i="11" s="1"/>
  <c r="F40" i="20"/>
  <c r="E40" i="20"/>
  <c r="C40" i="20"/>
  <c r="B26" i="11" s="1"/>
  <c r="J39" i="20"/>
  <c r="L39" i="20" s="1"/>
  <c r="O39" i="20" s="1"/>
  <c r="B39" i="20"/>
  <c r="D39" i="20" s="1"/>
  <c r="G39" i="20" s="1"/>
  <c r="J38" i="20"/>
  <c r="L38" i="20" s="1"/>
  <c r="O38" i="20" s="1"/>
  <c r="B38" i="20"/>
  <c r="D38" i="20" s="1"/>
  <c r="G38" i="20" s="1"/>
  <c r="J37" i="20"/>
  <c r="L37" i="20" s="1"/>
  <c r="O37" i="20" s="1"/>
  <c r="B37" i="20"/>
  <c r="D37" i="20" s="1"/>
  <c r="G37" i="20" s="1"/>
  <c r="J36" i="20"/>
  <c r="L36" i="20" s="1"/>
  <c r="O36" i="20" s="1"/>
  <c r="B36" i="20"/>
  <c r="D36" i="20" s="1"/>
  <c r="G36" i="20" s="1"/>
  <c r="J35" i="20"/>
  <c r="L35" i="20" s="1"/>
  <c r="O35" i="20" s="1"/>
  <c r="B35" i="20"/>
  <c r="D35" i="20" s="1"/>
  <c r="G35" i="20" s="1"/>
  <c r="J34" i="20"/>
  <c r="L34" i="20" s="1"/>
  <c r="O34" i="20" s="1"/>
  <c r="B34" i="20"/>
  <c r="D34" i="20" s="1"/>
  <c r="G34" i="20" s="1"/>
  <c r="J33" i="20"/>
  <c r="L33" i="20" s="1"/>
  <c r="O33" i="20" s="1"/>
  <c r="B33" i="20"/>
  <c r="D33" i="20" s="1"/>
  <c r="G33" i="20" s="1"/>
  <c r="J32" i="20"/>
  <c r="L32" i="20" s="1"/>
  <c r="O32" i="20" s="1"/>
  <c r="B32" i="20"/>
  <c r="D32" i="20" s="1"/>
  <c r="G32" i="20" s="1"/>
  <c r="J31" i="20"/>
  <c r="L31" i="20" s="1"/>
  <c r="O31" i="20" s="1"/>
  <c r="B31" i="20"/>
  <c r="D31" i="20" s="1"/>
  <c r="G31" i="20" s="1"/>
  <c r="J30" i="20"/>
  <c r="L30" i="20" s="1"/>
  <c r="O30" i="20" s="1"/>
  <c r="B30" i="20"/>
  <c r="D30" i="20" s="1"/>
  <c r="G30" i="20" s="1"/>
  <c r="J29" i="20"/>
  <c r="L29" i="20" s="1"/>
  <c r="O29" i="20" s="1"/>
  <c r="B29" i="20"/>
  <c r="D29" i="20" s="1"/>
  <c r="G29" i="20" s="1"/>
  <c r="J28" i="20"/>
  <c r="L28" i="20" s="1"/>
  <c r="O28" i="20" s="1"/>
  <c r="B28" i="20"/>
  <c r="D28" i="20" s="1"/>
  <c r="G28" i="20" s="1"/>
  <c r="J27" i="20"/>
  <c r="B27" i="20"/>
  <c r="F19" i="20"/>
  <c r="E19" i="20"/>
  <c r="C19" i="20"/>
  <c r="B10" i="11" s="1"/>
  <c r="B18" i="20"/>
  <c r="D18" i="20" s="1"/>
  <c r="G18" i="20" s="1"/>
  <c r="B17" i="20"/>
  <c r="D17" i="20" s="1"/>
  <c r="G17" i="20" s="1"/>
  <c r="B16" i="20"/>
  <c r="D16" i="20" s="1"/>
  <c r="G16" i="20" s="1"/>
  <c r="B15" i="20"/>
  <c r="D15" i="20" s="1"/>
  <c r="G15" i="20" s="1"/>
  <c r="B14" i="20"/>
  <c r="D14" i="20" s="1"/>
  <c r="G14" i="20" s="1"/>
  <c r="B13" i="20"/>
  <c r="D13" i="20" s="1"/>
  <c r="G13" i="20" s="1"/>
  <c r="B12" i="20"/>
  <c r="D12" i="20" s="1"/>
  <c r="G12" i="20" s="1"/>
  <c r="B11" i="20"/>
  <c r="D11" i="20" s="1"/>
  <c r="G11" i="20" s="1"/>
  <c r="B10" i="20"/>
  <c r="D10" i="20" s="1"/>
  <c r="G10" i="20" s="1"/>
  <c r="B9" i="20"/>
  <c r="D9" i="20" s="1"/>
  <c r="G9" i="20" s="1"/>
  <c r="B8" i="20"/>
  <c r="D8" i="20" s="1"/>
  <c r="G8" i="20" s="1"/>
  <c r="B7" i="20"/>
  <c r="D7" i="20" s="1"/>
  <c r="G7" i="20" s="1"/>
  <c r="B6" i="20"/>
  <c r="J31" i="14"/>
  <c r="J30" i="14"/>
  <c r="J32" i="14"/>
  <c r="J29" i="14"/>
  <c r="L29" i="14" s="1"/>
  <c r="O29" i="14" s="1"/>
  <c r="J28" i="14"/>
  <c r="L28" i="14" s="1"/>
  <c r="O28" i="14" s="1"/>
  <c r="B31" i="14"/>
  <c r="B30" i="14"/>
  <c r="B29" i="14"/>
  <c r="D29" i="14" s="1"/>
  <c r="G29" i="14" s="1"/>
  <c r="B32" i="14"/>
  <c r="B28" i="14"/>
  <c r="D28" i="14" s="1"/>
  <c r="G28" i="14" s="1"/>
  <c r="B11" i="14"/>
  <c r="D11" i="14" s="1"/>
  <c r="G11" i="14" s="1"/>
  <c r="B10" i="14"/>
  <c r="B9" i="14"/>
  <c r="D9" i="14" s="1"/>
  <c r="G9" i="14" s="1"/>
  <c r="J40" i="29" l="1"/>
  <c r="B40" i="21"/>
  <c r="B19" i="20"/>
  <c r="B19" i="22"/>
  <c r="J40" i="21"/>
  <c r="J40" i="23"/>
  <c r="J40" i="26"/>
  <c r="L27" i="29"/>
  <c r="O27" i="29" s="1"/>
  <c r="O40" i="29" s="1"/>
  <c r="F36" i="11" s="1"/>
  <c r="J40" i="20"/>
  <c r="J40" i="24"/>
  <c r="J40" i="27"/>
  <c r="J40" i="28"/>
  <c r="L27" i="20"/>
  <c r="O27" i="20" s="1"/>
  <c r="O40" i="20" s="1"/>
  <c r="F26" i="11" s="1"/>
  <c r="J40" i="22"/>
  <c r="L27" i="24"/>
  <c r="O27" i="24" s="1"/>
  <c r="O40" i="24" s="1"/>
  <c r="F31" i="11" s="1"/>
  <c r="L27" i="27"/>
  <c r="O27" i="27" s="1"/>
  <c r="O40" i="27" s="1"/>
  <c r="F34" i="11" s="1"/>
  <c r="L27" i="28"/>
  <c r="O27" i="28" s="1"/>
  <c r="O40" i="28" s="1"/>
  <c r="F35" i="11" s="1"/>
  <c r="B40" i="20"/>
  <c r="B40" i="23"/>
  <c r="B40" i="24"/>
  <c r="B40" i="26"/>
  <c r="B40" i="28"/>
  <c r="B40" i="27"/>
  <c r="B40" i="29"/>
  <c r="B19" i="26"/>
  <c r="B19" i="29"/>
  <c r="B19" i="21"/>
  <c r="B19" i="23"/>
  <c r="B19" i="24"/>
  <c r="B19" i="27"/>
  <c r="B19" i="28"/>
  <c r="B40" i="25"/>
  <c r="J40" i="25"/>
  <c r="B19" i="25"/>
  <c r="L27" i="25"/>
  <c r="O27" i="25" s="1"/>
  <c r="O40" i="25" s="1"/>
  <c r="F32" i="11" s="1"/>
  <c r="D6" i="29"/>
  <c r="G6" i="29" s="1"/>
  <c r="G19" i="29" s="1"/>
  <c r="C20" i="11" s="1"/>
  <c r="D27" i="29"/>
  <c r="G27" i="29" s="1"/>
  <c r="G40" i="29" s="1"/>
  <c r="C36" i="11" s="1"/>
  <c r="D6" i="28"/>
  <c r="G6" i="28" s="1"/>
  <c r="G19" i="28" s="1"/>
  <c r="C19" i="11" s="1"/>
  <c r="D27" i="28"/>
  <c r="G27" i="28" s="1"/>
  <c r="G40" i="28" s="1"/>
  <c r="C35" i="11" s="1"/>
  <c r="D6" i="27"/>
  <c r="G6" i="27" s="1"/>
  <c r="G19" i="27" s="1"/>
  <c r="C18" i="11" s="1"/>
  <c r="D27" i="27"/>
  <c r="G27" i="27" s="1"/>
  <c r="G40" i="27" s="1"/>
  <c r="C34" i="11" s="1"/>
  <c r="O40" i="26"/>
  <c r="F33" i="11" s="1"/>
  <c r="D6" i="26"/>
  <c r="G6" i="26" s="1"/>
  <c r="G19" i="26" s="1"/>
  <c r="C17" i="11" s="1"/>
  <c r="D27" i="26"/>
  <c r="G27" i="26" s="1"/>
  <c r="G40" i="26" s="1"/>
  <c r="C33" i="11" s="1"/>
  <c r="D6" i="25"/>
  <c r="G6" i="25" s="1"/>
  <c r="G19" i="25" s="1"/>
  <c r="C16" i="11" s="1"/>
  <c r="D27" i="25"/>
  <c r="G27" i="25" s="1"/>
  <c r="G40" i="25" s="1"/>
  <c r="C32" i="11" s="1"/>
  <c r="D6" i="24"/>
  <c r="G6" i="24" s="1"/>
  <c r="G19" i="24" s="1"/>
  <c r="C15" i="11" s="1"/>
  <c r="D27" i="24"/>
  <c r="G27" i="24" s="1"/>
  <c r="G40" i="24" s="1"/>
  <c r="C31" i="11" s="1"/>
  <c r="O40" i="23"/>
  <c r="F30" i="11" s="1"/>
  <c r="D6" i="23"/>
  <c r="G6" i="23" s="1"/>
  <c r="G19" i="23" s="1"/>
  <c r="C14" i="11" s="1"/>
  <c r="D27" i="23"/>
  <c r="G27" i="23" s="1"/>
  <c r="G40" i="23" s="1"/>
  <c r="C30" i="11" s="1"/>
  <c r="G40" i="22"/>
  <c r="C29" i="11" s="1"/>
  <c r="O40" i="22"/>
  <c r="F29" i="11" s="1"/>
  <c r="D6" i="22"/>
  <c r="G6" i="22" s="1"/>
  <c r="G19" i="22" s="1"/>
  <c r="C13" i="11" s="1"/>
  <c r="B40" i="22"/>
  <c r="O40" i="21"/>
  <c r="F27" i="11" s="1"/>
  <c r="D27" i="21"/>
  <c r="G27" i="21" s="1"/>
  <c r="G40" i="21" s="1"/>
  <c r="C27" i="11" s="1"/>
  <c r="D6" i="21"/>
  <c r="G6" i="21" s="1"/>
  <c r="G19" i="21" s="1"/>
  <c r="C11" i="11" s="1"/>
  <c r="D6" i="20"/>
  <c r="G6" i="20" s="1"/>
  <c r="G19" i="20" s="1"/>
  <c r="C10" i="11" s="1"/>
  <c r="D27" i="20"/>
  <c r="G27" i="20" s="1"/>
  <c r="G40" i="20" s="1"/>
  <c r="C26" i="11" s="1"/>
  <c r="D13" i="13" l="1"/>
  <c r="B8" i="18" l="1"/>
  <c r="B7" i="18"/>
  <c r="B6" i="18"/>
  <c r="D6" i="18" s="1"/>
  <c r="G6" i="18" s="1"/>
  <c r="J14" i="18"/>
  <c r="L14" i="18" s="1"/>
  <c r="O14" i="18" s="1"/>
  <c r="J15" i="18"/>
  <c r="L15" i="18" s="1"/>
  <c r="O15" i="18" s="1"/>
  <c r="J16" i="18"/>
  <c r="L16" i="18" s="1"/>
  <c r="O16" i="18" s="1"/>
  <c r="B14" i="18"/>
  <c r="D14" i="18" s="1"/>
  <c r="G14" i="18" s="1"/>
  <c r="B15" i="18"/>
  <c r="D15" i="18" s="1"/>
  <c r="G15" i="18" s="1"/>
  <c r="B16" i="18"/>
  <c r="D16" i="18" s="1"/>
  <c r="G16" i="18" s="1"/>
  <c r="A4" i="13"/>
  <c r="C9" i="18"/>
  <c r="B12" i="11" s="1"/>
  <c r="C17" i="18"/>
  <c r="B28" i="11" s="1"/>
  <c r="K17" i="18"/>
  <c r="E28" i="11" s="1"/>
  <c r="J39" i="14"/>
  <c r="J38" i="14"/>
  <c r="J37" i="14"/>
  <c r="J36" i="14"/>
  <c r="J35" i="14"/>
  <c r="J34" i="14"/>
  <c r="J33" i="14"/>
  <c r="J27" i="14"/>
  <c r="K40" i="14"/>
  <c r="E25" i="11" s="1"/>
  <c r="B39" i="14"/>
  <c r="B38" i="14"/>
  <c r="B37" i="14"/>
  <c r="B36" i="14"/>
  <c r="B35" i="14"/>
  <c r="B34" i="14"/>
  <c r="B33" i="14"/>
  <c r="D33" i="14" s="1"/>
  <c r="B27" i="14"/>
  <c r="D27" i="14" s="1"/>
  <c r="C40" i="14"/>
  <c r="B25" i="11" s="1"/>
  <c r="B18" i="14"/>
  <c r="B17" i="14"/>
  <c r="B16" i="14"/>
  <c r="D16" i="14" s="1"/>
  <c r="B15" i="14"/>
  <c r="D15" i="14" s="1"/>
  <c r="B14" i="14"/>
  <c r="B13" i="14"/>
  <c r="B12" i="14"/>
  <c r="B8" i="14"/>
  <c r="B7" i="14"/>
  <c r="B6" i="14"/>
  <c r="D6" i="14" s="1"/>
  <c r="C19" i="14"/>
  <c r="B9" i="11" s="1"/>
  <c r="N40" i="14"/>
  <c r="A5" i="11"/>
  <c r="M40" i="14"/>
  <c r="F40" i="14"/>
  <c r="E40" i="14"/>
  <c r="F19" i="14"/>
  <c r="E19" i="14"/>
  <c r="B22" i="10"/>
  <c r="F22" i="10"/>
  <c r="D22" i="10"/>
  <c r="O17" i="18" l="1"/>
  <c r="F28" i="11" s="1"/>
  <c r="A1" i="21"/>
  <c r="A1" i="26"/>
  <c r="A1" i="25"/>
  <c r="A1" i="29"/>
  <c r="A1" i="24"/>
  <c r="A1" i="22"/>
  <c r="A1" i="28"/>
  <c r="A1" i="23"/>
  <c r="A1" i="27"/>
  <c r="A1" i="20"/>
  <c r="G17" i="18"/>
  <c r="C28" i="11" s="1"/>
  <c r="D10" i="14"/>
  <c r="G10" i="14" s="1"/>
  <c r="D32" i="14"/>
  <c r="G32" i="14" s="1"/>
  <c r="L32" i="14"/>
  <c r="O32" i="14" s="1"/>
  <c r="D7" i="14"/>
  <c r="G7" i="14" s="1"/>
  <c r="D13" i="14"/>
  <c r="G13" i="14" s="1"/>
  <c r="D17" i="14"/>
  <c r="G17" i="14" s="1"/>
  <c r="D30" i="14"/>
  <c r="G30" i="14" s="1"/>
  <c r="D34" i="14"/>
  <c r="G34" i="14" s="1"/>
  <c r="D38" i="14"/>
  <c r="G38" i="14" s="1"/>
  <c r="L30" i="14"/>
  <c r="O30" i="14" s="1"/>
  <c r="L34" i="14"/>
  <c r="O34" i="14" s="1"/>
  <c r="L38" i="14"/>
  <c r="O38" i="14" s="1"/>
  <c r="D36" i="14"/>
  <c r="G36" i="14" s="1"/>
  <c r="L36" i="14"/>
  <c r="O36" i="14" s="1"/>
  <c r="J40" i="14"/>
  <c r="B19" i="14"/>
  <c r="B40" i="14"/>
  <c r="D8" i="14"/>
  <c r="G8" i="14" s="1"/>
  <c r="D14" i="14"/>
  <c r="G14" i="14" s="1"/>
  <c r="D18" i="14"/>
  <c r="G18" i="14" s="1"/>
  <c r="D31" i="14"/>
  <c r="G31" i="14" s="1"/>
  <c r="D35" i="14"/>
  <c r="G35" i="14" s="1"/>
  <c r="D39" i="14"/>
  <c r="G39" i="14" s="1"/>
  <c r="L31" i="14"/>
  <c r="O31" i="14" s="1"/>
  <c r="L35" i="14"/>
  <c r="O35" i="14" s="1"/>
  <c r="L39" i="14"/>
  <c r="O39" i="14" s="1"/>
  <c r="A1" i="14"/>
  <c r="G6" i="14"/>
  <c r="D12" i="14"/>
  <c r="G12" i="14" s="1"/>
  <c r="G16" i="14"/>
  <c r="G27" i="14"/>
  <c r="G33" i="14"/>
  <c r="D37" i="14"/>
  <c r="G37" i="14" s="1"/>
  <c r="L27" i="14"/>
  <c r="O27" i="14" s="1"/>
  <c r="L33" i="14"/>
  <c r="O33" i="14" s="1"/>
  <c r="L37" i="14"/>
  <c r="O37" i="14" s="1"/>
  <c r="D8" i="18"/>
  <c r="D7" i="18"/>
  <c r="G15" i="14"/>
  <c r="B9" i="18"/>
  <c r="J17" i="18"/>
  <c r="A1" i="18"/>
  <c r="B17" i="18"/>
  <c r="G8" i="18" l="1"/>
  <c r="G7" i="18"/>
  <c r="G9" i="18" s="1"/>
  <c r="C12" i="11" s="1"/>
  <c r="G19" i="14"/>
  <c r="C9" i="11" s="1"/>
  <c r="G40" i="14"/>
  <c r="C25" i="11" s="1"/>
  <c r="O40" i="14"/>
  <c r="F25" i="11" s="1"/>
</calcChain>
</file>

<file path=xl/sharedStrings.xml><?xml version="1.0" encoding="utf-8"?>
<sst xmlns="http://schemas.openxmlformats.org/spreadsheetml/2006/main" count="950" uniqueCount="150">
  <si>
    <t>Form Approved</t>
  </si>
  <si>
    <t>OMB NO: 0920-1365</t>
  </si>
  <si>
    <t>Exp. Date: 7/31/2025 Public reporting burden of this collection of information is estimated at 5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CDC/Information Collection Review Office, 1600 Clifton Road, NE, MS D-74, Atlanta, GA 30333; Attn: PRA (0920-1365).</t>
  </si>
  <si>
    <t xml:space="preserve">This spreadsheet is to be used for the calculation and submission of the hospitalization related Injury Indicator Rates for 2022.  </t>
  </si>
  <si>
    <t>Please keep the following items in mind as you complete the spreadsheets.</t>
  </si>
  <si>
    <t>-         The spreadsheet should be completed after individual indicator case counts have been determined using the methodology specified in the accompanying manual.</t>
  </si>
  <si>
    <t xml:space="preserve"> </t>
  </si>
  <si>
    <t>-         Only cells outlined in red will accept data input.  Information copied on subsequent pages does not appear</t>
  </si>
  <si>
    <t xml:space="preserve">          in a red box.  To update information in these cells, you must return to the original red-outlined cell.</t>
  </si>
  <si>
    <t xml:space="preserve">-         Please answer all the questions on the background information sheets.  </t>
  </si>
  <si>
    <t xml:space="preserve">-         Please do not insert lines into the spreadsheet pages.  Additional information may be highlighted in footnotes. </t>
  </si>
  <si>
    <t>-         All case count cells should be populated.</t>
  </si>
  <si>
    <t xml:space="preserve">o       Small case counts (&lt;5) will be suppressed at CDC.  </t>
  </si>
  <si>
    <t xml:space="preserve">o       Age-adjusted rates, while calculated on this spreadsheet, will not be presented for categories with fewer than 20 cases total.   </t>
  </si>
  <si>
    <t xml:space="preserve">-         Rates will not auto-calculate until the population data has been entered. The default rate of 0 will be replaced when data is input. </t>
  </si>
  <si>
    <t xml:space="preserve">-         The spreadsheet file should be renamed inserting the appropriate state postal abbreviation into the file name in place of the 'CC'.  </t>
  </si>
  <si>
    <t xml:space="preserve">           If more than one submission is required, then the 01 should be updated to reflect submission number.   </t>
  </si>
  <si>
    <t xml:space="preserve">               </t>
  </si>
  <si>
    <t>State Injury Indicators</t>
  </si>
  <si>
    <t>State Population Data</t>
  </si>
  <si>
    <t>State:</t>
  </si>
  <si>
    <t xml:space="preserve">2022 State Population </t>
  </si>
  <si>
    <t>Age</t>
  </si>
  <si>
    <t>Both sexes</t>
  </si>
  <si>
    <t>Males</t>
  </si>
  <si>
    <t>Females</t>
  </si>
  <si>
    <t>&lt;1 year</t>
  </si>
  <si>
    <t>1-4 years</t>
  </si>
  <si>
    <t>5-9 years</t>
  </si>
  <si>
    <t>10-14 years</t>
  </si>
  <si>
    <t>15-19 years</t>
  </si>
  <si>
    <t>20-24 years</t>
  </si>
  <si>
    <t>25-34 years</t>
  </si>
  <si>
    <t>35-44 years</t>
  </si>
  <si>
    <t>45-54 years</t>
  </si>
  <si>
    <t>55-64 years</t>
  </si>
  <si>
    <t>65-74 years</t>
  </si>
  <si>
    <t>75-84 years</t>
  </si>
  <si>
    <t>85+ years</t>
  </si>
  <si>
    <t>TOTAL</t>
  </si>
  <si>
    <t xml:space="preserve">Population Data Source </t>
  </si>
  <si>
    <t xml:space="preserve">Please answer the following questions by putting an "x" to the right of the data source you used. </t>
  </si>
  <si>
    <t>Source</t>
  </si>
  <si>
    <t>YES</t>
  </si>
  <si>
    <t>State Demographic Center</t>
  </si>
  <si>
    <t>US Census Bureau</t>
  </si>
  <si>
    <t>Other (please specify)</t>
  </si>
  <si>
    <t>Footnote - if you want to add information</t>
  </si>
  <si>
    <t>Hospital Discharge Data (HDD)</t>
  </si>
  <si>
    <t xml:space="preserve">The answers to the following questions will be used to better understand the completeness and comparability of state </t>
  </si>
  <si>
    <r>
      <t xml:space="preserve">hospital discharge data sets.   </t>
    </r>
    <r>
      <rPr>
        <b/>
        <i/>
        <sz val="10"/>
        <rFont val="Arial"/>
        <family val="2"/>
      </rPr>
      <t xml:space="preserve">Please complete all questions, including the Footnote for Credit. </t>
    </r>
  </si>
  <si>
    <t>Number of hospital discharges with an injury primary diagnosis (Table 2 in "State Injury Indicators: Instructions for Preparing 2022 Data")</t>
  </si>
  <si>
    <t>This is the total number of cases in the injury subset</t>
  </si>
  <si>
    <r>
      <t xml:space="preserve">Number of discharges that have </t>
    </r>
    <r>
      <rPr>
        <sz val="10"/>
        <color theme="1"/>
        <rFont val="Arial"/>
        <family val="2"/>
      </rPr>
      <t>an injury primary diagnosis AND</t>
    </r>
    <r>
      <rPr>
        <sz val="10"/>
        <rFont val="Arial"/>
        <family val="2"/>
      </rPr>
      <t xml:space="preserve"> a code that contains external cause of injury information (Table 3 in "State Injury Indicators: Instructions for Preparing 2022 Data")</t>
    </r>
  </si>
  <si>
    <t>Percentage of HDD injury hospitalizations with external-cause-of-injury coding</t>
  </si>
  <si>
    <t>Factors Affecting Representativeness of State Hospital Discharge Data Sets for Injury Surveillance</t>
  </si>
  <si>
    <t xml:space="preserve">Please answer the following questions by putting an "x" in the appropriate column. </t>
  </si>
  <si>
    <t>QUESTION</t>
  </si>
  <si>
    <t>NO</t>
  </si>
  <si>
    <t xml:space="preserve">Do you estimate that all required </t>
  </si>
  <si>
    <t>hospitals are participating in the</t>
  </si>
  <si>
    <t>system?</t>
  </si>
  <si>
    <t xml:space="preserve">Are sufficient numbers of your state's residents </t>
  </si>
  <si>
    <t>hospitalized in neighboring states (cross-border</t>
  </si>
  <si>
    <t xml:space="preserve">hospitalization) such that it affects your injury rates? </t>
  </si>
  <si>
    <t xml:space="preserve">Did you include re-admissions </t>
  </si>
  <si>
    <t>and transfers?</t>
  </si>
  <si>
    <t xml:space="preserve">Do you receive data on state residents </t>
  </si>
  <si>
    <t xml:space="preserve">hospitalized in other states? (If yes, </t>
  </si>
  <si>
    <t>please include them in your data.)</t>
  </si>
  <si>
    <t xml:space="preserve">Did use the test dataset to check your </t>
  </si>
  <si>
    <t xml:space="preserve">programming code? (This is not required. </t>
  </si>
  <si>
    <t>We are just tracking usage of the tool.)</t>
  </si>
  <si>
    <t>If so, what did you find useful and/or how would you improve it?</t>
  </si>
  <si>
    <t>Footnote for Credit</t>
  </si>
  <si>
    <t>Individuals to be Credited (please list all names and include degrees):</t>
  </si>
  <si>
    <t>Nonfatal Hospitalizations for All Injuries--Overall</t>
  </si>
  <si>
    <t>State population</t>
  </si>
  <si>
    <t>Number of hospitalizations</t>
  </si>
  <si>
    <t>Rate</t>
  </si>
  <si>
    <t>2000 population</t>
  </si>
  <si>
    <t>Weight</t>
  </si>
  <si>
    <t>Adjusted rate</t>
  </si>
  <si>
    <t>Note: Box G19 will be the age-adjusted rate (per 100,000) for the given indicator</t>
  </si>
  <si>
    <t>Nonfatal Hospitalizations for All Injuries--Males</t>
  </si>
  <si>
    <t>Nonfatal Hospitalizations for All Injuries--Females</t>
  </si>
  <si>
    <t>Note: Box G40 will be the age-adjusted rate (per 100,000) for the given indicator</t>
  </si>
  <si>
    <t>Note: Box O40 will be the age-adjusted rate (per 100,000) for the given indicator</t>
  </si>
  <si>
    <t xml:space="preserve">Nonfatal Drowning-related Hospitalizations </t>
  </si>
  <si>
    <t>Nonfatal Drowning-related Hospitalizations--Overall</t>
  </si>
  <si>
    <t>Nonfatal Drowning-related Hospitalizations--Males</t>
  </si>
  <si>
    <t>Nonfatal Drowning-related Hospitalizations--Females</t>
  </si>
  <si>
    <t>Nonfatal Unintentional Fall-related Hospitalizations</t>
  </si>
  <si>
    <t>Nonfatal Unintentional Fall-related Hospitalizations--Overall</t>
  </si>
  <si>
    <t>Nonfatal Unintentional Fall-related Hospitalizations--Males</t>
  </si>
  <si>
    <t>Nonfatal Unintentional Fall-related Hospitalizations--Females</t>
  </si>
  <si>
    <t>Nonfatal Fall-related Hip Fracture Hospitalizations in Persons Aged 65 Years and Older</t>
  </si>
  <si>
    <t>Nonfatal Fall-related Hip Fracture Hospitalizations in Persons Aged 65 Years and Older--Overall</t>
  </si>
  <si>
    <t>Rate per 100,000</t>
  </si>
  <si>
    <t>65-74</t>
  </si>
  <si>
    <t>75-84</t>
  </si>
  <si>
    <t>85+</t>
  </si>
  <si>
    <t>total</t>
  </si>
  <si>
    <t>Nonfatal Fall-related Hip Fracture Hospitalizations in Persons Aged 65 Years and Older--Males</t>
  </si>
  <si>
    <t>Nonfatal Fall-related Hip Fracture Hospitalizations in Persons Aged 65 Years and Older--Females</t>
  </si>
  <si>
    <t>Nonfatal Unintentional Fire-related Injury Hospitalizations</t>
  </si>
  <si>
    <t>Nonfatal Unintentional Fire-related Injury Hospitalizations--Overall</t>
  </si>
  <si>
    <t>Nonfatal Unintentional Fire-related Injury Hospitalizations--Males</t>
  </si>
  <si>
    <t>Nonfatal Unintentional Fire-related Injury Hospitalizations--Females</t>
  </si>
  <si>
    <t>Nonfatal Firearm-related Hospitalizations</t>
  </si>
  <si>
    <t>Nonfatal Firearm-related Hospitalizations--Overall</t>
  </si>
  <si>
    <t>Nonfatal Firearm-related Hospitalizations--Males</t>
  </si>
  <si>
    <t>Nonfatal Firearm-related Hospitalizations--Females</t>
  </si>
  <si>
    <t>Nonfatal Assault-related Hospitalizations</t>
  </si>
  <si>
    <t>Nonfatal Assault-related Hospitalizations--Overall</t>
  </si>
  <si>
    <t>Nonfatal Assault-related Hospitalizations--Males</t>
  </si>
  <si>
    <t>Nonfatal Assault-related Hospitalizations--Females</t>
  </si>
  <si>
    <t>Nonfatal Unintentional Motor Vehicle Traffic-related (MVT) Hospitalizations</t>
  </si>
  <si>
    <t>Nonfatal Unintentional Motor Vehicle Traffic-related (MVT) Hospitalizations--Overall</t>
  </si>
  <si>
    <t>Nonfatal Unintentional Motor Vehicle Traffic-related (MVT) Hospitalizations--Males</t>
  </si>
  <si>
    <t>Nonfatal Unintentional Motor Vehicle Traffic-related (MVT) Hospitalizations--Females</t>
  </si>
  <si>
    <t>Nonfatal Nondrug Poisoning Hospitalizations</t>
  </si>
  <si>
    <t>Nonfatal Nondrug Poisoning Hospitalizations--Overall</t>
  </si>
  <si>
    <t>Nonfatal Nondrug Poisoning Hospitalizations--Males</t>
  </si>
  <si>
    <t>Nonfatal Nondrug Poisoning Hospitalizations--Females</t>
  </si>
  <si>
    <t>Nonfatal Intentional Self-Harm Hospitalizations</t>
  </si>
  <si>
    <t>Nonfatal Intentional Self-Harm Hospitalizations--Overall</t>
  </si>
  <si>
    <t>Nonfatal Intentional Self-Harm Hospitalizations--Males</t>
  </si>
  <si>
    <t>Nonfatal Intentional Self-Harm Hospitalizations--Females</t>
  </si>
  <si>
    <t>Nonfatal Traumatic Brain Injury (TBI) Hospitalizations--Proposed Case Definition</t>
  </si>
  <si>
    <t>Nonfatal Traumatic Brain Injury (TBI) Hospitalizations--Proposed Case Definition--Overall</t>
  </si>
  <si>
    <t>Nonfatal Traumatic Brain Injury (TBI) Hospitalizations--Proposed Case Definition--Males</t>
  </si>
  <si>
    <t>Nonfatal Traumatic Brain Injury (TBI) Hospitalizations--Proposed Case Definition--Females</t>
  </si>
  <si>
    <t>Nonfatal Traumatic Brain Injury (TBI) Hospitalizations--S09.90 as Only TBI Code</t>
  </si>
  <si>
    <t>Nonfatal Traumatic Brain Injury (TBI) Hospitalizations--S09.90 as Only TBI Code--Overall</t>
  </si>
  <si>
    <t>Nonfatal Traumatic Brain Injury (TBI) Hospitalizations--S09.90 as Only TBI Code--Males</t>
  </si>
  <si>
    <t>Nonfatal Traumatic Brain Injury (TBI) Hospitalizations--S09.90 as Only TBI Code--Females</t>
  </si>
  <si>
    <t>State Injury Indicators-2022</t>
  </si>
  <si>
    <t>Overall Data</t>
  </si>
  <si>
    <t>Indicator</t>
  </si>
  <si>
    <t xml:space="preserve">Number </t>
  </si>
  <si>
    <t>Age Adjusted Rate</t>
  </si>
  <si>
    <t>Nonfatal Hospitalizations for All Injuries</t>
  </si>
  <si>
    <t>Nonfatal Fall-related Hip Fracture Hospitalizations in 65+</t>
  </si>
  <si>
    <t>Nonfatal Unintentional Motor Vehicle Traffic-related Hospitalizations</t>
  </si>
  <si>
    <t>TBI Hospitalizations--Proposed Case Definition</t>
  </si>
  <si>
    <t>TBI Hospitalizations--S09.90 as Only TBI Code</t>
  </si>
  <si>
    <t>Sex-Specific Data</t>
  </si>
  <si>
    <t>Male</t>
  </si>
  <si>
    <t>Female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</si>
</sst>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Red]#,##0"/>
  </numFmts>
  <fonts count="17">
    <font>
      <sz val="10"/>
      <name val="Arial"/>
    </font>
    <font>
      <sz val="10"/>
      <name val="Arial"/>
      <family val="2"/>
    </font>
    <font>
      <b/>
      <sz val="10"/>
      <name val="Arial"/>
      <family val="2"/>
    </font>
    <font>
      <b/>
      <sz val="10"/>
      <color indexed="10"/>
      <name val="Arial"/>
      <family val="2"/>
    </font>
    <font>
      <sz val="10"/>
      <color indexed="12"/>
      <name val="Arial"/>
      <family val="2"/>
    </font>
    <font>
      <b/>
      <sz val="10"/>
      <color indexed="12"/>
      <name val="Arial"/>
      <family val="2"/>
    </font>
    <font>
      <i/>
      <sz val="10"/>
      <name val="Arial"/>
      <family val="2"/>
    </font>
    <font>
      <i/>
      <sz val="10"/>
      <color indexed="14"/>
      <name val="Arial"/>
      <family val="2"/>
    </font>
    <font>
      <sz val="12"/>
      <name val="Arial"/>
      <family val="2"/>
    </font>
    <font>
      <sz val="8"/>
      <name val="Arial"/>
      <family val="2"/>
    </font>
    <font>
      <b/>
      <sz val="9"/>
      <name val="Arial"/>
      <family val="2"/>
    </font>
    <font>
      <b/>
      <i/>
      <sz val="10"/>
      <name val="Arial"/>
      <family val="2"/>
    </font>
    <font>
      <b/>
      <sz val="10"/>
      <color theme="1"/>
      <name val="Arial"/>
      <family val="2"/>
    </font>
    <font>
      <b/>
      <sz val="10"/>
      <color rgb="FF0000FF"/>
      <name val="Arial"/>
      <family val="2"/>
    </font>
    <font>
      <sz val="10"/>
      <color rgb="FF0000FF"/>
      <name val="Arial"/>
      <family val="2"/>
    </font>
    <font>
      <sz val="10"/>
      <color theme="1"/>
      <name val="Arial"/>
      <family val="2"/>
    </font>
    <font>
      <sz val="12"/>
      <color rgb="FF000000"/>
      <name val="Calibri"/>
      <charset val="1"/>
    </font>
  </fonts>
  <fills count="4">
    <fill>
      <patternFill patternType="none"/>
    </fill>
    <fill>
      <patternFill patternType="gray125"/>
    </fill>
    <fill>
      <patternFill patternType="solid">
        <fgColor indexed="13"/>
        <bgColor indexed="64"/>
      </patternFill>
    </fill>
    <fill>
      <patternFill patternType="solid">
        <fgColor rgb="FFFFFFFF"/>
        <bgColor indexed="64"/>
      </patternFill>
    </fill>
  </fills>
  <borders count="26">
    <border>
      <left/>
      <right/>
      <top/>
      <bottom/>
      <diagonal/>
    </border>
    <border>
      <left style="thin">
        <color indexed="10"/>
      </left>
      <right style="thin">
        <color indexed="10"/>
      </right>
      <top style="thin">
        <color indexed="10"/>
      </top>
      <bottom style="thin">
        <color indexed="10"/>
      </bottom>
      <diagonal/>
    </border>
    <border>
      <left style="thin">
        <color indexed="10"/>
      </left>
      <right/>
      <top/>
      <bottom/>
      <diagonal/>
    </border>
    <border>
      <left style="thin">
        <color indexed="10"/>
      </left>
      <right/>
      <top style="thin">
        <color indexed="10"/>
      </top>
      <bottom style="thin">
        <color indexed="10"/>
      </bottom>
      <diagonal/>
    </border>
    <border>
      <left/>
      <right/>
      <top/>
      <bottom style="thin">
        <color indexed="10"/>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right style="thin">
        <color indexed="10"/>
      </right>
      <top/>
      <bottom/>
      <diagonal/>
    </border>
    <border>
      <left style="thin">
        <color indexed="10"/>
      </left>
      <right/>
      <top/>
      <bottom style="thin">
        <color indexed="10"/>
      </bottom>
      <diagonal/>
    </border>
    <border>
      <left/>
      <right style="thin">
        <color indexed="10"/>
      </right>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rgb="FF0000FF"/>
      </left>
      <right style="medium">
        <color rgb="FF0000FF"/>
      </right>
      <top style="medium">
        <color rgb="FF0000FF"/>
      </top>
      <bottom style="medium">
        <color rgb="FF0000FF"/>
      </bottom>
      <diagonal/>
    </border>
    <border>
      <left style="thin">
        <color rgb="FFFF0000"/>
      </left>
      <right style="thin">
        <color rgb="FFFF0000"/>
      </right>
      <top style="thin">
        <color rgb="FFFF0000"/>
      </top>
      <bottom style="thin">
        <color rgb="FFFF0000"/>
      </bottom>
      <diagonal/>
    </border>
    <border>
      <left style="thin">
        <color rgb="FFFF0000"/>
      </left>
      <right/>
      <top/>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2">
    <xf numFmtId="0" fontId="0" fillId="0" borderId="0"/>
    <xf numFmtId="9" fontId="1" fillId="0" borderId="0" applyFont="0" applyFill="0" applyBorder="0" applyAlignment="0" applyProtection="0"/>
  </cellStyleXfs>
  <cellXfs count="128">
    <xf numFmtId="0" fontId="0" fillId="0" borderId="0" xfId="0"/>
    <xf numFmtId="0" fontId="0" fillId="0" borderId="1" xfId="0" applyFill="1" applyBorder="1" applyProtection="1">
      <protection locked="0"/>
    </xf>
    <xf numFmtId="0" fontId="0" fillId="0" borderId="0" xfId="0" applyProtection="1"/>
    <xf numFmtId="0" fontId="2" fillId="0" borderId="0" xfId="0" applyFont="1" applyProtection="1"/>
    <xf numFmtId="0" fontId="3" fillId="0" borderId="0" xfId="0" applyFont="1" applyProtection="1"/>
    <xf numFmtId="0" fontId="2" fillId="0" borderId="0" xfId="0" applyFont="1" applyAlignment="1" applyProtection="1">
      <alignment wrapText="1"/>
    </xf>
    <xf numFmtId="1" fontId="0" fillId="0" borderId="0" xfId="0" applyNumberFormat="1" applyProtection="1"/>
    <xf numFmtId="3" fontId="0" fillId="0" borderId="0" xfId="0" applyNumberFormat="1" applyProtection="1"/>
    <xf numFmtId="16" fontId="0" fillId="0" borderId="0" xfId="0" applyNumberFormat="1" applyProtection="1"/>
    <xf numFmtId="0" fontId="8" fillId="0" borderId="0" xfId="0" applyFont="1"/>
    <xf numFmtId="0" fontId="5" fillId="0" borderId="0" xfId="0" applyFont="1" applyProtection="1"/>
    <xf numFmtId="0" fontId="2" fillId="2" borderId="0" xfId="0" applyFont="1" applyFill="1" applyProtection="1"/>
    <xf numFmtId="0" fontId="2" fillId="0" borderId="0" xfId="0" applyFont="1" applyFill="1" applyProtection="1"/>
    <xf numFmtId="0" fontId="4" fillId="0" borderId="0" xfId="0" applyFont="1" applyProtection="1"/>
    <xf numFmtId="16" fontId="4" fillId="0" borderId="0" xfId="0" applyNumberFormat="1" applyFont="1" applyProtection="1"/>
    <xf numFmtId="0" fontId="6" fillId="0" borderId="0" xfId="0" applyFont="1" applyProtection="1"/>
    <xf numFmtId="0" fontId="2" fillId="0" borderId="0" xfId="0" applyFont="1" applyAlignment="1" applyProtection="1">
      <alignment horizontal="center"/>
    </xf>
    <xf numFmtId="0" fontId="9" fillId="0" borderId="0" xfId="0" applyFont="1" applyProtection="1"/>
    <xf numFmtId="0" fontId="2" fillId="0" borderId="0" xfId="0" applyFont="1" applyBorder="1" applyAlignment="1" applyProtection="1"/>
    <xf numFmtId="0" fontId="0" fillId="0" borderId="2" xfId="0" applyBorder="1" applyAlignment="1" applyProtection="1">
      <alignment vertical="top"/>
    </xf>
    <xf numFmtId="0" fontId="0" fillId="0" borderId="0" xfId="0" applyBorder="1" applyAlignment="1" applyProtection="1">
      <alignment vertical="top"/>
    </xf>
    <xf numFmtId="166" fontId="0" fillId="0" borderId="1" xfId="0" applyNumberFormat="1" applyBorder="1" applyProtection="1">
      <protection locked="0"/>
    </xf>
    <xf numFmtId="0" fontId="0" fillId="0" borderId="0" xfId="0" applyBorder="1" applyProtection="1"/>
    <xf numFmtId="0" fontId="0" fillId="0" borderId="0" xfId="0" applyFill="1" applyBorder="1" applyAlignment="1" applyProtection="1">
      <alignment horizontal="left" indent="1"/>
    </xf>
    <xf numFmtId="0" fontId="0" fillId="0" borderId="0" xfId="0" applyAlignment="1" applyProtection="1">
      <alignment horizontal="left" indent="1"/>
    </xf>
    <xf numFmtId="0" fontId="7" fillId="0" borderId="0" xfId="0" applyFont="1" applyProtection="1"/>
    <xf numFmtId="0" fontId="2" fillId="2" borderId="0" xfId="0" applyFont="1" applyFill="1" applyAlignment="1" applyProtection="1">
      <alignment horizontal="left"/>
    </xf>
    <xf numFmtId="0" fontId="2" fillId="0" borderId="0" xfId="0" applyFont="1" applyAlignment="1" applyProtection="1">
      <alignment horizontal="center" wrapText="1"/>
    </xf>
    <xf numFmtId="0" fontId="2" fillId="0" borderId="0" xfId="0" applyFont="1" applyAlignment="1" applyProtection="1"/>
    <xf numFmtId="164" fontId="0" fillId="0" borderId="0" xfId="0" applyNumberFormat="1" applyAlignment="1" applyProtection="1"/>
    <xf numFmtId="0" fontId="0" fillId="0" borderId="0" xfId="0" applyAlignment="1" applyProtection="1">
      <alignment wrapText="1"/>
    </xf>
    <xf numFmtId="164" fontId="0" fillId="0" borderId="0" xfId="1" applyNumberFormat="1" applyFont="1" applyAlignment="1" applyProtection="1">
      <alignment vertical="center"/>
    </xf>
    <xf numFmtId="9" fontId="0" fillId="0" borderId="0" xfId="1" applyFont="1" applyFill="1" applyBorder="1" applyAlignment="1" applyProtection="1"/>
    <xf numFmtId="0" fontId="0" fillId="0" borderId="0" xfId="0" applyAlignment="1" applyProtection="1">
      <alignment vertical="center"/>
    </xf>
    <xf numFmtId="3" fontId="0" fillId="0" borderId="0" xfId="0" applyNumberFormat="1" applyAlignment="1" applyProtection="1">
      <alignment vertical="center"/>
    </xf>
    <xf numFmtId="164" fontId="0" fillId="0" borderId="0" xfId="0" applyNumberFormat="1" applyProtection="1"/>
    <xf numFmtId="164" fontId="2" fillId="0" borderId="0" xfId="0" applyNumberFormat="1" applyFont="1" applyAlignment="1" applyProtection="1">
      <alignment wrapText="1"/>
    </xf>
    <xf numFmtId="164" fontId="2" fillId="0" borderId="0" xfId="0" applyNumberFormat="1" applyFont="1" applyBorder="1" applyAlignment="1" applyProtection="1"/>
    <xf numFmtId="164" fontId="0" fillId="0" borderId="0" xfId="0" applyNumberFormat="1" applyBorder="1" applyAlignment="1" applyProtection="1">
      <alignment vertical="top"/>
    </xf>
    <xf numFmtId="0" fontId="1" fillId="0" borderId="0" xfId="0" applyFont="1" applyFill="1" applyBorder="1" applyAlignment="1" applyProtection="1">
      <alignment horizontal="left" indent="1"/>
    </xf>
    <xf numFmtId="49" fontId="1" fillId="0" borderId="0" xfId="0" applyNumberFormat="1" applyFont="1"/>
    <xf numFmtId="0" fontId="1" fillId="0" borderId="0" xfId="0" applyFont="1" applyProtection="1"/>
    <xf numFmtId="0" fontId="1" fillId="0" borderId="2" xfId="0" applyFont="1" applyBorder="1" applyProtection="1"/>
    <xf numFmtId="0" fontId="12" fillId="0" borderId="0" xfId="0" applyFont="1" applyProtection="1"/>
    <xf numFmtId="164" fontId="2" fillId="0" borderId="0" xfId="0" applyNumberFormat="1" applyFont="1" applyAlignment="1" applyProtection="1">
      <alignment horizontal="center" wrapText="1"/>
    </xf>
    <xf numFmtId="164" fontId="0" fillId="0" borderId="13" xfId="0" applyNumberFormat="1" applyBorder="1" applyProtection="1"/>
    <xf numFmtId="164" fontId="0" fillId="0" borderId="0" xfId="0" applyNumberFormat="1" applyBorder="1" applyProtection="1"/>
    <xf numFmtId="0" fontId="3" fillId="0" borderId="1" xfId="0" applyFont="1" applyBorder="1" applyProtection="1">
      <protection locked="0"/>
    </xf>
    <xf numFmtId="0" fontId="13" fillId="0" borderId="0" xfId="0" applyFont="1" applyProtection="1"/>
    <xf numFmtId="0" fontId="0" fillId="0" borderId="0" xfId="0" applyAlignment="1" applyProtection="1">
      <alignment horizontal="left"/>
    </xf>
    <xf numFmtId="49" fontId="1" fillId="0" borderId="0" xfId="0" applyNumberFormat="1" applyFont="1" applyAlignment="1">
      <alignment horizontal="left" indent="4"/>
    </xf>
    <xf numFmtId="3" fontId="0" fillId="0" borderId="14" xfId="0" applyNumberFormat="1" applyBorder="1" applyAlignment="1" applyProtection="1">
      <alignment horizontal="center" vertical="center"/>
      <protection locked="0"/>
    </xf>
    <xf numFmtId="0" fontId="6" fillId="0" borderId="15" xfId="0" applyFont="1" applyBorder="1" applyAlignment="1" applyProtection="1">
      <alignment horizontal="left" wrapText="1"/>
    </xf>
    <xf numFmtId="0" fontId="1" fillId="0" borderId="0" xfId="0" applyFont="1" applyAlignment="1" applyProtection="1">
      <alignment vertical="center" wrapText="1"/>
    </xf>
    <xf numFmtId="0" fontId="1" fillId="0" borderId="0" xfId="0" applyFont="1" applyAlignment="1" applyProtection="1">
      <alignment horizontal="left" wrapText="1"/>
    </xf>
    <xf numFmtId="165" fontId="0" fillId="0" borderId="13" xfId="0" applyNumberFormat="1" applyBorder="1" applyAlignment="1" applyProtection="1">
      <alignment horizontal="center" vertical="center"/>
    </xf>
    <xf numFmtId="0" fontId="1" fillId="0" borderId="0" xfId="0" applyFont="1" applyFill="1" applyAlignment="1" applyProtection="1">
      <alignment wrapText="1"/>
    </xf>
    <xf numFmtId="0" fontId="1" fillId="0" borderId="0" xfId="0" applyFont="1" applyAlignment="1" applyProtection="1">
      <alignment horizontal="left" indent="1"/>
    </xf>
    <xf numFmtId="0" fontId="1" fillId="0" borderId="0" xfId="0" applyFont="1" applyFill="1" applyProtection="1"/>
    <xf numFmtId="0" fontId="1" fillId="0" borderId="0" xfId="0" applyFont="1" applyFill="1" applyAlignment="1" applyProtection="1">
      <alignment horizontal="left" indent="1"/>
    </xf>
    <xf numFmtId="0" fontId="1" fillId="0" borderId="0" xfId="0" applyFont="1" applyBorder="1" applyAlignment="1" applyProtection="1">
      <alignment horizontal="center" vertical="top" wrapText="1"/>
      <protection locked="0"/>
    </xf>
    <xf numFmtId="0" fontId="1" fillId="0" borderId="6" xfId="0" applyFont="1" applyBorder="1" applyAlignment="1" applyProtection="1">
      <alignment horizontal="center" vertical="top" wrapTex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xf>
    <xf numFmtId="0" fontId="10" fillId="0" borderId="0" xfId="0" applyFont="1" applyBorder="1" applyAlignment="1" applyProtection="1">
      <alignment vertical="top"/>
    </xf>
    <xf numFmtId="0" fontId="10" fillId="0" borderId="0" xfId="0" applyFont="1" applyBorder="1" applyAlignment="1" applyProtection="1">
      <alignment horizontal="center" vertical="top"/>
    </xf>
    <xf numFmtId="0" fontId="0" fillId="0" borderId="2"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14" fillId="0" borderId="0" xfId="0" applyFont="1" applyAlignment="1" applyProtection="1">
      <alignment horizontal="left"/>
    </xf>
    <xf numFmtId="0" fontId="13" fillId="0" borderId="0" xfId="0" applyFont="1" applyAlignment="1" applyProtection="1">
      <alignment horizontal="left"/>
    </xf>
    <xf numFmtId="49" fontId="1" fillId="0" borderId="0" xfId="0" applyNumberFormat="1" applyFont="1" applyAlignment="1">
      <alignment horizontal="left" indent="2"/>
    </xf>
    <xf numFmtId="49" fontId="1" fillId="0" borderId="0" xfId="0" quotePrefix="1" applyNumberFormat="1" applyFont="1" applyAlignment="1">
      <alignment horizontal="left" indent="4"/>
    </xf>
    <xf numFmtId="49" fontId="1" fillId="0" borderId="0" xfId="0" applyNumberFormat="1" applyFont="1" applyAlignment="1">
      <alignment horizontal="left" indent="8"/>
    </xf>
    <xf numFmtId="0" fontId="1" fillId="0" borderId="0" xfId="0" applyFont="1" applyAlignment="1">
      <alignment horizontal="left" indent="4"/>
    </xf>
    <xf numFmtId="166" fontId="1" fillId="0" borderId="1" xfId="0" applyNumberFormat="1" applyFont="1" applyBorder="1" applyProtection="1">
      <protection locked="0"/>
    </xf>
    <xf numFmtId="3" fontId="1" fillId="0" borderId="0" xfId="0" applyNumberFormat="1" applyFont="1" applyAlignment="1" applyProtection="1">
      <alignment horizontal="center"/>
    </xf>
    <xf numFmtId="164" fontId="1" fillId="0" borderId="0" xfId="0" applyNumberFormat="1" applyFont="1" applyAlignment="1" applyProtection="1">
      <alignment horizontal="center"/>
    </xf>
    <xf numFmtId="0" fontId="2" fillId="0" borderId="0" xfId="0" applyFont="1" applyFill="1" applyBorder="1" applyAlignment="1" applyProtection="1">
      <alignment horizontal="center" wrapText="1"/>
    </xf>
    <xf numFmtId="0" fontId="1" fillId="0" borderId="0" xfId="0" applyFont="1" applyFill="1" applyBorder="1" applyAlignment="1" applyProtection="1">
      <alignment horizontal="center"/>
    </xf>
    <xf numFmtId="0" fontId="0" fillId="0" borderId="2"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2" fillId="0" borderId="0" xfId="0" applyFont="1" applyBorder="1" applyAlignment="1" applyProtection="1">
      <alignment horizontal="center"/>
    </xf>
    <xf numFmtId="0" fontId="2" fillId="0" borderId="0" xfId="0" applyFont="1" applyFill="1" applyBorder="1" applyAlignment="1" applyProtection="1">
      <alignment horizontal="center"/>
    </xf>
    <xf numFmtId="0" fontId="16" fillId="3" borderId="0" xfId="0" applyFont="1" applyFill="1"/>
    <xf numFmtId="0" fontId="2" fillId="0" borderId="4" xfId="0" applyFont="1" applyBorder="1" applyAlignment="1" applyProtection="1">
      <alignment horizontal="center"/>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10" fillId="0" borderId="4" xfId="0" applyFont="1" applyBorder="1" applyAlignment="1" applyProtection="1">
      <alignment horizontal="left" vertical="top"/>
    </xf>
    <xf numFmtId="0" fontId="1" fillId="0" borderId="3" xfId="0" applyFont="1" applyBorder="1" applyAlignment="1" applyProtection="1">
      <alignment horizontal="left" vertical="top"/>
      <protection locked="0"/>
    </xf>
    <xf numFmtId="0" fontId="1" fillId="0" borderId="11" xfId="0" applyFont="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 fillId="0" borderId="19" xfId="0" applyFont="1" applyFill="1" applyBorder="1" applyAlignment="1" applyProtection="1">
      <alignment horizontal="left" vertical="top" wrapText="1"/>
      <protection locked="0"/>
    </xf>
    <xf numFmtId="0" fontId="1" fillId="0" borderId="20" xfId="0" applyFont="1" applyFill="1" applyBorder="1" applyAlignment="1" applyProtection="1">
      <alignment horizontal="left" vertical="top" wrapText="1"/>
      <protection locked="0"/>
    </xf>
    <xf numFmtId="0" fontId="1" fillId="0" borderId="21" xfId="0" applyFont="1" applyFill="1" applyBorder="1" applyAlignment="1" applyProtection="1">
      <alignment horizontal="left" vertical="top" wrapText="1"/>
      <protection locked="0"/>
    </xf>
    <xf numFmtId="0" fontId="1" fillId="0" borderId="15"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22" xfId="0" applyFont="1" applyFill="1" applyBorder="1" applyAlignment="1" applyProtection="1">
      <alignment horizontal="left" vertical="top" wrapText="1"/>
      <protection locked="0"/>
    </xf>
    <xf numFmtId="0" fontId="1" fillId="0" borderId="23" xfId="0" applyFont="1" applyFill="1" applyBorder="1" applyAlignment="1" applyProtection="1">
      <alignment horizontal="left" vertical="top" wrapText="1"/>
      <protection locked="0"/>
    </xf>
    <xf numFmtId="0" fontId="1" fillId="0" borderId="24" xfId="0" applyFont="1" applyFill="1" applyBorder="1" applyAlignment="1" applyProtection="1">
      <alignment horizontal="left" vertical="top" wrapText="1"/>
      <protection locked="0"/>
    </xf>
    <xf numFmtId="0" fontId="1" fillId="0" borderId="25" xfId="0" applyFont="1" applyFill="1" applyBorder="1" applyAlignment="1" applyProtection="1">
      <alignment horizontal="left" vertical="top" wrapText="1"/>
      <protection locked="0"/>
    </xf>
    <xf numFmtId="0" fontId="2" fillId="0" borderId="0" xfId="0" applyFont="1" applyBorder="1" applyAlignment="1" applyProtection="1">
      <alignment horizontal="center"/>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5" xfId="0" applyBorder="1" applyAlignment="1" applyProtection="1">
      <alignment horizontal="left" vertical="top" wrapText="1"/>
    </xf>
    <xf numFmtId="0" fontId="0" fillId="0" borderId="6" xfId="0" applyBorder="1" applyAlignment="1" applyProtection="1">
      <alignment horizontal="left" vertical="top" wrapText="1"/>
    </xf>
    <xf numFmtId="0" fontId="0" fillId="0" borderId="7" xfId="0" applyBorder="1" applyAlignment="1" applyProtection="1">
      <alignment horizontal="left" vertical="top" wrapText="1"/>
    </xf>
    <xf numFmtId="0" fontId="0" fillId="0" borderId="2"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9" xfId="0" applyBorder="1" applyAlignment="1" applyProtection="1">
      <alignment horizontal="left" vertical="top" wrapText="1"/>
    </xf>
    <xf numFmtId="0" fontId="0" fillId="0" borderId="4" xfId="0" applyBorder="1" applyAlignment="1" applyProtection="1">
      <alignment horizontal="left" vertical="top" wrapText="1"/>
    </xf>
    <xf numFmtId="0" fontId="0" fillId="0" borderId="10" xfId="0" applyBorder="1" applyAlignment="1" applyProtection="1">
      <alignment horizontal="left" vertical="top" wrapText="1"/>
    </xf>
    <xf numFmtId="0" fontId="2" fillId="0" borderId="0" xfId="0" applyFont="1" applyFill="1" applyBorder="1" applyAlignment="1" applyProtection="1">
      <alignment horizontal="center"/>
    </xf>
    <xf numFmtId="0" fontId="16" fillId="3" borderId="0" xfId="0" applyFont="1" applyFill="1" applyAlignment="1">
      <alignment wrapText="1"/>
    </xf>
  </cellXfs>
  <cellStyles count="2">
    <cellStyle name="Normal" xfId="0" builtinId="0"/>
    <cellStyle name="Percent" xfId="1"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9"/>
  <sheetViews>
    <sheetView tabSelected="1" zoomScaleNormal="100" workbookViewId="0">
      <selection activeCell="A7" sqref="A7"/>
    </sheetView>
  </sheetViews>
  <sheetFormatPr defaultRowHeight="12.75"/>
  <cols>
    <col min="1" max="1" width="255.7109375" customWidth="1"/>
  </cols>
  <sheetData>
    <row r="1" spans="1:1" ht="15.75">
      <c r="A1" s="83" t="s">
        <v>0</v>
      </c>
    </row>
    <row r="2" spans="1:1" ht="16.5">
      <c r="A2" s="127" t="s">
        <v>1</v>
      </c>
    </row>
    <row r="3" spans="1:1" ht="48.75">
      <c r="A3" s="127" t="s">
        <v>2</v>
      </c>
    </row>
    <row r="4" spans="1:1" ht="15">
      <c r="A4" s="9"/>
    </row>
    <row r="5" spans="1:1">
      <c r="A5" s="40" t="s">
        <v>3</v>
      </c>
    </row>
    <row r="6" spans="1:1">
      <c r="A6" s="40"/>
    </row>
    <row r="7" spans="1:1">
      <c r="A7" s="40" t="s">
        <v>4</v>
      </c>
    </row>
    <row r="8" spans="1:1">
      <c r="A8" s="40"/>
    </row>
    <row r="9" spans="1:1">
      <c r="A9" s="50" t="s">
        <v>5</v>
      </c>
    </row>
    <row r="10" spans="1:1">
      <c r="A10" s="70" t="s">
        <v>6</v>
      </c>
    </row>
    <row r="11" spans="1:1">
      <c r="A11" s="71" t="s">
        <v>7</v>
      </c>
    </row>
    <row r="12" spans="1:1">
      <c r="A12" s="71" t="s">
        <v>8</v>
      </c>
    </row>
    <row r="13" spans="1:1">
      <c r="A13" s="70"/>
    </row>
    <row r="14" spans="1:1">
      <c r="A14" s="50" t="s">
        <v>9</v>
      </c>
    </row>
    <row r="15" spans="1:1">
      <c r="A15" s="70"/>
    </row>
    <row r="16" spans="1:1">
      <c r="A16" s="50" t="s">
        <v>10</v>
      </c>
    </row>
    <row r="17" spans="1:1">
      <c r="A17" s="40"/>
    </row>
    <row r="18" spans="1:1">
      <c r="A18" s="50" t="s">
        <v>11</v>
      </c>
    </row>
    <row r="19" spans="1:1">
      <c r="A19" s="40"/>
    </row>
    <row r="20" spans="1:1">
      <c r="A20" s="72" t="s">
        <v>12</v>
      </c>
    </row>
    <row r="21" spans="1:1">
      <c r="A21" s="72" t="s">
        <v>13</v>
      </c>
    </row>
    <row r="22" spans="1:1">
      <c r="A22" s="40"/>
    </row>
    <row r="23" spans="1:1">
      <c r="A23" s="50" t="s">
        <v>14</v>
      </c>
    </row>
    <row r="24" spans="1:1">
      <c r="A24" s="70"/>
    </row>
    <row r="25" spans="1:1">
      <c r="A25" s="50" t="s">
        <v>15</v>
      </c>
    </row>
    <row r="26" spans="1:1">
      <c r="A26" s="50" t="s">
        <v>16</v>
      </c>
    </row>
    <row r="27" spans="1:1">
      <c r="A27" s="70"/>
    </row>
    <row r="28" spans="1:1">
      <c r="A28" s="73" t="s">
        <v>17</v>
      </c>
    </row>
    <row r="29" spans="1:1">
      <c r="A29" s="73"/>
    </row>
  </sheetData>
  <sheetProtection sheet="1" objects="1" scenarios="1"/>
  <phoneticPr fontId="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5"/>
    <col min="5" max="5" width="10.7109375" style="2" customWidth="1"/>
    <col min="6" max="6" width="9.140625" style="2"/>
    <col min="7" max="7" width="9.140625" style="35"/>
    <col min="8" max="8" width="9.140625" style="2"/>
    <col min="9" max="9" width="12.140625" style="2" customWidth="1"/>
    <col min="10" max="10" width="10.7109375" style="2" customWidth="1"/>
    <col min="11" max="11" width="14.85546875" style="2" customWidth="1"/>
    <col min="12" max="12" width="9.140625" style="35"/>
    <col min="13" max="13" width="10.5703125" style="2" customWidth="1"/>
    <col min="14" max="14" width="9.140625" style="2"/>
    <col min="15" max="15" width="9.140625" style="35"/>
    <col min="16" max="16384" width="9.140625" style="2"/>
  </cols>
  <sheetData>
    <row r="1" spans="1:12">
      <c r="A1" s="48">
        <f>Background!A4</f>
        <v>0</v>
      </c>
    </row>
    <row r="2" spans="1:12">
      <c r="A2" s="3" t="s">
        <v>113</v>
      </c>
    </row>
    <row r="4" spans="1:12">
      <c r="A4" s="4" t="s">
        <v>114</v>
      </c>
      <c r="I4" s="4"/>
    </row>
    <row r="5" spans="1:12" ht="24.95" customHeight="1">
      <c r="A5" s="5" t="s">
        <v>22</v>
      </c>
      <c r="B5" s="5" t="s">
        <v>77</v>
      </c>
      <c r="C5" s="5" t="s">
        <v>78</v>
      </c>
      <c r="D5" s="36" t="s">
        <v>79</v>
      </c>
      <c r="E5" s="5" t="s">
        <v>80</v>
      </c>
      <c r="F5" s="5" t="s">
        <v>81</v>
      </c>
      <c r="G5" s="36" t="s">
        <v>82</v>
      </c>
      <c r="I5" s="5"/>
      <c r="J5" s="5"/>
      <c r="K5" s="5"/>
      <c r="L5" s="36"/>
    </row>
    <row r="6" spans="1:12">
      <c r="A6" s="2" t="s">
        <v>26</v>
      </c>
      <c r="B6" s="7">
        <f>Populations!B9</f>
        <v>0</v>
      </c>
      <c r="C6" s="21"/>
      <c r="D6" s="35">
        <f>IF(B6=0,0,($C$6/$B$6)*100000)</f>
        <v>0</v>
      </c>
      <c r="E6" s="7">
        <v>3795</v>
      </c>
      <c r="F6" s="2">
        <v>1.3818E-2</v>
      </c>
      <c r="G6" s="35">
        <f t="shared" ref="G6:G18" si="0">D6*F6</f>
        <v>0</v>
      </c>
      <c r="J6" s="7"/>
      <c r="K6" s="7"/>
    </row>
    <row r="7" spans="1:12">
      <c r="A7" s="8" t="s">
        <v>27</v>
      </c>
      <c r="B7" s="7">
        <f>Populations!B10</f>
        <v>0</v>
      </c>
      <c r="C7" s="21"/>
      <c r="D7" s="35">
        <f>IF(B7=0,0,($C$7/$B$7)*100000)</f>
        <v>0</v>
      </c>
      <c r="E7" s="7">
        <v>15192</v>
      </c>
      <c r="F7" s="2">
        <v>5.5316999999999998E-2</v>
      </c>
      <c r="G7" s="35">
        <f t="shared" si="0"/>
        <v>0</v>
      </c>
      <c r="I7" s="8"/>
      <c r="J7" s="7"/>
      <c r="K7" s="7"/>
    </row>
    <row r="8" spans="1:12">
      <c r="A8" s="2" t="s">
        <v>28</v>
      </c>
      <c r="B8" s="7">
        <f>Populations!B11</f>
        <v>0</v>
      </c>
      <c r="C8" s="21"/>
      <c r="D8" s="35">
        <f>IF(B8=0,0,($C$8/$B$8)*100000)</f>
        <v>0</v>
      </c>
      <c r="E8" s="7">
        <v>19920</v>
      </c>
      <c r="F8" s="2">
        <v>7.2533E-2</v>
      </c>
      <c r="G8" s="35">
        <f t="shared" si="0"/>
        <v>0</v>
      </c>
      <c r="J8" s="7"/>
      <c r="K8" s="7"/>
    </row>
    <row r="9" spans="1:12">
      <c r="A9" s="2" t="s">
        <v>29</v>
      </c>
      <c r="B9" s="7">
        <f>Populations!B12</f>
        <v>0</v>
      </c>
      <c r="C9" s="21"/>
      <c r="D9" s="35">
        <f>IF(B9=0,0,($C$9/$B$9)*100000)</f>
        <v>0</v>
      </c>
      <c r="E9" s="7">
        <v>20057</v>
      </c>
      <c r="F9" s="2">
        <v>7.3032E-2</v>
      </c>
      <c r="G9" s="35">
        <f t="shared" si="0"/>
        <v>0</v>
      </c>
      <c r="J9" s="7"/>
      <c r="K9" s="7"/>
    </row>
    <row r="10" spans="1:12">
      <c r="A10" s="2" t="s">
        <v>30</v>
      </c>
      <c r="B10" s="7">
        <f>Populations!B13</f>
        <v>0</v>
      </c>
      <c r="C10" s="21"/>
      <c r="D10" s="35">
        <f>IF(B10=0,0,($C$10/$B$10)*100000)</f>
        <v>0</v>
      </c>
      <c r="E10" s="7">
        <v>19820</v>
      </c>
      <c r="F10" s="2">
        <v>7.2168999999999997E-2</v>
      </c>
      <c r="G10" s="35">
        <f t="shared" si="0"/>
        <v>0</v>
      </c>
      <c r="J10" s="7"/>
      <c r="K10" s="7"/>
    </row>
    <row r="11" spans="1:12">
      <c r="A11" s="2" t="s">
        <v>31</v>
      </c>
      <c r="B11" s="7">
        <f>Populations!B14</f>
        <v>0</v>
      </c>
      <c r="C11" s="21"/>
      <c r="D11" s="35">
        <f>IF(B11=0,0,($C$11/$B$11)*100000)</f>
        <v>0</v>
      </c>
      <c r="E11" s="7">
        <v>18257</v>
      </c>
      <c r="F11" s="2">
        <v>6.6477999999999995E-2</v>
      </c>
      <c r="G11" s="35">
        <f t="shared" si="0"/>
        <v>0</v>
      </c>
      <c r="J11" s="7"/>
      <c r="K11" s="7"/>
    </row>
    <row r="12" spans="1:12">
      <c r="A12" s="2" t="s">
        <v>32</v>
      </c>
      <c r="B12" s="7">
        <f>Populations!B15</f>
        <v>0</v>
      </c>
      <c r="C12" s="21"/>
      <c r="D12" s="35">
        <f>IF(B12=0,0,($C$12/$B$12)*100000)</f>
        <v>0</v>
      </c>
      <c r="E12" s="7">
        <v>37233</v>
      </c>
      <c r="F12" s="2">
        <v>0.135573</v>
      </c>
      <c r="G12" s="35">
        <f t="shared" si="0"/>
        <v>0</v>
      </c>
      <c r="J12" s="7"/>
      <c r="K12" s="7"/>
    </row>
    <row r="13" spans="1:12">
      <c r="A13" s="2" t="s">
        <v>33</v>
      </c>
      <c r="B13" s="7">
        <f>Populations!B16</f>
        <v>0</v>
      </c>
      <c r="C13" s="21"/>
      <c r="D13" s="35">
        <f>IF(B13=0,0,($C$13/$B$13)*100000)</f>
        <v>0</v>
      </c>
      <c r="E13" s="7">
        <v>44659</v>
      </c>
      <c r="F13" s="2">
        <v>0.16261300000000001</v>
      </c>
      <c r="G13" s="35">
        <f t="shared" si="0"/>
        <v>0</v>
      </c>
      <c r="J13" s="7"/>
      <c r="K13" s="7"/>
    </row>
    <row r="14" spans="1:12">
      <c r="A14" s="2" t="s">
        <v>34</v>
      </c>
      <c r="B14" s="7">
        <f>Populations!B17</f>
        <v>0</v>
      </c>
      <c r="C14" s="21"/>
      <c r="D14" s="35">
        <f>IF(B14=0,0,($C$14/$B$14)*100000)</f>
        <v>0</v>
      </c>
      <c r="E14" s="7">
        <v>37030</v>
      </c>
      <c r="F14" s="2">
        <v>0.13483400000000001</v>
      </c>
      <c r="G14" s="35">
        <f t="shared" si="0"/>
        <v>0</v>
      </c>
      <c r="J14" s="7"/>
      <c r="K14" s="7"/>
    </row>
    <row r="15" spans="1:12">
      <c r="A15" s="2" t="s">
        <v>35</v>
      </c>
      <c r="B15" s="7">
        <f>Populations!B18</f>
        <v>0</v>
      </c>
      <c r="C15" s="21"/>
      <c r="D15" s="35">
        <f>IF(B15=0,0,($C$15/$B$15)*100000)</f>
        <v>0</v>
      </c>
      <c r="E15" s="7">
        <v>23961</v>
      </c>
      <c r="F15" s="2">
        <v>8.7247000000000005E-2</v>
      </c>
      <c r="G15" s="35">
        <f t="shared" si="0"/>
        <v>0</v>
      </c>
      <c r="J15" s="7"/>
      <c r="K15" s="7"/>
    </row>
    <row r="16" spans="1:12">
      <c r="A16" s="2" t="s">
        <v>36</v>
      </c>
      <c r="B16" s="7">
        <f>Populations!B19</f>
        <v>0</v>
      </c>
      <c r="C16" s="21"/>
      <c r="D16" s="35">
        <f>IF(B16=0,0,($C$16/$B$16)*100000)</f>
        <v>0</v>
      </c>
      <c r="E16" s="7">
        <v>18136</v>
      </c>
      <c r="F16" s="2">
        <v>6.6036999999999998E-2</v>
      </c>
      <c r="G16" s="35">
        <f t="shared" si="0"/>
        <v>0</v>
      </c>
      <c r="J16" s="7"/>
      <c r="K16" s="7"/>
    </row>
    <row r="17" spans="1:15">
      <c r="A17" s="2" t="s">
        <v>37</v>
      </c>
      <c r="B17" s="7">
        <f>Populations!B20</f>
        <v>0</v>
      </c>
      <c r="C17" s="21"/>
      <c r="D17" s="35">
        <f>IF(B17=0,0,($C$17/$B$17)*100000)</f>
        <v>0</v>
      </c>
      <c r="E17" s="7">
        <v>12315</v>
      </c>
      <c r="F17" s="2">
        <v>4.4840999999999999E-2</v>
      </c>
      <c r="G17" s="35">
        <f t="shared" si="0"/>
        <v>0</v>
      </c>
      <c r="J17" s="7"/>
      <c r="K17" s="7"/>
    </row>
    <row r="18" spans="1:15" ht="13.5" thickBot="1">
      <c r="A18" s="2" t="s">
        <v>38</v>
      </c>
      <c r="B18" s="7">
        <f>Populations!B21</f>
        <v>0</v>
      </c>
      <c r="C18" s="21"/>
      <c r="D18" s="35">
        <f>IF(B18=0,0,($C$18/$B$18)*100000)</f>
        <v>0</v>
      </c>
      <c r="E18" s="7">
        <v>4259</v>
      </c>
      <c r="F18" s="2">
        <v>1.5507999999999999E-2</v>
      </c>
      <c r="G18" s="35">
        <f t="shared" si="0"/>
        <v>0</v>
      </c>
      <c r="J18" s="7"/>
      <c r="K18" s="7"/>
    </row>
    <row r="19" spans="1:15" ht="13.5" thickBot="1">
      <c r="A19" s="2" t="s">
        <v>39</v>
      </c>
      <c r="B19" s="7">
        <f>SUM(B6:B18)</f>
        <v>0</v>
      </c>
      <c r="C19" s="7">
        <f>SUM(C6:C18)</f>
        <v>0</v>
      </c>
      <c r="E19" s="7">
        <f>SUM(E6:E18)</f>
        <v>274634</v>
      </c>
      <c r="F19" s="2">
        <f>SUM(F6:F18)</f>
        <v>0.99999999999999989</v>
      </c>
      <c r="G19" s="45">
        <f>SUM(G6:G18)</f>
        <v>0</v>
      </c>
    </row>
    <row r="22" spans="1:15">
      <c r="A22" s="2" t="s">
        <v>83</v>
      </c>
    </row>
    <row r="25" spans="1:15">
      <c r="A25" s="4" t="s">
        <v>115</v>
      </c>
      <c r="I25" s="4" t="s">
        <v>116</v>
      </c>
    </row>
    <row r="26" spans="1:15" ht="24.95" customHeight="1">
      <c r="A26" s="5" t="s">
        <v>22</v>
      </c>
      <c r="B26" s="5" t="s">
        <v>77</v>
      </c>
      <c r="C26" s="5" t="s">
        <v>78</v>
      </c>
      <c r="D26" s="36" t="s">
        <v>79</v>
      </c>
      <c r="E26" s="5" t="s">
        <v>80</v>
      </c>
      <c r="F26" s="5" t="s">
        <v>81</v>
      </c>
      <c r="G26" s="36" t="s">
        <v>82</v>
      </c>
      <c r="I26" s="5" t="s">
        <v>22</v>
      </c>
      <c r="J26" s="5" t="s">
        <v>77</v>
      </c>
      <c r="K26" s="5" t="s">
        <v>78</v>
      </c>
      <c r="L26" s="36" t="s">
        <v>79</v>
      </c>
      <c r="M26" s="5" t="s">
        <v>80</v>
      </c>
      <c r="N26" s="5" t="s">
        <v>81</v>
      </c>
      <c r="O26" s="36" t="s">
        <v>82</v>
      </c>
    </row>
    <row r="27" spans="1:15">
      <c r="A27" s="2" t="s">
        <v>26</v>
      </c>
      <c r="B27" s="7">
        <f>Populations!D9</f>
        <v>0</v>
      </c>
      <c r="C27" s="21"/>
      <c r="D27" s="35">
        <f>IF(B27=0,0,($C$27/$B$27)*100000)</f>
        <v>0</v>
      </c>
      <c r="E27" s="7">
        <v>3795</v>
      </c>
      <c r="F27" s="2">
        <v>1.3818E-2</v>
      </c>
      <c r="G27" s="35">
        <f t="shared" ref="G27:G39" si="1">D27*F27</f>
        <v>0</v>
      </c>
      <c r="I27" s="2" t="s">
        <v>26</v>
      </c>
      <c r="J27" s="7">
        <f>Populations!F9</f>
        <v>0</v>
      </c>
      <c r="K27" s="21"/>
      <c r="L27" s="35">
        <f>IF(J27=0,0,($K$27/$J$27)*100000)</f>
        <v>0</v>
      </c>
      <c r="M27" s="7">
        <v>3795</v>
      </c>
      <c r="N27" s="2">
        <v>1.3818E-2</v>
      </c>
      <c r="O27" s="35">
        <f t="shared" ref="O27:O39" si="2">L27*N27</f>
        <v>0</v>
      </c>
    </row>
    <row r="28" spans="1:15">
      <c r="A28" s="2" t="s">
        <v>27</v>
      </c>
      <c r="B28" s="7">
        <f>Populations!D10</f>
        <v>0</v>
      </c>
      <c r="C28" s="21"/>
      <c r="D28" s="35">
        <f>IF(B28=0,0,($C$28/$B$28)*100000)</f>
        <v>0</v>
      </c>
      <c r="E28" s="7">
        <v>15192</v>
      </c>
      <c r="F28" s="2">
        <v>5.5316999999999998E-2</v>
      </c>
      <c r="G28" s="35">
        <f t="shared" si="1"/>
        <v>0</v>
      </c>
      <c r="I28" s="2" t="s">
        <v>27</v>
      </c>
      <c r="J28" s="7">
        <f>Populations!F10</f>
        <v>0</v>
      </c>
      <c r="K28" s="21"/>
      <c r="L28" s="35">
        <f>IF(J28=0,0,($K$28/$J$28)*100000)</f>
        <v>0</v>
      </c>
      <c r="M28" s="7">
        <v>15192</v>
      </c>
      <c r="N28" s="2">
        <v>5.5316999999999998E-2</v>
      </c>
      <c r="O28" s="35">
        <f t="shared" si="2"/>
        <v>0</v>
      </c>
    </row>
    <row r="29" spans="1:15">
      <c r="A29" s="2" t="s">
        <v>28</v>
      </c>
      <c r="B29" s="7">
        <f>Populations!D11</f>
        <v>0</v>
      </c>
      <c r="C29" s="21"/>
      <c r="D29" s="35">
        <f>IF(B29=0,0,($C$29/$B$29)*100000)</f>
        <v>0</v>
      </c>
      <c r="E29" s="7">
        <v>19920</v>
      </c>
      <c r="F29" s="2">
        <v>7.2533E-2</v>
      </c>
      <c r="G29" s="35">
        <f t="shared" si="1"/>
        <v>0</v>
      </c>
      <c r="I29" s="2" t="s">
        <v>28</v>
      </c>
      <c r="J29" s="7">
        <f>Populations!F11</f>
        <v>0</v>
      </c>
      <c r="K29" s="21"/>
      <c r="L29" s="35">
        <f>IF(J29=0,0,($K$29/$J$29)*100000)</f>
        <v>0</v>
      </c>
      <c r="M29" s="7">
        <v>19920</v>
      </c>
      <c r="N29" s="2">
        <v>7.2533E-2</v>
      </c>
      <c r="O29" s="35">
        <f t="shared" si="2"/>
        <v>0</v>
      </c>
    </row>
    <row r="30" spans="1:15">
      <c r="A30" s="8" t="s">
        <v>29</v>
      </c>
      <c r="B30" s="7">
        <f>Populations!D12</f>
        <v>0</v>
      </c>
      <c r="C30" s="21"/>
      <c r="D30" s="35">
        <f>IF(B30=0,0,($C$30/$B$30)*100000)</f>
        <v>0</v>
      </c>
      <c r="E30" s="7">
        <v>20057</v>
      </c>
      <c r="F30" s="2">
        <v>7.3032E-2</v>
      </c>
      <c r="G30" s="35">
        <f t="shared" si="1"/>
        <v>0</v>
      </c>
      <c r="I30" s="8" t="s">
        <v>29</v>
      </c>
      <c r="J30" s="7">
        <f>Populations!F12</f>
        <v>0</v>
      </c>
      <c r="K30" s="21"/>
      <c r="L30" s="35">
        <f>IF(J30=0,0,($K$30/$J$30)*100000)</f>
        <v>0</v>
      </c>
      <c r="M30" s="7">
        <v>20057</v>
      </c>
      <c r="N30" s="2">
        <v>7.3032E-2</v>
      </c>
      <c r="O30" s="35">
        <f t="shared" si="2"/>
        <v>0</v>
      </c>
    </row>
    <row r="31" spans="1:15">
      <c r="A31" s="2" t="s">
        <v>30</v>
      </c>
      <c r="B31" s="7">
        <f>Populations!D13</f>
        <v>0</v>
      </c>
      <c r="C31" s="21"/>
      <c r="D31" s="35">
        <f>IF(B31=0,0,($C$31/$B$31)*100000)</f>
        <v>0</v>
      </c>
      <c r="E31" s="7">
        <v>19820</v>
      </c>
      <c r="F31" s="2">
        <v>7.2168999999999997E-2</v>
      </c>
      <c r="G31" s="35">
        <f t="shared" si="1"/>
        <v>0</v>
      </c>
      <c r="I31" s="2" t="s">
        <v>30</v>
      </c>
      <c r="J31" s="7">
        <f>Populations!F13</f>
        <v>0</v>
      </c>
      <c r="K31" s="21"/>
      <c r="L31" s="35">
        <f>IF(J31=0,0,($K$31/$J$31)*100000)</f>
        <v>0</v>
      </c>
      <c r="M31" s="7">
        <v>19820</v>
      </c>
      <c r="N31" s="2">
        <v>7.2168999999999997E-2</v>
      </c>
      <c r="O31" s="35">
        <f t="shared" si="2"/>
        <v>0</v>
      </c>
    </row>
    <row r="32" spans="1:15">
      <c r="A32" s="2" t="s">
        <v>31</v>
      </c>
      <c r="B32" s="7">
        <f>Populations!D14</f>
        <v>0</v>
      </c>
      <c r="C32" s="21"/>
      <c r="D32" s="35">
        <f>IF(B32=0,0,($C$32/$B$32)*100000)</f>
        <v>0</v>
      </c>
      <c r="E32" s="7">
        <v>18257</v>
      </c>
      <c r="F32" s="2">
        <v>6.6477999999999995E-2</v>
      </c>
      <c r="G32" s="35">
        <f t="shared" si="1"/>
        <v>0</v>
      </c>
      <c r="I32" s="2" t="s">
        <v>31</v>
      </c>
      <c r="J32" s="7">
        <f>Populations!F14</f>
        <v>0</v>
      </c>
      <c r="K32" s="21"/>
      <c r="L32" s="35">
        <f>IF(J32=0,0,($K$32/$J$32)*100000)</f>
        <v>0</v>
      </c>
      <c r="M32" s="7">
        <v>18257</v>
      </c>
      <c r="N32" s="2">
        <v>6.6477999999999995E-2</v>
      </c>
      <c r="O32" s="35">
        <f t="shared" si="2"/>
        <v>0</v>
      </c>
    </row>
    <row r="33" spans="1:15">
      <c r="A33" s="2" t="s">
        <v>32</v>
      </c>
      <c r="B33" s="7">
        <f>Populations!D15</f>
        <v>0</v>
      </c>
      <c r="C33" s="21"/>
      <c r="D33" s="35">
        <f>IF(B33=0,0,($C$33/$B$33)*100000)</f>
        <v>0</v>
      </c>
      <c r="E33" s="7">
        <v>37233</v>
      </c>
      <c r="F33" s="2">
        <v>0.135573</v>
      </c>
      <c r="G33" s="35">
        <f t="shared" si="1"/>
        <v>0</v>
      </c>
      <c r="I33" s="2" t="s">
        <v>32</v>
      </c>
      <c r="J33" s="7">
        <f>Populations!F15</f>
        <v>0</v>
      </c>
      <c r="K33" s="21"/>
      <c r="L33" s="35">
        <f>IF(J33=0,0,($K$33/$J$33)*100000)</f>
        <v>0</v>
      </c>
      <c r="M33" s="7">
        <v>37233</v>
      </c>
      <c r="N33" s="2">
        <v>0.135573</v>
      </c>
      <c r="O33" s="35">
        <f t="shared" si="2"/>
        <v>0</v>
      </c>
    </row>
    <row r="34" spans="1:15">
      <c r="A34" s="2" t="s">
        <v>33</v>
      </c>
      <c r="B34" s="7">
        <f>Populations!D16</f>
        <v>0</v>
      </c>
      <c r="C34" s="21"/>
      <c r="D34" s="35">
        <f>IF(B34=0,0,($C$34/$B$34)*100000)</f>
        <v>0</v>
      </c>
      <c r="E34" s="7">
        <v>44659</v>
      </c>
      <c r="F34" s="2">
        <v>0.16261300000000001</v>
      </c>
      <c r="G34" s="35">
        <f t="shared" si="1"/>
        <v>0</v>
      </c>
      <c r="I34" s="2" t="s">
        <v>33</v>
      </c>
      <c r="J34" s="7">
        <f>Populations!F16</f>
        <v>0</v>
      </c>
      <c r="K34" s="21"/>
      <c r="L34" s="35">
        <f>IF(J34=0,0,($K$34/$J$34)*100000)</f>
        <v>0</v>
      </c>
      <c r="M34" s="7">
        <v>44659</v>
      </c>
      <c r="N34" s="2">
        <v>0.16261300000000001</v>
      </c>
      <c r="O34" s="35">
        <f t="shared" si="2"/>
        <v>0</v>
      </c>
    </row>
    <row r="35" spans="1:15">
      <c r="A35" s="2" t="s">
        <v>34</v>
      </c>
      <c r="B35" s="7">
        <f>Populations!D17</f>
        <v>0</v>
      </c>
      <c r="C35" s="21"/>
      <c r="D35" s="35">
        <f>IF(B35=0,0,($C$35/$B$35)*100000)</f>
        <v>0</v>
      </c>
      <c r="E35" s="7">
        <v>37030</v>
      </c>
      <c r="F35" s="2">
        <v>0.13483400000000001</v>
      </c>
      <c r="G35" s="35">
        <f t="shared" si="1"/>
        <v>0</v>
      </c>
      <c r="I35" s="2" t="s">
        <v>34</v>
      </c>
      <c r="J35" s="7">
        <f>Populations!F17</f>
        <v>0</v>
      </c>
      <c r="K35" s="21"/>
      <c r="L35" s="35">
        <f>IF(J35=0,0,($K$35/$J$35)*100000)</f>
        <v>0</v>
      </c>
      <c r="M35" s="7">
        <v>37030</v>
      </c>
      <c r="N35" s="2">
        <v>0.13483400000000001</v>
      </c>
      <c r="O35" s="35">
        <f t="shared" si="2"/>
        <v>0</v>
      </c>
    </row>
    <row r="36" spans="1:15">
      <c r="A36" s="2" t="s">
        <v>35</v>
      </c>
      <c r="B36" s="7">
        <f>Populations!D18</f>
        <v>0</v>
      </c>
      <c r="C36" s="21"/>
      <c r="D36" s="35">
        <f>IF(B36=0,0,($C$36/$B$36)*100000)</f>
        <v>0</v>
      </c>
      <c r="E36" s="7">
        <v>23961</v>
      </c>
      <c r="F36" s="2">
        <v>8.7247000000000005E-2</v>
      </c>
      <c r="G36" s="35">
        <f t="shared" si="1"/>
        <v>0</v>
      </c>
      <c r="I36" s="2" t="s">
        <v>35</v>
      </c>
      <c r="J36" s="7">
        <f>Populations!F18</f>
        <v>0</v>
      </c>
      <c r="K36" s="21"/>
      <c r="L36" s="35">
        <f>IF(J36=0,0,($K$36/$J$36)*100000)</f>
        <v>0</v>
      </c>
      <c r="M36" s="7">
        <v>23961</v>
      </c>
      <c r="N36" s="2">
        <v>8.7247000000000005E-2</v>
      </c>
      <c r="O36" s="35">
        <f t="shared" si="2"/>
        <v>0</v>
      </c>
    </row>
    <row r="37" spans="1:15">
      <c r="A37" s="2" t="s">
        <v>36</v>
      </c>
      <c r="B37" s="7">
        <f>Populations!D19</f>
        <v>0</v>
      </c>
      <c r="C37" s="21"/>
      <c r="D37" s="35">
        <f>IF(B37=0,0,($C$37/$B$37)*100000)</f>
        <v>0</v>
      </c>
      <c r="E37" s="7">
        <v>18136</v>
      </c>
      <c r="F37" s="2">
        <v>6.6036999999999998E-2</v>
      </c>
      <c r="G37" s="35">
        <f t="shared" si="1"/>
        <v>0</v>
      </c>
      <c r="I37" s="2" t="s">
        <v>36</v>
      </c>
      <c r="J37" s="7">
        <f>Populations!F19</f>
        <v>0</v>
      </c>
      <c r="K37" s="21"/>
      <c r="L37" s="35">
        <f>IF(J37=0,0,($K$37/$J$37)*100000)</f>
        <v>0</v>
      </c>
      <c r="M37" s="7">
        <v>18136</v>
      </c>
      <c r="N37" s="2">
        <v>6.6036999999999998E-2</v>
      </c>
      <c r="O37" s="35">
        <f t="shared" si="2"/>
        <v>0</v>
      </c>
    </row>
    <row r="38" spans="1:15">
      <c r="A38" s="2" t="s">
        <v>37</v>
      </c>
      <c r="B38" s="7">
        <f>Populations!D20</f>
        <v>0</v>
      </c>
      <c r="C38" s="21"/>
      <c r="D38" s="35">
        <f>IF(B38=0,0,($C$38/$B$38)*100000)</f>
        <v>0</v>
      </c>
      <c r="E38" s="7">
        <v>12315</v>
      </c>
      <c r="F38" s="2">
        <v>4.4840999999999999E-2</v>
      </c>
      <c r="G38" s="35">
        <f t="shared" si="1"/>
        <v>0</v>
      </c>
      <c r="I38" s="2" t="s">
        <v>37</v>
      </c>
      <c r="J38" s="7">
        <f>Populations!F20</f>
        <v>0</v>
      </c>
      <c r="K38" s="21"/>
      <c r="L38" s="35">
        <f>IF(J38=0,0,($K$38/$J$38)*100000)</f>
        <v>0</v>
      </c>
      <c r="M38" s="7">
        <v>12315</v>
      </c>
      <c r="N38" s="2">
        <v>4.4840999999999999E-2</v>
      </c>
      <c r="O38" s="35">
        <f t="shared" si="2"/>
        <v>0</v>
      </c>
    </row>
    <row r="39" spans="1:15" ht="13.5" thickBot="1">
      <c r="A39" s="2" t="s">
        <v>38</v>
      </c>
      <c r="B39" s="7">
        <f>Populations!D21</f>
        <v>0</v>
      </c>
      <c r="C39" s="21"/>
      <c r="D39" s="35">
        <f>IF(B39=0,0,($C$39/$B$39)*100000)</f>
        <v>0</v>
      </c>
      <c r="E39" s="7">
        <v>4259</v>
      </c>
      <c r="F39" s="2">
        <v>1.5507999999999999E-2</v>
      </c>
      <c r="G39" s="35">
        <f t="shared" si="1"/>
        <v>0</v>
      </c>
      <c r="I39" s="2" t="s">
        <v>38</v>
      </c>
      <c r="J39" s="7">
        <f>Populations!F21</f>
        <v>0</v>
      </c>
      <c r="K39" s="21"/>
      <c r="L39" s="35">
        <f>IF(J39=0,0,($K$39/$J$39)*100000)</f>
        <v>0</v>
      </c>
      <c r="M39" s="7">
        <v>4259</v>
      </c>
      <c r="N39" s="2">
        <v>1.5507999999999999E-2</v>
      </c>
      <c r="O39" s="35">
        <f t="shared" si="2"/>
        <v>0</v>
      </c>
    </row>
    <row r="40" spans="1:15" ht="13.5" thickBot="1">
      <c r="A40" s="2" t="s">
        <v>39</v>
      </c>
      <c r="B40" s="7">
        <f>SUM(B27:B39)</f>
        <v>0</v>
      </c>
      <c r="C40" s="7">
        <f>SUM(C27:C39)</f>
        <v>0</v>
      </c>
      <c r="E40" s="7">
        <f>SUM(E27:E39)</f>
        <v>274634</v>
      </c>
      <c r="F40" s="2">
        <f>SUM(F27:F39)</f>
        <v>0.99999999999999989</v>
      </c>
      <c r="G40" s="45">
        <f>SUM(G27:G39)</f>
        <v>0</v>
      </c>
      <c r="I40" s="2" t="s">
        <v>39</v>
      </c>
      <c r="J40" s="7">
        <f>SUM(J27:J39)</f>
        <v>0</v>
      </c>
      <c r="K40" s="7">
        <f>SUM(K27:K39)</f>
        <v>0</v>
      </c>
      <c r="M40" s="7">
        <f>SUM(M27:M39)</f>
        <v>274634</v>
      </c>
      <c r="N40" s="2">
        <f>SUM(N27:N39)</f>
        <v>0.99999999999999989</v>
      </c>
      <c r="O40" s="45">
        <f>SUM(O27:O39)</f>
        <v>0</v>
      </c>
    </row>
    <row r="42" spans="1:15">
      <c r="A42" s="2" t="s">
        <v>86</v>
      </c>
      <c r="I42" s="2" t="s">
        <v>87</v>
      </c>
    </row>
    <row r="44" spans="1:15">
      <c r="A44" s="113" t="s">
        <v>47</v>
      </c>
      <c r="B44" s="113"/>
      <c r="C44" s="113"/>
      <c r="D44" s="113"/>
      <c r="E44" s="113"/>
      <c r="F44" s="113"/>
      <c r="G44" s="113"/>
      <c r="H44" s="18" t="s">
        <v>6</v>
      </c>
      <c r="I44" s="18"/>
      <c r="J44" s="18"/>
      <c r="K44" s="18"/>
      <c r="L44" s="37"/>
      <c r="M44" s="18"/>
      <c r="N44" s="18"/>
    </row>
    <row r="45" spans="1:15">
      <c r="A45" s="85"/>
      <c r="B45" s="86"/>
      <c r="C45" s="86"/>
      <c r="D45" s="86"/>
      <c r="E45" s="86"/>
      <c r="F45" s="86"/>
      <c r="G45" s="114"/>
      <c r="H45" s="20"/>
      <c r="I45" s="20"/>
      <c r="J45" s="20"/>
      <c r="K45" s="20"/>
      <c r="L45" s="38"/>
      <c r="M45" s="20"/>
      <c r="N45" s="20"/>
    </row>
    <row r="46" spans="1:15">
      <c r="A46" s="87"/>
      <c r="B46" s="88"/>
      <c r="C46" s="88"/>
      <c r="D46" s="88"/>
      <c r="E46" s="88"/>
      <c r="F46" s="88"/>
      <c r="G46" s="115"/>
      <c r="H46" s="20"/>
      <c r="I46" s="20"/>
      <c r="J46" s="20"/>
      <c r="K46" s="20"/>
      <c r="L46" s="38"/>
      <c r="M46" s="20"/>
      <c r="N46" s="20"/>
    </row>
    <row r="47" spans="1:15">
      <c r="A47" s="87"/>
      <c r="B47" s="88"/>
      <c r="C47" s="88"/>
      <c r="D47" s="88"/>
      <c r="E47" s="88"/>
      <c r="F47" s="88"/>
      <c r="G47" s="115"/>
      <c r="H47" s="20"/>
      <c r="I47" s="20"/>
      <c r="J47" s="20"/>
      <c r="K47" s="20"/>
      <c r="L47" s="38"/>
      <c r="M47" s="20"/>
      <c r="N47" s="20"/>
    </row>
    <row r="48" spans="1:15">
      <c r="A48" s="87"/>
      <c r="B48" s="88"/>
      <c r="C48" s="88"/>
      <c r="D48" s="88"/>
      <c r="E48" s="88"/>
      <c r="F48" s="88"/>
      <c r="G48" s="115"/>
      <c r="H48" s="20"/>
      <c r="I48" s="20"/>
      <c r="J48" s="20"/>
      <c r="K48" s="20"/>
      <c r="L48" s="38"/>
      <c r="M48" s="20"/>
      <c r="N48" s="20"/>
    </row>
    <row r="49" spans="1:14">
      <c r="A49" s="87"/>
      <c r="B49" s="88"/>
      <c r="C49" s="88"/>
      <c r="D49" s="88"/>
      <c r="E49" s="88"/>
      <c r="F49" s="88"/>
      <c r="G49" s="115"/>
      <c r="H49" s="20"/>
      <c r="I49" s="20"/>
      <c r="J49" s="20"/>
      <c r="K49" s="20"/>
      <c r="L49" s="38"/>
      <c r="M49" s="20"/>
      <c r="N49" s="20"/>
    </row>
    <row r="50" spans="1:14">
      <c r="A50" s="87"/>
      <c r="B50" s="88"/>
      <c r="C50" s="88"/>
      <c r="D50" s="88"/>
      <c r="E50" s="88"/>
      <c r="F50" s="88"/>
      <c r="G50" s="115"/>
      <c r="H50" s="20"/>
      <c r="I50" s="20"/>
      <c r="J50" s="20"/>
      <c r="K50" s="20"/>
      <c r="L50" s="38"/>
      <c r="M50" s="20"/>
      <c r="N50" s="20"/>
    </row>
    <row r="51" spans="1:14">
      <c r="A51" s="87"/>
      <c r="B51" s="88"/>
      <c r="C51" s="88"/>
      <c r="D51" s="88"/>
      <c r="E51" s="88"/>
      <c r="F51" s="88"/>
      <c r="G51" s="115"/>
      <c r="H51" s="20"/>
      <c r="I51" s="20"/>
      <c r="J51" s="20"/>
      <c r="K51" s="20"/>
      <c r="L51" s="38"/>
      <c r="M51" s="20"/>
      <c r="N51" s="20"/>
    </row>
    <row r="52" spans="1:14">
      <c r="A52" s="87"/>
      <c r="B52" s="88"/>
      <c r="C52" s="88"/>
      <c r="D52" s="88"/>
      <c r="E52" s="88"/>
      <c r="F52" s="88"/>
      <c r="G52" s="115"/>
      <c r="H52" s="20"/>
      <c r="I52" s="20"/>
      <c r="J52" s="20"/>
      <c r="K52" s="20"/>
      <c r="L52" s="38"/>
      <c r="M52" s="20"/>
      <c r="N52" s="20"/>
    </row>
    <row r="53" spans="1:14">
      <c r="A53" s="87"/>
      <c r="B53" s="88"/>
      <c r="C53" s="88"/>
      <c r="D53" s="88"/>
      <c r="E53" s="88"/>
      <c r="F53" s="88"/>
      <c r="G53" s="115"/>
      <c r="H53" s="20"/>
      <c r="I53" s="20"/>
      <c r="J53" s="20"/>
      <c r="K53" s="20"/>
      <c r="L53" s="38"/>
      <c r="M53" s="20"/>
      <c r="N53" s="20"/>
    </row>
    <row r="54" spans="1:14">
      <c r="A54" s="87"/>
      <c r="B54" s="88"/>
      <c r="C54" s="88"/>
      <c r="D54" s="88"/>
      <c r="E54" s="88"/>
      <c r="F54" s="88"/>
      <c r="G54" s="115"/>
      <c r="H54" s="20"/>
      <c r="I54" s="20"/>
      <c r="J54" s="20"/>
      <c r="K54" s="20"/>
      <c r="L54" s="38"/>
      <c r="M54" s="20"/>
      <c r="N54" s="20"/>
    </row>
    <row r="55" spans="1:14">
      <c r="A55" s="89"/>
      <c r="B55" s="90"/>
      <c r="C55" s="90"/>
      <c r="D55" s="90"/>
      <c r="E55" s="90"/>
      <c r="F55" s="90"/>
      <c r="G55" s="116"/>
      <c r="H55" s="20"/>
      <c r="I55" s="20"/>
      <c r="J55" s="20"/>
      <c r="K55" s="20"/>
      <c r="L55" s="38"/>
      <c r="M55" s="20"/>
      <c r="N55" s="20"/>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5"/>
    <col min="5" max="5" width="10.7109375" style="2" customWidth="1"/>
    <col min="6" max="6" width="9.140625" style="2"/>
    <col min="7" max="7" width="9.140625" style="35"/>
    <col min="8" max="8" width="9.140625" style="2"/>
    <col min="9" max="9" width="12.140625" style="2" customWidth="1"/>
    <col min="10" max="10" width="10.7109375" style="2" customWidth="1"/>
    <col min="11" max="11" width="14.85546875" style="2" customWidth="1"/>
    <col min="12" max="12" width="9.140625" style="35"/>
    <col min="13" max="13" width="10.5703125" style="2" customWidth="1"/>
    <col min="14" max="14" width="9.140625" style="2"/>
    <col min="15" max="15" width="9.140625" style="35"/>
    <col min="16" max="16384" width="9.140625" style="2"/>
  </cols>
  <sheetData>
    <row r="1" spans="1:12">
      <c r="A1" s="48">
        <f>Background!A4</f>
        <v>0</v>
      </c>
    </row>
    <row r="2" spans="1:12">
      <c r="A2" s="3" t="s">
        <v>117</v>
      </c>
    </row>
    <row r="4" spans="1:12">
      <c r="A4" s="4" t="s">
        <v>118</v>
      </c>
      <c r="I4" s="4"/>
    </row>
    <row r="5" spans="1:12" ht="24.95" customHeight="1">
      <c r="A5" s="5" t="s">
        <v>22</v>
      </c>
      <c r="B5" s="5" t="s">
        <v>77</v>
      </c>
      <c r="C5" s="5" t="s">
        <v>78</v>
      </c>
      <c r="D5" s="36" t="s">
        <v>79</v>
      </c>
      <c r="E5" s="5" t="s">
        <v>80</v>
      </c>
      <c r="F5" s="5" t="s">
        <v>81</v>
      </c>
      <c r="G5" s="36" t="s">
        <v>82</v>
      </c>
      <c r="I5" s="5"/>
      <c r="J5" s="5"/>
      <c r="K5" s="5"/>
      <c r="L5" s="36"/>
    </row>
    <row r="6" spans="1:12">
      <c r="A6" s="2" t="s">
        <v>26</v>
      </c>
      <c r="B6" s="7">
        <f>Populations!B9</f>
        <v>0</v>
      </c>
      <c r="C6" s="21"/>
      <c r="D6" s="35">
        <f>IF(B6=0,0,($C$6/$B$6)*100000)</f>
        <v>0</v>
      </c>
      <c r="E6" s="7">
        <v>3795</v>
      </c>
      <c r="F6" s="2">
        <v>1.3818E-2</v>
      </c>
      <c r="G6" s="35">
        <f t="shared" ref="G6:G18" si="0">D6*F6</f>
        <v>0</v>
      </c>
      <c r="J6" s="7"/>
      <c r="K6" s="7"/>
    </row>
    <row r="7" spans="1:12">
      <c r="A7" s="8" t="s">
        <v>27</v>
      </c>
      <c r="B7" s="7">
        <f>Populations!B10</f>
        <v>0</v>
      </c>
      <c r="C7" s="21"/>
      <c r="D7" s="35">
        <f>IF(B7=0,0,($C$7/$B$7)*100000)</f>
        <v>0</v>
      </c>
      <c r="E7" s="7">
        <v>15192</v>
      </c>
      <c r="F7" s="2">
        <v>5.5316999999999998E-2</v>
      </c>
      <c r="G7" s="35">
        <f t="shared" si="0"/>
        <v>0</v>
      </c>
      <c r="I7" s="8"/>
      <c r="J7" s="7"/>
      <c r="K7" s="7"/>
    </row>
    <row r="8" spans="1:12">
      <c r="A8" s="2" t="s">
        <v>28</v>
      </c>
      <c r="B8" s="7">
        <f>Populations!B11</f>
        <v>0</v>
      </c>
      <c r="C8" s="21"/>
      <c r="D8" s="35">
        <f>IF(B8=0,0,($C$8/$B$8)*100000)</f>
        <v>0</v>
      </c>
      <c r="E8" s="7">
        <v>19920</v>
      </c>
      <c r="F8" s="2">
        <v>7.2533E-2</v>
      </c>
      <c r="G8" s="35">
        <f t="shared" si="0"/>
        <v>0</v>
      </c>
      <c r="J8" s="7"/>
      <c r="K8" s="7"/>
    </row>
    <row r="9" spans="1:12">
      <c r="A9" s="2" t="s">
        <v>29</v>
      </c>
      <c r="B9" s="7">
        <f>Populations!B12</f>
        <v>0</v>
      </c>
      <c r="C9" s="21"/>
      <c r="D9" s="35">
        <f>IF(B9=0,0,($C$9/$B$9)*100000)</f>
        <v>0</v>
      </c>
      <c r="E9" s="7">
        <v>20057</v>
      </c>
      <c r="F9" s="2">
        <v>7.3032E-2</v>
      </c>
      <c r="G9" s="35">
        <f t="shared" si="0"/>
        <v>0</v>
      </c>
      <c r="J9" s="7"/>
      <c r="K9" s="7"/>
    </row>
    <row r="10" spans="1:12">
      <c r="A10" s="2" t="s">
        <v>30</v>
      </c>
      <c r="B10" s="7">
        <f>Populations!B13</f>
        <v>0</v>
      </c>
      <c r="C10" s="21"/>
      <c r="D10" s="35">
        <f>IF(B10=0,0,($C$10/$B$10)*100000)</f>
        <v>0</v>
      </c>
      <c r="E10" s="7">
        <v>19820</v>
      </c>
      <c r="F10" s="2">
        <v>7.2168999999999997E-2</v>
      </c>
      <c r="G10" s="35">
        <f t="shared" si="0"/>
        <v>0</v>
      </c>
      <c r="J10" s="7"/>
      <c r="K10" s="7"/>
    </row>
    <row r="11" spans="1:12">
      <c r="A11" s="2" t="s">
        <v>31</v>
      </c>
      <c r="B11" s="7">
        <f>Populations!B14</f>
        <v>0</v>
      </c>
      <c r="C11" s="21"/>
      <c r="D11" s="35">
        <f>IF(B11=0,0,($C$11/$B$11)*100000)</f>
        <v>0</v>
      </c>
      <c r="E11" s="7">
        <v>18257</v>
      </c>
      <c r="F11" s="2">
        <v>6.6477999999999995E-2</v>
      </c>
      <c r="G11" s="35">
        <f t="shared" si="0"/>
        <v>0</v>
      </c>
      <c r="J11" s="7"/>
      <c r="K11" s="7"/>
    </row>
    <row r="12" spans="1:12">
      <c r="A12" s="2" t="s">
        <v>32</v>
      </c>
      <c r="B12" s="7">
        <f>Populations!B15</f>
        <v>0</v>
      </c>
      <c r="C12" s="21"/>
      <c r="D12" s="35">
        <f>IF(B12=0,0,($C$12/$B$12)*100000)</f>
        <v>0</v>
      </c>
      <c r="E12" s="7">
        <v>37233</v>
      </c>
      <c r="F12" s="2">
        <v>0.135573</v>
      </c>
      <c r="G12" s="35">
        <f t="shared" si="0"/>
        <v>0</v>
      </c>
      <c r="J12" s="7"/>
      <c r="K12" s="7"/>
    </row>
    <row r="13" spans="1:12">
      <c r="A13" s="2" t="s">
        <v>33</v>
      </c>
      <c r="B13" s="7">
        <f>Populations!B16</f>
        <v>0</v>
      </c>
      <c r="C13" s="21"/>
      <c r="D13" s="35">
        <f>IF(B13=0,0,($C$13/$B$13)*100000)</f>
        <v>0</v>
      </c>
      <c r="E13" s="7">
        <v>44659</v>
      </c>
      <c r="F13" s="2">
        <v>0.16261300000000001</v>
      </c>
      <c r="G13" s="35">
        <f t="shared" si="0"/>
        <v>0</v>
      </c>
      <c r="J13" s="7"/>
      <c r="K13" s="7"/>
    </row>
    <row r="14" spans="1:12">
      <c r="A14" s="2" t="s">
        <v>34</v>
      </c>
      <c r="B14" s="7">
        <f>Populations!B17</f>
        <v>0</v>
      </c>
      <c r="C14" s="21"/>
      <c r="D14" s="35">
        <f>IF(B14=0,0,($C$14/$B$14)*100000)</f>
        <v>0</v>
      </c>
      <c r="E14" s="7">
        <v>37030</v>
      </c>
      <c r="F14" s="2">
        <v>0.13483400000000001</v>
      </c>
      <c r="G14" s="35">
        <f t="shared" si="0"/>
        <v>0</v>
      </c>
      <c r="J14" s="7"/>
      <c r="K14" s="7"/>
    </row>
    <row r="15" spans="1:12">
      <c r="A15" s="2" t="s">
        <v>35</v>
      </c>
      <c r="B15" s="7">
        <f>Populations!B18</f>
        <v>0</v>
      </c>
      <c r="C15" s="21"/>
      <c r="D15" s="35">
        <f>IF(B15=0,0,($C$15/$B$15)*100000)</f>
        <v>0</v>
      </c>
      <c r="E15" s="7">
        <v>23961</v>
      </c>
      <c r="F15" s="2">
        <v>8.7247000000000005E-2</v>
      </c>
      <c r="G15" s="35">
        <f t="shared" si="0"/>
        <v>0</v>
      </c>
      <c r="J15" s="7"/>
      <c r="K15" s="7"/>
    </row>
    <row r="16" spans="1:12">
      <c r="A16" s="2" t="s">
        <v>36</v>
      </c>
      <c r="B16" s="7">
        <f>Populations!B19</f>
        <v>0</v>
      </c>
      <c r="C16" s="21"/>
      <c r="D16" s="35">
        <f>IF(B16=0,0,($C$16/$B$16)*100000)</f>
        <v>0</v>
      </c>
      <c r="E16" s="7">
        <v>18136</v>
      </c>
      <c r="F16" s="2">
        <v>6.6036999999999998E-2</v>
      </c>
      <c r="G16" s="35">
        <f t="shared" si="0"/>
        <v>0</v>
      </c>
      <c r="J16" s="7"/>
      <c r="K16" s="7"/>
    </row>
    <row r="17" spans="1:15">
      <c r="A17" s="2" t="s">
        <v>37</v>
      </c>
      <c r="B17" s="7">
        <f>Populations!B20</f>
        <v>0</v>
      </c>
      <c r="C17" s="21"/>
      <c r="D17" s="35">
        <f>IF(B17=0,0,($C$17/$B$17)*100000)</f>
        <v>0</v>
      </c>
      <c r="E17" s="7">
        <v>12315</v>
      </c>
      <c r="F17" s="2">
        <v>4.4840999999999999E-2</v>
      </c>
      <c r="G17" s="35">
        <f t="shared" si="0"/>
        <v>0</v>
      </c>
      <c r="J17" s="7"/>
      <c r="K17" s="7"/>
    </row>
    <row r="18" spans="1:15" ht="13.5" thickBot="1">
      <c r="A18" s="2" t="s">
        <v>38</v>
      </c>
      <c r="B18" s="7">
        <f>Populations!B21</f>
        <v>0</v>
      </c>
      <c r="C18" s="21"/>
      <c r="D18" s="35">
        <f>IF(B18=0,0,($C$18/$B$18)*100000)</f>
        <v>0</v>
      </c>
      <c r="E18" s="7">
        <v>4259</v>
      </c>
      <c r="F18" s="2">
        <v>1.5507999999999999E-2</v>
      </c>
      <c r="G18" s="35">
        <f t="shared" si="0"/>
        <v>0</v>
      </c>
      <c r="J18" s="7"/>
      <c r="K18" s="7"/>
    </row>
    <row r="19" spans="1:15" ht="13.5" thickBot="1">
      <c r="A19" s="2" t="s">
        <v>39</v>
      </c>
      <c r="B19" s="7">
        <f>SUM(B6:B18)</f>
        <v>0</v>
      </c>
      <c r="C19" s="7">
        <f>SUM(C6:C18)</f>
        <v>0</v>
      </c>
      <c r="E19" s="7">
        <f>SUM(E6:E18)</f>
        <v>274634</v>
      </c>
      <c r="F19" s="2">
        <f>SUM(F6:F18)</f>
        <v>0.99999999999999989</v>
      </c>
      <c r="G19" s="45">
        <f>SUM(G6:G18)</f>
        <v>0</v>
      </c>
    </row>
    <row r="22" spans="1:15">
      <c r="A22" s="2" t="s">
        <v>83</v>
      </c>
    </row>
    <row r="25" spans="1:15">
      <c r="A25" s="4" t="s">
        <v>119</v>
      </c>
      <c r="I25" s="4" t="s">
        <v>120</v>
      </c>
    </row>
    <row r="26" spans="1:15" ht="24.95" customHeight="1">
      <c r="A26" s="5" t="s">
        <v>22</v>
      </c>
      <c r="B26" s="5" t="s">
        <v>77</v>
      </c>
      <c r="C26" s="5" t="s">
        <v>78</v>
      </c>
      <c r="D26" s="36" t="s">
        <v>79</v>
      </c>
      <c r="E26" s="5" t="s">
        <v>80</v>
      </c>
      <c r="F26" s="5" t="s">
        <v>81</v>
      </c>
      <c r="G26" s="36" t="s">
        <v>82</v>
      </c>
      <c r="I26" s="5" t="s">
        <v>22</v>
      </c>
      <c r="J26" s="5" t="s">
        <v>77</v>
      </c>
      <c r="K26" s="5" t="s">
        <v>78</v>
      </c>
      <c r="L26" s="36" t="s">
        <v>79</v>
      </c>
      <c r="M26" s="5" t="s">
        <v>80</v>
      </c>
      <c r="N26" s="5" t="s">
        <v>81</v>
      </c>
      <c r="O26" s="36" t="s">
        <v>82</v>
      </c>
    </row>
    <row r="27" spans="1:15">
      <c r="A27" s="2" t="s">
        <v>26</v>
      </c>
      <c r="B27" s="7">
        <f>Populations!D9</f>
        <v>0</v>
      </c>
      <c r="C27" s="21"/>
      <c r="D27" s="35">
        <f>IF(B27=0,0,($C$27/$B$27)*100000)</f>
        <v>0</v>
      </c>
      <c r="E27" s="7">
        <v>3795</v>
      </c>
      <c r="F27" s="2">
        <v>1.3818E-2</v>
      </c>
      <c r="G27" s="35">
        <f t="shared" ref="G27:G39" si="1">D27*F27</f>
        <v>0</v>
      </c>
      <c r="I27" s="2" t="s">
        <v>26</v>
      </c>
      <c r="J27" s="7">
        <f>Populations!F9</f>
        <v>0</v>
      </c>
      <c r="K27" s="21"/>
      <c r="L27" s="35">
        <f>IF(J27=0,0,($K$27/$J$27)*100000)</f>
        <v>0</v>
      </c>
      <c r="M27" s="7">
        <v>3795</v>
      </c>
      <c r="N27" s="2">
        <v>1.3818E-2</v>
      </c>
      <c r="O27" s="35">
        <f t="shared" ref="O27:O39" si="2">L27*N27</f>
        <v>0</v>
      </c>
    </row>
    <row r="28" spans="1:15">
      <c r="A28" s="2" t="s">
        <v>27</v>
      </c>
      <c r="B28" s="7">
        <f>Populations!D10</f>
        <v>0</v>
      </c>
      <c r="C28" s="21"/>
      <c r="D28" s="35">
        <f>IF(B28=0,0,($C$28/$B$28)*100000)</f>
        <v>0</v>
      </c>
      <c r="E28" s="7">
        <v>15192</v>
      </c>
      <c r="F28" s="2">
        <v>5.5316999999999998E-2</v>
      </c>
      <c r="G28" s="35">
        <f t="shared" si="1"/>
        <v>0</v>
      </c>
      <c r="I28" s="2" t="s">
        <v>27</v>
      </c>
      <c r="J28" s="7">
        <f>Populations!F10</f>
        <v>0</v>
      </c>
      <c r="K28" s="21"/>
      <c r="L28" s="35">
        <f>IF(J28=0,0,($K$28/$J$28)*100000)</f>
        <v>0</v>
      </c>
      <c r="M28" s="7">
        <v>15192</v>
      </c>
      <c r="N28" s="2">
        <v>5.5316999999999998E-2</v>
      </c>
      <c r="O28" s="35">
        <f t="shared" si="2"/>
        <v>0</v>
      </c>
    </row>
    <row r="29" spans="1:15">
      <c r="A29" s="2" t="s">
        <v>28</v>
      </c>
      <c r="B29" s="7">
        <f>Populations!D11</f>
        <v>0</v>
      </c>
      <c r="C29" s="21"/>
      <c r="D29" s="35">
        <f>IF(B29=0,0,($C$29/$B$29)*100000)</f>
        <v>0</v>
      </c>
      <c r="E29" s="7">
        <v>19920</v>
      </c>
      <c r="F29" s="2">
        <v>7.2533E-2</v>
      </c>
      <c r="G29" s="35">
        <f t="shared" si="1"/>
        <v>0</v>
      </c>
      <c r="I29" s="2" t="s">
        <v>28</v>
      </c>
      <c r="J29" s="7">
        <f>Populations!F11</f>
        <v>0</v>
      </c>
      <c r="K29" s="21"/>
      <c r="L29" s="35">
        <f>IF(J29=0,0,($K$29/$J$29)*100000)</f>
        <v>0</v>
      </c>
      <c r="M29" s="7">
        <v>19920</v>
      </c>
      <c r="N29" s="2">
        <v>7.2533E-2</v>
      </c>
      <c r="O29" s="35">
        <f t="shared" si="2"/>
        <v>0</v>
      </c>
    </row>
    <row r="30" spans="1:15">
      <c r="A30" s="8" t="s">
        <v>29</v>
      </c>
      <c r="B30" s="7">
        <f>Populations!D12</f>
        <v>0</v>
      </c>
      <c r="C30" s="21"/>
      <c r="D30" s="35">
        <f>IF(B30=0,0,($C$30/$B$30)*100000)</f>
        <v>0</v>
      </c>
      <c r="E30" s="7">
        <v>20057</v>
      </c>
      <c r="F30" s="2">
        <v>7.3032E-2</v>
      </c>
      <c r="G30" s="35">
        <f t="shared" si="1"/>
        <v>0</v>
      </c>
      <c r="I30" s="8" t="s">
        <v>29</v>
      </c>
      <c r="J30" s="7">
        <f>Populations!F12</f>
        <v>0</v>
      </c>
      <c r="K30" s="21"/>
      <c r="L30" s="35">
        <f>IF(J30=0,0,($K$30/$J$30)*100000)</f>
        <v>0</v>
      </c>
      <c r="M30" s="7">
        <v>20057</v>
      </c>
      <c r="N30" s="2">
        <v>7.3032E-2</v>
      </c>
      <c r="O30" s="35">
        <f t="shared" si="2"/>
        <v>0</v>
      </c>
    </row>
    <row r="31" spans="1:15">
      <c r="A31" s="2" t="s">
        <v>30</v>
      </c>
      <c r="B31" s="7">
        <f>Populations!D13</f>
        <v>0</v>
      </c>
      <c r="C31" s="21"/>
      <c r="D31" s="35">
        <f>IF(B31=0,0,($C$31/$B$31)*100000)</f>
        <v>0</v>
      </c>
      <c r="E31" s="7">
        <v>19820</v>
      </c>
      <c r="F31" s="2">
        <v>7.2168999999999997E-2</v>
      </c>
      <c r="G31" s="35">
        <f t="shared" si="1"/>
        <v>0</v>
      </c>
      <c r="I31" s="2" t="s">
        <v>30</v>
      </c>
      <c r="J31" s="7">
        <f>Populations!F13</f>
        <v>0</v>
      </c>
      <c r="K31" s="21"/>
      <c r="L31" s="35">
        <f>IF(J31=0,0,($K$31/$J$31)*100000)</f>
        <v>0</v>
      </c>
      <c r="M31" s="7">
        <v>19820</v>
      </c>
      <c r="N31" s="2">
        <v>7.2168999999999997E-2</v>
      </c>
      <c r="O31" s="35">
        <f t="shared" si="2"/>
        <v>0</v>
      </c>
    </row>
    <row r="32" spans="1:15">
      <c r="A32" s="2" t="s">
        <v>31</v>
      </c>
      <c r="B32" s="7">
        <f>Populations!D14</f>
        <v>0</v>
      </c>
      <c r="C32" s="21"/>
      <c r="D32" s="35">
        <f>IF(B32=0,0,($C$32/$B$32)*100000)</f>
        <v>0</v>
      </c>
      <c r="E32" s="7">
        <v>18257</v>
      </c>
      <c r="F32" s="2">
        <v>6.6477999999999995E-2</v>
      </c>
      <c r="G32" s="35">
        <f t="shared" si="1"/>
        <v>0</v>
      </c>
      <c r="I32" s="2" t="s">
        <v>31</v>
      </c>
      <c r="J32" s="7">
        <f>Populations!F14</f>
        <v>0</v>
      </c>
      <c r="K32" s="21"/>
      <c r="L32" s="35">
        <f>IF(J32=0,0,($K$32/$J$32)*100000)</f>
        <v>0</v>
      </c>
      <c r="M32" s="7">
        <v>18257</v>
      </c>
      <c r="N32" s="2">
        <v>6.6477999999999995E-2</v>
      </c>
      <c r="O32" s="35">
        <f t="shared" si="2"/>
        <v>0</v>
      </c>
    </row>
    <row r="33" spans="1:15">
      <c r="A33" s="2" t="s">
        <v>32</v>
      </c>
      <c r="B33" s="7">
        <f>Populations!D15</f>
        <v>0</v>
      </c>
      <c r="C33" s="21"/>
      <c r="D33" s="35">
        <f>IF(B33=0,0,($C$33/$B$33)*100000)</f>
        <v>0</v>
      </c>
      <c r="E33" s="7">
        <v>37233</v>
      </c>
      <c r="F33" s="2">
        <v>0.135573</v>
      </c>
      <c r="G33" s="35">
        <f t="shared" si="1"/>
        <v>0</v>
      </c>
      <c r="I33" s="2" t="s">
        <v>32</v>
      </c>
      <c r="J33" s="7">
        <f>Populations!F15</f>
        <v>0</v>
      </c>
      <c r="K33" s="21"/>
      <c r="L33" s="35">
        <f>IF(J33=0,0,($K$33/$J$33)*100000)</f>
        <v>0</v>
      </c>
      <c r="M33" s="7">
        <v>37233</v>
      </c>
      <c r="N33" s="2">
        <v>0.135573</v>
      </c>
      <c r="O33" s="35">
        <f t="shared" si="2"/>
        <v>0</v>
      </c>
    </row>
    <row r="34" spans="1:15">
      <c r="A34" s="2" t="s">
        <v>33</v>
      </c>
      <c r="B34" s="7">
        <f>Populations!D16</f>
        <v>0</v>
      </c>
      <c r="C34" s="21"/>
      <c r="D34" s="35">
        <f>IF(B34=0,0,($C$34/$B$34)*100000)</f>
        <v>0</v>
      </c>
      <c r="E34" s="7">
        <v>44659</v>
      </c>
      <c r="F34" s="2">
        <v>0.16261300000000001</v>
      </c>
      <c r="G34" s="35">
        <f t="shared" si="1"/>
        <v>0</v>
      </c>
      <c r="I34" s="2" t="s">
        <v>33</v>
      </c>
      <c r="J34" s="7">
        <f>Populations!F16</f>
        <v>0</v>
      </c>
      <c r="K34" s="21"/>
      <c r="L34" s="35">
        <f>IF(J34=0,0,($K$34/$J$34)*100000)</f>
        <v>0</v>
      </c>
      <c r="M34" s="7">
        <v>44659</v>
      </c>
      <c r="N34" s="2">
        <v>0.16261300000000001</v>
      </c>
      <c r="O34" s="35">
        <f t="shared" si="2"/>
        <v>0</v>
      </c>
    </row>
    <row r="35" spans="1:15">
      <c r="A35" s="2" t="s">
        <v>34</v>
      </c>
      <c r="B35" s="7">
        <f>Populations!D17</f>
        <v>0</v>
      </c>
      <c r="C35" s="21"/>
      <c r="D35" s="35">
        <f>IF(B35=0,0,($C$35/$B$35)*100000)</f>
        <v>0</v>
      </c>
      <c r="E35" s="7">
        <v>37030</v>
      </c>
      <c r="F35" s="2">
        <v>0.13483400000000001</v>
      </c>
      <c r="G35" s="35">
        <f t="shared" si="1"/>
        <v>0</v>
      </c>
      <c r="I35" s="2" t="s">
        <v>34</v>
      </c>
      <c r="J35" s="7">
        <f>Populations!F17</f>
        <v>0</v>
      </c>
      <c r="K35" s="21"/>
      <c r="L35" s="35">
        <f>IF(J35=0,0,($K$35/$J$35)*100000)</f>
        <v>0</v>
      </c>
      <c r="M35" s="7">
        <v>37030</v>
      </c>
      <c r="N35" s="2">
        <v>0.13483400000000001</v>
      </c>
      <c r="O35" s="35">
        <f t="shared" si="2"/>
        <v>0</v>
      </c>
    </row>
    <row r="36" spans="1:15">
      <c r="A36" s="2" t="s">
        <v>35</v>
      </c>
      <c r="B36" s="7">
        <f>Populations!D18</f>
        <v>0</v>
      </c>
      <c r="C36" s="21"/>
      <c r="D36" s="35">
        <f>IF(B36=0,0,($C$36/$B$36)*100000)</f>
        <v>0</v>
      </c>
      <c r="E36" s="7">
        <v>23961</v>
      </c>
      <c r="F36" s="2">
        <v>8.7247000000000005E-2</v>
      </c>
      <c r="G36" s="35">
        <f t="shared" si="1"/>
        <v>0</v>
      </c>
      <c r="I36" s="2" t="s">
        <v>35</v>
      </c>
      <c r="J36" s="7">
        <f>Populations!F18</f>
        <v>0</v>
      </c>
      <c r="K36" s="21"/>
      <c r="L36" s="35">
        <f>IF(J36=0,0,($K$36/$J$36)*100000)</f>
        <v>0</v>
      </c>
      <c r="M36" s="7">
        <v>23961</v>
      </c>
      <c r="N36" s="2">
        <v>8.7247000000000005E-2</v>
      </c>
      <c r="O36" s="35">
        <f t="shared" si="2"/>
        <v>0</v>
      </c>
    </row>
    <row r="37" spans="1:15">
      <c r="A37" s="2" t="s">
        <v>36</v>
      </c>
      <c r="B37" s="7">
        <f>Populations!D19</f>
        <v>0</v>
      </c>
      <c r="C37" s="21"/>
      <c r="D37" s="35">
        <f>IF(B37=0,0,($C$37/$B$37)*100000)</f>
        <v>0</v>
      </c>
      <c r="E37" s="7">
        <v>18136</v>
      </c>
      <c r="F37" s="2">
        <v>6.6036999999999998E-2</v>
      </c>
      <c r="G37" s="35">
        <f t="shared" si="1"/>
        <v>0</v>
      </c>
      <c r="I37" s="2" t="s">
        <v>36</v>
      </c>
      <c r="J37" s="7">
        <f>Populations!F19</f>
        <v>0</v>
      </c>
      <c r="K37" s="21"/>
      <c r="L37" s="35">
        <f>IF(J37=0,0,($K$37/$J$37)*100000)</f>
        <v>0</v>
      </c>
      <c r="M37" s="7">
        <v>18136</v>
      </c>
      <c r="N37" s="2">
        <v>6.6036999999999998E-2</v>
      </c>
      <c r="O37" s="35">
        <f t="shared" si="2"/>
        <v>0</v>
      </c>
    </row>
    <row r="38" spans="1:15">
      <c r="A38" s="2" t="s">
        <v>37</v>
      </c>
      <c r="B38" s="7">
        <f>Populations!D20</f>
        <v>0</v>
      </c>
      <c r="C38" s="21"/>
      <c r="D38" s="35">
        <f>IF(B38=0,0,($C$38/$B$38)*100000)</f>
        <v>0</v>
      </c>
      <c r="E38" s="7">
        <v>12315</v>
      </c>
      <c r="F38" s="2">
        <v>4.4840999999999999E-2</v>
      </c>
      <c r="G38" s="35">
        <f t="shared" si="1"/>
        <v>0</v>
      </c>
      <c r="I38" s="2" t="s">
        <v>37</v>
      </c>
      <c r="J38" s="7">
        <f>Populations!F20</f>
        <v>0</v>
      </c>
      <c r="K38" s="21"/>
      <c r="L38" s="35">
        <f>IF(J38=0,0,($K$38/$J$38)*100000)</f>
        <v>0</v>
      </c>
      <c r="M38" s="7">
        <v>12315</v>
      </c>
      <c r="N38" s="2">
        <v>4.4840999999999999E-2</v>
      </c>
      <c r="O38" s="35">
        <f t="shared" si="2"/>
        <v>0</v>
      </c>
    </row>
    <row r="39" spans="1:15" ht="13.5" thickBot="1">
      <c r="A39" s="2" t="s">
        <v>38</v>
      </c>
      <c r="B39" s="7">
        <f>Populations!D21</f>
        <v>0</v>
      </c>
      <c r="C39" s="21"/>
      <c r="D39" s="35">
        <f>IF(B39=0,0,($C$39/$B$39)*100000)</f>
        <v>0</v>
      </c>
      <c r="E39" s="7">
        <v>4259</v>
      </c>
      <c r="F39" s="2">
        <v>1.5507999999999999E-2</v>
      </c>
      <c r="G39" s="35">
        <f t="shared" si="1"/>
        <v>0</v>
      </c>
      <c r="I39" s="2" t="s">
        <v>38</v>
      </c>
      <c r="J39" s="7">
        <f>Populations!F21</f>
        <v>0</v>
      </c>
      <c r="K39" s="21"/>
      <c r="L39" s="35">
        <f>IF(J39=0,0,($K$39/$J$39)*100000)</f>
        <v>0</v>
      </c>
      <c r="M39" s="7">
        <v>4259</v>
      </c>
      <c r="N39" s="2">
        <v>1.5507999999999999E-2</v>
      </c>
      <c r="O39" s="35">
        <f t="shared" si="2"/>
        <v>0</v>
      </c>
    </row>
    <row r="40" spans="1:15" ht="13.5" thickBot="1">
      <c r="A40" s="2" t="s">
        <v>39</v>
      </c>
      <c r="B40" s="7">
        <f>SUM(B27:B39)</f>
        <v>0</v>
      </c>
      <c r="C40" s="7">
        <f>SUM(C27:C39)</f>
        <v>0</v>
      </c>
      <c r="E40" s="7">
        <f>SUM(E27:E39)</f>
        <v>274634</v>
      </c>
      <c r="F40" s="2">
        <f>SUM(F27:F39)</f>
        <v>0.99999999999999989</v>
      </c>
      <c r="G40" s="45">
        <f>SUM(G27:G39)</f>
        <v>0</v>
      </c>
      <c r="I40" s="2" t="s">
        <v>39</v>
      </c>
      <c r="J40" s="7">
        <f>SUM(J27:J39)</f>
        <v>0</v>
      </c>
      <c r="K40" s="7">
        <f>SUM(K27:K39)</f>
        <v>0</v>
      </c>
      <c r="M40" s="7">
        <f>SUM(M27:M39)</f>
        <v>274634</v>
      </c>
      <c r="N40" s="2">
        <f>SUM(N27:N39)</f>
        <v>0.99999999999999989</v>
      </c>
      <c r="O40" s="45">
        <f>SUM(O27:O39)</f>
        <v>0</v>
      </c>
    </row>
    <row r="42" spans="1:15">
      <c r="A42" s="2" t="s">
        <v>86</v>
      </c>
      <c r="I42" s="2" t="s">
        <v>87</v>
      </c>
    </row>
    <row r="44" spans="1:15">
      <c r="A44" s="113" t="s">
        <v>47</v>
      </c>
      <c r="B44" s="113"/>
      <c r="C44" s="113"/>
      <c r="D44" s="113"/>
      <c r="E44" s="113"/>
      <c r="F44" s="113"/>
      <c r="G44" s="113"/>
      <c r="H44" s="18" t="s">
        <v>6</v>
      </c>
      <c r="I44" s="18"/>
      <c r="J44" s="18"/>
      <c r="K44" s="18"/>
      <c r="L44" s="37"/>
      <c r="M44" s="18"/>
      <c r="N44" s="18"/>
    </row>
    <row r="45" spans="1:15">
      <c r="A45" s="85"/>
      <c r="B45" s="86"/>
      <c r="C45" s="86"/>
      <c r="D45" s="86"/>
      <c r="E45" s="86"/>
      <c r="F45" s="86"/>
      <c r="G45" s="114"/>
      <c r="H45" s="20"/>
      <c r="I45" s="20"/>
      <c r="J45" s="20"/>
      <c r="K45" s="20"/>
      <c r="L45" s="38"/>
      <c r="M45" s="20"/>
      <c r="N45" s="20"/>
    </row>
    <row r="46" spans="1:15">
      <c r="A46" s="87"/>
      <c r="B46" s="88"/>
      <c r="C46" s="88"/>
      <c r="D46" s="88"/>
      <c r="E46" s="88"/>
      <c r="F46" s="88"/>
      <c r="G46" s="115"/>
      <c r="H46" s="20"/>
      <c r="I46" s="20"/>
      <c r="J46" s="20"/>
      <c r="K46" s="20"/>
      <c r="L46" s="38"/>
      <c r="M46" s="20"/>
      <c r="N46" s="20"/>
    </row>
    <row r="47" spans="1:15">
      <c r="A47" s="87"/>
      <c r="B47" s="88"/>
      <c r="C47" s="88"/>
      <c r="D47" s="88"/>
      <c r="E47" s="88"/>
      <c r="F47" s="88"/>
      <c r="G47" s="115"/>
      <c r="H47" s="20"/>
      <c r="I47" s="20"/>
      <c r="J47" s="20"/>
      <c r="K47" s="20"/>
      <c r="L47" s="38"/>
      <c r="M47" s="20"/>
      <c r="N47" s="20"/>
    </row>
    <row r="48" spans="1:15">
      <c r="A48" s="87"/>
      <c r="B48" s="88"/>
      <c r="C48" s="88"/>
      <c r="D48" s="88"/>
      <c r="E48" s="88"/>
      <c r="F48" s="88"/>
      <c r="G48" s="115"/>
      <c r="H48" s="20"/>
      <c r="I48" s="20"/>
      <c r="J48" s="20"/>
      <c r="K48" s="20"/>
      <c r="L48" s="38"/>
      <c r="M48" s="20"/>
      <c r="N48" s="20"/>
    </row>
    <row r="49" spans="1:14">
      <c r="A49" s="87"/>
      <c r="B49" s="88"/>
      <c r="C49" s="88"/>
      <c r="D49" s="88"/>
      <c r="E49" s="88"/>
      <c r="F49" s="88"/>
      <c r="G49" s="115"/>
      <c r="H49" s="20"/>
      <c r="I49" s="20"/>
      <c r="J49" s="20"/>
      <c r="K49" s="20"/>
      <c r="L49" s="38"/>
      <c r="M49" s="20"/>
      <c r="N49" s="20"/>
    </row>
    <row r="50" spans="1:14">
      <c r="A50" s="87"/>
      <c r="B50" s="88"/>
      <c r="C50" s="88"/>
      <c r="D50" s="88"/>
      <c r="E50" s="88"/>
      <c r="F50" s="88"/>
      <c r="G50" s="115"/>
      <c r="H50" s="20"/>
      <c r="I50" s="20"/>
      <c r="J50" s="20"/>
      <c r="K50" s="20"/>
      <c r="L50" s="38"/>
      <c r="M50" s="20"/>
      <c r="N50" s="20"/>
    </row>
    <row r="51" spans="1:14">
      <c r="A51" s="87"/>
      <c r="B51" s="88"/>
      <c r="C51" s="88"/>
      <c r="D51" s="88"/>
      <c r="E51" s="88"/>
      <c r="F51" s="88"/>
      <c r="G51" s="115"/>
      <c r="H51" s="20"/>
      <c r="I51" s="20"/>
      <c r="J51" s="20"/>
      <c r="K51" s="20"/>
      <c r="L51" s="38"/>
      <c r="M51" s="20"/>
      <c r="N51" s="20"/>
    </row>
    <row r="52" spans="1:14">
      <c r="A52" s="87"/>
      <c r="B52" s="88"/>
      <c r="C52" s="88"/>
      <c r="D52" s="88"/>
      <c r="E52" s="88"/>
      <c r="F52" s="88"/>
      <c r="G52" s="115"/>
      <c r="H52" s="20"/>
      <c r="I52" s="20"/>
      <c r="J52" s="20"/>
      <c r="K52" s="20"/>
      <c r="L52" s="38"/>
      <c r="M52" s="20"/>
      <c r="N52" s="20"/>
    </row>
    <row r="53" spans="1:14">
      <c r="A53" s="87"/>
      <c r="B53" s="88"/>
      <c r="C53" s="88"/>
      <c r="D53" s="88"/>
      <c r="E53" s="88"/>
      <c r="F53" s="88"/>
      <c r="G53" s="115"/>
      <c r="H53" s="20"/>
      <c r="I53" s="20"/>
      <c r="J53" s="20"/>
      <c r="K53" s="20"/>
      <c r="L53" s="38"/>
      <c r="M53" s="20"/>
      <c r="N53" s="20"/>
    </row>
    <row r="54" spans="1:14">
      <c r="A54" s="87"/>
      <c r="B54" s="88"/>
      <c r="C54" s="88"/>
      <c r="D54" s="88"/>
      <c r="E54" s="88"/>
      <c r="F54" s="88"/>
      <c r="G54" s="115"/>
      <c r="H54" s="20"/>
      <c r="I54" s="20"/>
      <c r="J54" s="20"/>
      <c r="K54" s="20"/>
      <c r="L54" s="38"/>
      <c r="M54" s="20"/>
      <c r="N54" s="20"/>
    </row>
    <row r="55" spans="1:14">
      <c r="A55" s="89"/>
      <c r="B55" s="90"/>
      <c r="C55" s="90"/>
      <c r="D55" s="90"/>
      <c r="E55" s="90"/>
      <c r="F55" s="90"/>
      <c r="G55" s="116"/>
      <c r="H55" s="20"/>
      <c r="I55" s="20"/>
      <c r="J55" s="20"/>
      <c r="K55" s="20"/>
      <c r="L55" s="38"/>
      <c r="M55" s="20"/>
      <c r="N55" s="20"/>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5"/>
    <col min="5" max="5" width="10.7109375" style="2" customWidth="1"/>
    <col min="6" max="6" width="9.140625" style="2"/>
    <col min="7" max="7" width="9.140625" style="35"/>
    <col min="8" max="8" width="9.140625" style="2"/>
    <col min="9" max="9" width="12.140625" style="2" customWidth="1"/>
    <col min="10" max="10" width="10.7109375" style="2" customWidth="1"/>
    <col min="11" max="11" width="14.85546875" style="2" customWidth="1"/>
    <col min="12" max="12" width="9.140625" style="35"/>
    <col min="13" max="13" width="10.5703125" style="2" customWidth="1"/>
    <col min="14" max="14" width="9.140625" style="2"/>
    <col min="15" max="15" width="9.140625" style="35"/>
    <col min="16" max="16384" width="9.140625" style="2"/>
  </cols>
  <sheetData>
    <row r="1" spans="1:12">
      <c r="A1" s="48">
        <f>Background!A4</f>
        <v>0</v>
      </c>
    </row>
    <row r="2" spans="1:12">
      <c r="A2" s="3" t="s">
        <v>121</v>
      </c>
    </row>
    <row r="4" spans="1:12">
      <c r="A4" s="4" t="s">
        <v>122</v>
      </c>
      <c r="I4" s="4"/>
    </row>
    <row r="5" spans="1:12" ht="24.95" customHeight="1">
      <c r="A5" s="5" t="s">
        <v>22</v>
      </c>
      <c r="B5" s="5" t="s">
        <v>77</v>
      </c>
      <c r="C5" s="5" t="s">
        <v>78</v>
      </c>
      <c r="D5" s="36" t="s">
        <v>79</v>
      </c>
      <c r="E5" s="5" t="s">
        <v>80</v>
      </c>
      <c r="F5" s="5" t="s">
        <v>81</v>
      </c>
      <c r="G5" s="36" t="s">
        <v>82</v>
      </c>
      <c r="I5" s="5"/>
      <c r="J5" s="5"/>
      <c r="K5" s="5"/>
      <c r="L5" s="36"/>
    </row>
    <row r="6" spans="1:12">
      <c r="A6" s="2" t="s">
        <v>26</v>
      </c>
      <c r="B6" s="7">
        <f>Populations!B9</f>
        <v>0</v>
      </c>
      <c r="C6" s="21"/>
      <c r="D6" s="35">
        <f>IF(B6=0,0,($C$6/$B$6)*100000)</f>
        <v>0</v>
      </c>
      <c r="E6" s="7">
        <v>3795</v>
      </c>
      <c r="F6" s="2">
        <v>1.3818E-2</v>
      </c>
      <c r="G6" s="35">
        <f t="shared" ref="G6:G18" si="0">D6*F6</f>
        <v>0</v>
      </c>
      <c r="J6" s="7"/>
      <c r="K6" s="7"/>
    </row>
    <row r="7" spans="1:12">
      <c r="A7" s="8" t="s">
        <v>27</v>
      </c>
      <c r="B7" s="7">
        <f>Populations!B10</f>
        <v>0</v>
      </c>
      <c r="C7" s="21"/>
      <c r="D7" s="35">
        <f>IF(B7=0,0,($C$7/$B$7)*100000)</f>
        <v>0</v>
      </c>
      <c r="E7" s="7">
        <v>15192</v>
      </c>
      <c r="F7" s="2">
        <v>5.5316999999999998E-2</v>
      </c>
      <c r="G7" s="35">
        <f t="shared" si="0"/>
        <v>0</v>
      </c>
      <c r="I7" s="8"/>
      <c r="J7" s="7"/>
      <c r="K7" s="7"/>
    </row>
    <row r="8" spans="1:12">
      <c r="A8" s="2" t="s">
        <v>28</v>
      </c>
      <c r="B8" s="7">
        <f>Populations!B11</f>
        <v>0</v>
      </c>
      <c r="C8" s="21"/>
      <c r="D8" s="35">
        <f>IF(B8=0,0,($C$8/$B$8)*100000)</f>
        <v>0</v>
      </c>
      <c r="E8" s="7">
        <v>19920</v>
      </c>
      <c r="F8" s="2">
        <v>7.2533E-2</v>
      </c>
      <c r="G8" s="35">
        <f t="shared" si="0"/>
        <v>0</v>
      </c>
      <c r="J8" s="7"/>
      <c r="K8" s="7"/>
    </row>
    <row r="9" spans="1:12">
      <c r="A9" s="2" t="s">
        <v>29</v>
      </c>
      <c r="B9" s="7">
        <f>Populations!B12</f>
        <v>0</v>
      </c>
      <c r="C9" s="21"/>
      <c r="D9" s="35">
        <f>IF(B9=0,0,($C$9/$B$9)*100000)</f>
        <v>0</v>
      </c>
      <c r="E9" s="7">
        <v>20057</v>
      </c>
      <c r="F9" s="2">
        <v>7.3032E-2</v>
      </c>
      <c r="G9" s="35">
        <f t="shared" si="0"/>
        <v>0</v>
      </c>
      <c r="J9" s="7"/>
      <c r="K9" s="7"/>
    </row>
    <row r="10" spans="1:12">
      <c r="A10" s="2" t="s">
        <v>30</v>
      </c>
      <c r="B10" s="7">
        <f>Populations!B13</f>
        <v>0</v>
      </c>
      <c r="C10" s="21"/>
      <c r="D10" s="35">
        <f>IF(B10=0,0,($C$10/$B$10)*100000)</f>
        <v>0</v>
      </c>
      <c r="E10" s="7">
        <v>19820</v>
      </c>
      <c r="F10" s="2">
        <v>7.2168999999999997E-2</v>
      </c>
      <c r="G10" s="35">
        <f t="shared" si="0"/>
        <v>0</v>
      </c>
      <c r="J10" s="7"/>
      <c r="K10" s="7"/>
    </row>
    <row r="11" spans="1:12">
      <c r="A11" s="2" t="s">
        <v>31</v>
      </c>
      <c r="B11" s="7">
        <f>Populations!B14</f>
        <v>0</v>
      </c>
      <c r="C11" s="21"/>
      <c r="D11" s="35">
        <f>IF(B11=0,0,($C$11/$B$11)*100000)</f>
        <v>0</v>
      </c>
      <c r="E11" s="7">
        <v>18257</v>
      </c>
      <c r="F11" s="2">
        <v>6.6477999999999995E-2</v>
      </c>
      <c r="G11" s="35">
        <f t="shared" si="0"/>
        <v>0</v>
      </c>
      <c r="J11" s="7"/>
      <c r="K11" s="7"/>
    </row>
    <row r="12" spans="1:12">
      <c r="A12" s="2" t="s">
        <v>32</v>
      </c>
      <c r="B12" s="7">
        <f>Populations!B15</f>
        <v>0</v>
      </c>
      <c r="C12" s="21"/>
      <c r="D12" s="35">
        <f>IF(B12=0,0,($C$12/$B$12)*100000)</f>
        <v>0</v>
      </c>
      <c r="E12" s="7">
        <v>37233</v>
      </c>
      <c r="F12" s="2">
        <v>0.135573</v>
      </c>
      <c r="G12" s="35">
        <f t="shared" si="0"/>
        <v>0</v>
      </c>
      <c r="J12" s="7"/>
      <c r="K12" s="7"/>
    </row>
    <row r="13" spans="1:12">
      <c r="A13" s="2" t="s">
        <v>33</v>
      </c>
      <c r="B13" s="7">
        <f>Populations!B16</f>
        <v>0</v>
      </c>
      <c r="C13" s="21"/>
      <c r="D13" s="35">
        <f>IF(B13=0,0,($C$13/$B$13)*100000)</f>
        <v>0</v>
      </c>
      <c r="E13" s="7">
        <v>44659</v>
      </c>
      <c r="F13" s="2">
        <v>0.16261300000000001</v>
      </c>
      <c r="G13" s="35">
        <f t="shared" si="0"/>
        <v>0</v>
      </c>
      <c r="J13" s="7"/>
      <c r="K13" s="7"/>
    </row>
    <row r="14" spans="1:12">
      <c r="A14" s="2" t="s">
        <v>34</v>
      </c>
      <c r="B14" s="7">
        <f>Populations!B17</f>
        <v>0</v>
      </c>
      <c r="C14" s="21"/>
      <c r="D14" s="35">
        <f>IF(B14=0,0,($C$14/$B$14)*100000)</f>
        <v>0</v>
      </c>
      <c r="E14" s="7">
        <v>37030</v>
      </c>
      <c r="F14" s="2">
        <v>0.13483400000000001</v>
      </c>
      <c r="G14" s="35">
        <f t="shared" si="0"/>
        <v>0</v>
      </c>
      <c r="J14" s="7"/>
      <c r="K14" s="7"/>
    </row>
    <row r="15" spans="1:12">
      <c r="A15" s="2" t="s">
        <v>35</v>
      </c>
      <c r="B15" s="7">
        <f>Populations!B18</f>
        <v>0</v>
      </c>
      <c r="C15" s="21"/>
      <c r="D15" s="35">
        <f>IF(B15=0,0,($C$15/$B$15)*100000)</f>
        <v>0</v>
      </c>
      <c r="E15" s="7">
        <v>23961</v>
      </c>
      <c r="F15" s="2">
        <v>8.7247000000000005E-2</v>
      </c>
      <c r="G15" s="35">
        <f t="shared" si="0"/>
        <v>0</v>
      </c>
      <c r="J15" s="7"/>
      <c r="K15" s="7"/>
    </row>
    <row r="16" spans="1:12">
      <c r="A16" s="2" t="s">
        <v>36</v>
      </c>
      <c r="B16" s="7">
        <f>Populations!B19</f>
        <v>0</v>
      </c>
      <c r="C16" s="21"/>
      <c r="D16" s="35">
        <f>IF(B16=0,0,($C$16/$B$16)*100000)</f>
        <v>0</v>
      </c>
      <c r="E16" s="7">
        <v>18136</v>
      </c>
      <c r="F16" s="2">
        <v>6.6036999999999998E-2</v>
      </c>
      <c r="G16" s="35">
        <f t="shared" si="0"/>
        <v>0</v>
      </c>
      <c r="J16" s="7"/>
      <c r="K16" s="7"/>
    </row>
    <row r="17" spans="1:15">
      <c r="A17" s="2" t="s">
        <v>37</v>
      </c>
      <c r="B17" s="7">
        <f>Populations!B20</f>
        <v>0</v>
      </c>
      <c r="C17" s="21"/>
      <c r="D17" s="35">
        <f>IF(B17=0,0,($C$17/$B$17)*100000)</f>
        <v>0</v>
      </c>
      <c r="E17" s="7">
        <v>12315</v>
      </c>
      <c r="F17" s="2">
        <v>4.4840999999999999E-2</v>
      </c>
      <c r="G17" s="35">
        <f t="shared" si="0"/>
        <v>0</v>
      </c>
      <c r="J17" s="7"/>
      <c r="K17" s="7"/>
    </row>
    <row r="18" spans="1:15" ht="13.5" thickBot="1">
      <c r="A18" s="2" t="s">
        <v>38</v>
      </c>
      <c r="B18" s="7">
        <f>Populations!B21</f>
        <v>0</v>
      </c>
      <c r="C18" s="21"/>
      <c r="D18" s="35">
        <f>IF(B18=0,0,($C$18/$B$18)*100000)</f>
        <v>0</v>
      </c>
      <c r="E18" s="7">
        <v>4259</v>
      </c>
      <c r="F18" s="2">
        <v>1.5507999999999999E-2</v>
      </c>
      <c r="G18" s="35">
        <f t="shared" si="0"/>
        <v>0</v>
      </c>
      <c r="J18" s="7"/>
      <c r="K18" s="7"/>
    </row>
    <row r="19" spans="1:15" ht="13.5" thickBot="1">
      <c r="A19" s="2" t="s">
        <v>39</v>
      </c>
      <c r="B19" s="7">
        <f>SUM(B6:B18)</f>
        <v>0</v>
      </c>
      <c r="C19" s="7">
        <f>SUM(C6:C18)</f>
        <v>0</v>
      </c>
      <c r="E19" s="7">
        <f>SUM(E6:E18)</f>
        <v>274634</v>
      </c>
      <c r="F19" s="2">
        <f>SUM(F6:F18)</f>
        <v>0.99999999999999989</v>
      </c>
      <c r="G19" s="45">
        <f>SUM(G6:G18)</f>
        <v>0</v>
      </c>
    </row>
    <row r="22" spans="1:15">
      <c r="A22" s="2" t="s">
        <v>83</v>
      </c>
    </row>
    <row r="25" spans="1:15">
      <c r="A25" s="4" t="s">
        <v>123</v>
      </c>
      <c r="I25" s="4" t="s">
        <v>124</v>
      </c>
    </row>
    <row r="26" spans="1:15" ht="24.95" customHeight="1">
      <c r="A26" s="5" t="s">
        <v>22</v>
      </c>
      <c r="B26" s="5" t="s">
        <v>77</v>
      </c>
      <c r="C26" s="5" t="s">
        <v>78</v>
      </c>
      <c r="D26" s="36" t="s">
        <v>79</v>
      </c>
      <c r="E26" s="5" t="s">
        <v>80</v>
      </c>
      <c r="F26" s="5" t="s">
        <v>81</v>
      </c>
      <c r="G26" s="36" t="s">
        <v>82</v>
      </c>
      <c r="I26" s="5" t="s">
        <v>22</v>
      </c>
      <c r="J26" s="5" t="s">
        <v>77</v>
      </c>
      <c r="K26" s="5" t="s">
        <v>78</v>
      </c>
      <c r="L26" s="36" t="s">
        <v>79</v>
      </c>
      <c r="M26" s="5" t="s">
        <v>80</v>
      </c>
      <c r="N26" s="5" t="s">
        <v>81</v>
      </c>
      <c r="O26" s="36" t="s">
        <v>82</v>
      </c>
    </row>
    <row r="27" spans="1:15">
      <c r="A27" s="2" t="s">
        <v>26</v>
      </c>
      <c r="B27" s="7">
        <f>Populations!D9</f>
        <v>0</v>
      </c>
      <c r="C27" s="21"/>
      <c r="D27" s="35">
        <f>IF(B27=0,0,($C$27/$B$27)*100000)</f>
        <v>0</v>
      </c>
      <c r="E27" s="7">
        <v>3795</v>
      </c>
      <c r="F27" s="2">
        <v>1.3818E-2</v>
      </c>
      <c r="G27" s="35">
        <f t="shared" ref="G27:G39" si="1">D27*F27</f>
        <v>0</v>
      </c>
      <c r="I27" s="2" t="s">
        <v>26</v>
      </c>
      <c r="J27" s="7">
        <f>Populations!F9</f>
        <v>0</v>
      </c>
      <c r="K27" s="21"/>
      <c r="L27" s="35">
        <f>IF(J27=0,0,($K$27/$J$27)*100000)</f>
        <v>0</v>
      </c>
      <c r="M27" s="7">
        <v>3795</v>
      </c>
      <c r="N27" s="2">
        <v>1.3818E-2</v>
      </c>
      <c r="O27" s="35">
        <f t="shared" ref="O27:O39" si="2">L27*N27</f>
        <v>0</v>
      </c>
    </row>
    <row r="28" spans="1:15">
      <c r="A28" s="2" t="s">
        <v>27</v>
      </c>
      <c r="B28" s="7">
        <f>Populations!D10</f>
        <v>0</v>
      </c>
      <c r="C28" s="21"/>
      <c r="D28" s="35">
        <f>IF(B28=0,0,($C$28/$B$28)*100000)</f>
        <v>0</v>
      </c>
      <c r="E28" s="7">
        <v>15192</v>
      </c>
      <c r="F28" s="2">
        <v>5.5316999999999998E-2</v>
      </c>
      <c r="G28" s="35">
        <f t="shared" si="1"/>
        <v>0</v>
      </c>
      <c r="I28" s="2" t="s">
        <v>27</v>
      </c>
      <c r="J28" s="7">
        <f>Populations!F10</f>
        <v>0</v>
      </c>
      <c r="K28" s="21"/>
      <c r="L28" s="35">
        <f>IF(J28=0,0,($K$28/$J$28)*100000)</f>
        <v>0</v>
      </c>
      <c r="M28" s="7">
        <v>15192</v>
      </c>
      <c r="N28" s="2">
        <v>5.5316999999999998E-2</v>
      </c>
      <c r="O28" s="35">
        <f t="shared" si="2"/>
        <v>0</v>
      </c>
    </row>
    <row r="29" spans="1:15">
      <c r="A29" s="2" t="s">
        <v>28</v>
      </c>
      <c r="B29" s="7">
        <f>Populations!D11</f>
        <v>0</v>
      </c>
      <c r="C29" s="21"/>
      <c r="D29" s="35">
        <f>IF(B29=0,0,($C$29/$B$29)*100000)</f>
        <v>0</v>
      </c>
      <c r="E29" s="7">
        <v>19920</v>
      </c>
      <c r="F29" s="2">
        <v>7.2533E-2</v>
      </c>
      <c r="G29" s="35">
        <f t="shared" si="1"/>
        <v>0</v>
      </c>
      <c r="I29" s="2" t="s">
        <v>28</v>
      </c>
      <c r="J29" s="7">
        <f>Populations!F11</f>
        <v>0</v>
      </c>
      <c r="K29" s="21"/>
      <c r="L29" s="35">
        <f>IF(J29=0,0,($K$29/$J$29)*100000)</f>
        <v>0</v>
      </c>
      <c r="M29" s="7">
        <v>19920</v>
      </c>
      <c r="N29" s="2">
        <v>7.2533E-2</v>
      </c>
      <c r="O29" s="35">
        <f t="shared" si="2"/>
        <v>0</v>
      </c>
    </row>
    <row r="30" spans="1:15">
      <c r="A30" s="8" t="s">
        <v>29</v>
      </c>
      <c r="B30" s="7">
        <f>Populations!D12</f>
        <v>0</v>
      </c>
      <c r="C30" s="21"/>
      <c r="D30" s="35">
        <f>IF(B30=0,0,($C$30/$B$30)*100000)</f>
        <v>0</v>
      </c>
      <c r="E30" s="7">
        <v>20057</v>
      </c>
      <c r="F30" s="2">
        <v>7.3032E-2</v>
      </c>
      <c r="G30" s="35">
        <f t="shared" si="1"/>
        <v>0</v>
      </c>
      <c r="I30" s="8" t="s">
        <v>29</v>
      </c>
      <c r="J30" s="7">
        <f>Populations!F12</f>
        <v>0</v>
      </c>
      <c r="K30" s="21"/>
      <c r="L30" s="35">
        <f>IF(J30=0,0,($K$30/$J$30)*100000)</f>
        <v>0</v>
      </c>
      <c r="M30" s="7">
        <v>20057</v>
      </c>
      <c r="N30" s="2">
        <v>7.3032E-2</v>
      </c>
      <c r="O30" s="35">
        <f t="shared" si="2"/>
        <v>0</v>
      </c>
    </row>
    <row r="31" spans="1:15">
      <c r="A31" s="2" t="s">
        <v>30</v>
      </c>
      <c r="B31" s="7">
        <f>Populations!D13</f>
        <v>0</v>
      </c>
      <c r="C31" s="21"/>
      <c r="D31" s="35">
        <f>IF(B31=0,0,($C$31/$B$31)*100000)</f>
        <v>0</v>
      </c>
      <c r="E31" s="7">
        <v>19820</v>
      </c>
      <c r="F31" s="2">
        <v>7.2168999999999997E-2</v>
      </c>
      <c r="G31" s="35">
        <f t="shared" si="1"/>
        <v>0</v>
      </c>
      <c r="I31" s="2" t="s">
        <v>30</v>
      </c>
      <c r="J31" s="7">
        <f>Populations!F13</f>
        <v>0</v>
      </c>
      <c r="K31" s="21"/>
      <c r="L31" s="35">
        <f>IF(J31=0,0,($K$31/$J$31)*100000)</f>
        <v>0</v>
      </c>
      <c r="M31" s="7">
        <v>19820</v>
      </c>
      <c r="N31" s="2">
        <v>7.2168999999999997E-2</v>
      </c>
      <c r="O31" s="35">
        <f t="shared" si="2"/>
        <v>0</v>
      </c>
    </row>
    <row r="32" spans="1:15">
      <c r="A32" s="2" t="s">
        <v>31</v>
      </c>
      <c r="B32" s="7">
        <f>Populations!D14</f>
        <v>0</v>
      </c>
      <c r="C32" s="21"/>
      <c r="D32" s="35">
        <f>IF(B32=0,0,($C$32/$B$32)*100000)</f>
        <v>0</v>
      </c>
      <c r="E32" s="7">
        <v>18257</v>
      </c>
      <c r="F32" s="2">
        <v>6.6477999999999995E-2</v>
      </c>
      <c r="G32" s="35">
        <f t="shared" si="1"/>
        <v>0</v>
      </c>
      <c r="I32" s="2" t="s">
        <v>31</v>
      </c>
      <c r="J32" s="7">
        <f>Populations!F14</f>
        <v>0</v>
      </c>
      <c r="K32" s="21"/>
      <c r="L32" s="35">
        <f>IF(J32=0,0,($K$32/$J$32)*100000)</f>
        <v>0</v>
      </c>
      <c r="M32" s="7">
        <v>18257</v>
      </c>
      <c r="N32" s="2">
        <v>6.6477999999999995E-2</v>
      </c>
      <c r="O32" s="35">
        <f t="shared" si="2"/>
        <v>0</v>
      </c>
    </row>
    <row r="33" spans="1:15">
      <c r="A33" s="2" t="s">
        <v>32</v>
      </c>
      <c r="B33" s="7">
        <f>Populations!D15</f>
        <v>0</v>
      </c>
      <c r="C33" s="21"/>
      <c r="D33" s="35">
        <f>IF(B33=0,0,($C$33/$B$33)*100000)</f>
        <v>0</v>
      </c>
      <c r="E33" s="7">
        <v>37233</v>
      </c>
      <c r="F33" s="2">
        <v>0.135573</v>
      </c>
      <c r="G33" s="35">
        <f t="shared" si="1"/>
        <v>0</v>
      </c>
      <c r="I33" s="2" t="s">
        <v>32</v>
      </c>
      <c r="J33" s="7">
        <f>Populations!F15</f>
        <v>0</v>
      </c>
      <c r="K33" s="21"/>
      <c r="L33" s="35">
        <f>IF(J33=0,0,($K$33/$J$33)*100000)</f>
        <v>0</v>
      </c>
      <c r="M33" s="7">
        <v>37233</v>
      </c>
      <c r="N33" s="2">
        <v>0.135573</v>
      </c>
      <c r="O33" s="35">
        <f t="shared" si="2"/>
        <v>0</v>
      </c>
    </row>
    <row r="34" spans="1:15">
      <c r="A34" s="2" t="s">
        <v>33</v>
      </c>
      <c r="B34" s="7">
        <f>Populations!D16</f>
        <v>0</v>
      </c>
      <c r="C34" s="21"/>
      <c r="D34" s="35">
        <f>IF(B34=0,0,($C$34/$B$34)*100000)</f>
        <v>0</v>
      </c>
      <c r="E34" s="7">
        <v>44659</v>
      </c>
      <c r="F34" s="2">
        <v>0.16261300000000001</v>
      </c>
      <c r="G34" s="35">
        <f t="shared" si="1"/>
        <v>0</v>
      </c>
      <c r="I34" s="2" t="s">
        <v>33</v>
      </c>
      <c r="J34" s="7">
        <f>Populations!F16</f>
        <v>0</v>
      </c>
      <c r="K34" s="21"/>
      <c r="L34" s="35">
        <f>IF(J34=0,0,($K$34/$J$34)*100000)</f>
        <v>0</v>
      </c>
      <c r="M34" s="7">
        <v>44659</v>
      </c>
      <c r="N34" s="2">
        <v>0.16261300000000001</v>
      </c>
      <c r="O34" s="35">
        <f t="shared" si="2"/>
        <v>0</v>
      </c>
    </row>
    <row r="35" spans="1:15">
      <c r="A35" s="2" t="s">
        <v>34</v>
      </c>
      <c r="B35" s="7">
        <f>Populations!D17</f>
        <v>0</v>
      </c>
      <c r="C35" s="21"/>
      <c r="D35" s="35">
        <f>IF(B35=0,0,($C$35/$B$35)*100000)</f>
        <v>0</v>
      </c>
      <c r="E35" s="7">
        <v>37030</v>
      </c>
      <c r="F35" s="2">
        <v>0.13483400000000001</v>
      </c>
      <c r="G35" s="35">
        <f t="shared" si="1"/>
        <v>0</v>
      </c>
      <c r="I35" s="2" t="s">
        <v>34</v>
      </c>
      <c r="J35" s="7">
        <f>Populations!F17</f>
        <v>0</v>
      </c>
      <c r="K35" s="21"/>
      <c r="L35" s="35">
        <f>IF(J35=0,0,($K$35/$J$35)*100000)</f>
        <v>0</v>
      </c>
      <c r="M35" s="7">
        <v>37030</v>
      </c>
      <c r="N35" s="2">
        <v>0.13483400000000001</v>
      </c>
      <c r="O35" s="35">
        <f t="shared" si="2"/>
        <v>0</v>
      </c>
    </row>
    <row r="36" spans="1:15">
      <c r="A36" s="2" t="s">
        <v>35</v>
      </c>
      <c r="B36" s="7">
        <f>Populations!D18</f>
        <v>0</v>
      </c>
      <c r="C36" s="21"/>
      <c r="D36" s="35">
        <f>IF(B36=0,0,($C$36/$B$36)*100000)</f>
        <v>0</v>
      </c>
      <c r="E36" s="7">
        <v>23961</v>
      </c>
      <c r="F36" s="2">
        <v>8.7247000000000005E-2</v>
      </c>
      <c r="G36" s="35">
        <f t="shared" si="1"/>
        <v>0</v>
      </c>
      <c r="I36" s="2" t="s">
        <v>35</v>
      </c>
      <c r="J36" s="7">
        <f>Populations!F18</f>
        <v>0</v>
      </c>
      <c r="K36" s="21"/>
      <c r="L36" s="35">
        <f>IF(J36=0,0,($K$36/$J$36)*100000)</f>
        <v>0</v>
      </c>
      <c r="M36" s="7">
        <v>23961</v>
      </c>
      <c r="N36" s="2">
        <v>8.7247000000000005E-2</v>
      </c>
      <c r="O36" s="35">
        <f t="shared" si="2"/>
        <v>0</v>
      </c>
    </row>
    <row r="37" spans="1:15">
      <c r="A37" s="2" t="s">
        <v>36</v>
      </c>
      <c r="B37" s="7">
        <f>Populations!D19</f>
        <v>0</v>
      </c>
      <c r="C37" s="21"/>
      <c r="D37" s="35">
        <f>IF(B37=0,0,($C$37/$B$37)*100000)</f>
        <v>0</v>
      </c>
      <c r="E37" s="7">
        <v>18136</v>
      </c>
      <c r="F37" s="2">
        <v>6.6036999999999998E-2</v>
      </c>
      <c r="G37" s="35">
        <f t="shared" si="1"/>
        <v>0</v>
      </c>
      <c r="I37" s="2" t="s">
        <v>36</v>
      </c>
      <c r="J37" s="7">
        <f>Populations!F19</f>
        <v>0</v>
      </c>
      <c r="K37" s="21"/>
      <c r="L37" s="35">
        <f>IF(J37=0,0,($K$37/$J$37)*100000)</f>
        <v>0</v>
      </c>
      <c r="M37" s="7">
        <v>18136</v>
      </c>
      <c r="N37" s="2">
        <v>6.6036999999999998E-2</v>
      </c>
      <c r="O37" s="35">
        <f t="shared" si="2"/>
        <v>0</v>
      </c>
    </row>
    <row r="38" spans="1:15">
      <c r="A38" s="2" t="s">
        <v>37</v>
      </c>
      <c r="B38" s="7">
        <f>Populations!D20</f>
        <v>0</v>
      </c>
      <c r="C38" s="21"/>
      <c r="D38" s="35">
        <f>IF(B38=0,0,($C$38/$B$38)*100000)</f>
        <v>0</v>
      </c>
      <c r="E38" s="7">
        <v>12315</v>
      </c>
      <c r="F38" s="2">
        <v>4.4840999999999999E-2</v>
      </c>
      <c r="G38" s="35">
        <f t="shared" si="1"/>
        <v>0</v>
      </c>
      <c r="I38" s="2" t="s">
        <v>37</v>
      </c>
      <c r="J38" s="7">
        <f>Populations!F20</f>
        <v>0</v>
      </c>
      <c r="K38" s="21"/>
      <c r="L38" s="35">
        <f>IF(J38=0,0,($K$38/$J$38)*100000)</f>
        <v>0</v>
      </c>
      <c r="M38" s="7">
        <v>12315</v>
      </c>
      <c r="N38" s="2">
        <v>4.4840999999999999E-2</v>
      </c>
      <c r="O38" s="35">
        <f t="shared" si="2"/>
        <v>0</v>
      </c>
    </row>
    <row r="39" spans="1:15" ht="13.5" thickBot="1">
      <c r="A39" s="2" t="s">
        <v>38</v>
      </c>
      <c r="B39" s="7">
        <f>Populations!D21</f>
        <v>0</v>
      </c>
      <c r="C39" s="21"/>
      <c r="D39" s="35">
        <f>IF(B39=0,0,($C$39/$B$39)*100000)</f>
        <v>0</v>
      </c>
      <c r="E39" s="7">
        <v>4259</v>
      </c>
      <c r="F39" s="2">
        <v>1.5507999999999999E-2</v>
      </c>
      <c r="G39" s="35">
        <f t="shared" si="1"/>
        <v>0</v>
      </c>
      <c r="I39" s="2" t="s">
        <v>38</v>
      </c>
      <c r="J39" s="7">
        <f>Populations!F21</f>
        <v>0</v>
      </c>
      <c r="K39" s="21"/>
      <c r="L39" s="35">
        <f>IF(J39=0,0,($K$39/$J$39)*100000)</f>
        <v>0</v>
      </c>
      <c r="M39" s="7">
        <v>4259</v>
      </c>
      <c r="N39" s="2">
        <v>1.5507999999999999E-2</v>
      </c>
      <c r="O39" s="35">
        <f t="shared" si="2"/>
        <v>0</v>
      </c>
    </row>
    <row r="40" spans="1:15" ht="13.5" thickBot="1">
      <c r="A40" s="2" t="s">
        <v>39</v>
      </c>
      <c r="B40" s="7">
        <f>SUM(B27:B39)</f>
        <v>0</v>
      </c>
      <c r="C40" s="7">
        <f>SUM(C27:C39)</f>
        <v>0</v>
      </c>
      <c r="E40" s="7">
        <f>SUM(E27:E39)</f>
        <v>274634</v>
      </c>
      <c r="F40" s="2">
        <f>SUM(F27:F39)</f>
        <v>0.99999999999999989</v>
      </c>
      <c r="G40" s="45">
        <f>SUM(G27:G39)</f>
        <v>0</v>
      </c>
      <c r="I40" s="2" t="s">
        <v>39</v>
      </c>
      <c r="J40" s="7">
        <f>SUM(J27:J39)</f>
        <v>0</v>
      </c>
      <c r="K40" s="7">
        <f>SUM(K27:K39)</f>
        <v>0</v>
      </c>
      <c r="M40" s="7">
        <f>SUM(M27:M39)</f>
        <v>274634</v>
      </c>
      <c r="N40" s="2">
        <f>SUM(N27:N39)</f>
        <v>0.99999999999999989</v>
      </c>
      <c r="O40" s="45">
        <f>SUM(O27:O39)</f>
        <v>0</v>
      </c>
    </row>
    <row r="42" spans="1:15">
      <c r="A42" s="2" t="s">
        <v>86</v>
      </c>
      <c r="I42" s="2" t="s">
        <v>87</v>
      </c>
    </row>
    <row r="44" spans="1:15">
      <c r="A44" s="113" t="s">
        <v>47</v>
      </c>
      <c r="B44" s="113"/>
      <c r="C44" s="113"/>
      <c r="D44" s="113"/>
      <c r="E44" s="113"/>
      <c r="F44" s="113"/>
      <c r="G44" s="113"/>
      <c r="H44" s="18" t="s">
        <v>6</v>
      </c>
      <c r="I44" s="18"/>
      <c r="J44" s="18"/>
      <c r="K44" s="18"/>
      <c r="L44" s="37"/>
      <c r="M44" s="18"/>
      <c r="N44" s="18"/>
    </row>
    <row r="45" spans="1:15">
      <c r="A45" s="85"/>
      <c r="B45" s="86"/>
      <c r="C45" s="86"/>
      <c r="D45" s="86"/>
      <c r="E45" s="86"/>
      <c r="F45" s="86"/>
      <c r="G45" s="114"/>
      <c r="H45" s="20"/>
      <c r="I45" s="20"/>
      <c r="J45" s="20"/>
      <c r="K45" s="20"/>
      <c r="L45" s="38"/>
      <c r="M45" s="20"/>
      <c r="N45" s="20"/>
    </row>
    <row r="46" spans="1:15">
      <c r="A46" s="87"/>
      <c r="B46" s="88"/>
      <c r="C46" s="88"/>
      <c r="D46" s="88"/>
      <c r="E46" s="88"/>
      <c r="F46" s="88"/>
      <c r="G46" s="115"/>
      <c r="H46" s="20"/>
      <c r="I46" s="20"/>
      <c r="J46" s="20"/>
      <c r="K46" s="20"/>
      <c r="L46" s="38"/>
      <c r="M46" s="20"/>
      <c r="N46" s="20"/>
    </row>
    <row r="47" spans="1:15">
      <c r="A47" s="87"/>
      <c r="B47" s="88"/>
      <c r="C47" s="88"/>
      <c r="D47" s="88"/>
      <c r="E47" s="88"/>
      <c r="F47" s="88"/>
      <c r="G47" s="115"/>
      <c r="H47" s="20"/>
      <c r="I47" s="20"/>
      <c r="J47" s="20"/>
      <c r="K47" s="20"/>
      <c r="L47" s="38"/>
      <c r="M47" s="20"/>
      <c r="N47" s="20"/>
    </row>
    <row r="48" spans="1:15">
      <c r="A48" s="87"/>
      <c r="B48" s="88"/>
      <c r="C48" s="88"/>
      <c r="D48" s="88"/>
      <c r="E48" s="88"/>
      <c r="F48" s="88"/>
      <c r="G48" s="115"/>
      <c r="H48" s="20"/>
      <c r="I48" s="20"/>
      <c r="J48" s="20"/>
      <c r="K48" s="20"/>
      <c r="L48" s="38"/>
      <c r="M48" s="20"/>
      <c r="N48" s="20"/>
    </row>
    <row r="49" spans="1:14">
      <c r="A49" s="87"/>
      <c r="B49" s="88"/>
      <c r="C49" s="88"/>
      <c r="D49" s="88"/>
      <c r="E49" s="88"/>
      <c r="F49" s="88"/>
      <c r="G49" s="115"/>
      <c r="H49" s="20"/>
      <c r="I49" s="20"/>
      <c r="J49" s="20"/>
      <c r="K49" s="20"/>
      <c r="L49" s="38"/>
      <c r="M49" s="20"/>
      <c r="N49" s="20"/>
    </row>
    <row r="50" spans="1:14">
      <c r="A50" s="87"/>
      <c r="B50" s="88"/>
      <c r="C50" s="88"/>
      <c r="D50" s="88"/>
      <c r="E50" s="88"/>
      <c r="F50" s="88"/>
      <c r="G50" s="115"/>
      <c r="H50" s="20"/>
      <c r="I50" s="20"/>
      <c r="J50" s="20"/>
      <c r="K50" s="20"/>
      <c r="L50" s="38"/>
      <c r="M50" s="20"/>
      <c r="N50" s="20"/>
    </row>
    <row r="51" spans="1:14">
      <c r="A51" s="87"/>
      <c r="B51" s="88"/>
      <c r="C51" s="88"/>
      <c r="D51" s="88"/>
      <c r="E51" s="88"/>
      <c r="F51" s="88"/>
      <c r="G51" s="115"/>
      <c r="H51" s="20"/>
      <c r="I51" s="20"/>
      <c r="J51" s="20"/>
      <c r="K51" s="20"/>
      <c r="L51" s="38"/>
      <c r="M51" s="20"/>
      <c r="N51" s="20"/>
    </row>
    <row r="52" spans="1:14">
      <c r="A52" s="87"/>
      <c r="B52" s="88"/>
      <c r="C52" s="88"/>
      <c r="D52" s="88"/>
      <c r="E52" s="88"/>
      <c r="F52" s="88"/>
      <c r="G52" s="115"/>
      <c r="H52" s="20"/>
      <c r="I52" s="20"/>
      <c r="J52" s="20"/>
      <c r="K52" s="20"/>
      <c r="L52" s="38"/>
      <c r="M52" s="20"/>
      <c r="N52" s="20"/>
    </row>
    <row r="53" spans="1:14">
      <c r="A53" s="87"/>
      <c r="B53" s="88"/>
      <c r="C53" s="88"/>
      <c r="D53" s="88"/>
      <c r="E53" s="88"/>
      <c r="F53" s="88"/>
      <c r="G53" s="115"/>
      <c r="H53" s="20"/>
      <c r="I53" s="20"/>
      <c r="J53" s="20"/>
      <c r="K53" s="20"/>
      <c r="L53" s="38"/>
      <c r="M53" s="20"/>
      <c r="N53" s="20"/>
    </row>
    <row r="54" spans="1:14">
      <c r="A54" s="87"/>
      <c r="B54" s="88"/>
      <c r="C54" s="88"/>
      <c r="D54" s="88"/>
      <c r="E54" s="88"/>
      <c r="F54" s="88"/>
      <c r="G54" s="115"/>
      <c r="H54" s="20"/>
      <c r="I54" s="20"/>
      <c r="J54" s="20"/>
      <c r="K54" s="20"/>
      <c r="L54" s="38"/>
      <c r="M54" s="20"/>
      <c r="N54" s="20"/>
    </row>
    <row r="55" spans="1:14">
      <c r="A55" s="89"/>
      <c r="B55" s="90"/>
      <c r="C55" s="90"/>
      <c r="D55" s="90"/>
      <c r="E55" s="90"/>
      <c r="F55" s="90"/>
      <c r="G55" s="116"/>
      <c r="H55" s="20"/>
      <c r="I55" s="20"/>
      <c r="J55" s="20"/>
      <c r="K55" s="20"/>
      <c r="L55" s="38"/>
      <c r="M55" s="20"/>
      <c r="N55" s="20"/>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5"/>
    <col min="5" max="5" width="10.7109375" style="2" customWidth="1"/>
    <col min="6" max="6" width="9.140625" style="2"/>
    <col min="7" max="7" width="9.140625" style="35"/>
    <col min="8" max="8" width="9.140625" style="2"/>
    <col min="9" max="9" width="12.140625" style="2" customWidth="1"/>
    <col min="10" max="10" width="10.7109375" style="2" customWidth="1"/>
    <col min="11" max="11" width="14.85546875" style="2" customWidth="1"/>
    <col min="12" max="12" width="9.140625" style="35"/>
    <col min="13" max="13" width="10.5703125" style="2" customWidth="1"/>
    <col min="14" max="14" width="9.140625" style="2"/>
    <col min="15" max="15" width="9.140625" style="35"/>
    <col min="16" max="16384" width="9.140625" style="2"/>
  </cols>
  <sheetData>
    <row r="1" spans="1:12">
      <c r="A1" s="48">
        <f>Background!A4</f>
        <v>0</v>
      </c>
    </row>
    <row r="2" spans="1:12">
      <c r="A2" s="3" t="s">
        <v>125</v>
      </c>
    </row>
    <row r="4" spans="1:12">
      <c r="A4" s="4" t="s">
        <v>126</v>
      </c>
      <c r="I4" s="4"/>
    </row>
    <row r="5" spans="1:12" ht="24.95" customHeight="1">
      <c r="A5" s="5" t="s">
        <v>22</v>
      </c>
      <c r="B5" s="5" t="s">
        <v>77</v>
      </c>
      <c r="C5" s="5" t="s">
        <v>78</v>
      </c>
      <c r="D5" s="36" t="s">
        <v>79</v>
      </c>
      <c r="E5" s="5" t="s">
        <v>80</v>
      </c>
      <c r="F5" s="5" t="s">
        <v>81</v>
      </c>
      <c r="G5" s="36" t="s">
        <v>82</v>
      </c>
      <c r="I5" s="5"/>
      <c r="J5" s="5"/>
      <c r="K5" s="5"/>
      <c r="L5" s="36"/>
    </row>
    <row r="6" spans="1:12">
      <c r="A6" s="2" t="s">
        <v>26</v>
      </c>
      <c r="B6" s="7">
        <f>Populations!B9</f>
        <v>0</v>
      </c>
      <c r="C6" s="21"/>
      <c r="D6" s="35">
        <f>IF(B6=0,0,($C$6/$B$6)*100000)</f>
        <v>0</v>
      </c>
      <c r="E6" s="7">
        <v>3795</v>
      </c>
      <c r="F6" s="2">
        <v>1.3818E-2</v>
      </c>
      <c r="G6" s="35">
        <f t="shared" ref="G6:G18" si="0">D6*F6</f>
        <v>0</v>
      </c>
      <c r="J6" s="7"/>
      <c r="K6" s="7"/>
    </row>
    <row r="7" spans="1:12">
      <c r="A7" s="8" t="s">
        <v>27</v>
      </c>
      <c r="B7" s="7">
        <f>Populations!B10</f>
        <v>0</v>
      </c>
      <c r="C7" s="21"/>
      <c r="D7" s="35">
        <f>IF(B7=0,0,($C$7/$B$7)*100000)</f>
        <v>0</v>
      </c>
      <c r="E7" s="7">
        <v>15192</v>
      </c>
      <c r="F7" s="2">
        <v>5.5316999999999998E-2</v>
      </c>
      <c r="G7" s="35">
        <f t="shared" si="0"/>
        <v>0</v>
      </c>
      <c r="I7" s="8"/>
      <c r="J7" s="7"/>
      <c r="K7" s="7"/>
    </row>
    <row r="8" spans="1:12">
      <c r="A8" s="2" t="s">
        <v>28</v>
      </c>
      <c r="B8" s="7">
        <f>Populations!B11</f>
        <v>0</v>
      </c>
      <c r="C8" s="21"/>
      <c r="D8" s="35">
        <f>IF(B8=0,0,($C$8/$B$8)*100000)</f>
        <v>0</v>
      </c>
      <c r="E8" s="7">
        <v>19920</v>
      </c>
      <c r="F8" s="2">
        <v>7.2533E-2</v>
      </c>
      <c r="G8" s="35">
        <f t="shared" si="0"/>
        <v>0</v>
      </c>
      <c r="J8" s="7"/>
      <c r="K8" s="7"/>
    </row>
    <row r="9" spans="1:12">
      <c r="A9" s="2" t="s">
        <v>29</v>
      </c>
      <c r="B9" s="7">
        <f>Populations!B12</f>
        <v>0</v>
      </c>
      <c r="C9" s="21"/>
      <c r="D9" s="35">
        <f>IF(B9=0,0,($C$9/$B$9)*100000)</f>
        <v>0</v>
      </c>
      <c r="E9" s="7">
        <v>20057</v>
      </c>
      <c r="F9" s="2">
        <v>7.3032E-2</v>
      </c>
      <c r="G9" s="35">
        <f t="shared" si="0"/>
        <v>0</v>
      </c>
      <c r="J9" s="7"/>
      <c r="K9" s="7"/>
    </row>
    <row r="10" spans="1:12">
      <c r="A10" s="2" t="s">
        <v>30</v>
      </c>
      <c r="B10" s="7">
        <f>Populations!B13</f>
        <v>0</v>
      </c>
      <c r="C10" s="21"/>
      <c r="D10" s="35">
        <f>IF(B10=0,0,($C$10/$B$10)*100000)</f>
        <v>0</v>
      </c>
      <c r="E10" s="7">
        <v>19820</v>
      </c>
      <c r="F10" s="2">
        <v>7.2168999999999997E-2</v>
      </c>
      <c r="G10" s="35">
        <f t="shared" si="0"/>
        <v>0</v>
      </c>
      <c r="J10" s="7"/>
      <c r="K10" s="7"/>
    </row>
    <row r="11" spans="1:12">
      <c r="A11" s="2" t="s">
        <v>31</v>
      </c>
      <c r="B11" s="7">
        <f>Populations!B14</f>
        <v>0</v>
      </c>
      <c r="C11" s="21"/>
      <c r="D11" s="35">
        <f>IF(B11=0,0,($C$11/$B$11)*100000)</f>
        <v>0</v>
      </c>
      <c r="E11" s="7">
        <v>18257</v>
      </c>
      <c r="F11" s="2">
        <v>6.6477999999999995E-2</v>
      </c>
      <c r="G11" s="35">
        <f t="shared" si="0"/>
        <v>0</v>
      </c>
      <c r="J11" s="7"/>
      <c r="K11" s="7"/>
    </row>
    <row r="12" spans="1:12">
      <c r="A12" s="2" t="s">
        <v>32</v>
      </c>
      <c r="B12" s="7">
        <f>Populations!B15</f>
        <v>0</v>
      </c>
      <c r="C12" s="21"/>
      <c r="D12" s="35">
        <f>IF(B12=0,0,($C$12/$B$12)*100000)</f>
        <v>0</v>
      </c>
      <c r="E12" s="7">
        <v>37233</v>
      </c>
      <c r="F12" s="2">
        <v>0.135573</v>
      </c>
      <c r="G12" s="35">
        <f t="shared" si="0"/>
        <v>0</v>
      </c>
      <c r="J12" s="7"/>
      <c r="K12" s="7"/>
    </row>
    <row r="13" spans="1:12">
      <c r="A13" s="2" t="s">
        <v>33</v>
      </c>
      <c r="B13" s="7">
        <f>Populations!B16</f>
        <v>0</v>
      </c>
      <c r="C13" s="21"/>
      <c r="D13" s="35">
        <f>IF(B13=0,0,($C$13/$B$13)*100000)</f>
        <v>0</v>
      </c>
      <c r="E13" s="7">
        <v>44659</v>
      </c>
      <c r="F13" s="2">
        <v>0.16261300000000001</v>
      </c>
      <c r="G13" s="35">
        <f t="shared" si="0"/>
        <v>0</v>
      </c>
      <c r="J13" s="7"/>
      <c r="K13" s="7"/>
    </row>
    <row r="14" spans="1:12">
      <c r="A14" s="2" t="s">
        <v>34</v>
      </c>
      <c r="B14" s="7">
        <f>Populations!B17</f>
        <v>0</v>
      </c>
      <c r="C14" s="21"/>
      <c r="D14" s="35">
        <f>IF(B14=0,0,($C$14/$B$14)*100000)</f>
        <v>0</v>
      </c>
      <c r="E14" s="7">
        <v>37030</v>
      </c>
      <c r="F14" s="2">
        <v>0.13483400000000001</v>
      </c>
      <c r="G14" s="35">
        <f t="shared" si="0"/>
        <v>0</v>
      </c>
      <c r="J14" s="7"/>
      <c r="K14" s="7"/>
    </row>
    <row r="15" spans="1:12">
      <c r="A15" s="2" t="s">
        <v>35</v>
      </c>
      <c r="B15" s="7">
        <f>Populations!B18</f>
        <v>0</v>
      </c>
      <c r="C15" s="21"/>
      <c r="D15" s="35">
        <f>IF(B15=0,0,($C$15/$B$15)*100000)</f>
        <v>0</v>
      </c>
      <c r="E15" s="7">
        <v>23961</v>
      </c>
      <c r="F15" s="2">
        <v>8.7247000000000005E-2</v>
      </c>
      <c r="G15" s="35">
        <f t="shared" si="0"/>
        <v>0</v>
      </c>
      <c r="J15" s="7"/>
      <c r="K15" s="7"/>
    </row>
    <row r="16" spans="1:12">
      <c r="A16" s="2" t="s">
        <v>36</v>
      </c>
      <c r="B16" s="7">
        <f>Populations!B19</f>
        <v>0</v>
      </c>
      <c r="C16" s="21"/>
      <c r="D16" s="35">
        <f>IF(B16=0,0,($C$16/$B$16)*100000)</f>
        <v>0</v>
      </c>
      <c r="E16" s="7">
        <v>18136</v>
      </c>
      <c r="F16" s="2">
        <v>6.6036999999999998E-2</v>
      </c>
      <c r="G16" s="35">
        <f t="shared" si="0"/>
        <v>0</v>
      </c>
      <c r="J16" s="7"/>
      <c r="K16" s="7"/>
    </row>
    <row r="17" spans="1:15">
      <c r="A17" s="2" t="s">
        <v>37</v>
      </c>
      <c r="B17" s="7">
        <f>Populations!B20</f>
        <v>0</v>
      </c>
      <c r="C17" s="21"/>
      <c r="D17" s="35">
        <f>IF(B17=0,0,($C$17/$B$17)*100000)</f>
        <v>0</v>
      </c>
      <c r="E17" s="7">
        <v>12315</v>
      </c>
      <c r="F17" s="2">
        <v>4.4840999999999999E-2</v>
      </c>
      <c r="G17" s="35">
        <f t="shared" si="0"/>
        <v>0</v>
      </c>
      <c r="J17" s="7"/>
      <c r="K17" s="7"/>
    </row>
    <row r="18" spans="1:15" ht="13.5" thickBot="1">
      <c r="A18" s="2" t="s">
        <v>38</v>
      </c>
      <c r="B18" s="7">
        <f>Populations!B21</f>
        <v>0</v>
      </c>
      <c r="C18" s="21"/>
      <c r="D18" s="35">
        <f>IF(B18=0,0,($C$18/$B$18)*100000)</f>
        <v>0</v>
      </c>
      <c r="E18" s="7">
        <v>4259</v>
      </c>
      <c r="F18" s="2">
        <v>1.5507999999999999E-2</v>
      </c>
      <c r="G18" s="35">
        <f t="shared" si="0"/>
        <v>0</v>
      </c>
      <c r="J18" s="7"/>
      <c r="K18" s="7"/>
    </row>
    <row r="19" spans="1:15" ht="13.5" thickBot="1">
      <c r="A19" s="2" t="s">
        <v>39</v>
      </c>
      <c r="B19" s="7">
        <f>SUM(B6:B18)</f>
        <v>0</v>
      </c>
      <c r="C19" s="7">
        <f>SUM(C6:C18)</f>
        <v>0</v>
      </c>
      <c r="E19" s="7">
        <f>SUM(E6:E18)</f>
        <v>274634</v>
      </c>
      <c r="F19" s="2">
        <f>SUM(F6:F18)</f>
        <v>0.99999999999999989</v>
      </c>
      <c r="G19" s="45">
        <f>SUM(G6:G18)</f>
        <v>0</v>
      </c>
    </row>
    <row r="22" spans="1:15">
      <c r="A22" s="2" t="s">
        <v>83</v>
      </c>
    </row>
    <row r="25" spans="1:15">
      <c r="A25" s="4" t="s">
        <v>127</v>
      </c>
      <c r="I25" s="4" t="s">
        <v>128</v>
      </c>
    </row>
    <row r="26" spans="1:15" ht="24.95" customHeight="1">
      <c r="A26" s="5" t="s">
        <v>22</v>
      </c>
      <c r="B26" s="5" t="s">
        <v>77</v>
      </c>
      <c r="C26" s="5" t="s">
        <v>78</v>
      </c>
      <c r="D26" s="36" t="s">
        <v>79</v>
      </c>
      <c r="E26" s="5" t="s">
        <v>80</v>
      </c>
      <c r="F26" s="5" t="s">
        <v>81</v>
      </c>
      <c r="G26" s="36" t="s">
        <v>82</v>
      </c>
      <c r="I26" s="5" t="s">
        <v>22</v>
      </c>
      <c r="J26" s="5" t="s">
        <v>77</v>
      </c>
      <c r="K26" s="5" t="s">
        <v>78</v>
      </c>
      <c r="L26" s="36" t="s">
        <v>79</v>
      </c>
      <c r="M26" s="5" t="s">
        <v>80</v>
      </c>
      <c r="N26" s="5" t="s">
        <v>81</v>
      </c>
      <c r="O26" s="36" t="s">
        <v>82</v>
      </c>
    </row>
    <row r="27" spans="1:15">
      <c r="A27" s="2" t="s">
        <v>26</v>
      </c>
      <c r="B27" s="7">
        <f>Populations!D9</f>
        <v>0</v>
      </c>
      <c r="C27" s="21"/>
      <c r="D27" s="35">
        <f>IF(B27=0,0,($C$27/$B$27)*100000)</f>
        <v>0</v>
      </c>
      <c r="E27" s="7">
        <v>3795</v>
      </c>
      <c r="F27" s="2">
        <v>1.3818E-2</v>
      </c>
      <c r="G27" s="35">
        <f t="shared" ref="G27:G39" si="1">D27*F27</f>
        <v>0</v>
      </c>
      <c r="I27" s="2" t="s">
        <v>26</v>
      </c>
      <c r="J27" s="7">
        <f>Populations!F9</f>
        <v>0</v>
      </c>
      <c r="K27" s="21"/>
      <c r="L27" s="35">
        <f>IF(J27=0,0,($K$27/$J$27)*100000)</f>
        <v>0</v>
      </c>
      <c r="M27" s="7">
        <v>3795</v>
      </c>
      <c r="N27" s="2">
        <v>1.3818E-2</v>
      </c>
      <c r="O27" s="35">
        <f t="shared" ref="O27:O39" si="2">L27*N27</f>
        <v>0</v>
      </c>
    </row>
    <row r="28" spans="1:15">
      <c r="A28" s="2" t="s">
        <v>27</v>
      </c>
      <c r="B28" s="7">
        <f>Populations!D10</f>
        <v>0</v>
      </c>
      <c r="C28" s="21"/>
      <c r="D28" s="35">
        <f>IF(B28=0,0,($C$28/$B$28)*100000)</f>
        <v>0</v>
      </c>
      <c r="E28" s="7">
        <v>15192</v>
      </c>
      <c r="F28" s="2">
        <v>5.5316999999999998E-2</v>
      </c>
      <c r="G28" s="35">
        <f t="shared" si="1"/>
        <v>0</v>
      </c>
      <c r="I28" s="2" t="s">
        <v>27</v>
      </c>
      <c r="J28" s="7">
        <f>Populations!F10</f>
        <v>0</v>
      </c>
      <c r="K28" s="21"/>
      <c r="L28" s="35">
        <f>IF(J28=0,0,($K$28/$J$28)*100000)</f>
        <v>0</v>
      </c>
      <c r="M28" s="7">
        <v>15192</v>
      </c>
      <c r="N28" s="2">
        <v>5.5316999999999998E-2</v>
      </c>
      <c r="O28" s="35">
        <f t="shared" si="2"/>
        <v>0</v>
      </c>
    </row>
    <row r="29" spans="1:15">
      <c r="A29" s="2" t="s">
        <v>28</v>
      </c>
      <c r="B29" s="7">
        <f>Populations!D11</f>
        <v>0</v>
      </c>
      <c r="C29" s="21"/>
      <c r="D29" s="35">
        <f>IF(B29=0,0,($C$29/$B$29)*100000)</f>
        <v>0</v>
      </c>
      <c r="E29" s="7">
        <v>19920</v>
      </c>
      <c r="F29" s="2">
        <v>7.2533E-2</v>
      </c>
      <c r="G29" s="35">
        <f t="shared" si="1"/>
        <v>0</v>
      </c>
      <c r="I29" s="2" t="s">
        <v>28</v>
      </c>
      <c r="J29" s="7">
        <f>Populations!F11</f>
        <v>0</v>
      </c>
      <c r="K29" s="21"/>
      <c r="L29" s="35">
        <f>IF(J29=0,0,($K$29/$J$29)*100000)</f>
        <v>0</v>
      </c>
      <c r="M29" s="7">
        <v>19920</v>
      </c>
      <c r="N29" s="2">
        <v>7.2533E-2</v>
      </c>
      <c r="O29" s="35">
        <f t="shared" si="2"/>
        <v>0</v>
      </c>
    </row>
    <row r="30" spans="1:15">
      <c r="A30" s="8" t="s">
        <v>29</v>
      </c>
      <c r="B30" s="7">
        <f>Populations!D12</f>
        <v>0</v>
      </c>
      <c r="C30" s="21"/>
      <c r="D30" s="35">
        <f>IF(B30=0,0,($C$30/$B$30)*100000)</f>
        <v>0</v>
      </c>
      <c r="E30" s="7">
        <v>20057</v>
      </c>
      <c r="F30" s="2">
        <v>7.3032E-2</v>
      </c>
      <c r="G30" s="35">
        <f t="shared" si="1"/>
        <v>0</v>
      </c>
      <c r="I30" s="8" t="s">
        <v>29</v>
      </c>
      <c r="J30" s="7">
        <f>Populations!F12</f>
        <v>0</v>
      </c>
      <c r="K30" s="21"/>
      <c r="L30" s="35">
        <f>IF(J30=0,0,($K$30/$J$30)*100000)</f>
        <v>0</v>
      </c>
      <c r="M30" s="7">
        <v>20057</v>
      </c>
      <c r="N30" s="2">
        <v>7.3032E-2</v>
      </c>
      <c r="O30" s="35">
        <f t="shared" si="2"/>
        <v>0</v>
      </c>
    </row>
    <row r="31" spans="1:15">
      <c r="A31" s="2" t="s">
        <v>30</v>
      </c>
      <c r="B31" s="7">
        <f>Populations!D13</f>
        <v>0</v>
      </c>
      <c r="C31" s="21"/>
      <c r="D31" s="35">
        <f>IF(B31=0,0,($C$31/$B$31)*100000)</f>
        <v>0</v>
      </c>
      <c r="E31" s="7">
        <v>19820</v>
      </c>
      <c r="F31" s="2">
        <v>7.2168999999999997E-2</v>
      </c>
      <c r="G31" s="35">
        <f t="shared" si="1"/>
        <v>0</v>
      </c>
      <c r="I31" s="2" t="s">
        <v>30</v>
      </c>
      <c r="J31" s="7">
        <f>Populations!F13</f>
        <v>0</v>
      </c>
      <c r="K31" s="21"/>
      <c r="L31" s="35">
        <f>IF(J31=0,0,($K$31/$J$31)*100000)</f>
        <v>0</v>
      </c>
      <c r="M31" s="7">
        <v>19820</v>
      </c>
      <c r="N31" s="2">
        <v>7.2168999999999997E-2</v>
      </c>
      <c r="O31" s="35">
        <f t="shared" si="2"/>
        <v>0</v>
      </c>
    </row>
    <row r="32" spans="1:15">
      <c r="A32" s="2" t="s">
        <v>31</v>
      </c>
      <c r="B32" s="7">
        <f>Populations!D14</f>
        <v>0</v>
      </c>
      <c r="C32" s="21"/>
      <c r="D32" s="35">
        <f>IF(B32=0,0,($C$32/$B$32)*100000)</f>
        <v>0</v>
      </c>
      <c r="E32" s="7">
        <v>18257</v>
      </c>
      <c r="F32" s="2">
        <v>6.6477999999999995E-2</v>
      </c>
      <c r="G32" s="35">
        <f t="shared" si="1"/>
        <v>0</v>
      </c>
      <c r="I32" s="2" t="s">
        <v>31</v>
      </c>
      <c r="J32" s="7">
        <f>Populations!F14</f>
        <v>0</v>
      </c>
      <c r="K32" s="21"/>
      <c r="L32" s="35">
        <f>IF(J32=0,0,($K$32/$J$32)*100000)</f>
        <v>0</v>
      </c>
      <c r="M32" s="7">
        <v>18257</v>
      </c>
      <c r="N32" s="2">
        <v>6.6477999999999995E-2</v>
      </c>
      <c r="O32" s="35">
        <f t="shared" si="2"/>
        <v>0</v>
      </c>
    </row>
    <row r="33" spans="1:15">
      <c r="A33" s="2" t="s">
        <v>32</v>
      </c>
      <c r="B33" s="7">
        <f>Populations!D15</f>
        <v>0</v>
      </c>
      <c r="C33" s="21"/>
      <c r="D33" s="35">
        <f>IF(B33=0,0,($C$33/$B$33)*100000)</f>
        <v>0</v>
      </c>
      <c r="E33" s="7">
        <v>37233</v>
      </c>
      <c r="F33" s="2">
        <v>0.135573</v>
      </c>
      <c r="G33" s="35">
        <f t="shared" si="1"/>
        <v>0</v>
      </c>
      <c r="I33" s="2" t="s">
        <v>32</v>
      </c>
      <c r="J33" s="7">
        <f>Populations!F15</f>
        <v>0</v>
      </c>
      <c r="K33" s="21"/>
      <c r="L33" s="35">
        <f>IF(J33=0,0,($K$33/$J$33)*100000)</f>
        <v>0</v>
      </c>
      <c r="M33" s="7">
        <v>37233</v>
      </c>
      <c r="N33" s="2">
        <v>0.135573</v>
      </c>
      <c r="O33" s="35">
        <f t="shared" si="2"/>
        <v>0</v>
      </c>
    </row>
    <row r="34" spans="1:15">
      <c r="A34" s="2" t="s">
        <v>33</v>
      </c>
      <c r="B34" s="7">
        <f>Populations!D16</f>
        <v>0</v>
      </c>
      <c r="C34" s="21"/>
      <c r="D34" s="35">
        <f>IF(B34=0,0,($C$34/$B$34)*100000)</f>
        <v>0</v>
      </c>
      <c r="E34" s="7">
        <v>44659</v>
      </c>
      <c r="F34" s="2">
        <v>0.16261300000000001</v>
      </c>
      <c r="G34" s="35">
        <f t="shared" si="1"/>
        <v>0</v>
      </c>
      <c r="I34" s="2" t="s">
        <v>33</v>
      </c>
      <c r="J34" s="7">
        <f>Populations!F16</f>
        <v>0</v>
      </c>
      <c r="K34" s="21"/>
      <c r="L34" s="35">
        <f>IF(J34=0,0,($K$34/$J$34)*100000)</f>
        <v>0</v>
      </c>
      <c r="M34" s="7">
        <v>44659</v>
      </c>
      <c r="N34" s="2">
        <v>0.16261300000000001</v>
      </c>
      <c r="O34" s="35">
        <f t="shared" si="2"/>
        <v>0</v>
      </c>
    </row>
    <row r="35" spans="1:15">
      <c r="A35" s="2" t="s">
        <v>34</v>
      </c>
      <c r="B35" s="7">
        <f>Populations!D17</f>
        <v>0</v>
      </c>
      <c r="C35" s="21"/>
      <c r="D35" s="35">
        <f>IF(B35=0,0,($C$35/$B$35)*100000)</f>
        <v>0</v>
      </c>
      <c r="E35" s="7">
        <v>37030</v>
      </c>
      <c r="F35" s="2">
        <v>0.13483400000000001</v>
      </c>
      <c r="G35" s="35">
        <f t="shared" si="1"/>
        <v>0</v>
      </c>
      <c r="I35" s="2" t="s">
        <v>34</v>
      </c>
      <c r="J35" s="7">
        <f>Populations!F17</f>
        <v>0</v>
      </c>
      <c r="K35" s="21"/>
      <c r="L35" s="35">
        <f>IF(J35=0,0,($K$35/$J$35)*100000)</f>
        <v>0</v>
      </c>
      <c r="M35" s="7">
        <v>37030</v>
      </c>
      <c r="N35" s="2">
        <v>0.13483400000000001</v>
      </c>
      <c r="O35" s="35">
        <f t="shared" si="2"/>
        <v>0</v>
      </c>
    </row>
    <row r="36" spans="1:15">
      <c r="A36" s="2" t="s">
        <v>35</v>
      </c>
      <c r="B36" s="7">
        <f>Populations!D18</f>
        <v>0</v>
      </c>
      <c r="C36" s="21"/>
      <c r="D36" s="35">
        <f>IF(B36=0,0,($C$36/$B$36)*100000)</f>
        <v>0</v>
      </c>
      <c r="E36" s="7">
        <v>23961</v>
      </c>
      <c r="F36" s="2">
        <v>8.7247000000000005E-2</v>
      </c>
      <c r="G36" s="35">
        <f t="shared" si="1"/>
        <v>0</v>
      </c>
      <c r="I36" s="2" t="s">
        <v>35</v>
      </c>
      <c r="J36" s="7">
        <f>Populations!F18</f>
        <v>0</v>
      </c>
      <c r="K36" s="21"/>
      <c r="L36" s="35">
        <f>IF(J36=0,0,($K$36/$J$36)*100000)</f>
        <v>0</v>
      </c>
      <c r="M36" s="7">
        <v>23961</v>
      </c>
      <c r="N36" s="2">
        <v>8.7247000000000005E-2</v>
      </c>
      <c r="O36" s="35">
        <f t="shared" si="2"/>
        <v>0</v>
      </c>
    </row>
    <row r="37" spans="1:15">
      <c r="A37" s="2" t="s">
        <v>36</v>
      </c>
      <c r="B37" s="7">
        <f>Populations!D19</f>
        <v>0</v>
      </c>
      <c r="C37" s="21"/>
      <c r="D37" s="35">
        <f>IF(B37=0,0,($C$37/$B$37)*100000)</f>
        <v>0</v>
      </c>
      <c r="E37" s="7">
        <v>18136</v>
      </c>
      <c r="F37" s="2">
        <v>6.6036999999999998E-2</v>
      </c>
      <c r="G37" s="35">
        <f t="shared" si="1"/>
        <v>0</v>
      </c>
      <c r="I37" s="2" t="s">
        <v>36</v>
      </c>
      <c r="J37" s="7">
        <f>Populations!F19</f>
        <v>0</v>
      </c>
      <c r="K37" s="21"/>
      <c r="L37" s="35">
        <f>IF(J37=0,0,($K$37/$J$37)*100000)</f>
        <v>0</v>
      </c>
      <c r="M37" s="7">
        <v>18136</v>
      </c>
      <c r="N37" s="2">
        <v>6.6036999999999998E-2</v>
      </c>
      <c r="O37" s="35">
        <f t="shared" si="2"/>
        <v>0</v>
      </c>
    </row>
    <row r="38" spans="1:15">
      <c r="A38" s="2" t="s">
        <v>37</v>
      </c>
      <c r="B38" s="7">
        <f>Populations!D20</f>
        <v>0</v>
      </c>
      <c r="C38" s="21"/>
      <c r="D38" s="35">
        <f>IF(B38=0,0,($C$38/$B$38)*100000)</f>
        <v>0</v>
      </c>
      <c r="E38" s="7">
        <v>12315</v>
      </c>
      <c r="F38" s="2">
        <v>4.4840999999999999E-2</v>
      </c>
      <c r="G38" s="35">
        <f t="shared" si="1"/>
        <v>0</v>
      </c>
      <c r="I38" s="2" t="s">
        <v>37</v>
      </c>
      <c r="J38" s="7">
        <f>Populations!F20</f>
        <v>0</v>
      </c>
      <c r="K38" s="21"/>
      <c r="L38" s="35">
        <f>IF(J38=0,0,($K$38/$J$38)*100000)</f>
        <v>0</v>
      </c>
      <c r="M38" s="7">
        <v>12315</v>
      </c>
      <c r="N38" s="2">
        <v>4.4840999999999999E-2</v>
      </c>
      <c r="O38" s="35">
        <f t="shared" si="2"/>
        <v>0</v>
      </c>
    </row>
    <row r="39" spans="1:15" ht="13.5" thickBot="1">
      <c r="A39" s="2" t="s">
        <v>38</v>
      </c>
      <c r="B39" s="7">
        <f>Populations!D21</f>
        <v>0</v>
      </c>
      <c r="C39" s="21"/>
      <c r="D39" s="35">
        <f>IF(B39=0,0,($C$39/$B$39)*100000)</f>
        <v>0</v>
      </c>
      <c r="E39" s="7">
        <v>4259</v>
      </c>
      <c r="F39" s="2">
        <v>1.5507999999999999E-2</v>
      </c>
      <c r="G39" s="35">
        <f t="shared" si="1"/>
        <v>0</v>
      </c>
      <c r="I39" s="2" t="s">
        <v>38</v>
      </c>
      <c r="J39" s="7">
        <f>Populations!F21</f>
        <v>0</v>
      </c>
      <c r="K39" s="21"/>
      <c r="L39" s="35">
        <f>IF(J39=0,0,($K$39/$J$39)*100000)</f>
        <v>0</v>
      </c>
      <c r="M39" s="7">
        <v>4259</v>
      </c>
      <c r="N39" s="2">
        <v>1.5507999999999999E-2</v>
      </c>
      <c r="O39" s="35">
        <f t="shared" si="2"/>
        <v>0</v>
      </c>
    </row>
    <row r="40" spans="1:15" ht="13.5" thickBot="1">
      <c r="A40" s="2" t="s">
        <v>39</v>
      </c>
      <c r="B40" s="7">
        <f>SUM(B27:B39)</f>
        <v>0</v>
      </c>
      <c r="C40" s="7">
        <f>SUM(C27:C39)</f>
        <v>0</v>
      </c>
      <c r="E40" s="7">
        <f>SUM(E27:E39)</f>
        <v>274634</v>
      </c>
      <c r="F40" s="2">
        <f>SUM(F27:F39)</f>
        <v>0.99999999999999989</v>
      </c>
      <c r="G40" s="45">
        <f>SUM(G27:G39)</f>
        <v>0</v>
      </c>
      <c r="I40" s="2" t="s">
        <v>39</v>
      </c>
      <c r="J40" s="7">
        <f>SUM(J27:J39)</f>
        <v>0</v>
      </c>
      <c r="K40" s="7">
        <f>SUM(K27:K39)</f>
        <v>0</v>
      </c>
      <c r="M40" s="7">
        <f>SUM(M27:M39)</f>
        <v>274634</v>
      </c>
      <c r="N40" s="2">
        <f>SUM(N27:N39)</f>
        <v>0.99999999999999989</v>
      </c>
      <c r="O40" s="45">
        <f>SUM(O27:O39)</f>
        <v>0</v>
      </c>
    </row>
    <row r="42" spans="1:15">
      <c r="A42" s="2" t="s">
        <v>86</v>
      </c>
      <c r="I42" s="2" t="s">
        <v>87</v>
      </c>
    </row>
    <row r="44" spans="1:15">
      <c r="A44" s="113" t="s">
        <v>47</v>
      </c>
      <c r="B44" s="113"/>
      <c r="C44" s="113"/>
      <c r="D44" s="113"/>
      <c r="E44" s="113"/>
      <c r="F44" s="113"/>
      <c r="G44" s="113"/>
      <c r="H44" s="18" t="s">
        <v>6</v>
      </c>
      <c r="I44" s="18"/>
      <c r="J44" s="18"/>
      <c r="K44" s="18"/>
      <c r="L44" s="37"/>
      <c r="M44" s="18"/>
      <c r="N44" s="18"/>
    </row>
    <row r="45" spans="1:15">
      <c r="A45" s="85"/>
      <c r="B45" s="86"/>
      <c r="C45" s="86"/>
      <c r="D45" s="86"/>
      <c r="E45" s="86"/>
      <c r="F45" s="86"/>
      <c r="G45" s="114"/>
      <c r="H45" s="20"/>
      <c r="I45" s="20"/>
      <c r="J45" s="20"/>
      <c r="K45" s="20"/>
      <c r="L45" s="38"/>
      <c r="M45" s="20"/>
      <c r="N45" s="20"/>
    </row>
    <row r="46" spans="1:15">
      <c r="A46" s="87"/>
      <c r="B46" s="88"/>
      <c r="C46" s="88"/>
      <c r="D46" s="88"/>
      <c r="E46" s="88"/>
      <c r="F46" s="88"/>
      <c r="G46" s="115"/>
      <c r="H46" s="20"/>
      <c r="I46" s="20"/>
      <c r="J46" s="20"/>
      <c r="K46" s="20"/>
      <c r="L46" s="38"/>
      <c r="M46" s="20"/>
      <c r="N46" s="20"/>
    </row>
    <row r="47" spans="1:15">
      <c r="A47" s="87"/>
      <c r="B47" s="88"/>
      <c r="C47" s="88"/>
      <c r="D47" s="88"/>
      <c r="E47" s="88"/>
      <c r="F47" s="88"/>
      <c r="G47" s="115"/>
      <c r="H47" s="20"/>
      <c r="I47" s="20"/>
      <c r="J47" s="20"/>
      <c r="K47" s="20"/>
      <c r="L47" s="38"/>
      <c r="M47" s="20"/>
      <c r="N47" s="20"/>
    </row>
    <row r="48" spans="1:15">
      <c r="A48" s="87"/>
      <c r="B48" s="88"/>
      <c r="C48" s="88"/>
      <c r="D48" s="88"/>
      <c r="E48" s="88"/>
      <c r="F48" s="88"/>
      <c r="G48" s="115"/>
      <c r="H48" s="20"/>
      <c r="I48" s="20"/>
      <c r="J48" s="20"/>
      <c r="K48" s="20"/>
      <c r="L48" s="38"/>
      <c r="M48" s="20"/>
      <c r="N48" s="20"/>
    </row>
    <row r="49" spans="1:14">
      <c r="A49" s="87"/>
      <c r="B49" s="88"/>
      <c r="C49" s="88"/>
      <c r="D49" s="88"/>
      <c r="E49" s="88"/>
      <c r="F49" s="88"/>
      <c r="G49" s="115"/>
      <c r="H49" s="20"/>
      <c r="I49" s="20"/>
      <c r="J49" s="20"/>
      <c r="K49" s="20"/>
      <c r="L49" s="38"/>
      <c r="M49" s="20"/>
      <c r="N49" s="20"/>
    </row>
    <row r="50" spans="1:14">
      <c r="A50" s="87"/>
      <c r="B50" s="88"/>
      <c r="C50" s="88"/>
      <c r="D50" s="88"/>
      <c r="E50" s="88"/>
      <c r="F50" s="88"/>
      <c r="G50" s="115"/>
      <c r="H50" s="20"/>
      <c r="I50" s="20"/>
      <c r="J50" s="20"/>
      <c r="K50" s="20"/>
      <c r="L50" s="38"/>
      <c r="M50" s="20"/>
      <c r="N50" s="20"/>
    </row>
    <row r="51" spans="1:14">
      <c r="A51" s="87"/>
      <c r="B51" s="88"/>
      <c r="C51" s="88"/>
      <c r="D51" s="88"/>
      <c r="E51" s="88"/>
      <c r="F51" s="88"/>
      <c r="G51" s="115"/>
      <c r="H51" s="20"/>
      <c r="I51" s="20"/>
      <c r="J51" s="20"/>
      <c r="K51" s="20"/>
      <c r="L51" s="38"/>
      <c r="M51" s="20"/>
      <c r="N51" s="20"/>
    </row>
    <row r="52" spans="1:14">
      <c r="A52" s="87"/>
      <c r="B52" s="88"/>
      <c r="C52" s="88"/>
      <c r="D52" s="88"/>
      <c r="E52" s="88"/>
      <c r="F52" s="88"/>
      <c r="G52" s="115"/>
      <c r="H52" s="20"/>
      <c r="I52" s="20"/>
      <c r="J52" s="20"/>
      <c r="K52" s="20"/>
      <c r="L52" s="38"/>
      <c r="M52" s="20"/>
      <c r="N52" s="20"/>
    </row>
    <row r="53" spans="1:14">
      <c r="A53" s="87"/>
      <c r="B53" s="88"/>
      <c r="C53" s="88"/>
      <c r="D53" s="88"/>
      <c r="E53" s="88"/>
      <c r="F53" s="88"/>
      <c r="G53" s="115"/>
      <c r="H53" s="20"/>
      <c r="I53" s="20"/>
      <c r="J53" s="20"/>
      <c r="K53" s="20"/>
      <c r="L53" s="38"/>
      <c r="M53" s="20"/>
      <c r="N53" s="20"/>
    </row>
    <row r="54" spans="1:14">
      <c r="A54" s="87"/>
      <c r="B54" s="88"/>
      <c r="C54" s="88"/>
      <c r="D54" s="88"/>
      <c r="E54" s="88"/>
      <c r="F54" s="88"/>
      <c r="G54" s="115"/>
      <c r="H54" s="20"/>
      <c r="I54" s="20"/>
      <c r="J54" s="20"/>
      <c r="K54" s="20"/>
      <c r="L54" s="38"/>
      <c r="M54" s="20"/>
      <c r="N54" s="20"/>
    </row>
    <row r="55" spans="1:14">
      <c r="A55" s="89"/>
      <c r="B55" s="90"/>
      <c r="C55" s="90"/>
      <c r="D55" s="90"/>
      <c r="E55" s="90"/>
      <c r="F55" s="90"/>
      <c r="G55" s="116"/>
      <c r="H55" s="20"/>
      <c r="I55" s="20"/>
      <c r="J55" s="20"/>
      <c r="K55" s="20"/>
      <c r="L55" s="38"/>
      <c r="M55" s="20"/>
      <c r="N55" s="20"/>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5"/>
    <col min="5" max="5" width="10.7109375" style="2" customWidth="1"/>
    <col min="6" max="6" width="9.140625" style="2"/>
    <col min="7" max="7" width="9.140625" style="35"/>
    <col min="8" max="8" width="9.140625" style="2"/>
    <col min="9" max="9" width="12.140625" style="2" customWidth="1"/>
    <col min="10" max="10" width="10.7109375" style="2" customWidth="1"/>
    <col min="11" max="11" width="14.85546875" style="2" customWidth="1"/>
    <col min="12" max="12" width="9.140625" style="35"/>
    <col min="13" max="13" width="10.5703125" style="2" customWidth="1"/>
    <col min="14" max="14" width="9.140625" style="2"/>
    <col min="15" max="15" width="9.140625" style="35"/>
    <col min="16" max="16384" width="9.140625" style="2"/>
  </cols>
  <sheetData>
    <row r="1" spans="1:12">
      <c r="A1" s="48">
        <f>Background!A4</f>
        <v>0</v>
      </c>
    </row>
    <row r="2" spans="1:12">
      <c r="A2" s="3" t="s">
        <v>129</v>
      </c>
    </row>
    <row r="4" spans="1:12">
      <c r="A4" s="4" t="s">
        <v>130</v>
      </c>
      <c r="I4" s="4"/>
    </row>
    <row r="5" spans="1:12" ht="24.95" customHeight="1">
      <c r="A5" s="5" t="s">
        <v>22</v>
      </c>
      <c r="B5" s="5" t="s">
        <v>77</v>
      </c>
      <c r="C5" s="5" t="s">
        <v>78</v>
      </c>
      <c r="D5" s="36" t="s">
        <v>79</v>
      </c>
      <c r="E5" s="5" t="s">
        <v>80</v>
      </c>
      <c r="F5" s="5" t="s">
        <v>81</v>
      </c>
      <c r="G5" s="36" t="s">
        <v>82</v>
      </c>
      <c r="I5" s="5"/>
      <c r="J5" s="5"/>
      <c r="K5" s="5"/>
      <c r="L5" s="36"/>
    </row>
    <row r="6" spans="1:12">
      <c r="A6" s="2" t="s">
        <v>26</v>
      </c>
      <c r="B6" s="7">
        <f>Populations!B9</f>
        <v>0</v>
      </c>
      <c r="C6" s="21"/>
      <c r="D6" s="35">
        <f>IF(B6=0,0,($C$6/$B$6)*100000)</f>
        <v>0</v>
      </c>
      <c r="E6" s="7">
        <v>3795</v>
      </c>
      <c r="F6" s="2">
        <v>1.3818E-2</v>
      </c>
      <c r="G6" s="35">
        <f t="shared" ref="G6:G18" si="0">D6*F6</f>
        <v>0</v>
      </c>
      <c r="J6" s="7"/>
      <c r="K6" s="7"/>
    </row>
    <row r="7" spans="1:12">
      <c r="A7" s="8" t="s">
        <v>27</v>
      </c>
      <c r="B7" s="7">
        <f>Populations!B10</f>
        <v>0</v>
      </c>
      <c r="C7" s="21"/>
      <c r="D7" s="35">
        <f>IF(B7=0,0,($C$7/$B$7)*100000)</f>
        <v>0</v>
      </c>
      <c r="E7" s="7">
        <v>15192</v>
      </c>
      <c r="F7" s="2">
        <v>5.5316999999999998E-2</v>
      </c>
      <c r="G7" s="35">
        <f t="shared" si="0"/>
        <v>0</v>
      </c>
      <c r="I7" s="8"/>
      <c r="J7" s="7"/>
      <c r="K7" s="7"/>
    </row>
    <row r="8" spans="1:12">
      <c r="A8" s="2" t="s">
        <v>28</v>
      </c>
      <c r="B8" s="7">
        <f>Populations!B11</f>
        <v>0</v>
      </c>
      <c r="C8" s="21"/>
      <c r="D8" s="35">
        <f>IF(B8=0,0,($C$8/$B$8)*100000)</f>
        <v>0</v>
      </c>
      <c r="E8" s="7">
        <v>19920</v>
      </c>
      <c r="F8" s="2">
        <v>7.2533E-2</v>
      </c>
      <c r="G8" s="35">
        <f t="shared" si="0"/>
        <v>0</v>
      </c>
      <c r="J8" s="7"/>
      <c r="K8" s="7"/>
    </row>
    <row r="9" spans="1:12">
      <c r="A9" s="2" t="s">
        <v>29</v>
      </c>
      <c r="B9" s="7">
        <f>Populations!B12</f>
        <v>0</v>
      </c>
      <c r="C9" s="21"/>
      <c r="D9" s="35">
        <f>IF(B9=0,0,($C$9/$B$9)*100000)</f>
        <v>0</v>
      </c>
      <c r="E9" s="7">
        <v>20057</v>
      </c>
      <c r="F9" s="2">
        <v>7.3032E-2</v>
      </c>
      <c r="G9" s="35">
        <f t="shared" si="0"/>
        <v>0</v>
      </c>
      <c r="J9" s="7"/>
      <c r="K9" s="7"/>
    </row>
    <row r="10" spans="1:12">
      <c r="A10" s="2" t="s">
        <v>30</v>
      </c>
      <c r="B10" s="7">
        <f>Populations!B13</f>
        <v>0</v>
      </c>
      <c r="C10" s="21"/>
      <c r="D10" s="35">
        <f>IF(B10=0,0,($C$10/$B$10)*100000)</f>
        <v>0</v>
      </c>
      <c r="E10" s="7">
        <v>19820</v>
      </c>
      <c r="F10" s="2">
        <v>7.2168999999999997E-2</v>
      </c>
      <c r="G10" s="35">
        <f t="shared" si="0"/>
        <v>0</v>
      </c>
      <c r="J10" s="7"/>
      <c r="K10" s="7"/>
    </row>
    <row r="11" spans="1:12">
      <c r="A11" s="2" t="s">
        <v>31</v>
      </c>
      <c r="B11" s="7">
        <f>Populations!B14</f>
        <v>0</v>
      </c>
      <c r="C11" s="21"/>
      <c r="D11" s="35">
        <f>IF(B11=0,0,($C$11/$B$11)*100000)</f>
        <v>0</v>
      </c>
      <c r="E11" s="7">
        <v>18257</v>
      </c>
      <c r="F11" s="2">
        <v>6.6477999999999995E-2</v>
      </c>
      <c r="G11" s="35">
        <f t="shared" si="0"/>
        <v>0</v>
      </c>
      <c r="J11" s="7"/>
      <c r="K11" s="7"/>
    </row>
    <row r="12" spans="1:12">
      <c r="A12" s="2" t="s">
        <v>32</v>
      </c>
      <c r="B12" s="7">
        <f>Populations!B15</f>
        <v>0</v>
      </c>
      <c r="C12" s="21"/>
      <c r="D12" s="35">
        <f>IF(B12=0,0,($C$12/$B$12)*100000)</f>
        <v>0</v>
      </c>
      <c r="E12" s="7">
        <v>37233</v>
      </c>
      <c r="F12" s="2">
        <v>0.135573</v>
      </c>
      <c r="G12" s="35">
        <f t="shared" si="0"/>
        <v>0</v>
      </c>
      <c r="J12" s="7"/>
      <c r="K12" s="7"/>
    </row>
    <row r="13" spans="1:12">
      <c r="A13" s="2" t="s">
        <v>33</v>
      </c>
      <c r="B13" s="7">
        <f>Populations!B16</f>
        <v>0</v>
      </c>
      <c r="C13" s="21"/>
      <c r="D13" s="35">
        <f>IF(B13=0,0,($C$13/$B$13)*100000)</f>
        <v>0</v>
      </c>
      <c r="E13" s="7">
        <v>44659</v>
      </c>
      <c r="F13" s="2">
        <v>0.16261300000000001</v>
      </c>
      <c r="G13" s="35">
        <f t="shared" si="0"/>
        <v>0</v>
      </c>
      <c r="J13" s="7"/>
      <c r="K13" s="7"/>
    </row>
    <row r="14" spans="1:12">
      <c r="A14" s="2" t="s">
        <v>34</v>
      </c>
      <c r="B14" s="7">
        <f>Populations!B17</f>
        <v>0</v>
      </c>
      <c r="C14" s="21"/>
      <c r="D14" s="35">
        <f>IF(B14=0,0,($C$14/$B$14)*100000)</f>
        <v>0</v>
      </c>
      <c r="E14" s="7">
        <v>37030</v>
      </c>
      <c r="F14" s="2">
        <v>0.13483400000000001</v>
      </c>
      <c r="G14" s="35">
        <f t="shared" si="0"/>
        <v>0</v>
      </c>
      <c r="J14" s="7"/>
      <c r="K14" s="7"/>
    </row>
    <row r="15" spans="1:12">
      <c r="A15" s="2" t="s">
        <v>35</v>
      </c>
      <c r="B15" s="7">
        <f>Populations!B18</f>
        <v>0</v>
      </c>
      <c r="C15" s="21"/>
      <c r="D15" s="35">
        <f>IF(B15=0,0,($C$15/$B$15)*100000)</f>
        <v>0</v>
      </c>
      <c r="E15" s="7">
        <v>23961</v>
      </c>
      <c r="F15" s="2">
        <v>8.7247000000000005E-2</v>
      </c>
      <c r="G15" s="35">
        <f t="shared" si="0"/>
        <v>0</v>
      </c>
      <c r="J15" s="7"/>
      <c r="K15" s="7"/>
    </row>
    <row r="16" spans="1:12">
      <c r="A16" s="2" t="s">
        <v>36</v>
      </c>
      <c r="B16" s="7">
        <f>Populations!B19</f>
        <v>0</v>
      </c>
      <c r="C16" s="21"/>
      <c r="D16" s="35">
        <f>IF(B16=0,0,($C$16/$B$16)*100000)</f>
        <v>0</v>
      </c>
      <c r="E16" s="7">
        <v>18136</v>
      </c>
      <c r="F16" s="2">
        <v>6.6036999999999998E-2</v>
      </c>
      <c r="G16" s="35">
        <f t="shared" si="0"/>
        <v>0</v>
      </c>
      <c r="J16" s="7"/>
      <c r="K16" s="7"/>
    </row>
    <row r="17" spans="1:15">
      <c r="A17" s="2" t="s">
        <v>37</v>
      </c>
      <c r="B17" s="7">
        <f>Populations!B20</f>
        <v>0</v>
      </c>
      <c r="C17" s="21"/>
      <c r="D17" s="35">
        <f>IF(B17=0,0,($C$17/$B$17)*100000)</f>
        <v>0</v>
      </c>
      <c r="E17" s="7">
        <v>12315</v>
      </c>
      <c r="F17" s="2">
        <v>4.4840999999999999E-2</v>
      </c>
      <c r="G17" s="35">
        <f t="shared" si="0"/>
        <v>0</v>
      </c>
      <c r="J17" s="7"/>
      <c r="K17" s="7"/>
    </row>
    <row r="18" spans="1:15" ht="13.5" thickBot="1">
      <c r="A18" s="2" t="s">
        <v>38</v>
      </c>
      <c r="B18" s="7">
        <f>Populations!B21</f>
        <v>0</v>
      </c>
      <c r="C18" s="21"/>
      <c r="D18" s="35">
        <f>IF(B18=0,0,($C$18/$B$18)*100000)</f>
        <v>0</v>
      </c>
      <c r="E18" s="7">
        <v>4259</v>
      </c>
      <c r="F18" s="2">
        <v>1.5507999999999999E-2</v>
      </c>
      <c r="G18" s="35">
        <f t="shared" si="0"/>
        <v>0</v>
      </c>
      <c r="J18" s="7"/>
      <c r="K18" s="7"/>
    </row>
    <row r="19" spans="1:15" ht="13.5" thickBot="1">
      <c r="A19" s="2" t="s">
        <v>39</v>
      </c>
      <c r="B19" s="7">
        <f>SUM(B6:B18)</f>
        <v>0</v>
      </c>
      <c r="C19" s="7">
        <f>SUM(C6:C18)</f>
        <v>0</v>
      </c>
      <c r="E19" s="7">
        <f>SUM(E6:E18)</f>
        <v>274634</v>
      </c>
      <c r="F19" s="2">
        <f>SUM(F6:F18)</f>
        <v>0.99999999999999989</v>
      </c>
      <c r="G19" s="45">
        <f>SUM(G6:G18)</f>
        <v>0</v>
      </c>
    </row>
    <row r="22" spans="1:15">
      <c r="A22" s="2" t="s">
        <v>83</v>
      </c>
    </row>
    <row r="25" spans="1:15">
      <c r="A25" s="4" t="s">
        <v>131</v>
      </c>
      <c r="I25" s="4" t="s">
        <v>132</v>
      </c>
    </row>
    <row r="26" spans="1:15" ht="24.95" customHeight="1">
      <c r="A26" s="5" t="s">
        <v>22</v>
      </c>
      <c r="B26" s="5" t="s">
        <v>77</v>
      </c>
      <c r="C26" s="5" t="s">
        <v>78</v>
      </c>
      <c r="D26" s="36" t="s">
        <v>79</v>
      </c>
      <c r="E26" s="5" t="s">
        <v>80</v>
      </c>
      <c r="F26" s="5" t="s">
        <v>81</v>
      </c>
      <c r="G26" s="36" t="s">
        <v>82</v>
      </c>
      <c r="I26" s="5" t="s">
        <v>22</v>
      </c>
      <c r="J26" s="5" t="s">
        <v>77</v>
      </c>
      <c r="K26" s="5" t="s">
        <v>78</v>
      </c>
      <c r="L26" s="36" t="s">
        <v>79</v>
      </c>
      <c r="M26" s="5" t="s">
        <v>80</v>
      </c>
      <c r="N26" s="5" t="s">
        <v>81</v>
      </c>
      <c r="O26" s="36" t="s">
        <v>82</v>
      </c>
    </row>
    <row r="27" spans="1:15">
      <c r="A27" s="2" t="s">
        <v>26</v>
      </c>
      <c r="B27" s="7">
        <f>Populations!D9</f>
        <v>0</v>
      </c>
      <c r="C27" s="21"/>
      <c r="D27" s="35">
        <f>IF(B27=0,0,($C$27/$B$27)*100000)</f>
        <v>0</v>
      </c>
      <c r="E27" s="7">
        <v>3795</v>
      </c>
      <c r="F27" s="2">
        <v>1.3818E-2</v>
      </c>
      <c r="G27" s="35">
        <f t="shared" ref="G27:G39" si="1">D27*F27</f>
        <v>0</v>
      </c>
      <c r="I27" s="2" t="s">
        <v>26</v>
      </c>
      <c r="J27" s="7">
        <f>Populations!F9</f>
        <v>0</v>
      </c>
      <c r="K27" s="21"/>
      <c r="L27" s="35">
        <f>IF(J27=0,0,($K$27/$J$27)*100000)</f>
        <v>0</v>
      </c>
      <c r="M27" s="7">
        <v>3795</v>
      </c>
      <c r="N27" s="2">
        <v>1.3818E-2</v>
      </c>
      <c r="O27" s="35">
        <f t="shared" ref="O27:O39" si="2">L27*N27</f>
        <v>0</v>
      </c>
    </row>
    <row r="28" spans="1:15">
      <c r="A28" s="2" t="s">
        <v>27</v>
      </c>
      <c r="B28" s="7">
        <f>Populations!D10</f>
        <v>0</v>
      </c>
      <c r="C28" s="21"/>
      <c r="D28" s="35">
        <f>IF(B28=0,0,($C$28/$B$28)*100000)</f>
        <v>0</v>
      </c>
      <c r="E28" s="7">
        <v>15192</v>
      </c>
      <c r="F28" s="2">
        <v>5.5316999999999998E-2</v>
      </c>
      <c r="G28" s="35">
        <f t="shared" si="1"/>
        <v>0</v>
      </c>
      <c r="I28" s="2" t="s">
        <v>27</v>
      </c>
      <c r="J28" s="7">
        <f>Populations!F10</f>
        <v>0</v>
      </c>
      <c r="K28" s="21"/>
      <c r="L28" s="35">
        <f>IF(J28=0,0,($K$28/$J$28)*100000)</f>
        <v>0</v>
      </c>
      <c r="M28" s="7">
        <v>15192</v>
      </c>
      <c r="N28" s="2">
        <v>5.5316999999999998E-2</v>
      </c>
      <c r="O28" s="35">
        <f t="shared" si="2"/>
        <v>0</v>
      </c>
    </row>
    <row r="29" spans="1:15">
      <c r="A29" s="2" t="s">
        <v>28</v>
      </c>
      <c r="B29" s="7">
        <f>Populations!D11</f>
        <v>0</v>
      </c>
      <c r="C29" s="21"/>
      <c r="D29" s="35">
        <f>IF(B29=0,0,($C$29/$B$29)*100000)</f>
        <v>0</v>
      </c>
      <c r="E29" s="7">
        <v>19920</v>
      </c>
      <c r="F29" s="2">
        <v>7.2533E-2</v>
      </c>
      <c r="G29" s="35">
        <f t="shared" si="1"/>
        <v>0</v>
      </c>
      <c r="I29" s="2" t="s">
        <v>28</v>
      </c>
      <c r="J29" s="7">
        <f>Populations!F11</f>
        <v>0</v>
      </c>
      <c r="K29" s="21"/>
      <c r="L29" s="35">
        <f>IF(J29=0,0,($K$29/$J$29)*100000)</f>
        <v>0</v>
      </c>
      <c r="M29" s="7">
        <v>19920</v>
      </c>
      <c r="N29" s="2">
        <v>7.2533E-2</v>
      </c>
      <c r="O29" s="35">
        <f t="shared" si="2"/>
        <v>0</v>
      </c>
    </row>
    <row r="30" spans="1:15">
      <c r="A30" s="8" t="s">
        <v>29</v>
      </c>
      <c r="B30" s="7">
        <f>Populations!D12</f>
        <v>0</v>
      </c>
      <c r="C30" s="21"/>
      <c r="D30" s="35">
        <f>IF(B30=0,0,($C$30/$B$30)*100000)</f>
        <v>0</v>
      </c>
      <c r="E30" s="7">
        <v>20057</v>
      </c>
      <c r="F30" s="2">
        <v>7.3032E-2</v>
      </c>
      <c r="G30" s="35">
        <f t="shared" si="1"/>
        <v>0</v>
      </c>
      <c r="I30" s="8" t="s">
        <v>29</v>
      </c>
      <c r="J30" s="7">
        <f>Populations!F12</f>
        <v>0</v>
      </c>
      <c r="K30" s="21"/>
      <c r="L30" s="35">
        <f>IF(J30=0,0,($K$30/$J$30)*100000)</f>
        <v>0</v>
      </c>
      <c r="M30" s="7">
        <v>20057</v>
      </c>
      <c r="N30" s="2">
        <v>7.3032E-2</v>
      </c>
      <c r="O30" s="35">
        <f t="shared" si="2"/>
        <v>0</v>
      </c>
    </row>
    <row r="31" spans="1:15">
      <c r="A31" s="2" t="s">
        <v>30</v>
      </c>
      <c r="B31" s="7">
        <f>Populations!D13</f>
        <v>0</v>
      </c>
      <c r="C31" s="21"/>
      <c r="D31" s="35">
        <f>IF(B31=0,0,($C$31/$B$31)*100000)</f>
        <v>0</v>
      </c>
      <c r="E31" s="7">
        <v>19820</v>
      </c>
      <c r="F31" s="2">
        <v>7.2168999999999997E-2</v>
      </c>
      <c r="G31" s="35">
        <f t="shared" si="1"/>
        <v>0</v>
      </c>
      <c r="I31" s="2" t="s">
        <v>30</v>
      </c>
      <c r="J31" s="7">
        <f>Populations!F13</f>
        <v>0</v>
      </c>
      <c r="K31" s="21"/>
      <c r="L31" s="35">
        <f>IF(J31=0,0,($K$31/$J$31)*100000)</f>
        <v>0</v>
      </c>
      <c r="M31" s="7">
        <v>19820</v>
      </c>
      <c r="N31" s="2">
        <v>7.2168999999999997E-2</v>
      </c>
      <c r="O31" s="35">
        <f t="shared" si="2"/>
        <v>0</v>
      </c>
    </row>
    <row r="32" spans="1:15">
      <c r="A32" s="2" t="s">
        <v>31</v>
      </c>
      <c r="B32" s="7">
        <f>Populations!D14</f>
        <v>0</v>
      </c>
      <c r="C32" s="21"/>
      <c r="D32" s="35">
        <f>IF(B32=0,0,($C$32/$B$32)*100000)</f>
        <v>0</v>
      </c>
      <c r="E32" s="7">
        <v>18257</v>
      </c>
      <c r="F32" s="2">
        <v>6.6477999999999995E-2</v>
      </c>
      <c r="G32" s="35">
        <f t="shared" si="1"/>
        <v>0</v>
      </c>
      <c r="I32" s="2" t="s">
        <v>31</v>
      </c>
      <c r="J32" s="7">
        <f>Populations!F14</f>
        <v>0</v>
      </c>
      <c r="K32" s="21"/>
      <c r="L32" s="35">
        <f>IF(J32=0,0,($K$32/$J$32)*100000)</f>
        <v>0</v>
      </c>
      <c r="M32" s="7">
        <v>18257</v>
      </c>
      <c r="N32" s="2">
        <v>6.6477999999999995E-2</v>
      </c>
      <c r="O32" s="35">
        <f t="shared" si="2"/>
        <v>0</v>
      </c>
    </row>
    <row r="33" spans="1:15">
      <c r="A33" s="2" t="s">
        <v>32</v>
      </c>
      <c r="B33" s="7">
        <f>Populations!D15</f>
        <v>0</v>
      </c>
      <c r="C33" s="21"/>
      <c r="D33" s="35">
        <f>IF(B33=0,0,($C$33/$B$33)*100000)</f>
        <v>0</v>
      </c>
      <c r="E33" s="7">
        <v>37233</v>
      </c>
      <c r="F33" s="2">
        <v>0.135573</v>
      </c>
      <c r="G33" s="35">
        <f t="shared" si="1"/>
        <v>0</v>
      </c>
      <c r="I33" s="2" t="s">
        <v>32</v>
      </c>
      <c r="J33" s="7">
        <f>Populations!F15</f>
        <v>0</v>
      </c>
      <c r="K33" s="21"/>
      <c r="L33" s="35">
        <f>IF(J33=0,0,($K$33/$J$33)*100000)</f>
        <v>0</v>
      </c>
      <c r="M33" s="7">
        <v>37233</v>
      </c>
      <c r="N33" s="2">
        <v>0.135573</v>
      </c>
      <c r="O33" s="35">
        <f t="shared" si="2"/>
        <v>0</v>
      </c>
    </row>
    <row r="34" spans="1:15">
      <c r="A34" s="2" t="s">
        <v>33</v>
      </c>
      <c r="B34" s="7">
        <f>Populations!D16</f>
        <v>0</v>
      </c>
      <c r="C34" s="21"/>
      <c r="D34" s="35">
        <f>IF(B34=0,0,($C$34/$B$34)*100000)</f>
        <v>0</v>
      </c>
      <c r="E34" s="7">
        <v>44659</v>
      </c>
      <c r="F34" s="2">
        <v>0.16261300000000001</v>
      </c>
      <c r="G34" s="35">
        <f t="shared" si="1"/>
        <v>0</v>
      </c>
      <c r="I34" s="2" t="s">
        <v>33</v>
      </c>
      <c r="J34" s="7">
        <f>Populations!F16</f>
        <v>0</v>
      </c>
      <c r="K34" s="21"/>
      <c r="L34" s="35">
        <f>IF(J34=0,0,($K$34/$J$34)*100000)</f>
        <v>0</v>
      </c>
      <c r="M34" s="7">
        <v>44659</v>
      </c>
      <c r="N34" s="2">
        <v>0.16261300000000001</v>
      </c>
      <c r="O34" s="35">
        <f t="shared" si="2"/>
        <v>0</v>
      </c>
    </row>
    <row r="35" spans="1:15">
      <c r="A35" s="2" t="s">
        <v>34</v>
      </c>
      <c r="B35" s="7">
        <f>Populations!D17</f>
        <v>0</v>
      </c>
      <c r="C35" s="21"/>
      <c r="D35" s="35">
        <f>IF(B35=0,0,($C$35/$B$35)*100000)</f>
        <v>0</v>
      </c>
      <c r="E35" s="7">
        <v>37030</v>
      </c>
      <c r="F35" s="2">
        <v>0.13483400000000001</v>
      </c>
      <c r="G35" s="35">
        <f t="shared" si="1"/>
        <v>0</v>
      </c>
      <c r="I35" s="2" t="s">
        <v>34</v>
      </c>
      <c r="J35" s="7">
        <f>Populations!F17</f>
        <v>0</v>
      </c>
      <c r="K35" s="21"/>
      <c r="L35" s="35">
        <f>IF(J35=0,0,($K$35/$J$35)*100000)</f>
        <v>0</v>
      </c>
      <c r="M35" s="7">
        <v>37030</v>
      </c>
      <c r="N35" s="2">
        <v>0.13483400000000001</v>
      </c>
      <c r="O35" s="35">
        <f t="shared" si="2"/>
        <v>0</v>
      </c>
    </row>
    <row r="36" spans="1:15">
      <c r="A36" s="2" t="s">
        <v>35</v>
      </c>
      <c r="B36" s="7">
        <f>Populations!D18</f>
        <v>0</v>
      </c>
      <c r="C36" s="21"/>
      <c r="D36" s="35">
        <f>IF(B36=0,0,($C$36/$B$36)*100000)</f>
        <v>0</v>
      </c>
      <c r="E36" s="7">
        <v>23961</v>
      </c>
      <c r="F36" s="2">
        <v>8.7247000000000005E-2</v>
      </c>
      <c r="G36" s="35">
        <f t="shared" si="1"/>
        <v>0</v>
      </c>
      <c r="I36" s="2" t="s">
        <v>35</v>
      </c>
      <c r="J36" s="7">
        <f>Populations!F18</f>
        <v>0</v>
      </c>
      <c r="K36" s="21"/>
      <c r="L36" s="35">
        <f>IF(J36=0,0,($K$36/$J$36)*100000)</f>
        <v>0</v>
      </c>
      <c r="M36" s="7">
        <v>23961</v>
      </c>
      <c r="N36" s="2">
        <v>8.7247000000000005E-2</v>
      </c>
      <c r="O36" s="35">
        <f t="shared" si="2"/>
        <v>0</v>
      </c>
    </row>
    <row r="37" spans="1:15">
      <c r="A37" s="2" t="s">
        <v>36</v>
      </c>
      <c r="B37" s="7">
        <f>Populations!D19</f>
        <v>0</v>
      </c>
      <c r="C37" s="21"/>
      <c r="D37" s="35">
        <f>IF(B37=0,0,($C$37/$B$37)*100000)</f>
        <v>0</v>
      </c>
      <c r="E37" s="7">
        <v>18136</v>
      </c>
      <c r="F37" s="2">
        <v>6.6036999999999998E-2</v>
      </c>
      <c r="G37" s="35">
        <f t="shared" si="1"/>
        <v>0</v>
      </c>
      <c r="I37" s="2" t="s">
        <v>36</v>
      </c>
      <c r="J37" s="7">
        <f>Populations!F19</f>
        <v>0</v>
      </c>
      <c r="K37" s="21"/>
      <c r="L37" s="35">
        <f>IF(J37=0,0,($K$37/$J$37)*100000)</f>
        <v>0</v>
      </c>
      <c r="M37" s="7">
        <v>18136</v>
      </c>
      <c r="N37" s="2">
        <v>6.6036999999999998E-2</v>
      </c>
      <c r="O37" s="35">
        <f t="shared" si="2"/>
        <v>0</v>
      </c>
    </row>
    <row r="38" spans="1:15">
      <c r="A38" s="2" t="s">
        <v>37</v>
      </c>
      <c r="B38" s="7">
        <f>Populations!D20</f>
        <v>0</v>
      </c>
      <c r="C38" s="21"/>
      <c r="D38" s="35">
        <f>IF(B38=0,0,($C$38/$B$38)*100000)</f>
        <v>0</v>
      </c>
      <c r="E38" s="7">
        <v>12315</v>
      </c>
      <c r="F38" s="2">
        <v>4.4840999999999999E-2</v>
      </c>
      <c r="G38" s="35">
        <f t="shared" si="1"/>
        <v>0</v>
      </c>
      <c r="I38" s="2" t="s">
        <v>37</v>
      </c>
      <c r="J38" s="7">
        <f>Populations!F20</f>
        <v>0</v>
      </c>
      <c r="K38" s="21"/>
      <c r="L38" s="35">
        <f>IF(J38=0,0,($K$38/$J$38)*100000)</f>
        <v>0</v>
      </c>
      <c r="M38" s="7">
        <v>12315</v>
      </c>
      <c r="N38" s="2">
        <v>4.4840999999999999E-2</v>
      </c>
      <c r="O38" s="35">
        <f t="shared" si="2"/>
        <v>0</v>
      </c>
    </row>
    <row r="39" spans="1:15" ht="13.5" thickBot="1">
      <c r="A39" s="2" t="s">
        <v>38</v>
      </c>
      <c r="B39" s="7">
        <f>Populations!D21</f>
        <v>0</v>
      </c>
      <c r="C39" s="21"/>
      <c r="D39" s="35">
        <f>IF(B39=0,0,($C$39/$B$39)*100000)</f>
        <v>0</v>
      </c>
      <c r="E39" s="7">
        <v>4259</v>
      </c>
      <c r="F39" s="2">
        <v>1.5507999999999999E-2</v>
      </c>
      <c r="G39" s="35">
        <f t="shared" si="1"/>
        <v>0</v>
      </c>
      <c r="I39" s="2" t="s">
        <v>38</v>
      </c>
      <c r="J39" s="7">
        <f>Populations!F21</f>
        <v>0</v>
      </c>
      <c r="K39" s="21"/>
      <c r="L39" s="35">
        <f>IF(J39=0,0,($K$39/$J$39)*100000)</f>
        <v>0</v>
      </c>
      <c r="M39" s="7">
        <v>4259</v>
      </c>
      <c r="N39" s="2">
        <v>1.5507999999999999E-2</v>
      </c>
      <c r="O39" s="35">
        <f t="shared" si="2"/>
        <v>0</v>
      </c>
    </row>
    <row r="40" spans="1:15" ht="13.5" thickBot="1">
      <c r="A40" s="2" t="s">
        <v>39</v>
      </c>
      <c r="B40" s="7">
        <f>SUM(B27:B39)</f>
        <v>0</v>
      </c>
      <c r="C40" s="7">
        <f>SUM(C27:C39)</f>
        <v>0</v>
      </c>
      <c r="E40" s="7">
        <f>SUM(E27:E39)</f>
        <v>274634</v>
      </c>
      <c r="F40" s="2">
        <f>SUM(F27:F39)</f>
        <v>0.99999999999999989</v>
      </c>
      <c r="G40" s="45">
        <f>SUM(G27:G39)</f>
        <v>0</v>
      </c>
      <c r="I40" s="2" t="s">
        <v>39</v>
      </c>
      <c r="J40" s="7">
        <f>SUM(J27:J39)</f>
        <v>0</v>
      </c>
      <c r="K40" s="7">
        <f>SUM(K27:K39)</f>
        <v>0</v>
      </c>
      <c r="M40" s="7">
        <f>SUM(M27:M39)</f>
        <v>274634</v>
      </c>
      <c r="N40" s="2">
        <f>SUM(N27:N39)</f>
        <v>0.99999999999999989</v>
      </c>
      <c r="O40" s="45">
        <f>SUM(O27:O39)</f>
        <v>0</v>
      </c>
    </row>
    <row r="42" spans="1:15">
      <c r="A42" s="2" t="s">
        <v>86</v>
      </c>
      <c r="I42" s="2" t="s">
        <v>87</v>
      </c>
    </row>
    <row r="44" spans="1:15">
      <c r="A44" s="113" t="s">
        <v>47</v>
      </c>
      <c r="B44" s="113"/>
      <c r="C44" s="113"/>
      <c r="D44" s="113"/>
      <c r="E44" s="113"/>
      <c r="F44" s="113"/>
      <c r="G44" s="113"/>
      <c r="H44" s="18" t="s">
        <v>6</v>
      </c>
      <c r="I44" s="18"/>
      <c r="J44" s="18"/>
      <c r="K44" s="18"/>
      <c r="L44" s="37"/>
      <c r="M44" s="18"/>
      <c r="N44" s="18"/>
    </row>
    <row r="45" spans="1:15">
      <c r="A45" s="85"/>
      <c r="B45" s="86"/>
      <c r="C45" s="86"/>
      <c r="D45" s="86"/>
      <c r="E45" s="86"/>
      <c r="F45" s="86"/>
      <c r="G45" s="114"/>
      <c r="H45" s="20"/>
      <c r="I45" s="20"/>
      <c r="J45" s="20"/>
      <c r="K45" s="20"/>
      <c r="L45" s="38"/>
      <c r="M45" s="20"/>
      <c r="N45" s="20"/>
    </row>
    <row r="46" spans="1:15">
      <c r="A46" s="87"/>
      <c r="B46" s="88"/>
      <c r="C46" s="88"/>
      <c r="D46" s="88"/>
      <c r="E46" s="88"/>
      <c r="F46" s="88"/>
      <c r="G46" s="115"/>
      <c r="H46" s="20"/>
      <c r="I46" s="20"/>
      <c r="J46" s="20"/>
      <c r="K46" s="20"/>
      <c r="L46" s="38"/>
      <c r="M46" s="20"/>
      <c r="N46" s="20"/>
    </row>
    <row r="47" spans="1:15">
      <c r="A47" s="87"/>
      <c r="B47" s="88"/>
      <c r="C47" s="88"/>
      <c r="D47" s="88"/>
      <c r="E47" s="88"/>
      <c r="F47" s="88"/>
      <c r="G47" s="115"/>
      <c r="H47" s="20"/>
      <c r="I47" s="20"/>
      <c r="J47" s="20"/>
      <c r="K47" s="20"/>
      <c r="L47" s="38"/>
      <c r="M47" s="20"/>
      <c r="N47" s="20"/>
    </row>
    <row r="48" spans="1:15">
      <c r="A48" s="87"/>
      <c r="B48" s="88"/>
      <c r="C48" s="88"/>
      <c r="D48" s="88"/>
      <c r="E48" s="88"/>
      <c r="F48" s="88"/>
      <c r="G48" s="115"/>
      <c r="H48" s="20"/>
      <c r="I48" s="20"/>
      <c r="J48" s="20"/>
      <c r="K48" s="20"/>
      <c r="L48" s="38"/>
      <c r="M48" s="20"/>
      <c r="N48" s="20"/>
    </row>
    <row r="49" spans="1:14">
      <c r="A49" s="87"/>
      <c r="B49" s="88"/>
      <c r="C49" s="88"/>
      <c r="D49" s="88"/>
      <c r="E49" s="88"/>
      <c r="F49" s="88"/>
      <c r="G49" s="115"/>
      <c r="H49" s="20"/>
      <c r="I49" s="20"/>
      <c r="J49" s="20"/>
      <c r="K49" s="20"/>
      <c r="L49" s="38"/>
      <c r="M49" s="20"/>
      <c r="N49" s="20"/>
    </row>
    <row r="50" spans="1:14">
      <c r="A50" s="87"/>
      <c r="B50" s="88"/>
      <c r="C50" s="88"/>
      <c r="D50" s="88"/>
      <c r="E50" s="88"/>
      <c r="F50" s="88"/>
      <c r="G50" s="115"/>
      <c r="H50" s="20"/>
      <c r="I50" s="20"/>
      <c r="J50" s="20"/>
      <c r="K50" s="20"/>
      <c r="L50" s="38"/>
      <c r="M50" s="20"/>
      <c r="N50" s="20"/>
    </row>
    <row r="51" spans="1:14">
      <c r="A51" s="87"/>
      <c r="B51" s="88"/>
      <c r="C51" s="88"/>
      <c r="D51" s="88"/>
      <c r="E51" s="88"/>
      <c r="F51" s="88"/>
      <c r="G51" s="115"/>
      <c r="H51" s="20"/>
      <c r="I51" s="20"/>
      <c r="J51" s="20"/>
      <c r="K51" s="20"/>
      <c r="L51" s="38"/>
      <c r="M51" s="20"/>
      <c r="N51" s="20"/>
    </row>
    <row r="52" spans="1:14">
      <c r="A52" s="87"/>
      <c r="B52" s="88"/>
      <c r="C52" s="88"/>
      <c r="D52" s="88"/>
      <c r="E52" s="88"/>
      <c r="F52" s="88"/>
      <c r="G52" s="115"/>
      <c r="H52" s="20"/>
      <c r="I52" s="20"/>
      <c r="J52" s="20"/>
      <c r="K52" s="20"/>
      <c r="L52" s="38"/>
      <c r="M52" s="20"/>
      <c r="N52" s="20"/>
    </row>
    <row r="53" spans="1:14">
      <c r="A53" s="87"/>
      <c r="B53" s="88"/>
      <c r="C53" s="88"/>
      <c r="D53" s="88"/>
      <c r="E53" s="88"/>
      <c r="F53" s="88"/>
      <c r="G53" s="115"/>
      <c r="H53" s="20"/>
      <c r="I53" s="20"/>
      <c r="J53" s="20"/>
      <c r="K53" s="20"/>
      <c r="L53" s="38"/>
      <c r="M53" s="20"/>
      <c r="N53" s="20"/>
    </row>
    <row r="54" spans="1:14">
      <c r="A54" s="87"/>
      <c r="B54" s="88"/>
      <c r="C54" s="88"/>
      <c r="D54" s="88"/>
      <c r="E54" s="88"/>
      <c r="F54" s="88"/>
      <c r="G54" s="115"/>
      <c r="H54" s="20"/>
      <c r="I54" s="20"/>
      <c r="J54" s="20"/>
      <c r="K54" s="20"/>
      <c r="L54" s="38"/>
      <c r="M54" s="20"/>
      <c r="N54" s="20"/>
    </row>
    <row r="55" spans="1:14">
      <c r="A55" s="89"/>
      <c r="B55" s="90"/>
      <c r="C55" s="90"/>
      <c r="D55" s="90"/>
      <c r="E55" s="90"/>
      <c r="F55" s="90"/>
      <c r="G55" s="116"/>
      <c r="H55" s="20"/>
      <c r="I55" s="20"/>
      <c r="J55" s="20"/>
      <c r="K55" s="20"/>
      <c r="L55" s="38"/>
      <c r="M55" s="20"/>
      <c r="N55" s="20"/>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5"/>
    <col min="5" max="5" width="10.7109375" style="2" customWidth="1"/>
    <col min="6" max="6" width="9.140625" style="2"/>
    <col min="7" max="7" width="9.140625" style="35"/>
    <col min="8" max="8" width="9.140625" style="2"/>
    <col min="9" max="9" width="12.140625" style="2" customWidth="1"/>
    <col min="10" max="10" width="10.7109375" style="2" customWidth="1"/>
    <col min="11" max="11" width="14.85546875" style="2" customWidth="1"/>
    <col min="12" max="12" width="9.140625" style="35"/>
    <col min="13" max="13" width="10.5703125" style="2" customWidth="1"/>
    <col min="14" max="14" width="9.140625" style="2"/>
    <col min="15" max="15" width="9.140625" style="35"/>
    <col min="16" max="16384" width="9.140625" style="2"/>
  </cols>
  <sheetData>
    <row r="1" spans="1:12">
      <c r="A1" s="48">
        <f>Background!A4</f>
        <v>0</v>
      </c>
    </row>
    <row r="2" spans="1:12">
      <c r="A2" s="3" t="s">
        <v>133</v>
      </c>
    </row>
    <row r="4" spans="1:12">
      <c r="A4" s="4" t="s">
        <v>134</v>
      </c>
      <c r="I4" s="4"/>
    </row>
    <row r="5" spans="1:12" ht="24.95" customHeight="1">
      <c r="A5" s="5" t="s">
        <v>22</v>
      </c>
      <c r="B5" s="5" t="s">
        <v>77</v>
      </c>
      <c r="C5" s="5" t="s">
        <v>78</v>
      </c>
      <c r="D5" s="36" t="s">
        <v>79</v>
      </c>
      <c r="E5" s="5" t="s">
        <v>80</v>
      </c>
      <c r="F5" s="5" t="s">
        <v>81</v>
      </c>
      <c r="G5" s="36" t="s">
        <v>82</v>
      </c>
      <c r="I5" s="5"/>
      <c r="J5" s="5"/>
      <c r="K5" s="5"/>
      <c r="L5" s="36"/>
    </row>
    <row r="6" spans="1:12">
      <c r="A6" s="2" t="s">
        <v>26</v>
      </c>
      <c r="B6" s="7">
        <f>Populations!B9</f>
        <v>0</v>
      </c>
      <c r="C6" s="21"/>
      <c r="D6" s="35">
        <f>IF(B6=0,0,($C$6/$B$6)*100000)</f>
        <v>0</v>
      </c>
      <c r="E6" s="7">
        <v>3795</v>
      </c>
      <c r="F6" s="2">
        <v>1.3818E-2</v>
      </c>
      <c r="G6" s="35">
        <f t="shared" ref="G6:G18" si="0">D6*F6</f>
        <v>0</v>
      </c>
      <c r="J6" s="7"/>
      <c r="K6" s="7"/>
    </row>
    <row r="7" spans="1:12">
      <c r="A7" s="8" t="s">
        <v>27</v>
      </c>
      <c r="B7" s="7">
        <f>Populations!B10</f>
        <v>0</v>
      </c>
      <c r="C7" s="21"/>
      <c r="D7" s="35">
        <f>IF(B7=0,0,($C$7/$B$7)*100000)</f>
        <v>0</v>
      </c>
      <c r="E7" s="7">
        <v>15192</v>
      </c>
      <c r="F7" s="2">
        <v>5.5316999999999998E-2</v>
      </c>
      <c r="G7" s="35">
        <f t="shared" si="0"/>
        <v>0</v>
      </c>
      <c r="I7" s="8"/>
      <c r="J7" s="7"/>
      <c r="K7" s="7"/>
    </row>
    <row r="8" spans="1:12">
      <c r="A8" s="2" t="s">
        <v>28</v>
      </c>
      <c r="B8" s="7">
        <f>Populations!B11</f>
        <v>0</v>
      </c>
      <c r="C8" s="21"/>
      <c r="D8" s="35">
        <f>IF(B8=0,0,($C$8/$B$8)*100000)</f>
        <v>0</v>
      </c>
      <c r="E8" s="7">
        <v>19920</v>
      </c>
      <c r="F8" s="2">
        <v>7.2533E-2</v>
      </c>
      <c r="G8" s="35">
        <f t="shared" si="0"/>
        <v>0</v>
      </c>
      <c r="J8" s="7"/>
      <c r="K8" s="7"/>
    </row>
    <row r="9" spans="1:12">
      <c r="A9" s="2" t="s">
        <v>29</v>
      </c>
      <c r="B9" s="7">
        <f>Populations!B12</f>
        <v>0</v>
      </c>
      <c r="C9" s="21"/>
      <c r="D9" s="35">
        <f>IF(B9=0,0,($C$9/$B$9)*100000)</f>
        <v>0</v>
      </c>
      <c r="E9" s="7">
        <v>20057</v>
      </c>
      <c r="F9" s="2">
        <v>7.3032E-2</v>
      </c>
      <c r="G9" s="35">
        <f t="shared" si="0"/>
        <v>0</v>
      </c>
      <c r="J9" s="7"/>
      <c r="K9" s="7"/>
    </row>
    <row r="10" spans="1:12">
      <c r="A10" s="2" t="s">
        <v>30</v>
      </c>
      <c r="B10" s="7">
        <f>Populations!B13</f>
        <v>0</v>
      </c>
      <c r="C10" s="21"/>
      <c r="D10" s="35">
        <f>IF(B10=0,0,($C$10/$B$10)*100000)</f>
        <v>0</v>
      </c>
      <c r="E10" s="7">
        <v>19820</v>
      </c>
      <c r="F10" s="2">
        <v>7.2168999999999997E-2</v>
      </c>
      <c r="G10" s="35">
        <f t="shared" si="0"/>
        <v>0</v>
      </c>
      <c r="J10" s="7"/>
      <c r="K10" s="7"/>
    </row>
    <row r="11" spans="1:12">
      <c r="A11" s="2" t="s">
        <v>31</v>
      </c>
      <c r="B11" s="7">
        <f>Populations!B14</f>
        <v>0</v>
      </c>
      <c r="C11" s="21"/>
      <c r="D11" s="35">
        <f>IF(B11=0,0,($C$11/$B$11)*100000)</f>
        <v>0</v>
      </c>
      <c r="E11" s="7">
        <v>18257</v>
      </c>
      <c r="F11" s="2">
        <v>6.6477999999999995E-2</v>
      </c>
      <c r="G11" s="35">
        <f t="shared" si="0"/>
        <v>0</v>
      </c>
      <c r="J11" s="7"/>
      <c r="K11" s="7"/>
    </row>
    <row r="12" spans="1:12">
      <c r="A12" s="2" t="s">
        <v>32</v>
      </c>
      <c r="B12" s="7">
        <f>Populations!B15</f>
        <v>0</v>
      </c>
      <c r="C12" s="21"/>
      <c r="D12" s="35">
        <f>IF(B12=0,0,($C$12/$B$12)*100000)</f>
        <v>0</v>
      </c>
      <c r="E12" s="7">
        <v>37233</v>
      </c>
      <c r="F12" s="2">
        <v>0.135573</v>
      </c>
      <c r="G12" s="35">
        <f t="shared" si="0"/>
        <v>0</v>
      </c>
      <c r="J12" s="7"/>
      <c r="K12" s="7"/>
    </row>
    <row r="13" spans="1:12">
      <c r="A13" s="2" t="s">
        <v>33</v>
      </c>
      <c r="B13" s="7">
        <f>Populations!B16</f>
        <v>0</v>
      </c>
      <c r="C13" s="21"/>
      <c r="D13" s="35">
        <f>IF(B13=0,0,($C$13/$B$13)*100000)</f>
        <v>0</v>
      </c>
      <c r="E13" s="7">
        <v>44659</v>
      </c>
      <c r="F13" s="2">
        <v>0.16261300000000001</v>
      </c>
      <c r="G13" s="35">
        <f t="shared" si="0"/>
        <v>0</v>
      </c>
      <c r="J13" s="7"/>
      <c r="K13" s="7"/>
    </row>
    <row r="14" spans="1:12">
      <c r="A14" s="2" t="s">
        <v>34</v>
      </c>
      <c r="B14" s="7">
        <f>Populations!B17</f>
        <v>0</v>
      </c>
      <c r="C14" s="21"/>
      <c r="D14" s="35">
        <f>IF(B14=0,0,($C$14/$B$14)*100000)</f>
        <v>0</v>
      </c>
      <c r="E14" s="7">
        <v>37030</v>
      </c>
      <c r="F14" s="2">
        <v>0.13483400000000001</v>
      </c>
      <c r="G14" s="35">
        <f t="shared" si="0"/>
        <v>0</v>
      </c>
      <c r="J14" s="7"/>
      <c r="K14" s="7"/>
    </row>
    <row r="15" spans="1:12">
      <c r="A15" s="2" t="s">
        <v>35</v>
      </c>
      <c r="B15" s="7">
        <f>Populations!B18</f>
        <v>0</v>
      </c>
      <c r="C15" s="21"/>
      <c r="D15" s="35">
        <f>IF(B15=0,0,($C$15/$B$15)*100000)</f>
        <v>0</v>
      </c>
      <c r="E15" s="7">
        <v>23961</v>
      </c>
      <c r="F15" s="2">
        <v>8.7247000000000005E-2</v>
      </c>
      <c r="G15" s="35">
        <f t="shared" si="0"/>
        <v>0</v>
      </c>
      <c r="J15" s="7"/>
      <c r="K15" s="7"/>
    </row>
    <row r="16" spans="1:12">
      <c r="A16" s="2" t="s">
        <v>36</v>
      </c>
      <c r="B16" s="7">
        <f>Populations!B19</f>
        <v>0</v>
      </c>
      <c r="C16" s="21"/>
      <c r="D16" s="35">
        <f>IF(B16=0,0,($C$16/$B$16)*100000)</f>
        <v>0</v>
      </c>
      <c r="E16" s="7">
        <v>18136</v>
      </c>
      <c r="F16" s="2">
        <v>6.6036999999999998E-2</v>
      </c>
      <c r="G16" s="35">
        <f t="shared" si="0"/>
        <v>0</v>
      </c>
      <c r="J16" s="7"/>
      <c r="K16" s="7"/>
    </row>
    <row r="17" spans="1:15">
      <c r="A17" s="2" t="s">
        <v>37</v>
      </c>
      <c r="B17" s="7">
        <f>Populations!B20</f>
        <v>0</v>
      </c>
      <c r="C17" s="21"/>
      <c r="D17" s="35">
        <f>IF(B17=0,0,($C$17/$B$17)*100000)</f>
        <v>0</v>
      </c>
      <c r="E17" s="7">
        <v>12315</v>
      </c>
      <c r="F17" s="2">
        <v>4.4840999999999999E-2</v>
      </c>
      <c r="G17" s="35">
        <f t="shared" si="0"/>
        <v>0</v>
      </c>
      <c r="J17" s="7"/>
      <c r="K17" s="7"/>
    </row>
    <row r="18" spans="1:15" ht="13.5" thickBot="1">
      <c r="A18" s="2" t="s">
        <v>38</v>
      </c>
      <c r="B18" s="7">
        <f>Populations!B21</f>
        <v>0</v>
      </c>
      <c r="C18" s="21"/>
      <c r="D18" s="35">
        <f>IF(B18=0,0,($C$18/$B$18)*100000)</f>
        <v>0</v>
      </c>
      <c r="E18" s="7">
        <v>4259</v>
      </c>
      <c r="F18" s="2">
        <v>1.5507999999999999E-2</v>
      </c>
      <c r="G18" s="35">
        <f t="shared" si="0"/>
        <v>0</v>
      </c>
      <c r="J18" s="7"/>
      <c r="K18" s="7"/>
    </row>
    <row r="19" spans="1:15" ht="13.5" thickBot="1">
      <c r="A19" s="2" t="s">
        <v>39</v>
      </c>
      <c r="B19" s="7">
        <f>SUM(B6:B18)</f>
        <v>0</v>
      </c>
      <c r="C19" s="7">
        <f>SUM(C6:C18)</f>
        <v>0</v>
      </c>
      <c r="E19" s="7">
        <f>SUM(E6:E18)</f>
        <v>274634</v>
      </c>
      <c r="F19" s="2">
        <f>SUM(F6:F18)</f>
        <v>0.99999999999999989</v>
      </c>
      <c r="G19" s="45">
        <f>SUM(G6:G18)</f>
        <v>0</v>
      </c>
    </row>
    <row r="22" spans="1:15">
      <c r="A22" s="2" t="s">
        <v>83</v>
      </c>
    </row>
    <row r="25" spans="1:15">
      <c r="A25" s="4" t="s">
        <v>135</v>
      </c>
      <c r="I25" s="4" t="s">
        <v>136</v>
      </c>
    </row>
    <row r="26" spans="1:15" ht="24.95" customHeight="1">
      <c r="A26" s="5" t="s">
        <v>22</v>
      </c>
      <c r="B26" s="5" t="s">
        <v>77</v>
      </c>
      <c r="C26" s="5" t="s">
        <v>78</v>
      </c>
      <c r="D26" s="36" t="s">
        <v>79</v>
      </c>
      <c r="E26" s="5" t="s">
        <v>80</v>
      </c>
      <c r="F26" s="5" t="s">
        <v>81</v>
      </c>
      <c r="G26" s="36" t="s">
        <v>82</v>
      </c>
      <c r="I26" s="5" t="s">
        <v>22</v>
      </c>
      <c r="J26" s="5" t="s">
        <v>77</v>
      </c>
      <c r="K26" s="5" t="s">
        <v>78</v>
      </c>
      <c r="L26" s="36" t="s">
        <v>79</v>
      </c>
      <c r="M26" s="5" t="s">
        <v>80</v>
      </c>
      <c r="N26" s="5" t="s">
        <v>81</v>
      </c>
      <c r="O26" s="36" t="s">
        <v>82</v>
      </c>
    </row>
    <row r="27" spans="1:15">
      <c r="A27" s="2" t="s">
        <v>26</v>
      </c>
      <c r="B27" s="7">
        <f>Populations!D9</f>
        <v>0</v>
      </c>
      <c r="C27" s="21"/>
      <c r="D27" s="35">
        <f>IF(B27=0,0,($C$27/$B$27)*100000)</f>
        <v>0</v>
      </c>
      <c r="E27" s="7">
        <v>3795</v>
      </c>
      <c r="F27" s="2">
        <v>1.3818E-2</v>
      </c>
      <c r="G27" s="35">
        <f t="shared" ref="G27:G39" si="1">D27*F27</f>
        <v>0</v>
      </c>
      <c r="I27" s="2" t="s">
        <v>26</v>
      </c>
      <c r="J27" s="7">
        <f>Populations!F9</f>
        <v>0</v>
      </c>
      <c r="K27" s="21"/>
      <c r="L27" s="35">
        <f>IF(J27=0,0,($K$27/$J$27)*100000)</f>
        <v>0</v>
      </c>
      <c r="M27" s="7">
        <v>3795</v>
      </c>
      <c r="N27" s="2">
        <v>1.3818E-2</v>
      </c>
      <c r="O27" s="35">
        <f t="shared" ref="O27:O39" si="2">L27*N27</f>
        <v>0</v>
      </c>
    </row>
    <row r="28" spans="1:15">
      <c r="A28" s="2" t="s">
        <v>27</v>
      </c>
      <c r="B28" s="7">
        <f>Populations!D10</f>
        <v>0</v>
      </c>
      <c r="C28" s="21"/>
      <c r="D28" s="35">
        <f>IF(B28=0,0,($C$28/$B$28)*100000)</f>
        <v>0</v>
      </c>
      <c r="E28" s="7">
        <v>15192</v>
      </c>
      <c r="F28" s="2">
        <v>5.5316999999999998E-2</v>
      </c>
      <c r="G28" s="35">
        <f t="shared" si="1"/>
        <v>0</v>
      </c>
      <c r="I28" s="2" t="s">
        <v>27</v>
      </c>
      <c r="J28" s="7">
        <f>Populations!F10</f>
        <v>0</v>
      </c>
      <c r="K28" s="21"/>
      <c r="L28" s="35">
        <f>IF(J28=0,0,($K$28/$J$28)*100000)</f>
        <v>0</v>
      </c>
      <c r="M28" s="7">
        <v>15192</v>
      </c>
      <c r="N28" s="2">
        <v>5.5316999999999998E-2</v>
      </c>
      <c r="O28" s="35">
        <f t="shared" si="2"/>
        <v>0</v>
      </c>
    </row>
    <row r="29" spans="1:15">
      <c r="A29" s="2" t="s">
        <v>28</v>
      </c>
      <c r="B29" s="7">
        <f>Populations!D11</f>
        <v>0</v>
      </c>
      <c r="C29" s="21"/>
      <c r="D29" s="35">
        <f>IF(B29=0,0,($C$29/$B$29)*100000)</f>
        <v>0</v>
      </c>
      <c r="E29" s="7">
        <v>19920</v>
      </c>
      <c r="F29" s="2">
        <v>7.2533E-2</v>
      </c>
      <c r="G29" s="35">
        <f t="shared" si="1"/>
        <v>0</v>
      </c>
      <c r="I29" s="2" t="s">
        <v>28</v>
      </c>
      <c r="J29" s="7">
        <f>Populations!F11</f>
        <v>0</v>
      </c>
      <c r="K29" s="21"/>
      <c r="L29" s="35">
        <f>IF(J29=0,0,($K$29/$J$29)*100000)</f>
        <v>0</v>
      </c>
      <c r="M29" s="7">
        <v>19920</v>
      </c>
      <c r="N29" s="2">
        <v>7.2533E-2</v>
      </c>
      <c r="O29" s="35">
        <f t="shared" si="2"/>
        <v>0</v>
      </c>
    </row>
    <row r="30" spans="1:15">
      <c r="A30" s="8" t="s">
        <v>29</v>
      </c>
      <c r="B30" s="7">
        <f>Populations!D12</f>
        <v>0</v>
      </c>
      <c r="C30" s="21"/>
      <c r="D30" s="35">
        <f>IF(B30=0,0,($C$30/$B$30)*100000)</f>
        <v>0</v>
      </c>
      <c r="E30" s="7">
        <v>20057</v>
      </c>
      <c r="F30" s="2">
        <v>7.3032E-2</v>
      </c>
      <c r="G30" s="35">
        <f t="shared" si="1"/>
        <v>0</v>
      </c>
      <c r="I30" s="8" t="s">
        <v>29</v>
      </c>
      <c r="J30" s="7">
        <f>Populations!F12</f>
        <v>0</v>
      </c>
      <c r="K30" s="21"/>
      <c r="L30" s="35">
        <f>IF(J30=0,0,($K$30/$J$30)*100000)</f>
        <v>0</v>
      </c>
      <c r="M30" s="7">
        <v>20057</v>
      </c>
      <c r="N30" s="2">
        <v>7.3032E-2</v>
      </c>
      <c r="O30" s="35">
        <f t="shared" si="2"/>
        <v>0</v>
      </c>
    </row>
    <row r="31" spans="1:15">
      <c r="A31" s="2" t="s">
        <v>30</v>
      </c>
      <c r="B31" s="7">
        <f>Populations!D13</f>
        <v>0</v>
      </c>
      <c r="C31" s="21"/>
      <c r="D31" s="35">
        <f>IF(B31=0,0,($C$31/$B$31)*100000)</f>
        <v>0</v>
      </c>
      <c r="E31" s="7">
        <v>19820</v>
      </c>
      <c r="F31" s="2">
        <v>7.2168999999999997E-2</v>
      </c>
      <c r="G31" s="35">
        <f t="shared" si="1"/>
        <v>0</v>
      </c>
      <c r="I31" s="2" t="s">
        <v>30</v>
      </c>
      <c r="J31" s="7">
        <f>Populations!F13</f>
        <v>0</v>
      </c>
      <c r="K31" s="21"/>
      <c r="L31" s="35">
        <f>IF(J31=0,0,($K$31/$J$31)*100000)</f>
        <v>0</v>
      </c>
      <c r="M31" s="7">
        <v>19820</v>
      </c>
      <c r="N31" s="2">
        <v>7.2168999999999997E-2</v>
      </c>
      <c r="O31" s="35">
        <f t="shared" si="2"/>
        <v>0</v>
      </c>
    </row>
    <row r="32" spans="1:15">
      <c r="A32" s="2" t="s">
        <v>31</v>
      </c>
      <c r="B32" s="7">
        <f>Populations!D14</f>
        <v>0</v>
      </c>
      <c r="C32" s="21"/>
      <c r="D32" s="35">
        <f>IF(B32=0,0,($C$32/$B$32)*100000)</f>
        <v>0</v>
      </c>
      <c r="E32" s="7">
        <v>18257</v>
      </c>
      <c r="F32" s="2">
        <v>6.6477999999999995E-2</v>
      </c>
      <c r="G32" s="35">
        <f t="shared" si="1"/>
        <v>0</v>
      </c>
      <c r="I32" s="2" t="s">
        <v>31</v>
      </c>
      <c r="J32" s="7">
        <f>Populations!F14</f>
        <v>0</v>
      </c>
      <c r="K32" s="21"/>
      <c r="L32" s="35">
        <f>IF(J32=0,0,($K$32/$J$32)*100000)</f>
        <v>0</v>
      </c>
      <c r="M32" s="7">
        <v>18257</v>
      </c>
      <c r="N32" s="2">
        <v>6.6477999999999995E-2</v>
      </c>
      <c r="O32" s="35">
        <f t="shared" si="2"/>
        <v>0</v>
      </c>
    </row>
    <row r="33" spans="1:15">
      <c r="A33" s="2" t="s">
        <v>32</v>
      </c>
      <c r="B33" s="7">
        <f>Populations!D15</f>
        <v>0</v>
      </c>
      <c r="C33" s="21"/>
      <c r="D33" s="35">
        <f>IF(B33=0,0,($C$33/$B$33)*100000)</f>
        <v>0</v>
      </c>
      <c r="E33" s="7">
        <v>37233</v>
      </c>
      <c r="F33" s="2">
        <v>0.135573</v>
      </c>
      <c r="G33" s="35">
        <f t="shared" si="1"/>
        <v>0</v>
      </c>
      <c r="I33" s="2" t="s">
        <v>32</v>
      </c>
      <c r="J33" s="7">
        <f>Populations!F15</f>
        <v>0</v>
      </c>
      <c r="K33" s="21"/>
      <c r="L33" s="35">
        <f>IF(J33=0,0,($K$33/$J$33)*100000)</f>
        <v>0</v>
      </c>
      <c r="M33" s="7">
        <v>37233</v>
      </c>
      <c r="N33" s="2">
        <v>0.135573</v>
      </c>
      <c r="O33" s="35">
        <f t="shared" si="2"/>
        <v>0</v>
      </c>
    </row>
    <row r="34" spans="1:15">
      <c r="A34" s="2" t="s">
        <v>33</v>
      </c>
      <c r="B34" s="7">
        <f>Populations!D16</f>
        <v>0</v>
      </c>
      <c r="C34" s="21"/>
      <c r="D34" s="35">
        <f>IF(B34=0,0,($C$34/$B$34)*100000)</f>
        <v>0</v>
      </c>
      <c r="E34" s="7">
        <v>44659</v>
      </c>
      <c r="F34" s="2">
        <v>0.16261300000000001</v>
      </c>
      <c r="G34" s="35">
        <f t="shared" si="1"/>
        <v>0</v>
      </c>
      <c r="I34" s="2" t="s">
        <v>33</v>
      </c>
      <c r="J34" s="7">
        <f>Populations!F16</f>
        <v>0</v>
      </c>
      <c r="K34" s="21"/>
      <c r="L34" s="35">
        <f>IF(J34=0,0,($K$34/$J$34)*100000)</f>
        <v>0</v>
      </c>
      <c r="M34" s="7">
        <v>44659</v>
      </c>
      <c r="N34" s="2">
        <v>0.16261300000000001</v>
      </c>
      <c r="O34" s="35">
        <f t="shared" si="2"/>
        <v>0</v>
      </c>
    </row>
    <row r="35" spans="1:15">
      <c r="A35" s="2" t="s">
        <v>34</v>
      </c>
      <c r="B35" s="7">
        <f>Populations!D17</f>
        <v>0</v>
      </c>
      <c r="C35" s="21"/>
      <c r="D35" s="35">
        <f>IF(B35=0,0,($C$35/$B$35)*100000)</f>
        <v>0</v>
      </c>
      <c r="E35" s="7">
        <v>37030</v>
      </c>
      <c r="F35" s="2">
        <v>0.13483400000000001</v>
      </c>
      <c r="G35" s="35">
        <f t="shared" si="1"/>
        <v>0</v>
      </c>
      <c r="I35" s="2" t="s">
        <v>34</v>
      </c>
      <c r="J35" s="7">
        <f>Populations!F17</f>
        <v>0</v>
      </c>
      <c r="K35" s="21"/>
      <c r="L35" s="35">
        <f>IF(J35=0,0,($K$35/$J$35)*100000)</f>
        <v>0</v>
      </c>
      <c r="M35" s="7">
        <v>37030</v>
      </c>
      <c r="N35" s="2">
        <v>0.13483400000000001</v>
      </c>
      <c r="O35" s="35">
        <f t="shared" si="2"/>
        <v>0</v>
      </c>
    </row>
    <row r="36" spans="1:15">
      <c r="A36" s="2" t="s">
        <v>35</v>
      </c>
      <c r="B36" s="7">
        <f>Populations!D18</f>
        <v>0</v>
      </c>
      <c r="C36" s="21"/>
      <c r="D36" s="35">
        <f>IF(B36=0,0,($C$36/$B$36)*100000)</f>
        <v>0</v>
      </c>
      <c r="E36" s="7">
        <v>23961</v>
      </c>
      <c r="F36" s="2">
        <v>8.7247000000000005E-2</v>
      </c>
      <c r="G36" s="35">
        <f t="shared" si="1"/>
        <v>0</v>
      </c>
      <c r="I36" s="2" t="s">
        <v>35</v>
      </c>
      <c r="J36" s="7">
        <f>Populations!F18</f>
        <v>0</v>
      </c>
      <c r="K36" s="21"/>
      <c r="L36" s="35">
        <f>IF(J36=0,0,($K$36/$J$36)*100000)</f>
        <v>0</v>
      </c>
      <c r="M36" s="7">
        <v>23961</v>
      </c>
      <c r="N36" s="2">
        <v>8.7247000000000005E-2</v>
      </c>
      <c r="O36" s="35">
        <f t="shared" si="2"/>
        <v>0</v>
      </c>
    </row>
    <row r="37" spans="1:15">
      <c r="A37" s="2" t="s">
        <v>36</v>
      </c>
      <c r="B37" s="7">
        <f>Populations!D19</f>
        <v>0</v>
      </c>
      <c r="C37" s="21"/>
      <c r="D37" s="35">
        <f>IF(B37=0,0,($C$37/$B$37)*100000)</f>
        <v>0</v>
      </c>
      <c r="E37" s="7">
        <v>18136</v>
      </c>
      <c r="F37" s="2">
        <v>6.6036999999999998E-2</v>
      </c>
      <c r="G37" s="35">
        <f t="shared" si="1"/>
        <v>0</v>
      </c>
      <c r="I37" s="2" t="s">
        <v>36</v>
      </c>
      <c r="J37" s="7">
        <f>Populations!F19</f>
        <v>0</v>
      </c>
      <c r="K37" s="21"/>
      <c r="L37" s="35">
        <f>IF(J37=0,0,($K$37/$J$37)*100000)</f>
        <v>0</v>
      </c>
      <c r="M37" s="7">
        <v>18136</v>
      </c>
      <c r="N37" s="2">
        <v>6.6036999999999998E-2</v>
      </c>
      <c r="O37" s="35">
        <f t="shared" si="2"/>
        <v>0</v>
      </c>
    </row>
    <row r="38" spans="1:15">
      <c r="A38" s="2" t="s">
        <v>37</v>
      </c>
      <c r="B38" s="7">
        <f>Populations!D20</f>
        <v>0</v>
      </c>
      <c r="C38" s="21"/>
      <c r="D38" s="35">
        <f>IF(B38=0,0,($C$38/$B$38)*100000)</f>
        <v>0</v>
      </c>
      <c r="E38" s="7">
        <v>12315</v>
      </c>
      <c r="F38" s="2">
        <v>4.4840999999999999E-2</v>
      </c>
      <c r="G38" s="35">
        <f t="shared" si="1"/>
        <v>0</v>
      </c>
      <c r="I38" s="2" t="s">
        <v>37</v>
      </c>
      <c r="J38" s="7">
        <f>Populations!F20</f>
        <v>0</v>
      </c>
      <c r="K38" s="21"/>
      <c r="L38" s="35">
        <f>IF(J38=0,0,($K$38/$J$38)*100000)</f>
        <v>0</v>
      </c>
      <c r="M38" s="7">
        <v>12315</v>
      </c>
      <c r="N38" s="2">
        <v>4.4840999999999999E-2</v>
      </c>
      <c r="O38" s="35">
        <f t="shared" si="2"/>
        <v>0</v>
      </c>
    </row>
    <row r="39" spans="1:15" ht="13.5" thickBot="1">
      <c r="A39" s="2" t="s">
        <v>38</v>
      </c>
      <c r="B39" s="7">
        <f>Populations!D21</f>
        <v>0</v>
      </c>
      <c r="C39" s="21"/>
      <c r="D39" s="35">
        <f>IF(B39=0,0,($C$39/$B$39)*100000)</f>
        <v>0</v>
      </c>
      <c r="E39" s="7">
        <v>4259</v>
      </c>
      <c r="F39" s="2">
        <v>1.5507999999999999E-2</v>
      </c>
      <c r="G39" s="35">
        <f t="shared" si="1"/>
        <v>0</v>
      </c>
      <c r="I39" s="2" t="s">
        <v>38</v>
      </c>
      <c r="J39" s="7">
        <f>Populations!F21</f>
        <v>0</v>
      </c>
      <c r="K39" s="21"/>
      <c r="L39" s="35">
        <f>IF(J39=0,0,($K$39/$J$39)*100000)</f>
        <v>0</v>
      </c>
      <c r="M39" s="7">
        <v>4259</v>
      </c>
      <c r="N39" s="2">
        <v>1.5507999999999999E-2</v>
      </c>
      <c r="O39" s="35">
        <f t="shared" si="2"/>
        <v>0</v>
      </c>
    </row>
    <row r="40" spans="1:15" ht="13.5" thickBot="1">
      <c r="A40" s="2" t="s">
        <v>39</v>
      </c>
      <c r="B40" s="7">
        <f>SUM(B27:B39)</f>
        <v>0</v>
      </c>
      <c r="C40" s="7">
        <f>SUM(C27:C39)</f>
        <v>0</v>
      </c>
      <c r="E40" s="7">
        <f>SUM(E27:E39)</f>
        <v>274634</v>
      </c>
      <c r="F40" s="2">
        <f>SUM(F27:F39)</f>
        <v>0.99999999999999989</v>
      </c>
      <c r="G40" s="45">
        <f>SUM(G27:G39)</f>
        <v>0</v>
      </c>
      <c r="I40" s="2" t="s">
        <v>39</v>
      </c>
      <c r="J40" s="7">
        <f>SUM(J27:J39)</f>
        <v>0</v>
      </c>
      <c r="K40" s="7">
        <f>SUM(K27:K39)</f>
        <v>0</v>
      </c>
      <c r="M40" s="7">
        <f>SUM(M27:M39)</f>
        <v>274634</v>
      </c>
      <c r="N40" s="2">
        <f>SUM(N27:N39)</f>
        <v>0.99999999999999989</v>
      </c>
      <c r="O40" s="45">
        <f>SUM(O27:O39)</f>
        <v>0</v>
      </c>
    </row>
    <row r="42" spans="1:15">
      <c r="A42" s="2" t="s">
        <v>86</v>
      </c>
      <c r="I42" s="2" t="s">
        <v>87</v>
      </c>
    </row>
    <row r="44" spans="1:15">
      <c r="A44" s="113" t="s">
        <v>47</v>
      </c>
      <c r="B44" s="113"/>
      <c r="C44" s="113"/>
      <c r="D44" s="113"/>
      <c r="E44" s="113"/>
      <c r="F44" s="113"/>
      <c r="G44" s="113"/>
      <c r="H44" s="18" t="s">
        <v>6</v>
      </c>
      <c r="I44" s="18"/>
      <c r="J44" s="18"/>
      <c r="K44" s="18"/>
      <c r="L44" s="37"/>
      <c r="M44" s="18"/>
      <c r="N44" s="18"/>
    </row>
    <row r="45" spans="1:15">
      <c r="A45" s="85"/>
      <c r="B45" s="86"/>
      <c r="C45" s="86"/>
      <c r="D45" s="86"/>
      <c r="E45" s="86"/>
      <c r="F45" s="86"/>
      <c r="G45" s="114"/>
      <c r="H45" s="20"/>
      <c r="I45" s="20"/>
      <c r="J45" s="20"/>
      <c r="K45" s="20"/>
      <c r="L45" s="38"/>
      <c r="M45" s="20"/>
      <c r="N45" s="20"/>
    </row>
    <row r="46" spans="1:15">
      <c r="A46" s="87"/>
      <c r="B46" s="88"/>
      <c r="C46" s="88"/>
      <c r="D46" s="88"/>
      <c r="E46" s="88"/>
      <c r="F46" s="88"/>
      <c r="G46" s="115"/>
      <c r="H46" s="20"/>
      <c r="I46" s="20"/>
      <c r="J46" s="20"/>
      <c r="K46" s="20"/>
      <c r="L46" s="38"/>
      <c r="M46" s="20"/>
      <c r="N46" s="20"/>
    </row>
    <row r="47" spans="1:15">
      <c r="A47" s="87"/>
      <c r="B47" s="88"/>
      <c r="C47" s="88"/>
      <c r="D47" s="88"/>
      <c r="E47" s="88"/>
      <c r="F47" s="88"/>
      <c r="G47" s="115"/>
      <c r="H47" s="20"/>
      <c r="I47" s="20"/>
      <c r="J47" s="20"/>
      <c r="K47" s="20"/>
      <c r="L47" s="38"/>
      <c r="M47" s="20"/>
      <c r="N47" s="20"/>
    </row>
    <row r="48" spans="1:15">
      <c r="A48" s="87"/>
      <c r="B48" s="88"/>
      <c r="C48" s="88"/>
      <c r="D48" s="88"/>
      <c r="E48" s="88"/>
      <c r="F48" s="88"/>
      <c r="G48" s="115"/>
      <c r="H48" s="20"/>
      <c r="I48" s="20"/>
      <c r="J48" s="20"/>
      <c r="K48" s="20"/>
      <c r="L48" s="38"/>
      <c r="M48" s="20"/>
      <c r="N48" s="20"/>
    </row>
    <row r="49" spans="1:14">
      <c r="A49" s="87"/>
      <c r="B49" s="88"/>
      <c r="C49" s="88"/>
      <c r="D49" s="88"/>
      <c r="E49" s="88"/>
      <c r="F49" s="88"/>
      <c r="G49" s="115"/>
      <c r="H49" s="20"/>
      <c r="I49" s="20"/>
      <c r="J49" s="20"/>
      <c r="K49" s="20"/>
      <c r="L49" s="38"/>
      <c r="M49" s="20"/>
      <c r="N49" s="20"/>
    </row>
    <row r="50" spans="1:14">
      <c r="A50" s="87"/>
      <c r="B50" s="88"/>
      <c r="C50" s="88"/>
      <c r="D50" s="88"/>
      <c r="E50" s="88"/>
      <c r="F50" s="88"/>
      <c r="G50" s="115"/>
      <c r="H50" s="20"/>
      <c r="I50" s="20"/>
      <c r="J50" s="20"/>
      <c r="K50" s="20"/>
      <c r="L50" s="38"/>
      <c r="M50" s="20"/>
      <c r="N50" s="20"/>
    </row>
    <row r="51" spans="1:14">
      <c r="A51" s="87"/>
      <c r="B51" s="88"/>
      <c r="C51" s="88"/>
      <c r="D51" s="88"/>
      <c r="E51" s="88"/>
      <c r="F51" s="88"/>
      <c r="G51" s="115"/>
      <c r="H51" s="20"/>
      <c r="I51" s="20"/>
      <c r="J51" s="20"/>
      <c r="K51" s="20"/>
      <c r="L51" s="38"/>
      <c r="M51" s="20"/>
      <c r="N51" s="20"/>
    </row>
    <row r="52" spans="1:14">
      <c r="A52" s="87"/>
      <c r="B52" s="88"/>
      <c r="C52" s="88"/>
      <c r="D52" s="88"/>
      <c r="E52" s="88"/>
      <c r="F52" s="88"/>
      <c r="G52" s="115"/>
      <c r="H52" s="20"/>
      <c r="I52" s="20"/>
      <c r="J52" s="20"/>
      <c r="K52" s="20"/>
      <c r="L52" s="38"/>
      <c r="M52" s="20"/>
      <c r="N52" s="20"/>
    </row>
    <row r="53" spans="1:14">
      <c r="A53" s="87"/>
      <c r="B53" s="88"/>
      <c r="C53" s="88"/>
      <c r="D53" s="88"/>
      <c r="E53" s="88"/>
      <c r="F53" s="88"/>
      <c r="G53" s="115"/>
      <c r="H53" s="20"/>
      <c r="I53" s="20"/>
      <c r="J53" s="20"/>
      <c r="K53" s="20"/>
      <c r="L53" s="38"/>
      <c r="M53" s="20"/>
      <c r="N53" s="20"/>
    </row>
    <row r="54" spans="1:14">
      <c r="A54" s="87"/>
      <c r="B54" s="88"/>
      <c r="C54" s="88"/>
      <c r="D54" s="88"/>
      <c r="E54" s="88"/>
      <c r="F54" s="88"/>
      <c r="G54" s="115"/>
      <c r="H54" s="20"/>
      <c r="I54" s="20"/>
      <c r="J54" s="20"/>
      <c r="K54" s="20"/>
      <c r="L54" s="38"/>
      <c r="M54" s="20"/>
      <c r="N54" s="20"/>
    </row>
    <row r="55" spans="1:14">
      <c r="A55" s="89"/>
      <c r="B55" s="90"/>
      <c r="C55" s="90"/>
      <c r="D55" s="90"/>
      <c r="E55" s="90"/>
      <c r="F55" s="90"/>
      <c r="G55" s="116"/>
      <c r="H55" s="20"/>
      <c r="I55" s="20"/>
      <c r="J55" s="20"/>
      <c r="K55" s="20"/>
      <c r="L55" s="38"/>
      <c r="M55" s="20"/>
      <c r="N55" s="20"/>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I51"/>
  <sheetViews>
    <sheetView zoomScale="90" workbookViewId="0"/>
  </sheetViews>
  <sheetFormatPr defaultColWidth="9.140625" defaultRowHeight="12.75"/>
  <cols>
    <col min="1" max="1" width="61.140625" style="2" bestFit="1" customWidth="1"/>
    <col min="2" max="2" width="11.42578125" style="2" customWidth="1"/>
    <col min="3" max="3" width="12.7109375" style="2" customWidth="1"/>
    <col min="4" max="4" width="9.140625" style="2"/>
    <col min="5" max="5" width="10.85546875" style="2" customWidth="1"/>
    <col min="6" max="6" width="13.42578125" style="2" customWidth="1"/>
    <col min="7" max="11" width="9.140625" style="2"/>
    <col min="12" max="12" width="37.5703125" style="2" bestFit="1" customWidth="1"/>
    <col min="13" max="16384" width="9.140625" style="2"/>
  </cols>
  <sheetData>
    <row r="1" spans="1:4">
      <c r="A1" s="10" t="s">
        <v>137</v>
      </c>
    </row>
    <row r="2" spans="1:4">
      <c r="A2" s="3" t="s">
        <v>48</v>
      </c>
    </row>
    <row r="4" spans="1:4">
      <c r="A4" s="2" t="s">
        <v>20</v>
      </c>
    </row>
    <row r="5" spans="1:4">
      <c r="A5" s="69">
        <f>Populations!A4</f>
        <v>0</v>
      </c>
    </row>
    <row r="6" spans="1:4">
      <c r="A6" s="25"/>
    </row>
    <row r="7" spans="1:4">
      <c r="A7" s="26" t="s">
        <v>138</v>
      </c>
      <c r="B7" s="16"/>
      <c r="C7" s="16"/>
    </row>
    <row r="8" spans="1:4" ht="24.95" customHeight="1">
      <c r="A8" s="5" t="s">
        <v>139</v>
      </c>
      <c r="B8" s="16" t="s">
        <v>140</v>
      </c>
      <c r="C8" s="27" t="s">
        <v>141</v>
      </c>
      <c r="D8" s="28"/>
    </row>
    <row r="9" spans="1:4" ht="15" customHeight="1">
      <c r="A9" s="41" t="s">
        <v>142</v>
      </c>
      <c r="B9" s="75">
        <f>Injury!C$19</f>
        <v>0</v>
      </c>
      <c r="C9" s="76">
        <f>Injury!G$19</f>
        <v>0</v>
      </c>
      <c r="D9" s="29"/>
    </row>
    <row r="10" spans="1:4" ht="15" customHeight="1">
      <c r="A10" s="2" t="s">
        <v>88</v>
      </c>
      <c r="B10" s="75">
        <f>Drowning!C$19</f>
        <v>0</v>
      </c>
      <c r="C10" s="76">
        <f>Drowning!G$19</f>
        <v>0</v>
      </c>
      <c r="D10" s="29"/>
    </row>
    <row r="11" spans="1:4" ht="15" customHeight="1">
      <c r="A11" s="2" t="s">
        <v>92</v>
      </c>
      <c r="B11" s="75">
        <f>Fall!C$19</f>
        <v>0</v>
      </c>
      <c r="C11" s="76">
        <f>Fall!G$19</f>
        <v>0</v>
      </c>
      <c r="D11" s="29"/>
    </row>
    <row r="12" spans="1:4" ht="15" customHeight="1">
      <c r="A12" s="2" t="s">
        <v>143</v>
      </c>
      <c r="B12" s="75">
        <f>Fall_Hipfx!C$9</f>
        <v>0</v>
      </c>
      <c r="C12" s="76">
        <f>Fall_Hipfx!G$9</f>
        <v>0</v>
      </c>
      <c r="D12" s="29"/>
    </row>
    <row r="13" spans="1:4" ht="15" customHeight="1">
      <c r="A13" s="30" t="s">
        <v>105</v>
      </c>
      <c r="B13" s="75">
        <f>Fire!C$19</f>
        <v>0</v>
      </c>
      <c r="C13" s="76">
        <f>Fire!G$19</f>
        <v>0</v>
      </c>
      <c r="D13" s="31"/>
    </row>
    <row r="14" spans="1:4" ht="15" customHeight="1">
      <c r="A14" s="2" t="s">
        <v>109</v>
      </c>
      <c r="B14" s="75">
        <f>Firearm!C$19</f>
        <v>0</v>
      </c>
      <c r="C14" s="76">
        <f>Firearm!G$19</f>
        <v>0</v>
      </c>
      <c r="D14" s="31"/>
    </row>
    <row r="15" spans="1:4" ht="15" customHeight="1">
      <c r="A15" s="2" t="s">
        <v>113</v>
      </c>
      <c r="B15" s="75">
        <f>Assault!C$19</f>
        <v>0</v>
      </c>
      <c r="C15" s="76">
        <f>Assault!G$19</f>
        <v>0</v>
      </c>
      <c r="D15" s="31"/>
    </row>
    <row r="16" spans="1:4" ht="15" customHeight="1">
      <c r="A16" s="30" t="s">
        <v>144</v>
      </c>
      <c r="B16" s="75">
        <f>MVT!C$19</f>
        <v>0</v>
      </c>
      <c r="C16" s="76">
        <f>MVT!G$19</f>
        <v>0</v>
      </c>
      <c r="D16" s="29"/>
    </row>
    <row r="17" spans="1:9" ht="15" customHeight="1">
      <c r="A17" s="49" t="s">
        <v>121</v>
      </c>
      <c r="B17" s="75">
        <f>Nondrug_poison!C$19</f>
        <v>0</v>
      </c>
      <c r="C17" s="76">
        <f>Nondrug_poison!G$19</f>
        <v>0</v>
      </c>
      <c r="D17" s="29"/>
    </row>
    <row r="18" spans="1:9" ht="15" customHeight="1">
      <c r="A18" s="2" t="s">
        <v>125</v>
      </c>
      <c r="B18" s="75">
        <f>Selfharm!C$19</f>
        <v>0</v>
      </c>
      <c r="C18" s="76">
        <f>Selfharm!G$19</f>
        <v>0</v>
      </c>
      <c r="D18" s="29"/>
    </row>
    <row r="19" spans="1:9" ht="15" customHeight="1">
      <c r="A19" s="41" t="s">
        <v>145</v>
      </c>
      <c r="B19" s="75">
        <f>TBI!C$19</f>
        <v>0</v>
      </c>
      <c r="C19" s="76">
        <f>TBI!G$19</f>
        <v>0</v>
      </c>
      <c r="D19" s="29"/>
    </row>
    <row r="20" spans="1:9" ht="15" customHeight="1">
      <c r="A20" s="41" t="s">
        <v>146</v>
      </c>
      <c r="B20" s="75">
        <f>TBI_S0990!C$19</f>
        <v>0</v>
      </c>
      <c r="C20" s="76">
        <f>TBI_S0990!G$19</f>
        <v>0</v>
      </c>
      <c r="D20" s="29"/>
    </row>
    <row r="23" spans="1:9">
      <c r="A23" s="11" t="s">
        <v>147</v>
      </c>
      <c r="B23" s="126" t="s">
        <v>148</v>
      </c>
      <c r="C23" s="126"/>
      <c r="D23" s="82"/>
      <c r="E23" s="126" t="s">
        <v>149</v>
      </c>
      <c r="F23" s="126"/>
    </row>
    <row r="24" spans="1:9" ht="24.95" customHeight="1">
      <c r="A24" s="5" t="s">
        <v>139</v>
      </c>
      <c r="B24" s="82" t="s">
        <v>140</v>
      </c>
      <c r="C24" s="77" t="s">
        <v>141</v>
      </c>
      <c r="D24" s="82"/>
      <c r="E24" s="82" t="s">
        <v>140</v>
      </c>
      <c r="F24" s="77" t="s">
        <v>141</v>
      </c>
      <c r="H24" s="3"/>
      <c r="I24" s="82"/>
    </row>
    <row r="25" spans="1:9" ht="15" customHeight="1">
      <c r="A25" s="41" t="s">
        <v>142</v>
      </c>
      <c r="B25" s="75">
        <f>Injury!C$40</f>
        <v>0</v>
      </c>
      <c r="C25" s="76">
        <f>Injury!G$40</f>
        <v>0</v>
      </c>
      <c r="D25" s="78"/>
      <c r="E25" s="75">
        <f>Injury!K$40</f>
        <v>0</v>
      </c>
      <c r="F25" s="76">
        <f>Injury!O$40</f>
        <v>0</v>
      </c>
      <c r="H25" s="7"/>
    </row>
    <row r="26" spans="1:9" ht="15" customHeight="1">
      <c r="A26" s="2" t="s">
        <v>88</v>
      </c>
      <c r="B26" s="75">
        <f>Drowning!C$40</f>
        <v>0</v>
      </c>
      <c r="C26" s="76">
        <f>Drowning!G$40</f>
        <v>0</v>
      </c>
      <c r="D26" s="32"/>
      <c r="E26" s="75">
        <f>Drowning!K$40</f>
        <v>0</v>
      </c>
      <c r="F26" s="76">
        <f>Drowning!O$40</f>
        <v>0</v>
      </c>
      <c r="H26" s="7"/>
    </row>
    <row r="27" spans="1:9" ht="15" customHeight="1">
      <c r="A27" s="2" t="s">
        <v>92</v>
      </c>
      <c r="B27" s="75">
        <f>Fall!C$40</f>
        <v>0</v>
      </c>
      <c r="C27" s="76">
        <f>Fall!G$40</f>
        <v>0</v>
      </c>
      <c r="D27" s="32"/>
      <c r="E27" s="75">
        <f>Fall!K$40</f>
        <v>0</v>
      </c>
      <c r="F27" s="76">
        <f>Fall!O$40</f>
        <v>0</v>
      </c>
      <c r="H27" s="7"/>
    </row>
    <row r="28" spans="1:9" ht="15" customHeight="1">
      <c r="A28" s="2" t="s">
        <v>143</v>
      </c>
      <c r="B28" s="75">
        <f>Fall_Hipfx!C$17</f>
        <v>0</v>
      </c>
      <c r="C28" s="76">
        <f>Fall_Hipfx!G$17</f>
        <v>0</v>
      </c>
      <c r="E28" s="75">
        <f>Fall_Hipfx!K$17</f>
        <v>0</v>
      </c>
      <c r="F28" s="76">
        <f>Fall_Hipfx!O$17</f>
        <v>0</v>
      </c>
      <c r="H28" s="7"/>
    </row>
    <row r="29" spans="1:9" ht="15" customHeight="1">
      <c r="A29" s="30" t="s">
        <v>105</v>
      </c>
      <c r="B29" s="75">
        <f>Fire!C$40</f>
        <v>0</v>
      </c>
      <c r="C29" s="76">
        <f>Fire!G$40</f>
        <v>0</v>
      </c>
      <c r="D29" s="32"/>
      <c r="E29" s="75">
        <f>Fire!K$40</f>
        <v>0</v>
      </c>
      <c r="F29" s="76">
        <f>Fire!O$40</f>
        <v>0</v>
      </c>
      <c r="H29" s="7"/>
    </row>
    <row r="30" spans="1:9" ht="15" customHeight="1">
      <c r="A30" s="2" t="s">
        <v>109</v>
      </c>
      <c r="B30" s="75">
        <f>Firearm!C$40</f>
        <v>0</v>
      </c>
      <c r="C30" s="76">
        <f>Firearm!G$40</f>
        <v>0</v>
      </c>
      <c r="D30" s="32"/>
      <c r="E30" s="75">
        <f>Firearm!K$40</f>
        <v>0</v>
      </c>
      <c r="F30" s="76">
        <f>Firearm!O$40</f>
        <v>0</v>
      </c>
      <c r="H30" s="7"/>
    </row>
    <row r="31" spans="1:9" ht="15" customHeight="1">
      <c r="A31" s="2" t="s">
        <v>113</v>
      </c>
      <c r="B31" s="75">
        <f>Assault!C$40</f>
        <v>0</v>
      </c>
      <c r="C31" s="76">
        <f>Assault!G$40</f>
        <v>0</v>
      </c>
      <c r="E31" s="75">
        <f>Assault!K$40</f>
        <v>0</v>
      </c>
      <c r="F31" s="76">
        <f>Assault!O$40</f>
        <v>0</v>
      </c>
      <c r="H31" s="7"/>
    </row>
    <row r="32" spans="1:9" ht="15" customHeight="1">
      <c r="A32" s="30" t="s">
        <v>144</v>
      </c>
      <c r="B32" s="75">
        <f>MVT!C$40</f>
        <v>0</v>
      </c>
      <c r="C32" s="76">
        <f>MVT!G$40</f>
        <v>0</v>
      </c>
      <c r="D32" s="33"/>
      <c r="E32" s="75">
        <f>MVT!K$40</f>
        <v>0</v>
      </c>
      <c r="F32" s="76">
        <f>MVT!O$40</f>
        <v>0</v>
      </c>
      <c r="G32" s="33"/>
      <c r="H32" s="34"/>
    </row>
    <row r="33" spans="1:8" ht="15" customHeight="1">
      <c r="A33" s="49" t="s">
        <v>121</v>
      </c>
      <c r="B33" s="75">
        <f>Nondrug_poison!C$40</f>
        <v>0</v>
      </c>
      <c r="C33" s="76">
        <f>Nondrug_poison!G$40</f>
        <v>0</v>
      </c>
      <c r="E33" s="75">
        <f>Nondrug_poison!K$40</f>
        <v>0</v>
      </c>
      <c r="F33" s="76">
        <f>Nondrug_poison!O$40</f>
        <v>0</v>
      </c>
      <c r="H33" s="7"/>
    </row>
    <row r="34" spans="1:8" ht="15" customHeight="1">
      <c r="A34" s="2" t="s">
        <v>125</v>
      </c>
      <c r="B34" s="75">
        <f>Selfharm!C$40</f>
        <v>0</v>
      </c>
      <c r="C34" s="76">
        <f>Selfharm!G$40</f>
        <v>0</v>
      </c>
      <c r="D34" s="32"/>
      <c r="E34" s="75">
        <f>Selfharm!K$40</f>
        <v>0</v>
      </c>
      <c r="F34" s="76">
        <f>Selfharm!O$40</f>
        <v>0</v>
      </c>
      <c r="H34" s="7"/>
    </row>
    <row r="35" spans="1:8" ht="15" customHeight="1">
      <c r="A35" s="41" t="s">
        <v>145</v>
      </c>
      <c r="B35" s="75">
        <f>TBI!C$40</f>
        <v>0</v>
      </c>
      <c r="C35" s="76">
        <f>TBI!G$40</f>
        <v>0</v>
      </c>
      <c r="D35" s="32"/>
      <c r="E35" s="75">
        <f>TBI!K$40</f>
        <v>0</v>
      </c>
      <c r="F35" s="76">
        <f>TBI!O$40</f>
        <v>0</v>
      </c>
      <c r="H35" s="7"/>
    </row>
    <row r="36" spans="1:8" ht="15" customHeight="1">
      <c r="A36" s="41" t="s">
        <v>146</v>
      </c>
      <c r="B36" s="75">
        <f>TBI_S0990!C$40</f>
        <v>0</v>
      </c>
      <c r="C36" s="76">
        <f>TBI_S0990!G$40</f>
        <v>0</v>
      </c>
      <c r="D36" s="32"/>
      <c r="E36" s="75">
        <f>TBI_S0990!K$40</f>
        <v>0</v>
      </c>
      <c r="F36" s="76">
        <f>TBI_S0990!O$40</f>
        <v>0</v>
      </c>
      <c r="H36" s="7"/>
    </row>
    <row r="40" spans="1:8">
      <c r="A40" s="113" t="s">
        <v>47</v>
      </c>
      <c r="B40" s="113"/>
      <c r="C40" s="113"/>
      <c r="D40" s="113"/>
      <c r="E40" s="113"/>
      <c r="F40" s="113"/>
    </row>
    <row r="41" spans="1:8">
      <c r="A41" s="117"/>
      <c r="B41" s="118"/>
      <c r="C41" s="118"/>
      <c r="D41" s="118"/>
      <c r="E41" s="118"/>
      <c r="F41" s="119"/>
    </row>
    <row r="42" spans="1:8">
      <c r="A42" s="120"/>
      <c r="B42" s="121"/>
      <c r="C42" s="121"/>
      <c r="D42" s="121"/>
      <c r="E42" s="121"/>
      <c r="F42" s="122"/>
    </row>
    <row r="43" spans="1:8">
      <c r="A43" s="120"/>
      <c r="B43" s="121"/>
      <c r="C43" s="121"/>
      <c r="D43" s="121"/>
      <c r="E43" s="121"/>
      <c r="F43" s="122"/>
    </row>
    <row r="44" spans="1:8">
      <c r="A44" s="120"/>
      <c r="B44" s="121"/>
      <c r="C44" s="121"/>
      <c r="D44" s="121"/>
      <c r="E44" s="121"/>
      <c r="F44" s="122"/>
    </row>
    <row r="45" spans="1:8">
      <c r="A45" s="120"/>
      <c r="B45" s="121"/>
      <c r="C45" s="121"/>
      <c r="D45" s="121"/>
      <c r="E45" s="121"/>
      <c r="F45" s="122"/>
    </row>
    <row r="46" spans="1:8">
      <c r="A46" s="120"/>
      <c r="B46" s="121"/>
      <c r="C46" s="121"/>
      <c r="D46" s="121"/>
      <c r="E46" s="121"/>
      <c r="F46" s="122"/>
    </row>
    <row r="47" spans="1:8">
      <c r="A47" s="120"/>
      <c r="B47" s="121"/>
      <c r="C47" s="121"/>
      <c r="D47" s="121"/>
      <c r="E47" s="121"/>
      <c r="F47" s="122"/>
    </row>
    <row r="48" spans="1:8">
      <c r="A48" s="120"/>
      <c r="B48" s="121"/>
      <c r="C48" s="121"/>
      <c r="D48" s="121"/>
      <c r="E48" s="121"/>
      <c r="F48" s="122"/>
    </row>
    <row r="49" spans="1:6">
      <c r="A49" s="120"/>
      <c r="B49" s="121"/>
      <c r="C49" s="121"/>
      <c r="D49" s="121"/>
      <c r="E49" s="121"/>
      <c r="F49" s="122"/>
    </row>
    <row r="50" spans="1:6">
      <c r="A50" s="120"/>
      <c r="B50" s="121"/>
      <c r="C50" s="121"/>
      <c r="D50" s="121"/>
      <c r="E50" s="121"/>
      <c r="F50" s="122"/>
    </row>
    <row r="51" spans="1:6">
      <c r="A51" s="123"/>
      <c r="B51" s="124"/>
      <c r="C51" s="124"/>
      <c r="D51" s="124"/>
      <c r="E51" s="124"/>
      <c r="F51" s="125"/>
    </row>
  </sheetData>
  <mergeCells count="4">
    <mergeCell ref="A40:F40"/>
    <mergeCell ref="A41:F51"/>
    <mergeCell ref="B23:C23"/>
    <mergeCell ref="E23:F23"/>
  </mergeCells>
  <phoneticPr fontId="0" type="noConversion"/>
  <pageMargins left="0.25" right="0.2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43"/>
  <sheetViews>
    <sheetView zoomScale="90" workbookViewId="0">
      <selection activeCell="A4" sqref="A4"/>
    </sheetView>
  </sheetViews>
  <sheetFormatPr defaultColWidth="9.140625" defaultRowHeight="12.75"/>
  <cols>
    <col min="1" max="1" width="25.7109375" style="2" customWidth="1"/>
    <col min="2" max="2" width="13.42578125" style="2" customWidth="1"/>
    <col min="3" max="3" width="9.140625" style="2"/>
    <col min="4" max="4" width="11.140625" style="2" customWidth="1"/>
    <col min="5" max="5" width="9.140625" style="2"/>
    <col min="6" max="6" width="11.140625" style="2" customWidth="1"/>
    <col min="7" max="8" width="9.140625" style="2"/>
    <col min="9" max="9" width="11.140625" style="2" customWidth="1"/>
    <col min="10" max="11" width="9.140625" style="2"/>
    <col min="12" max="12" width="11.140625" style="2" customWidth="1"/>
    <col min="13" max="16384" width="9.140625" style="2"/>
  </cols>
  <sheetData>
    <row r="1" spans="1:12">
      <c r="A1" s="10" t="s">
        <v>18</v>
      </c>
    </row>
    <row r="2" spans="1:12">
      <c r="A2" s="3" t="s">
        <v>19</v>
      </c>
    </row>
    <row r="3" spans="1:12">
      <c r="A3" s="2" t="s">
        <v>20</v>
      </c>
    </row>
    <row r="4" spans="1:12">
      <c r="A4" s="47"/>
    </row>
    <row r="7" spans="1:12">
      <c r="A7" s="11" t="s">
        <v>21</v>
      </c>
      <c r="B7" s="41"/>
      <c r="C7" s="41"/>
      <c r="D7" s="41"/>
      <c r="E7" s="41"/>
      <c r="F7" s="41"/>
      <c r="G7" s="41"/>
      <c r="H7" s="12"/>
      <c r="I7" s="58"/>
      <c r="J7" s="58"/>
      <c r="K7" s="12"/>
      <c r="L7" s="41"/>
    </row>
    <row r="8" spans="1:12" ht="25.5" customHeight="1">
      <c r="A8" s="5" t="s">
        <v>22</v>
      </c>
      <c r="B8" s="27" t="s">
        <v>23</v>
      </c>
      <c r="D8" s="27" t="s">
        <v>24</v>
      </c>
      <c r="F8" s="27" t="s">
        <v>25</v>
      </c>
      <c r="H8" s="5"/>
      <c r="I8" s="5"/>
      <c r="K8" s="5"/>
      <c r="L8" s="5"/>
    </row>
    <row r="9" spans="1:12">
      <c r="A9" s="13" t="s">
        <v>26</v>
      </c>
      <c r="B9" s="74"/>
      <c r="D9" s="21"/>
      <c r="F9" s="21"/>
      <c r="H9" s="13"/>
      <c r="I9" s="7"/>
      <c r="K9" s="13"/>
      <c r="L9" s="6"/>
    </row>
    <row r="10" spans="1:12">
      <c r="A10" s="14" t="s">
        <v>27</v>
      </c>
      <c r="B10" s="74"/>
      <c r="D10" s="21"/>
      <c r="F10" s="21"/>
      <c r="H10" s="14"/>
      <c r="K10" s="14"/>
    </row>
    <row r="11" spans="1:12">
      <c r="A11" s="13" t="s">
        <v>28</v>
      </c>
      <c r="B11" s="74"/>
      <c r="D11" s="21"/>
      <c r="F11" s="21"/>
      <c r="H11" s="13"/>
      <c r="K11" s="13"/>
    </row>
    <row r="12" spans="1:12">
      <c r="A12" s="13" t="s">
        <v>29</v>
      </c>
      <c r="B12" s="74"/>
      <c r="D12" s="21"/>
      <c r="F12" s="21"/>
      <c r="H12" s="13"/>
      <c r="K12" s="13"/>
    </row>
    <row r="13" spans="1:12">
      <c r="A13" s="13" t="s">
        <v>30</v>
      </c>
      <c r="B13" s="74"/>
      <c r="D13" s="21"/>
      <c r="F13" s="21"/>
      <c r="H13" s="13"/>
      <c r="K13" s="13"/>
    </row>
    <row r="14" spans="1:12">
      <c r="A14" s="13" t="s">
        <v>31</v>
      </c>
      <c r="B14" s="74"/>
      <c r="D14" s="21"/>
      <c r="F14" s="21"/>
      <c r="H14" s="13"/>
      <c r="K14" s="13"/>
    </row>
    <row r="15" spans="1:12">
      <c r="A15" s="13" t="s">
        <v>32</v>
      </c>
      <c r="B15" s="74"/>
      <c r="D15" s="21"/>
      <c r="F15" s="21"/>
      <c r="H15" s="13"/>
      <c r="K15" s="13"/>
    </row>
    <row r="16" spans="1:12">
      <c r="A16" s="13" t="s">
        <v>33</v>
      </c>
      <c r="B16" s="74"/>
      <c r="D16" s="21"/>
      <c r="F16" s="21"/>
      <c r="H16" s="13"/>
      <c r="K16" s="13"/>
    </row>
    <row r="17" spans="1:12">
      <c r="A17" s="13" t="s">
        <v>34</v>
      </c>
      <c r="B17" s="74"/>
      <c r="D17" s="21"/>
      <c r="F17" s="21"/>
      <c r="H17" s="13"/>
      <c r="K17" s="13"/>
    </row>
    <row r="18" spans="1:12">
      <c r="A18" s="13" t="s">
        <v>35</v>
      </c>
      <c r="B18" s="74"/>
      <c r="D18" s="21"/>
      <c r="F18" s="21"/>
      <c r="H18" s="13"/>
      <c r="K18" s="13"/>
    </row>
    <row r="19" spans="1:12">
      <c r="A19" s="13" t="s">
        <v>36</v>
      </c>
      <c r="B19" s="74"/>
      <c r="D19" s="21"/>
      <c r="F19" s="21"/>
      <c r="H19" s="13"/>
      <c r="K19" s="13"/>
    </row>
    <row r="20" spans="1:12">
      <c r="A20" s="13" t="s">
        <v>37</v>
      </c>
      <c r="B20" s="74"/>
      <c r="D20" s="21"/>
      <c r="F20" s="21"/>
      <c r="H20" s="13"/>
      <c r="K20" s="13"/>
    </row>
    <row r="21" spans="1:12">
      <c r="A21" s="13" t="s">
        <v>38</v>
      </c>
      <c r="B21" s="74"/>
      <c r="D21" s="21"/>
      <c r="F21" s="21"/>
      <c r="H21" s="13"/>
      <c r="K21" s="13"/>
    </row>
    <row r="22" spans="1:12">
      <c r="A22" s="10" t="s">
        <v>39</v>
      </c>
      <c r="B22" s="7">
        <f>SUM(B9:B21)</f>
        <v>0</v>
      </c>
      <c r="D22" s="7">
        <f>SUM(D9:D21)</f>
        <v>0</v>
      </c>
      <c r="F22" s="7">
        <f>SUM(F9:F21)</f>
        <v>0</v>
      </c>
      <c r="I22" s="7"/>
      <c r="L22" s="6"/>
    </row>
    <row r="24" spans="1:12">
      <c r="A24" s="3" t="s">
        <v>40</v>
      </c>
    </row>
    <row r="25" spans="1:12">
      <c r="A25" s="15" t="s">
        <v>41</v>
      </c>
    </row>
    <row r="26" spans="1:12">
      <c r="A26" s="3" t="s">
        <v>42</v>
      </c>
      <c r="B26" s="16" t="s">
        <v>43</v>
      </c>
    </row>
    <row r="27" spans="1:12">
      <c r="A27" s="17" t="s">
        <v>44</v>
      </c>
      <c r="B27" s="1"/>
    </row>
    <row r="28" spans="1:12">
      <c r="A28" s="17" t="s">
        <v>45</v>
      </c>
      <c r="B28" s="1"/>
    </row>
    <row r="29" spans="1:12">
      <c r="A29" s="17" t="s">
        <v>46</v>
      </c>
      <c r="B29" s="1"/>
    </row>
    <row r="32" spans="1:12">
      <c r="A32" s="84" t="s">
        <v>47</v>
      </c>
      <c r="B32" s="84"/>
      <c r="C32" s="84"/>
      <c r="D32" s="84"/>
      <c r="E32" s="84"/>
      <c r="F32" s="18"/>
    </row>
    <row r="33" spans="1:6">
      <c r="A33" s="85"/>
      <c r="B33" s="86"/>
      <c r="C33" s="86"/>
      <c r="D33" s="86"/>
      <c r="E33" s="86"/>
      <c r="F33" s="19"/>
    </row>
    <row r="34" spans="1:6">
      <c r="A34" s="87"/>
      <c r="B34" s="88"/>
      <c r="C34" s="88"/>
      <c r="D34" s="88"/>
      <c r="E34" s="88"/>
      <c r="F34" s="19"/>
    </row>
    <row r="35" spans="1:6">
      <c r="A35" s="87"/>
      <c r="B35" s="88"/>
      <c r="C35" s="88"/>
      <c r="D35" s="88"/>
      <c r="E35" s="88"/>
      <c r="F35" s="19"/>
    </row>
    <row r="36" spans="1:6">
      <c r="A36" s="87"/>
      <c r="B36" s="88"/>
      <c r="C36" s="88"/>
      <c r="D36" s="88"/>
      <c r="E36" s="88"/>
      <c r="F36" s="19"/>
    </row>
    <row r="37" spans="1:6">
      <c r="A37" s="87"/>
      <c r="B37" s="88"/>
      <c r="C37" s="88"/>
      <c r="D37" s="88"/>
      <c r="E37" s="88"/>
      <c r="F37" s="19"/>
    </row>
    <row r="38" spans="1:6">
      <c r="A38" s="87"/>
      <c r="B38" s="88"/>
      <c r="C38" s="88"/>
      <c r="D38" s="88"/>
      <c r="E38" s="88"/>
      <c r="F38" s="19"/>
    </row>
    <row r="39" spans="1:6">
      <c r="A39" s="87"/>
      <c r="B39" s="88"/>
      <c r="C39" s="88"/>
      <c r="D39" s="88"/>
      <c r="E39" s="88"/>
      <c r="F39" s="19"/>
    </row>
    <row r="40" spans="1:6">
      <c r="A40" s="87"/>
      <c r="B40" s="88"/>
      <c r="C40" s="88"/>
      <c r="D40" s="88"/>
      <c r="E40" s="88"/>
      <c r="F40" s="19"/>
    </row>
    <row r="41" spans="1:6">
      <c r="A41" s="87"/>
      <c r="B41" s="88"/>
      <c r="C41" s="88"/>
      <c r="D41" s="88"/>
      <c r="E41" s="88"/>
      <c r="F41" s="19"/>
    </row>
    <row r="42" spans="1:6">
      <c r="A42" s="87"/>
      <c r="B42" s="88"/>
      <c r="C42" s="88"/>
      <c r="D42" s="88"/>
      <c r="E42" s="88"/>
      <c r="F42" s="19"/>
    </row>
    <row r="43" spans="1:6">
      <c r="A43" s="89"/>
      <c r="B43" s="90"/>
      <c r="C43" s="90"/>
      <c r="D43" s="90"/>
      <c r="E43" s="90"/>
      <c r="F43" s="19"/>
    </row>
  </sheetData>
  <sheetProtection sheet="1" objects="1" scenarios="1"/>
  <mergeCells count="2">
    <mergeCell ref="A32:E32"/>
    <mergeCell ref="A33:E43"/>
  </mergeCells>
  <phoneticPr fontId="0" type="noConversion"/>
  <pageMargins left="0" right="0"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59"/>
  <sheetViews>
    <sheetView zoomScale="90" zoomScaleNormal="90" workbookViewId="0">
      <selection activeCell="B9" sqref="B9"/>
    </sheetView>
  </sheetViews>
  <sheetFormatPr defaultColWidth="9.140625" defaultRowHeight="12.75"/>
  <cols>
    <col min="1" max="1" width="48.85546875" style="2" customWidth="1"/>
    <col min="2" max="4" width="15.7109375" style="2" customWidth="1"/>
    <col min="5" max="16384" width="9.140625" style="2"/>
  </cols>
  <sheetData>
    <row r="1" spans="1:4">
      <c r="A1" s="10" t="s">
        <v>18</v>
      </c>
    </row>
    <row r="2" spans="1:4">
      <c r="A2" s="3" t="s">
        <v>48</v>
      </c>
    </row>
    <row r="3" spans="1:4">
      <c r="A3" s="41" t="s">
        <v>20</v>
      </c>
    </row>
    <row r="4" spans="1:4">
      <c r="A4" s="68">
        <f>Populations!A4</f>
        <v>0</v>
      </c>
    </row>
    <row r="6" spans="1:4">
      <c r="A6" s="3" t="s">
        <v>49</v>
      </c>
    </row>
    <row r="7" spans="1:4">
      <c r="A7" s="3" t="s">
        <v>50</v>
      </c>
    </row>
    <row r="8" spans="1:4" ht="25.15" customHeight="1">
      <c r="A8" s="3"/>
    </row>
    <row r="9" spans="1:4" ht="52.15" customHeight="1">
      <c r="A9" s="53" t="s">
        <v>51</v>
      </c>
      <c r="B9" s="51"/>
      <c r="C9" s="52" t="s">
        <v>52</v>
      </c>
    </row>
    <row r="10" spans="1:4" ht="25.15" customHeight="1">
      <c r="A10" s="41"/>
    </row>
    <row r="11" spans="1:4" ht="51">
      <c r="A11" s="56" t="s">
        <v>53</v>
      </c>
      <c r="B11" s="51"/>
    </row>
    <row r="12" spans="1:4" ht="25.15" customHeight="1" thickBot="1"/>
    <row r="13" spans="1:4" ht="27.6" customHeight="1" thickBot="1">
      <c r="A13" s="54" t="s">
        <v>54</v>
      </c>
      <c r="D13" s="55">
        <f>IF(B9=0,0,(B11/B9))</f>
        <v>0</v>
      </c>
    </row>
    <row r="14" spans="1:4" ht="25.15" customHeight="1"/>
    <row r="15" spans="1:4">
      <c r="A15" s="3" t="s">
        <v>55</v>
      </c>
    </row>
    <row r="16" spans="1:4">
      <c r="A16" s="15" t="s">
        <v>56</v>
      </c>
    </row>
    <row r="17" spans="1:3">
      <c r="A17" s="3" t="s">
        <v>57</v>
      </c>
      <c r="B17" s="16" t="s">
        <v>43</v>
      </c>
      <c r="C17" s="16" t="s">
        <v>58</v>
      </c>
    </row>
    <row r="18" spans="1:3">
      <c r="A18" s="3"/>
      <c r="B18" s="16"/>
      <c r="C18" s="16"/>
    </row>
    <row r="19" spans="1:3">
      <c r="A19" s="2" t="s">
        <v>59</v>
      </c>
      <c r="B19" s="101"/>
      <c r="C19" s="101"/>
    </row>
    <row r="20" spans="1:3">
      <c r="A20" s="24" t="s">
        <v>60</v>
      </c>
      <c r="B20" s="102"/>
      <c r="C20" s="102"/>
    </row>
    <row r="21" spans="1:3">
      <c r="A21" s="57" t="s">
        <v>61</v>
      </c>
      <c r="B21" s="103"/>
      <c r="C21" s="103"/>
    </row>
    <row r="23" spans="1:3">
      <c r="A23" s="58" t="s">
        <v>62</v>
      </c>
      <c r="B23" s="101"/>
      <c r="C23" s="101"/>
    </row>
    <row r="24" spans="1:3">
      <c r="A24" s="59" t="s">
        <v>63</v>
      </c>
      <c r="B24" s="102"/>
      <c r="C24" s="102"/>
    </row>
    <row r="25" spans="1:3">
      <c r="A25" s="59" t="s">
        <v>64</v>
      </c>
      <c r="B25" s="103"/>
      <c r="C25" s="103"/>
    </row>
    <row r="27" spans="1:3">
      <c r="A27" s="2" t="s">
        <v>65</v>
      </c>
      <c r="B27" s="101"/>
      <c r="C27" s="101"/>
    </row>
    <row r="28" spans="1:3">
      <c r="A28" s="24" t="s">
        <v>66</v>
      </c>
      <c r="B28" s="103"/>
      <c r="C28" s="103"/>
    </row>
    <row r="29" spans="1:3">
      <c r="A29" s="24"/>
      <c r="B29" s="22"/>
      <c r="C29" s="22"/>
    </row>
    <row r="30" spans="1:3">
      <c r="A30" s="2" t="s">
        <v>67</v>
      </c>
      <c r="B30" s="101"/>
      <c r="C30" s="101"/>
    </row>
    <row r="31" spans="1:3">
      <c r="A31" s="24" t="s">
        <v>68</v>
      </c>
      <c r="B31" s="102"/>
      <c r="C31" s="102"/>
    </row>
    <row r="32" spans="1:3">
      <c r="A32" s="23" t="s">
        <v>69</v>
      </c>
      <c r="B32" s="103"/>
      <c r="C32" s="103"/>
    </row>
    <row r="33" spans="1:7">
      <c r="A33" s="23"/>
    </row>
    <row r="34" spans="1:7">
      <c r="A34" s="42" t="s">
        <v>70</v>
      </c>
      <c r="B34" s="101"/>
      <c r="C34" s="101"/>
    </row>
    <row r="35" spans="1:7">
      <c r="A35" s="39" t="s">
        <v>71</v>
      </c>
      <c r="B35" s="102"/>
      <c r="C35" s="102"/>
    </row>
    <row r="36" spans="1:7">
      <c r="A36" s="39" t="s">
        <v>72</v>
      </c>
      <c r="B36" s="103"/>
      <c r="C36" s="103"/>
    </row>
    <row r="37" spans="1:7">
      <c r="A37" s="39"/>
    </row>
    <row r="38" spans="1:7">
      <c r="A38" s="39" t="s">
        <v>73</v>
      </c>
    </row>
    <row r="39" spans="1:7">
      <c r="A39" s="39"/>
    </row>
    <row r="40" spans="1:7">
      <c r="A40" s="104"/>
      <c r="B40" s="105"/>
      <c r="C40" s="106"/>
    </row>
    <row r="41" spans="1:7">
      <c r="A41" s="107"/>
      <c r="B41" s="108"/>
      <c r="C41" s="109"/>
    </row>
    <row r="42" spans="1:7">
      <c r="A42" s="107"/>
      <c r="B42" s="108"/>
      <c r="C42" s="109"/>
    </row>
    <row r="43" spans="1:7">
      <c r="A43" s="110"/>
      <c r="B43" s="111"/>
      <c r="C43" s="112"/>
    </row>
    <row r="44" spans="1:7">
      <c r="A44" s="39"/>
    </row>
    <row r="45" spans="1:7">
      <c r="A45" s="39"/>
    </row>
    <row r="46" spans="1:7">
      <c r="A46" s="81" t="s">
        <v>47</v>
      </c>
      <c r="B46" s="81"/>
      <c r="C46" s="81"/>
      <c r="D46" s="81"/>
      <c r="E46" s="81"/>
      <c r="F46" s="81"/>
      <c r="G46" s="81"/>
    </row>
    <row r="47" spans="1:7">
      <c r="A47" s="95"/>
      <c r="B47" s="96"/>
      <c r="C47" s="96"/>
      <c r="D47" s="79"/>
      <c r="E47" s="80"/>
      <c r="F47" s="80"/>
      <c r="G47" s="80"/>
    </row>
    <row r="48" spans="1:7">
      <c r="A48" s="97"/>
      <c r="B48" s="98"/>
      <c r="C48" s="98"/>
      <c r="D48" s="79"/>
      <c r="E48" s="80"/>
      <c r="F48" s="80"/>
      <c r="G48" s="80"/>
    </row>
    <row r="49" spans="1:7">
      <c r="A49" s="97"/>
      <c r="B49" s="98"/>
      <c r="C49" s="98"/>
      <c r="D49" s="79"/>
      <c r="E49" s="80"/>
      <c r="F49" s="80"/>
      <c r="G49" s="80"/>
    </row>
    <row r="50" spans="1:7">
      <c r="A50" s="97"/>
      <c r="B50" s="98"/>
      <c r="C50" s="98"/>
      <c r="D50" s="79"/>
      <c r="E50" s="80"/>
      <c r="F50" s="80"/>
      <c r="G50" s="80"/>
    </row>
    <row r="51" spans="1:7">
      <c r="A51" s="99"/>
      <c r="B51" s="100"/>
      <c r="C51" s="100"/>
      <c r="D51" s="79"/>
      <c r="E51" s="80"/>
      <c r="F51" s="80"/>
      <c r="G51" s="80"/>
    </row>
    <row r="52" spans="1:7">
      <c r="A52" s="61"/>
      <c r="B52" s="61"/>
      <c r="C52" s="61"/>
      <c r="D52" s="80"/>
      <c r="E52" s="80"/>
      <c r="F52" s="80"/>
      <c r="G52" s="80"/>
    </row>
    <row r="53" spans="1:7">
      <c r="A53" s="60"/>
      <c r="B53" s="60"/>
      <c r="C53" s="60"/>
      <c r="D53" s="80"/>
      <c r="E53" s="80"/>
      <c r="F53" s="80"/>
      <c r="G53" s="80"/>
    </row>
    <row r="54" spans="1:7">
      <c r="A54" s="62" t="s">
        <v>74</v>
      </c>
      <c r="B54" s="63"/>
      <c r="C54" s="63"/>
      <c r="D54" s="63"/>
      <c r="E54" s="63"/>
      <c r="F54" s="63"/>
      <c r="G54" s="63"/>
    </row>
    <row r="55" spans="1:7">
      <c r="A55" s="91" t="s">
        <v>75</v>
      </c>
      <c r="B55" s="91"/>
      <c r="C55" s="91"/>
      <c r="D55" s="64"/>
      <c r="E55" s="64"/>
      <c r="F55" s="65"/>
      <c r="G55" s="65"/>
    </row>
    <row r="56" spans="1:7">
      <c r="A56" s="92"/>
      <c r="B56" s="93"/>
      <c r="C56" s="94"/>
      <c r="D56" s="66"/>
      <c r="E56" s="67"/>
      <c r="F56" s="67"/>
      <c r="G56" s="67"/>
    </row>
    <row r="57" spans="1:7">
      <c r="A57" s="92"/>
      <c r="B57" s="93"/>
      <c r="C57" s="94"/>
      <c r="D57" s="66"/>
      <c r="E57" s="67"/>
      <c r="F57" s="67"/>
      <c r="G57" s="67"/>
    </row>
    <row r="58" spans="1:7">
      <c r="A58" s="92"/>
      <c r="B58" s="93"/>
      <c r="C58" s="94"/>
      <c r="D58" s="66"/>
      <c r="E58" s="67"/>
      <c r="F58" s="67"/>
      <c r="G58" s="67"/>
    </row>
    <row r="59" spans="1:7">
      <c r="A59" s="92"/>
      <c r="B59" s="93"/>
      <c r="C59" s="94"/>
      <c r="D59" s="66"/>
      <c r="E59" s="67"/>
      <c r="F59" s="67"/>
      <c r="G59" s="67"/>
    </row>
  </sheetData>
  <sheetProtection sheet="1" objects="1" scenarios="1"/>
  <mergeCells count="17">
    <mergeCell ref="A47:C51"/>
    <mergeCell ref="B19:B21"/>
    <mergeCell ref="C19:C21"/>
    <mergeCell ref="B23:B25"/>
    <mergeCell ref="C23:C25"/>
    <mergeCell ref="B27:B28"/>
    <mergeCell ref="C27:C28"/>
    <mergeCell ref="B30:B32"/>
    <mergeCell ref="C30:C32"/>
    <mergeCell ref="B34:B36"/>
    <mergeCell ref="C34:C36"/>
    <mergeCell ref="A40:C43"/>
    <mergeCell ref="A55:C55"/>
    <mergeCell ref="A56:C56"/>
    <mergeCell ref="A57:C57"/>
    <mergeCell ref="A58:C58"/>
    <mergeCell ref="A59:C59"/>
  </mergeCells>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5"/>
    <col min="5" max="5" width="10.7109375" style="2" customWidth="1"/>
    <col min="6" max="6" width="9.140625" style="2"/>
    <col min="7" max="7" width="9.140625" style="35"/>
    <col min="8" max="8" width="9.140625" style="2"/>
    <col min="9" max="9" width="12.140625" style="2" customWidth="1"/>
    <col min="10" max="10" width="10.7109375" style="2" customWidth="1"/>
    <col min="11" max="11" width="14.85546875" style="2" customWidth="1"/>
    <col min="12" max="12" width="9.140625" style="35"/>
    <col min="13" max="13" width="10.5703125" style="2" customWidth="1"/>
    <col min="14" max="14" width="9.140625" style="2"/>
    <col min="15" max="15" width="9.140625" style="35"/>
    <col min="16" max="16384" width="9.140625" style="2"/>
  </cols>
  <sheetData>
    <row r="1" spans="1:12">
      <c r="A1" s="48">
        <f>Background!A4</f>
        <v>0</v>
      </c>
    </row>
    <row r="2" spans="1:12">
      <c r="A2" s="3" t="s">
        <v>76</v>
      </c>
    </row>
    <row r="4" spans="1:12">
      <c r="A4" s="4" t="s">
        <v>76</v>
      </c>
      <c r="I4" s="4"/>
    </row>
    <row r="5" spans="1:12" ht="24.95" customHeight="1">
      <c r="A5" s="5" t="s">
        <v>22</v>
      </c>
      <c r="B5" s="5" t="s">
        <v>77</v>
      </c>
      <c r="C5" s="5" t="s">
        <v>78</v>
      </c>
      <c r="D5" s="36" t="s">
        <v>79</v>
      </c>
      <c r="E5" s="5" t="s">
        <v>80</v>
      </c>
      <c r="F5" s="5" t="s">
        <v>81</v>
      </c>
      <c r="G5" s="36" t="s">
        <v>82</v>
      </c>
      <c r="I5" s="5"/>
      <c r="J5" s="5"/>
      <c r="K5" s="5"/>
      <c r="L5" s="36"/>
    </row>
    <row r="6" spans="1:12">
      <c r="A6" s="2" t="s">
        <v>26</v>
      </c>
      <c r="B6" s="7">
        <f>Populations!B9</f>
        <v>0</v>
      </c>
      <c r="C6" s="21"/>
      <c r="D6" s="35">
        <f>IF(B6=0,0,($C$6/$B$6)*100000)</f>
        <v>0</v>
      </c>
      <c r="E6" s="7">
        <v>3795</v>
      </c>
      <c r="F6" s="2">
        <v>1.3818E-2</v>
      </c>
      <c r="G6" s="35">
        <f t="shared" ref="G6:G18" si="0">D6*F6</f>
        <v>0</v>
      </c>
      <c r="J6" s="7"/>
      <c r="K6" s="7"/>
    </row>
    <row r="7" spans="1:12">
      <c r="A7" s="8" t="s">
        <v>27</v>
      </c>
      <c r="B7" s="7">
        <f>Populations!B10</f>
        <v>0</v>
      </c>
      <c r="C7" s="21"/>
      <c r="D7" s="35">
        <f>IF(B7=0,0,($C$7/$B$7)*100000)</f>
        <v>0</v>
      </c>
      <c r="E7" s="7">
        <v>15192</v>
      </c>
      <c r="F7" s="2">
        <v>5.5316999999999998E-2</v>
      </c>
      <c r="G7" s="35">
        <f t="shared" si="0"/>
        <v>0</v>
      </c>
      <c r="I7" s="8"/>
      <c r="J7" s="7"/>
      <c r="K7" s="7"/>
    </row>
    <row r="8" spans="1:12">
      <c r="A8" s="2" t="s">
        <v>28</v>
      </c>
      <c r="B8" s="7">
        <f>Populations!B11</f>
        <v>0</v>
      </c>
      <c r="C8" s="21"/>
      <c r="D8" s="35">
        <f>IF(B8=0,0,($C$8/$B$8)*100000)</f>
        <v>0</v>
      </c>
      <c r="E8" s="7">
        <v>19920</v>
      </c>
      <c r="F8" s="2">
        <v>7.2533E-2</v>
      </c>
      <c r="G8" s="35">
        <f t="shared" si="0"/>
        <v>0</v>
      </c>
      <c r="J8" s="7"/>
      <c r="K8" s="7"/>
    </row>
    <row r="9" spans="1:12">
      <c r="A9" s="2" t="s">
        <v>29</v>
      </c>
      <c r="B9" s="7">
        <f>Populations!B12</f>
        <v>0</v>
      </c>
      <c r="C9" s="21"/>
      <c r="D9" s="35">
        <f>IF(B9=0,0,($C$9/$B$9)*100000)</f>
        <v>0</v>
      </c>
      <c r="E9" s="7">
        <v>20057</v>
      </c>
      <c r="F9" s="2">
        <v>7.3032E-2</v>
      </c>
      <c r="G9" s="35">
        <f t="shared" si="0"/>
        <v>0</v>
      </c>
      <c r="J9" s="7"/>
      <c r="K9" s="7"/>
    </row>
    <row r="10" spans="1:12">
      <c r="A10" s="2" t="s">
        <v>30</v>
      </c>
      <c r="B10" s="7">
        <f>Populations!B13</f>
        <v>0</v>
      </c>
      <c r="C10" s="21"/>
      <c r="D10" s="35">
        <f>IF(B10=0,0,($C$10/$B$10)*100000)</f>
        <v>0</v>
      </c>
      <c r="E10" s="7">
        <v>19820</v>
      </c>
      <c r="F10" s="2">
        <v>7.2168999999999997E-2</v>
      </c>
      <c r="G10" s="35">
        <f t="shared" si="0"/>
        <v>0</v>
      </c>
      <c r="J10" s="7"/>
      <c r="K10" s="7"/>
    </row>
    <row r="11" spans="1:12">
      <c r="A11" s="2" t="s">
        <v>31</v>
      </c>
      <c r="B11" s="7">
        <f>Populations!B14</f>
        <v>0</v>
      </c>
      <c r="C11" s="21"/>
      <c r="D11" s="35">
        <f>IF(B11=0,0,($C$11/$B$11)*100000)</f>
        <v>0</v>
      </c>
      <c r="E11" s="7">
        <v>18257</v>
      </c>
      <c r="F11" s="2">
        <v>6.6477999999999995E-2</v>
      </c>
      <c r="G11" s="35">
        <f t="shared" si="0"/>
        <v>0</v>
      </c>
      <c r="J11" s="7"/>
      <c r="K11" s="7"/>
    </row>
    <row r="12" spans="1:12">
      <c r="A12" s="2" t="s">
        <v>32</v>
      </c>
      <c r="B12" s="7">
        <f>Populations!B15</f>
        <v>0</v>
      </c>
      <c r="C12" s="21"/>
      <c r="D12" s="35">
        <f>IF(B12=0,0,($C$12/$B$12)*100000)</f>
        <v>0</v>
      </c>
      <c r="E12" s="7">
        <v>37233</v>
      </c>
      <c r="F12" s="2">
        <v>0.135573</v>
      </c>
      <c r="G12" s="35">
        <f t="shared" si="0"/>
        <v>0</v>
      </c>
      <c r="J12" s="7"/>
      <c r="K12" s="7"/>
    </row>
    <row r="13" spans="1:12">
      <c r="A13" s="2" t="s">
        <v>33</v>
      </c>
      <c r="B13" s="7">
        <f>Populations!B16</f>
        <v>0</v>
      </c>
      <c r="C13" s="21"/>
      <c r="D13" s="35">
        <f>IF(B13=0,0,($C$13/$B$13)*100000)</f>
        <v>0</v>
      </c>
      <c r="E13" s="7">
        <v>44659</v>
      </c>
      <c r="F13" s="2">
        <v>0.16261300000000001</v>
      </c>
      <c r="G13" s="35">
        <f t="shared" si="0"/>
        <v>0</v>
      </c>
      <c r="J13" s="7"/>
      <c r="K13" s="7"/>
    </row>
    <row r="14" spans="1:12">
      <c r="A14" s="2" t="s">
        <v>34</v>
      </c>
      <c r="B14" s="7">
        <f>Populations!B17</f>
        <v>0</v>
      </c>
      <c r="C14" s="21"/>
      <c r="D14" s="35">
        <f>IF(B14=0,0,($C$14/$B$14)*100000)</f>
        <v>0</v>
      </c>
      <c r="E14" s="7">
        <v>37030</v>
      </c>
      <c r="F14" s="2">
        <v>0.13483400000000001</v>
      </c>
      <c r="G14" s="35">
        <f t="shared" si="0"/>
        <v>0</v>
      </c>
      <c r="J14" s="7"/>
      <c r="K14" s="7"/>
    </row>
    <row r="15" spans="1:12">
      <c r="A15" s="2" t="s">
        <v>35</v>
      </c>
      <c r="B15" s="7">
        <f>Populations!B18</f>
        <v>0</v>
      </c>
      <c r="C15" s="21"/>
      <c r="D15" s="35">
        <f>IF(B15=0,0,($C$15/$B$15)*100000)</f>
        <v>0</v>
      </c>
      <c r="E15" s="7">
        <v>23961</v>
      </c>
      <c r="F15" s="2">
        <v>8.7247000000000005E-2</v>
      </c>
      <c r="G15" s="35">
        <f t="shared" si="0"/>
        <v>0</v>
      </c>
      <c r="J15" s="7"/>
      <c r="K15" s="7"/>
    </row>
    <row r="16" spans="1:12">
      <c r="A16" s="2" t="s">
        <v>36</v>
      </c>
      <c r="B16" s="7">
        <f>Populations!B19</f>
        <v>0</v>
      </c>
      <c r="C16" s="21"/>
      <c r="D16" s="35">
        <f>IF(B16=0,0,($C$16/$B$16)*100000)</f>
        <v>0</v>
      </c>
      <c r="E16" s="7">
        <v>18136</v>
      </c>
      <c r="F16" s="2">
        <v>6.6036999999999998E-2</v>
      </c>
      <c r="G16" s="35">
        <f t="shared" si="0"/>
        <v>0</v>
      </c>
      <c r="J16" s="7"/>
      <c r="K16" s="7"/>
    </row>
    <row r="17" spans="1:15">
      <c r="A17" s="2" t="s">
        <v>37</v>
      </c>
      <c r="B17" s="7">
        <f>Populations!B20</f>
        <v>0</v>
      </c>
      <c r="C17" s="21"/>
      <c r="D17" s="35">
        <f>IF(B17=0,0,($C$17/$B$17)*100000)</f>
        <v>0</v>
      </c>
      <c r="E17" s="7">
        <v>12315</v>
      </c>
      <c r="F17" s="2">
        <v>4.4840999999999999E-2</v>
      </c>
      <c r="G17" s="35">
        <f t="shared" si="0"/>
        <v>0</v>
      </c>
      <c r="J17" s="7"/>
      <c r="K17" s="7"/>
    </row>
    <row r="18" spans="1:15" ht="13.5" thickBot="1">
      <c r="A18" s="2" t="s">
        <v>38</v>
      </c>
      <c r="B18" s="7">
        <f>Populations!B21</f>
        <v>0</v>
      </c>
      <c r="C18" s="21"/>
      <c r="D18" s="35">
        <f>IF(B18=0,0,($C$18/$B$18)*100000)</f>
        <v>0</v>
      </c>
      <c r="E18" s="7">
        <v>4259</v>
      </c>
      <c r="F18" s="2">
        <v>1.5507999999999999E-2</v>
      </c>
      <c r="G18" s="35">
        <f t="shared" si="0"/>
        <v>0</v>
      </c>
      <c r="J18" s="7"/>
      <c r="K18" s="7"/>
    </row>
    <row r="19" spans="1:15" ht="13.5" thickBot="1">
      <c r="A19" s="2" t="s">
        <v>39</v>
      </c>
      <c r="B19" s="7">
        <f>SUM(B6:B18)</f>
        <v>0</v>
      </c>
      <c r="C19" s="7">
        <f>SUM(C6:C18)</f>
        <v>0</v>
      </c>
      <c r="E19" s="7">
        <f>SUM(E6:E18)</f>
        <v>274634</v>
      </c>
      <c r="F19" s="2">
        <f>SUM(F6:F18)</f>
        <v>0.99999999999999989</v>
      </c>
      <c r="G19" s="45">
        <f>SUM(G6:G18)</f>
        <v>0</v>
      </c>
    </row>
    <row r="22" spans="1:15">
      <c r="A22" s="2" t="s">
        <v>83</v>
      </c>
    </row>
    <row r="25" spans="1:15">
      <c r="A25" s="4" t="s">
        <v>84</v>
      </c>
      <c r="I25" s="4" t="s">
        <v>85</v>
      </c>
    </row>
    <row r="26" spans="1:15" ht="24.95" customHeight="1">
      <c r="A26" s="5" t="s">
        <v>22</v>
      </c>
      <c r="B26" s="5" t="s">
        <v>77</v>
      </c>
      <c r="C26" s="5" t="s">
        <v>78</v>
      </c>
      <c r="D26" s="36" t="s">
        <v>79</v>
      </c>
      <c r="E26" s="5" t="s">
        <v>80</v>
      </c>
      <c r="F26" s="5" t="s">
        <v>81</v>
      </c>
      <c r="G26" s="36" t="s">
        <v>82</v>
      </c>
      <c r="I26" s="5" t="s">
        <v>22</v>
      </c>
      <c r="J26" s="5" t="s">
        <v>77</v>
      </c>
      <c r="K26" s="5" t="s">
        <v>78</v>
      </c>
      <c r="L26" s="36" t="s">
        <v>79</v>
      </c>
      <c r="M26" s="5" t="s">
        <v>80</v>
      </c>
      <c r="N26" s="5" t="s">
        <v>81</v>
      </c>
      <c r="O26" s="36" t="s">
        <v>82</v>
      </c>
    </row>
    <row r="27" spans="1:15">
      <c r="A27" s="2" t="s">
        <v>26</v>
      </c>
      <c r="B27" s="7">
        <f>Populations!D9</f>
        <v>0</v>
      </c>
      <c r="C27" s="21"/>
      <c r="D27" s="35">
        <f>IF(B27=0,0,($C$27/$B$27)*100000)</f>
        <v>0</v>
      </c>
      <c r="E27" s="7">
        <v>3795</v>
      </c>
      <c r="F27" s="2">
        <v>1.3818E-2</v>
      </c>
      <c r="G27" s="35">
        <f t="shared" ref="G27:G39" si="1">D27*F27</f>
        <v>0</v>
      </c>
      <c r="I27" s="2" t="s">
        <v>26</v>
      </c>
      <c r="J27" s="7">
        <f>Populations!F9</f>
        <v>0</v>
      </c>
      <c r="K27" s="21"/>
      <c r="L27" s="35">
        <f>IF(J27=0,0,($K$27/$J$27)*100000)</f>
        <v>0</v>
      </c>
      <c r="M27" s="7">
        <v>3795</v>
      </c>
      <c r="N27" s="2">
        <v>1.3818E-2</v>
      </c>
      <c r="O27" s="35">
        <f t="shared" ref="O27:O39" si="2">L27*N27</f>
        <v>0</v>
      </c>
    </row>
    <row r="28" spans="1:15">
      <c r="A28" s="2" t="s">
        <v>27</v>
      </c>
      <c r="B28" s="7">
        <f>Populations!D10</f>
        <v>0</v>
      </c>
      <c r="C28" s="21"/>
      <c r="D28" s="35">
        <f>IF(B28=0,0,($C$28/$B$28)*100000)</f>
        <v>0</v>
      </c>
      <c r="E28" s="7">
        <v>15192</v>
      </c>
      <c r="F28" s="2">
        <v>5.5316999999999998E-2</v>
      </c>
      <c r="G28" s="35">
        <f t="shared" si="1"/>
        <v>0</v>
      </c>
      <c r="I28" s="2" t="s">
        <v>27</v>
      </c>
      <c r="J28" s="7">
        <f>Populations!F10</f>
        <v>0</v>
      </c>
      <c r="K28" s="21"/>
      <c r="L28" s="35">
        <f>IF(J28=0,0,($K$28/$J$28)*100000)</f>
        <v>0</v>
      </c>
      <c r="M28" s="7">
        <v>15192</v>
      </c>
      <c r="N28" s="2">
        <v>5.5316999999999998E-2</v>
      </c>
      <c r="O28" s="35">
        <f t="shared" si="2"/>
        <v>0</v>
      </c>
    </row>
    <row r="29" spans="1:15">
      <c r="A29" s="2" t="s">
        <v>28</v>
      </c>
      <c r="B29" s="7">
        <f>Populations!D11</f>
        <v>0</v>
      </c>
      <c r="C29" s="21"/>
      <c r="D29" s="35">
        <f>IF(B29=0,0,($C$29/$B$29)*100000)</f>
        <v>0</v>
      </c>
      <c r="E29" s="7">
        <v>19920</v>
      </c>
      <c r="F29" s="2">
        <v>7.2533E-2</v>
      </c>
      <c r="G29" s="35">
        <f t="shared" si="1"/>
        <v>0</v>
      </c>
      <c r="I29" s="2" t="s">
        <v>28</v>
      </c>
      <c r="J29" s="7">
        <f>Populations!F11</f>
        <v>0</v>
      </c>
      <c r="K29" s="21"/>
      <c r="L29" s="35">
        <f>IF(J29=0,0,($K$29/$J$29)*100000)</f>
        <v>0</v>
      </c>
      <c r="M29" s="7">
        <v>19920</v>
      </c>
      <c r="N29" s="2">
        <v>7.2533E-2</v>
      </c>
      <c r="O29" s="35">
        <f t="shared" si="2"/>
        <v>0</v>
      </c>
    </row>
    <row r="30" spans="1:15">
      <c r="A30" s="8" t="s">
        <v>29</v>
      </c>
      <c r="B30" s="7">
        <f>Populations!D12</f>
        <v>0</v>
      </c>
      <c r="C30" s="21"/>
      <c r="D30" s="35">
        <f>IF(B30=0,0,($C$30/$B$30)*100000)</f>
        <v>0</v>
      </c>
      <c r="E30" s="7">
        <v>20057</v>
      </c>
      <c r="F30" s="2">
        <v>7.3032E-2</v>
      </c>
      <c r="G30" s="35">
        <f t="shared" si="1"/>
        <v>0</v>
      </c>
      <c r="I30" s="8" t="s">
        <v>29</v>
      </c>
      <c r="J30" s="7">
        <f>Populations!F12</f>
        <v>0</v>
      </c>
      <c r="K30" s="21"/>
      <c r="L30" s="35">
        <f>IF(J30=0,0,($K$30/$J$30)*100000)</f>
        <v>0</v>
      </c>
      <c r="M30" s="7">
        <v>20057</v>
      </c>
      <c r="N30" s="2">
        <v>7.3032E-2</v>
      </c>
      <c r="O30" s="35">
        <f t="shared" si="2"/>
        <v>0</v>
      </c>
    </row>
    <row r="31" spans="1:15">
      <c r="A31" s="2" t="s">
        <v>30</v>
      </c>
      <c r="B31" s="7">
        <f>Populations!D13</f>
        <v>0</v>
      </c>
      <c r="C31" s="21"/>
      <c r="D31" s="35">
        <f>IF(B31=0,0,($C$31/$B$31)*100000)</f>
        <v>0</v>
      </c>
      <c r="E31" s="7">
        <v>19820</v>
      </c>
      <c r="F31" s="2">
        <v>7.2168999999999997E-2</v>
      </c>
      <c r="G31" s="35">
        <f t="shared" si="1"/>
        <v>0</v>
      </c>
      <c r="I31" s="2" t="s">
        <v>30</v>
      </c>
      <c r="J31" s="7">
        <f>Populations!F13</f>
        <v>0</v>
      </c>
      <c r="K31" s="21"/>
      <c r="L31" s="35">
        <f>IF(J31=0,0,($K$31/$J$31)*100000)</f>
        <v>0</v>
      </c>
      <c r="M31" s="7">
        <v>19820</v>
      </c>
      <c r="N31" s="2">
        <v>7.2168999999999997E-2</v>
      </c>
      <c r="O31" s="35">
        <f t="shared" si="2"/>
        <v>0</v>
      </c>
    </row>
    <row r="32" spans="1:15">
      <c r="A32" s="2" t="s">
        <v>31</v>
      </c>
      <c r="B32" s="7">
        <f>Populations!D14</f>
        <v>0</v>
      </c>
      <c r="C32" s="21"/>
      <c r="D32" s="35">
        <f>IF(B32=0,0,($C$32/$B$32)*100000)</f>
        <v>0</v>
      </c>
      <c r="E32" s="7">
        <v>18257</v>
      </c>
      <c r="F32" s="2">
        <v>6.6477999999999995E-2</v>
      </c>
      <c r="G32" s="35">
        <f t="shared" si="1"/>
        <v>0</v>
      </c>
      <c r="I32" s="2" t="s">
        <v>31</v>
      </c>
      <c r="J32" s="7">
        <f>Populations!F14</f>
        <v>0</v>
      </c>
      <c r="K32" s="21"/>
      <c r="L32" s="35">
        <f>IF(J32=0,0,($K$32/$J$32)*100000)</f>
        <v>0</v>
      </c>
      <c r="M32" s="7">
        <v>18257</v>
      </c>
      <c r="N32" s="2">
        <v>6.6477999999999995E-2</v>
      </c>
      <c r="O32" s="35">
        <f t="shared" si="2"/>
        <v>0</v>
      </c>
    </row>
    <row r="33" spans="1:15">
      <c r="A33" s="2" t="s">
        <v>32</v>
      </c>
      <c r="B33" s="7">
        <f>Populations!D15</f>
        <v>0</v>
      </c>
      <c r="C33" s="21"/>
      <c r="D33" s="35">
        <f>IF(B33=0,0,($C$33/$B$33)*100000)</f>
        <v>0</v>
      </c>
      <c r="E33" s="7">
        <v>37233</v>
      </c>
      <c r="F33" s="2">
        <v>0.135573</v>
      </c>
      <c r="G33" s="35">
        <f t="shared" si="1"/>
        <v>0</v>
      </c>
      <c r="I33" s="2" t="s">
        <v>32</v>
      </c>
      <c r="J33" s="7">
        <f>Populations!F15</f>
        <v>0</v>
      </c>
      <c r="K33" s="21"/>
      <c r="L33" s="35">
        <f>IF(J33=0,0,($K$33/$J$33)*100000)</f>
        <v>0</v>
      </c>
      <c r="M33" s="7">
        <v>37233</v>
      </c>
      <c r="N33" s="2">
        <v>0.135573</v>
      </c>
      <c r="O33" s="35">
        <f t="shared" si="2"/>
        <v>0</v>
      </c>
    </row>
    <row r="34" spans="1:15">
      <c r="A34" s="2" t="s">
        <v>33</v>
      </c>
      <c r="B34" s="7">
        <f>Populations!D16</f>
        <v>0</v>
      </c>
      <c r="C34" s="21"/>
      <c r="D34" s="35">
        <f>IF(B34=0,0,($C$34/$B$34)*100000)</f>
        <v>0</v>
      </c>
      <c r="E34" s="7">
        <v>44659</v>
      </c>
      <c r="F34" s="2">
        <v>0.16261300000000001</v>
      </c>
      <c r="G34" s="35">
        <f t="shared" si="1"/>
        <v>0</v>
      </c>
      <c r="I34" s="2" t="s">
        <v>33</v>
      </c>
      <c r="J34" s="7">
        <f>Populations!F16</f>
        <v>0</v>
      </c>
      <c r="K34" s="21"/>
      <c r="L34" s="35">
        <f>IF(J34=0,0,($K$34/$J$34)*100000)</f>
        <v>0</v>
      </c>
      <c r="M34" s="7">
        <v>44659</v>
      </c>
      <c r="N34" s="2">
        <v>0.16261300000000001</v>
      </c>
      <c r="O34" s="35">
        <f t="shared" si="2"/>
        <v>0</v>
      </c>
    </row>
    <row r="35" spans="1:15">
      <c r="A35" s="2" t="s">
        <v>34</v>
      </c>
      <c r="B35" s="7">
        <f>Populations!D17</f>
        <v>0</v>
      </c>
      <c r="C35" s="21"/>
      <c r="D35" s="35">
        <f>IF(B35=0,0,($C$35/$B$35)*100000)</f>
        <v>0</v>
      </c>
      <c r="E35" s="7">
        <v>37030</v>
      </c>
      <c r="F35" s="2">
        <v>0.13483400000000001</v>
      </c>
      <c r="G35" s="35">
        <f t="shared" si="1"/>
        <v>0</v>
      </c>
      <c r="I35" s="2" t="s">
        <v>34</v>
      </c>
      <c r="J35" s="7">
        <f>Populations!F17</f>
        <v>0</v>
      </c>
      <c r="K35" s="21"/>
      <c r="L35" s="35">
        <f>IF(J35=0,0,($K$35/$J$35)*100000)</f>
        <v>0</v>
      </c>
      <c r="M35" s="7">
        <v>37030</v>
      </c>
      <c r="N35" s="2">
        <v>0.13483400000000001</v>
      </c>
      <c r="O35" s="35">
        <f t="shared" si="2"/>
        <v>0</v>
      </c>
    </row>
    <row r="36" spans="1:15">
      <c r="A36" s="2" t="s">
        <v>35</v>
      </c>
      <c r="B36" s="7">
        <f>Populations!D18</f>
        <v>0</v>
      </c>
      <c r="C36" s="21"/>
      <c r="D36" s="35">
        <f>IF(B36=0,0,($C$36/$B$36)*100000)</f>
        <v>0</v>
      </c>
      <c r="E36" s="7">
        <v>23961</v>
      </c>
      <c r="F36" s="2">
        <v>8.7247000000000005E-2</v>
      </c>
      <c r="G36" s="35">
        <f t="shared" si="1"/>
        <v>0</v>
      </c>
      <c r="I36" s="2" t="s">
        <v>35</v>
      </c>
      <c r="J36" s="7">
        <f>Populations!F18</f>
        <v>0</v>
      </c>
      <c r="K36" s="21"/>
      <c r="L36" s="35">
        <f>IF(J36=0,0,($K$36/$J$36)*100000)</f>
        <v>0</v>
      </c>
      <c r="M36" s="7">
        <v>23961</v>
      </c>
      <c r="N36" s="2">
        <v>8.7247000000000005E-2</v>
      </c>
      <c r="O36" s="35">
        <f t="shared" si="2"/>
        <v>0</v>
      </c>
    </row>
    <row r="37" spans="1:15">
      <c r="A37" s="2" t="s">
        <v>36</v>
      </c>
      <c r="B37" s="7">
        <f>Populations!D19</f>
        <v>0</v>
      </c>
      <c r="C37" s="21"/>
      <c r="D37" s="35">
        <f>IF(B37=0,0,($C$37/$B$37)*100000)</f>
        <v>0</v>
      </c>
      <c r="E37" s="7">
        <v>18136</v>
      </c>
      <c r="F37" s="2">
        <v>6.6036999999999998E-2</v>
      </c>
      <c r="G37" s="35">
        <f t="shared" si="1"/>
        <v>0</v>
      </c>
      <c r="I37" s="2" t="s">
        <v>36</v>
      </c>
      <c r="J37" s="7">
        <f>Populations!F19</f>
        <v>0</v>
      </c>
      <c r="K37" s="21"/>
      <c r="L37" s="35">
        <f>IF(J37=0,0,($K$37/$J$37)*100000)</f>
        <v>0</v>
      </c>
      <c r="M37" s="7">
        <v>18136</v>
      </c>
      <c r="N37" s="2">
        <v>6.6036999999999998E-2</v>
      </c>
      <c r="O37" s="35">
        <f t="shared" si="2"/>
        <v>0</v>
      </c>
    </row>
    <row r="38" spans="1:15">
      <c r="A38" s="2" t="s">
        <v>37</v>
      </c>
      <c r="B38" s="7">
        <f>Populations!D20</f>
        <v>0</v>
      </c>
      <c r="C38" s="21"/>
      <c r="D38" s="35">
        <f>IF(B38=0,0,($C$38/$B$38)*100000)</f>
        <v>0</v>
      </c>
      <c r="E38" s="7">
        <v>12315</v>
      </c>
      <c r="F38" s="2">
        <v>4.4840999999999999E-2</v>
      </c>
      <c r="G38" s="35">
        <f t="shared" si="1"/>
        <v>0</v>
      </c>
      <c r="I38" s="2" t="s">
        <v>37</v>
      </c>
      <c r="J38" s="7">
        <f>Populations!F20</f>
        <v>0</v>
      </c>
      <c r="K38" s="21"/>
      <c r="L38" s="35">
        <f>IF(J38=0,0,($K$38/$J$38)*100000)</f>
        <v>0</v>
      </c>
      <c r="M38" s="7">
        <v>12315</v>
      </c>
      <c r="N38" s="2">
        <v>4.4840999999999999E-2</v>
      </c>
      <c r="O38" s="35">
        <f t="shared" si="2"/>
        <v>0</v>
      </c>
    </row>
    <row r="39" spans="1:15" ht="13.5" thickBot="1">
      <c r="A39" s="2" t="s">
        <v>38</v>
      </c>
      <c r="B39" s="7">
        <f>Populations!D21</f>
        <v>0</v>
      </c>
      <c r="C39" s="21"/>
      <c r="D39" s="35">
        <f>IF(B39=0,0,($C$39/$B$39)*100000)</f>
        <v>0</v>
      </c>
      <c r="E39" s="7">
        <v>4259</v>
      </c>
      <c r="F39" s="2">
        <v>1.5507999999999999E-2</v>
      </c>
      <c r="G39" s="35">
        <f t="shared" si="1"/>
        <v>0</v>
      </c>
      <c r="I39" s="2" t="s">
        <v>38</v>
      </c>
      <c r="J39" s="7">
        <f>Populations!F21</f>
        <v>0</v>
      </c>
      <c r="K39" s="21"/>
      <c r="L39" s="35">
        <f>IF(J39=0,0,($K$39/$J$39)*100000)</f>
        <v>0</v>
      </c>
      <c r="M39" s="7">
        <v>4259</v>
      </c>
      <c r="N39" s="2">
        <v>1.5507999999999999E-2</v>
      </c>
      <c r="O39" s="35">
        <f t="shared" si="2"/>
        <v>0</v>
      </c>
    </row>
    <row r="40" spans="1:15" ht="13.5" thickBot="1">
      <c r="A40" s="2" t="s">
        <v>39</v>
      </c>
      <c r="B40" s="7">
        <f>SUM(B27:B39)</f>
        <v>0</v>
      </c>
      <c r="C40" s="7">
        <f>SUM(C27:C39)</f>
        <v>0</v>
      </c>
      <c r="E40" s="7">
        <f>SUM(E27:E39)</f>
        <v>274634</v>
      </c>
      <c r="F40" s="2">
        <f>SUM(F27:F39)</f>
        <v>0.99999999999999989</v>
      </c>
      <c r="G40" s="45">
        <f>SUM(G27:G39)</f>
        <v>0</v>
      </c>
      <c r="I40" s="2" t="s">
        <v>39</v>
      </c>
      <c r="J40" s="7">
        <f>SUM(J27:J39)</f>
        <v>0</v>
      </c>
      <c r="K40" s="7">
        <f>SUM(K27:K39)</f>
        <v>0</v>
      </c>
      <c r="M40" s="7">
        <f>SUM(M27:M39)</f>
        <v>274634</v>
      </c>
      <c r="N40" s="2">
        <f>SUM(N27:N39)</f>
        <v>0.99999999999999989</v>
      </c>
      <c r="O40" s="45">
        <f>SUM(O27:O39)</f>
        <v>0</v>
      </c>
    </row>
    <row r="42" spans="1:15">
      <c r="A42" s="2" t="s">
        <v>86</v>
      </c>
      <c r="I42" s="2" t="s">
        <v>87</v>
      </c>
    </row>
    <row r="44" spans="1:15">
      <c r="A44" s="113" t="s">
        <v>47</v>
      </c>
      <c r="B44" s="113"/>
      <c r="C44" s="113"/>
      <c r="D44" s="113"/>
      <c r="E44" s="113"/>
      <c r="F44" s="113"/>
      <c r="G44" s="113"/>
      <c r="H44" s="18" t="s">
        <v>6</v>
      </c>
      <c r="I44" s="18"/>
      <c r="J44" s="18"/>
      <c r="K44" s="18"/>
      <c r="L44" s="37"/>
      <c r="M44" s="18"/>
      <c r="N44" s="18"/>
    </row>
    <row r="45" spans="1:15">
      <c r="A45" s="85"/>
      <c r="B45" s="86"/>
      <c r="C45" s="86"/>
      <c r="D45" s="86"/>
      <c r="E45" s="86"/>
      <c r="F45" s="86"/>
      <c r="G45" s="114"/>
      <c r="H45" s="20"/>
      <c r="I45" s="20"/>
      <c r="J45" s="20"/>
      <c r="K45" s="20"/>
      <c r="L45" s="38"/>
      <c r="M45" s="20"/>
      <c r="N45" s="20"/>
    </row>
    <row r="46" spans="1:15">
      <c r="A46" s="87"/>
      <c r="B46" s="88"/>
      <c r="C46" s="88"/>
      <c r="D46" s="88"/>
      <c r="E46" s="88"/>
      <c r="F46" s="88"/>
      <c r="G46" s="115"/>
      <c r="H46" s="20"/>
      <c r="I46" s="20"/>
      <c r="J46" s="20"/>
      <c r="K46" s="20"/>
      <c r="L46" s="38"/>
      <c r="M46" s="20"/>
      <c r="N46" s="20"/>
    </row>
    <row r="47" spans="1:15">
      <c r="A47" s="87"/>
      <c r="B47" s="88"/>
      <c r="C47" s="88"/>
      <c r="D47" s="88"/>
      <c r="E47" s="88"/>
      <c r="F47" s="88"/>
      <c r="G47" s="115"/>
      <c r="H47" s="20"/>
      <c r="I47" s="20"/>
      <c r="J47" s="20"/>
      <c r="K47" s="20"/>
      <c r="L47" s="38"/>
      <c r="M47" s="20"/>
      <c r="N47" s="20"/>
    </row>
    <row r="48" spans="1:15">
      <c r="A48" s="87"/>
      <c r="B48" s="88"/>
      <c r="C48" s="88"/>
      <c r="D48" s="88"/>
      <c r="E48" s="88"/>
      <c r="F48" s="88"/>
      <c r="G48" s="115"/>
      <c r="H48" s="20"/>
      <c r="I48" s="20"/>
      <c r="J48" s="20"/>
      <c r="K48" s="20"/>
      <c r="L48" s="38"/>
      <c r="M48" s="20"/>
      <c r="N48" s="20"/>
    </row>
    <row r="49" spans="1:14">
      <c r="A49" s="87"/>
      <c r="B49" s="88"/>
      <c r="C49" s="88"/>
      <c r="D49" s="88"/>
      <c r="E49" s="88"/>
      <c r="F49" s="88"/>
      <c r="G49" s="115"/>
      <c r="H49" s="20"/>
      <c r="I49" s="20"/>
      <c r="J49" s="20"/>
      <c r="K49" s="20"/>
      <c r="L49" s="38"/>
      <c r="M49" s="20"/>
      <c r="N49" s="20"/>
    </row>
    <row r="50" spans="1:14">
      <c r="A50" s="87"/>
      <c r="B50" s="88"/>
      <c r="C50" s="88"/>
      <c r="D50" s="88"/>
      <c r="E50" s="88"/>
      <c r="F50" s="88"/>
      <c r="G50" s="115"/>
      <c r="H50" s="20"/>
      <c r="I50" s="20"/>
      <c r="J50" s="20"/>
      <c r="K50" s="20"/>
      <c r="L50" s="38"/>
      <c r="M50" s="20"/>
      <c r="N50" s="20"/>
    </row>
    <row r="51" spans="1:14">
      <c r="A51" s="87"/>
      <c r="B51" s="88"/>
      <c r="C51" s="88"/>
      <c r="D51" s="88"/>
      <c r="E51" s="88"/>
      <c r="F51" s="88"/>
      <c r="G51" s="115"/>
      <c r="H51" s="20"/>
      <c r="I51" s="20"/>
      <c r="J51" s="20"/>
      <c r="K51" s="20"/>
      <c r="L51" s="38"/>
      <c r="M51" s="20"/>
      <c r="N51" s="20"/>
    </row>
    <row r="52" spans="1:14">
      <c r="A52" s="87"/>
      <c r="B52" s="88"/>
      <c r="C52" s="88"/>
      <c r="D52" s="88"/>
      <c r="E52" s="88"/>
      <c r="F52" s="88"/>
      <c r="G52" s="115"/>
      <c r="H52" s="20"/>
      <c r="I52" s="20"/>
      <c r="J52" s="20"/>
      <c r="K52" s="20"/>
      <c r="L52" s="38"/>
      <c r="M52" s="20"/>
      <c r="N52" s="20"/>
    </row>
    <row r="53" spans="1:14">
      <c r="A53" s="87"/>
      <c r="B53" s="88"/>
      <c r="C53" s="88"/>
      <c r="D53" s="88"/>
      <c r="E53" s="88"/>
      <c r="F53" s="88"/>
      <c r="G53" s="115"/>
      <c r="H53" s="20"/>
      <c r="I53" s="20"/>
      <c r="J53" s="20"/>
      <c r="K53" s="20"/>
      <c r="L53" s="38"/>
      <c r="M53" s="20"/>
      <c r="N53" s="20"/>
    </row>
    <row r="54" spans="1:14">
      <c r="A54" s="87"/>
      <c r="B54" s="88"/>
      <c r="C54" s="88"/>
      <c r="D54" s="88"/>
      <c r="E54" s="88"/>
      <c r="F54" s="88"/>
      <c r="G54" s="115"/>
      <c r="H54" s="20"/>
      <c r="I54" s="20"/>
      <c r="J54" s="20"/>
      <c r="K54" s="20"/>
      <c r="L54" s="38"/>
      <c r="M54" s="20"/>
      <c r="N54" s="20"/>
    </row>
    <row r="55" spans="1:14">
      <c r="A55" s="89"/>
      <c r="B55" s="90"/>
      <c r="C55" s="90"/>
      <c r="D55" s="90"/>
      <c r="E55" s="90"/>
      <c r="F55" s="90"/>
      <c r="G55" s="116"/>
      <c r="H55" s="20"/>
      <c r="I55" s="20"/>
      <c r="J55" s="20"/>
      <c r="K55" s="20"/>
      <c r="L55" s="38"/>
      <c r="M55" s="20"/>
      <c r="N55" s="20"/>
    </row>
  </sheetData>
  <sheetProtection sheet="1" objects="1" scenarios="1"/>
  <mergeCells count="2">
    <mergeCell ref="A44:G44"/>
    <mergeCell ref="A45:G55"/>
  </mergeCells>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5"/>
    <col min="5" max="5" width="10.7109375" style="2" customWidth="1"/>
    <col min="6" max="6" width="9.140625" style="2"/>
    <col min="7" max="7" width="9.140625" style="35"/>
    <col min="8" max="8" width="9.140625" style="2"/>
    <col min="9" max="9" width="12.140625" style="2" customWidth="1"/>
    <col min="10" max="10" width="10.7109375" style="2" customWidth="1"/>
    <col min="11" max="11" width="14.85546875" style="2" customWidth="1"/>
    <col min="12" max="12" width="9.140625" style="35"/>
    <col min="13" max="13" width="10.5703125" style="2" customWidth="1"/>
    <col min="14" max="14" width="9.140625" style="2"/>
    <col min="15" max="15" width="9.140625" style="35"/>
    <col min="16" max="16384" width="9.140625" style="2"/>
  </cols>
  <sheetData>
    <row r="1" spans="1:12">
      <c r="A1" s="48">
        <f>Background!A4</f>
        <v>0</v>
      </c>
    </row>
    <row r="2" spans="1:12">
      <c r="A2" s="43" t="s">
        <v>88</v>
      </c>
    </row>
    <row r="4" spans="1:12">
      <c r="A4" s="4" t="s">
        <v>89</v>
      </c>
      <c r="I4" s="4"/>
    </row>
    <row r="5" spans="1:12" ht="24.95" customHeight="1">
      <c r="A5" s="5" t="s">
        <v>22</v>
      </c>
      <c r="B5" s="5" t="s">
        <v>77</v>
      </c>
      <c r="C5" s="5" t="s">
        <v>78</v>
      </c>
      <c r="D5" s="36" t="s">
        <v>79</v>
      </c>
      <c r="E5" s="5" t="s">
        <v>80</v>
      </c>
      <c r="F5" s="5" t="s">
        <v>81</v>
      </c>
      <c r="G5" s="36" t="s">
        <v>82</v>
      </c>
      <c r="I5" s="5"/>
      <c r="J5" s="5"/>
      <c r="K5" s="5"/>
      <c r="L5" s="36"/>
    </row>
    <row r="6" spans="1:12">
      <c r="A6" s="2" t="s">
        <v>26</v>
      </c>
      <c r="B6" s="7">
        <f>Populations!B9</f>
        <v>0</v>
      </c>
      <c r="C6" s="21"/>
      <c r="D6" s="35">
        <f>IF(B6=0,0,($C$6/$B$6)*100000)</f>
        <v>0</v>
      </c>
      <c r="E6" s="7">
        <v>3795</v>
      </c>
      <c r="F6" s="2">
        <v>1.3818E-2</v>
      </c>
      <c r="G6" s="35">
        <f t="shared" ref="G6:G18" si="0">D6*F6</f>
        <v>0</v>
      </c>
      <c r="J6" s="7"/>
      <c r="K6" s="7"/>
    </row>
    <row r="7" spans="1:12">
      <c r="A7" s="8" t="s">
        <v>27</v>
      </c>
      <c r="B7" s="7">
        <f>Populations!B10</f>
        <v>0</v>
      </c>
      <c r="C7" s="21"/>
      <c r="D7" s="35">
        <f>IF(B7=0,0,($C$7/$B$7)*100000)</f>
        <v>0</v>
      </c>
      <c r="E7" s="7">
        <v>15192</v>
      </c>
      <c r="F7" s="2">
        <v>5.5316999999999998E-2</v>
      </c>
      <c r="G7" s="35">
        <f t="shared" si="0"/>
        <v>0</v>
      </c>
      <c r="I7" s="8"/>
      <c r="J7" s="7"/>
      <c r="K7" s="7"/>
    </row>
    <row r="8" spans="1:12">
      <c r="A8" s="2" t="s">
        <v>28</v>
      </c>
      <c r="B8" s="7">
        <f>Populations!B11</f>
        <v>0</v>
      </c>
      <c r="C8" s="21"/>
      <c r="D8" s="35">
        <f>IF(B8=0,0,($C$8/$B$8)*100000)</f>
        <v>0</v>
      </c>
      <c r="E8" s="7">
        <v>19920</v>
      </c>
      <c r="F8" s="2">
        <v>7.2533E-2</v>
      </c>
      <c r="G8" s="35">
        <f t="shared" si="0"/>
        <v>0</v>
      </c>
      <c r="J8" s="7"/>
      <c r="K8" s="7"/>
    </row>
    <row r="9" spans="1:12">
      <c r="A9" s="2" t="s">
        <v>29</v>
      </c>
      <c r="B9" s="7">
        <f>Populations!B12</f>
        <v>0</v>
      </c>
      <c r="C9" s="21"/>
      <c r="D9" s="35">
        <f>IF(B9=0,0,($C$9/$B$9)*100000)</f>
        <v>0</v>
      </c>
      <c r="E9" s="7">
        <v>20057</v>
      </c>
      <c r="F9" s="2">
        <v>7.3032E-2</v>
      </c>
      <c r="G9" s="35">
        <f t="shared" si="0"/>
        <v>0</v>
      </c>
      <c r="J9" s="7"/>
      <c r="K9" s="7"/>
    </row>
    <row r="10" spans="1:12">
      <c r="A10" s="2" t="s">
        <v>30</v>
      </c>
      <c r="B10" s="7">
        <f>Populations!B13</f>
        <v>0</v>
      </c>
      <c r="C10" s="21"/>
      <c r="D10" s="35">
        <f>IF(B10=0,0,($C$10/$B$10)*100000)</f>
        <v>0</v>
      </c>
      <c r="E10" s="7">
        <v>19820</v>
      </c>
      <c r="F10" s="2">
        <v>7.2168999999999997E-2</v>
      </c>
      <c r="G10" s="35">
        <f t="shared" si="0"/>
        <v>0</v>
      </c>
      <c r="J10" s="7"/>
      <c r="K10" s="7"/>
    </row>
    <row r="11" spans="1:12">
      <c r="A11" s="2" t="s">
        <v>31</v>
      </c>
      <c r="B11" s="7">
        <f>Populations!B14</f>
        <v>0</v>
      </c>
      <c r="C11" s="21"/>
      <c r="D11" s="35">
        <f>IF(B11=0,0,($C$11/$B$11)*100000)</f>
        <v>0</v>
      </c>
      <c r="E11" s="7">
        <v>18257</v>
      </c>
      <c r="F11" s="2">
        <v>6.6477999999999995E-2</v>
      </c>
      <c r="G11" s="35">
        <f t="shared" si="0"/>
        <v>0</v>
      </c>
      <c r="J11" s="7"/>
      <c r="K11" s="7"/>
    </row>
    <row r="12" spans="1:12">
      <c r="A12" s="2" t="s">
        <v>32</v>
      </c>
      <c r="B12" s="7">
        <f>Populations!B15</f>
        <v>0</v>
      </c>
      <c r="C12" s="21"/>
      <c r="D12" s="35">
        <f>IF(B12=0,0,($C$12/$B$12)*100000)</f>
        <v>0</v>
      </c>
      <c r="E12" s="7">
        <v>37233</v>
      </c>
      <c r="F12" s="2">
        <v>0.135573</v>
      </c>
      <c r="G12" s="35">
        <f t="shared" si="0"/>
        <v>0</v>
      </c>
      <c r="J12" s="7"/>
      <c r="K12" s="7"/>
    </row>
    <row r="13" spans="1:12">
      <c r="A13" s="2" t="s">
        <v>33</v>
      </c>
      <c r="B13" s="7">
        <f>Populations!B16</f>
        <v>0</v>
      </c>
      <c r="C13" s="21"/>
      <c r="D13" s="35">
        <f>IF(B13=0,0,($C$13/$B$13)*100000)</f>
        <v>0</v>
      </c>
      <c r="E13" s="7">
        <v>44659</v>
      </c>
      <c r="F13" s="2">
        <v>0.16261300000000001</v>
      </c>
      <c r="G13" s="35">
        <f t="shared" si="0"/>
        <v>0</v>
      </c>
      <c r="J13" s="7"/>
      <c r="K13" s="7"/>
    </row>
    <row r="14" spans="1:12">
      <c r="A14" s="2" t="s">
        <v>34</v>
      </c>
      <c r="B14" s="7">
        <f>Populations!B17</f>
        <v>0</v>
      </c>
      <c r="C14" s="21"/>
      <c r="D14" s="35">
        <f>IF(B14=0,0,($C$14/$B$14)*100000)</f>
        <v>0</v>
      </c>
      <c r="E14" s="7">
        <v>37030</v>
      </c>
      <c r="F14" s="2">
        <v>0.13483400000000001</v>
      </c>
      <c r="G14" s="35">
        <f t="shared" si="0"/>
        <v>0</v>
      </c>
      <c r="J14" s="7"/>
      <c r="K14" s="7"/>
    </row>
    <row r="15" spans="1:12">
      <c r="A15" s="2" t="s">
        <v>35</v>
      </c>
      <c r="B15" s="7">
        <f>Populations!B18</f>
        <v>0</v>
      </c>
      <c r="C15" s="21"/>
      <c r="D15" s="35">
        <f>IF(B15=0,0,($C$15/$B$15)*100000)</f>
        <v>0</v>
      </c>
      <c r="E15" s="7">
        <v>23961</v>
      </c>
      <c r="F15" s="2">
        <v>8.7247000000000005E-2</v>
      </c>
      <c r="G15" s="35">
        <f t="shared" si="0"/>
        <v>0</v>
      </c>
      <c r="J15" s="7"/>
      <c r="K15" s="7"/>
    </row>
    <row r="16" spans="1:12">
      <c r="A16" s="2" t="s">
        <v>36</v>
      </c>
      <c r="B16" s="7">
        <f>Populations!B19</f>
        <v>0</v>
      </c>
      <c r="C16" s="21"/>
      <c r="D16" s="35">
        <f>IF(B16=0,0,($C$16/$B$16)*100000)</f>
        <v>0</v>
      </c>
      <c r="E16" s="7">
        <v>18136</v>
      </c>
      <c r="F16" s="2">
        <v>6.6036999999999998E-2</v>
      </c>
      <c r="G16" s="35">
        <f t="shared" si="0"/>
        <v>0</v>
      </c>
      <c r="J16" s="7"/>
      <c r="K16" s="7"/>
    </row>
    <row r="17" spans="1:15">
      <c r="A17" s="2" t="s">
        <v>37</v>
      </c>
      <c r="B17" s="7">
        <f>Populations!B20</f>
        <v>0</v>
      </c>
      <c r="C17" s="21"/>
      <c r="D17" s="35">
        <f>IF(B17=0,0,($C$17/$B$17)*100000)</f>
        <v>0</v>
      </c>
      <c r="E17" s="7">
        <v>12315</v>
      </c>
      <c r="F17" s="2">
        <v>4.4840999999999999E-2</v>
      </c>
      <c r="G17" s="35">
        <f t="shared" si="0"/>
        <v>0</v>
      </c>
      <c r="J17" s="7"/>
      <c r="K17" s="7"/>
    </row>
    <row r="18" spans="1:15" ht="13.5" thickBot="1">
      <c r="A18" s="2" t="s">
        <v>38</v>
      </c>
      <c r="B18" s="7">
        <f>Populations!B21</f>
        <v>0</v>
      </c>
      <c r="C18" s="21"/>
      <c r="D18" s="35">
        <f>IF(B18=0,0,($C$18/$B$18)*100000)</f>
        <v>0</v>
      </c>
      <c r="E18" s="7">
        <v>4259</v>
      </c>
      <c r="F18" s="2">
        <v>1.5507999999999999E-2</v>
      </c>
      <c r="G18" s="35">
        <f t="shared" si="0"/>
        <v>0</v>
      </c>
      <c r="J18" s="7"/>
      <c r="K18" s="7"/>
    </row>
    <row r="19" spans="1:15" ht="13.5" thickBot="1">
      <c r="A19" s="2" t="s">
        <v>39</v>
      </c>
      <c r="B19" s="7">
        <f>SUM(B6:B18)</f>
        <v>0</v>
      </c>
      <c r="C19" s="7">
        <f>SUM(C6:C18)</f>
        <v>0</v>
      </c>
      <c r="E19" s="7">
        <f>SUM(E6:E18)</f>
        <v>274634</v>
      </c>
      <c r="F19" s="2">
        <f>SUM(F6:F18)</f>
        <v>0.99999999999999989</v>
      </c>
      <c r="G19" s="45">
        <f>SUM(G6:G18)</f>
        <v>0</v>
      </c>
    </row>
    <row r="22" spans="1:15">
      <c r="A22" s="2" t="s">
        <v>83</v>
      </c>
    </row>
    <row r="25" spans="1:15">
      <c r="A25" s="4" t="s">
        <v>90</v>
      </c>
      <c r="I25" s="4" t="s">
        <v>91</v>
      </c>
    </row>
    <row r="26" spans="1:15" ht="24.95" customHeight="1">
      <c r="A26" s="5" t="s">
        <v>22</v>
      </c>
      <c r="B26" s="5" t="s">
        <v>77</v>
      </c>
      <c r="C26" s="5" t="s">
        <v>78</v>
      </c>
      <c r="D26" s="36" t="s">
        <v>79</v>
      </c>
      <c r="E26" s="5" t="s">
        <v>80</v>
      </c>
      <c r="F26" s="5" t="s">
        <v>81</v>
      </c>
      <c r="G26" s="36" t="s">
        <v>82</v>
      </c>
      <c r="I26" s="5" t="s">
        <v>22</v>
      </c>
      <c r="J26" s="5" t="s">
        <v>77</v>
      </c>
      <c r="K26" s="5" t="s">
        <v>78</v>
      </c>
      <c r="L26" s="36" t="s">
        <v>79</v>
      </c>
      <c r="M26" s="5" t="s">
        <v>80</v>
      </c>
      <c r="N26" s="5" t="s">
        <v>81</v>
      </c>
      <c r="O26" s="36" t="s">
        <v>82</v>
      </c>
    </row>
    <row r="27" spans="1:15">
      <c r="A27" s="2" t="s">
        <v>26</v>
      </c>
      <c r="B27" s="7">
        <f>Populations!D9</f>
        <v>0</v>
      </c>
      <c r="C27" s="21"/>
      <c r="D27" s="35">
        <f>IF(B27=0,0,($C$27/$B$27)*100000)</f>
        <v>0</v>
      </c>
      <c r="E27" s="7">
        <v>3795</v>
      </c>
      <c r="F27" s="2">
        <v>1.3818E-2</v>
      </c>
      <c r="G27" s="35">
        <f t="shared" ref="G27:G39" si="1">D27*F27</f>
        <v>0</v>
      </c>
      <c r="I27" s="2" t="s">
        <v>26</v>
      </c>
      <c r="J27" s="7">
        <f>Populations!F9</f>
        <v>0</v>
      </c>
      <c r="K27" s="21"/>
      <c r="L27" s="35">
        <f>IF(J27=0,0,($K$27/$J$27)*100000)</f>
        <v>0</v>
      </c>
      <c r="M27" s="7">
        <v>3795</v>
      </c>
      <c r="N27" s="2">
        <v>1.3818E-2</v>
      </c>
      <c r="O27" s="35">
        <f t="shared" ref="O27:O39" si="2">L27*N27</f>
        <v>0</v>
      </c>
    </row>
    <row r="28" spans="1:15">
      <c r="A28" s="2" t="s">
        <v>27</v>
      </c>
      <c r="B28" s="7">
        <f>Populations!D10</f>
        <v>0</v>
      </c>
      <c r="C28" s="21"/>
      <c r="D28" s="35">
        <f>IF(B28=0,0,($C$28/$B$28)*100000)</f>
        <v>0</v>
      </c>
      <c r="E28" s="7">
        <v>15192</v>
      </c>
      <c r="F28" s="2">
        <v>5.5316999999999998E-2</v>
      </c>
      <c r="G28" s="35">
        <f t="shared" si="1"/>
        <v>0</v>
      </c>
      <c r="I28" s="2" t="s">
        <v>27</v>
      </c>
      <c r="J28" s="7">
        <f>Populations!F10</f>
        <v>0</v>
      </c>
      <c r="K28" s="21"/>
      <c r="L28" s="35">
        <f>IF(J28=0,0,($K$28/$J$28)*100000)</f>
        <v>0</v>
      </c>
      <c r="M28" s="7">
        <v>15192</v>
      </c>
      <c r="N28" s="2">
        <v>5.5316999999999998E-2</v>
      </c>
      <c r="O28" s="35">
        <f t="shared" si="2"/>
        <v>0</v>
      </c>
    </row>
    <row r="29" spans="1:15">
      <c r="A29" s="2" t="s">
        <v>28</v>
      </c>
      <c r="B29" s="7">
        <f>Populations!D11</f>
        <v>0</v>
      </c>
      <c r="C29" s="21"/>
      <c r="D29" s="35">
        <f>IF(B29=0,0,($C$29/$B$29)*100000)</f>
        <v>0</v>
      </c>
      <c r="E29" s="7">
        <v>19920</v>
      </c>
      <c r="F29" s="2">
        <v>7.2533E-2</v>
      </c>
      <c r="G29" s="35">
        <f t="shared" si="1"/>
        <v>0</v>
      </c>
      <c r="I29" s="2" t="s">
        <v>28</v>
      </c>
      <c r="J29" s="7">
        <f>Populations!F11</f>
        <v>0</v>
      </c>
      <c r="K29" s="21"/>
      <c r="L29" s="35">
        <f>IF(J29=0,0,($K$29/$J$29)*100000)</f>
        <v>0</v>
      </c>
      <c r="M29" s="7">
        <v>19920</v>
      </c>
      <c r="N29" s="2">
        <v>7.2533E-2</v>
      </c>
      <c r="O29" s="35">
        <f t="shared" si="2"/>
        <v>0</v>
      </c>
    </row>
    <row r="30" spans="1:15">
      <c r="A30" s="8" t="s">
        <v>29</v>
      </c>
      <c r="B30" s="7">
        <f>Populations!D12</f>
        <v>0</v>
      </c>
      <c r="C30" s="21"/>
      <c r="D30" s="35">
        <f>IF(B30=0,0,($C$30/$B$30)*100000)</f>
        <v>0</v>
      </c>
      <c r="E30" s="7">
        <v>20057</v>
      </c>
      <c r="F30" s="2">
        <v>7.3032E-2</v>
      </c>
      <c r="G30" s="35">
        <f t="shared" si="1"/>
        <v>0</v>
      </c>
      <c r="I30" s="8" t="s">
        <v>29</v>
      </c>
      <c r="J30" s="7">
        <f>Populations!F12</f>
        <v>0</v>
      </c>
      <c r="K30" s="21"/>
      <c r="L30" s="35">
        <f>IF(J30=0,0,($K$30/$J$30)*100000)</f>
        <v>0</v>
      </c>
      <c r="M30" s="7">
        <v>20057</v>
      </c>
      <c r="N30" s="2">
        <v>7.3032E-2</v>
      </c>
      <c r="O30" s="35">
        <f t="shared" si="2"/>
        <v>0</v>
      </c>
    </row>
    <row r="31" spans="1:15">
      <c r="A31" s="2" t="s">
        <v>30</v>
      </c>
      <c r="B31" s="7">
        <f>Populations!D13</f>
        <v>0</v>
      </c>
      <c r="C31" s="21"/>
      <c r="D31" s="35">
        <f>IF(B31=0,0,($C$31/$B$31)*100000)</f>
        <v>0</v>
      </c>
      <c r="E31" s="7">
        <v>19820</v>
      </c>
      <c r="F31" s="2">
        <v>7.2168999999999997E-2</v>
      </c>
      <c r="G31" s="35">
        <f t="shared" si="1"/>
        <v>0</v>
      </c>
      <c r="I31" s="2" t="s">
        <v>30</v>
      </c>
      <c r="J31" s="7">
        <f>Populations!F13</f>
        <v>0</v>
      </c>
      <c r="K31" s="21"/>
      <c r="L31" s="35">
        <f>IF(J31=0,0,($K$31/$J$31)*100000)</f>
        <v>0</v>
      </c>
      <c r="M31" s="7">
        <v>19820</v>
      </c>
      <c r="N31" s="2">
        <v>7.2168999999999997E-2</v>
      </c>
      <c r="O31" s="35">
        <f t="shared" si="2"/>
        <v>0</v>
      </c>
    </row>
    <row r="32" spans="1:15">
      <c r="A32" s="2" t="s">
        <v>31</v>
      </c>
      <c r="B32" s="7">
        <f>Populations!D14</f>
        <v>0</v>
      </c>
      <c r="C32" s="21"/>
      <c r="D32" s="35">
        <f>IF(B32=0,0,($C$32/$B$32)*100000)</f>
        <v>0</v>
      </c>
      <c r="E32" s="7">
        <v>18257</v>
      </c>
      <c r="F32" s="2">
        <v>6.6477999999999995E-2</v>
      </c>
      <c r="G32" s="35">
        <f t="shared" si="1"/>
        <v>0</v>
      </c>
      <c r="I32" s="2" t="s">
        <v>31</v>
      </c>
      <c r="J32" s="7">
        <f>Populations!F14</f>
        <v>0</v>
      </c>
      <c r="K32" s="21"/>
      <c r="L32" s="35">
        <f>IF(J32=0,0,($K$32/$J$32)*100000)</f>
        <v>0</v>
      </c>
      <c r="M32" s="7">
        <v>18257</v>
      </c>
      <c r="N32" s="2">
        <v>6.6477999999999995E-2</v>
      </c>
      <c r="O32" s="35">
        <f t="shared" si="2"/>
        <v>0</v>
      </c>
    </row>
    <row r="33" spans="1:15">
      <c r="A33" s="2" t="s">
        <v>32</v>
      </c>
      <c r="B33" s="7">
        <f>Populations!D15</f>
        <v>0</v>
      </c>
      <c r="C33" s="21"/>
      <c r="D33" s="35">
        <f>IF(B33=0,0,($C$33/$B$33)*100000)</f>
        <v>0</v>
      </c>
      <c r="E33" s="7">
        <v>37233</v>
      </c>
      <c r="F33" s="2">
        <v>0.135573</v>
      </c>
      <c r="G33" s="35">
        <f t="shared" si="1"/>
        <v>0</v>
      </c>
      <c r="I33" s="2" t="s">
        <v>32</v>
      </c>
      <c r="J33" s="7">
        <f>Populations!F15</f>
        <v>0</v>
      </c>
      <c r="K33" s="21"/>
      <c r="L33" s="35">
        <f>IF(J33=0,0,($K$33/$J$33)*100000)</f>
        <v>0</v>
      </c>
      <c r="M33" s="7">
        <v>37233</v>
      </c>
      <c r="N33" s="2">
        <v>0.135573</v>
      </c>
      <c r="O33" s="35">
        <f t="shared" si="2"/>
        <v>0</v>
      </c>
    </row>
    <row r="34" spans="1:15">
      <c r="A34" s="2" t="s">
        <v>33</v>
      </c>
      <c r="B34" s="7">
        <f>Populations!D16</f>
        <v>0</v>
      </c>
      <c r="C34" s="21"/>
      <c r="D34" s="35">
        <f>IF(B34=0,0,($C$34/$B$34)*100000)</f>
        <v>0</v>
      </c>
      <c r="E34" s="7">
        <v>44659</v>
      </c>
      <c r="F34" s="2">
        <v>0.16261300000000001</v>
      </c>
      <c r="G34" s="35">
        <f t="shared" si="1"/>
        <v>0</v>
      </c>
      <c r="I34" s="2" t="s">
        <v>33</v>
      </c>
      <c r="J34" s="7">
        <f>Populations!F16</f>
        <v>0</v>
      </c>
      <c r="K34" s="21"/>
      <c r="L34" s="35">
        <f>IF(J34=0,0,($K$34/$J$34)*100000)</f>
        <v>0</v>
      </c>
      <c r="M34" s="7">
        <v>44659</v>
      </c>
      <c r="N34" s="2">
        <v>0.16261300000000001</v>
      </c>
      <c r="O34" s="35">
        <f t="shared" si="2"/>
        <v>0</v>
      </c>
    </row>
    <row r="35" spans="1:15">
      <c r="A35" s="2" t="s">
        <v>34</v>
      </c>
      <c r="B35" s="7">
        <f>Populations!D17</f>
        <v>0</v>
      </c>
      <c r="C35" s="21"/>
      <c r="D35" s="35">
        <f>IF(B35=0,0,($C$35/$B$35)*100000)</f>
        <v>0</v>
      </c>
      <c r="E35" s="7">
        <v>37030</v>
      </c>
      <c r="F35" s="2">
        <v>0.13483400000000001</v>
      </c>
      <c r="G35" s="35">
        <f t="shared" si="1"/>
        <v>0</v>
      </c>
      <c r="I35" s="2" t="s">
        <v>34</v>
      </c>
      <c r="J35" s="7">
        <f>Populations!F17</f>
        <v>0</v>
      </c>
      <c r="K35" s="21"/>
      <c r="L35" s="35">
        <f>IF(J35=0,0,($K$35/$J$35)*100000)</f>
        <v>0</v>
      </c>
      <c r="M35" s="7">
        <v>37030</v>
      </c>
      <c r="N35" s="2">
        <v>0.13483400000000001</v>
      </c>
      <c r="O35" s="35">
        <f t="shared" si="2"/>
        <v>0</v>
      </c>
    </row>
    <row r="36" spans="1:15">
      <c r="A36" s="2" t="s">
        <v>35</v>
      </c>
      <c r="B36" s="7">
        <f>Populations!D18</f>
        <v>0</v>
      </c>
      <c r="C36" s="21"/>
      <c r="D36" s="35">
        <f>IF(B36=0,0,($C$36/$B$36)*100000)</f>
        <v>0</v>
      </c>
      <c r="E36" s="7">
        <v>23961</v>
      </c>
      <c r="F36" s="2">
        <v>8.7247000000000005E-2</v>
      </c>
      <c r="G36" s="35">
        <f t="shared" si="1"/>
        <v>0</v>
      </c>
      <c r="I36" s="2" t="s">
        <v>35</v>
      </c>
      <c r="J36" s="7">
        <f>Populations!F18</f>
        <v>0</v>
      </c>
      <c r="K36" s="21"/>
      <c r="L36" s="35">
        <f>IF(J36=0,0,($K$36/$J$36)*100000)</f>
        <v>0</v>
      </c>
      <c r="M36" s="7">
        <v>23961</v>
      </c>
      <c r="N36" s="2">
        <v>8.7247000000000005E-2</v>
      </c>
      <c r="O36" s="35">
        <f t="shared" si="2"/>
        <v>0</v>
      </c>
    </row>
    <row r="37" spans="1:15">
      <c r="A37" s="2" t="s">
        <v>36</v>
      </c>
      <c r="B37" s="7">
        <f>Populations!D19</f>
        <v>0</v>
      </c>
      <c r="C37" s="21"/>
      <c r="D37" s="35">
        <f>IF(B37=0,0,($C$37/$B$37)*100000)</f>
        <v>0</v>
      </c>
      <c r="E37" s="7">
        <v>18136</v>
      </c>
      <c r="F37" s="2">
        <v>6.6036999999999998E-2</v>
      </c>
      <c r="G37" s="35">
        <f t="shared" si="1"/>
        <v>0</v>
      </c>
      <c r="I37" s="2" t="s">
        <v>36</v>
      </c>
      <c r="J37" s="7">
        <f>Populations!F19</f>
        <v>0</v>
      </c>
      <c r="K37" s="21"/>
      <c r="L37" s="35">
        <f>IF(J37=0,0,($K$37/$J$37)*100000)</f>
        <v>0</v>
      </c>
      <c r="M37" s="7">
        <v>18136</v>
      </c>
      <c r="N37" s="2">
        <v>6.6036999999999998E-2</v>
      </c>
      <c r="O37" s="35">
        <f t="shared" si="2"/>
        <v>0</v>
      </c>
    </row>
    <row r="38" spans="1:15">
      <c r="A38" s="2" t="s">
        <v>37</v>
      </c>
      <c r="B38" s="7">
        <f>Populations!D20</f>
        <v>0</v>
      </c>
      <c r="C38" s="21"/>
      <c r="D38" s="35">
        <f>IF(B38=0,0,($C$38/$B$38)*100000)</f>
        <v>0</v>
      </c>
      <c r="E38" s="7">
        <v>12315</v>
      </c>
      <c r="F38" s="2">
        <v>4.4840999999999999E-2</v>
      </c>
      <c r="G38" s="35">
        <f t="shared" si="1"/>
        <v>0</v>
      </c>
      <c r="I38" s="2" t="s">
        <v>37</v>
      </c>
      <c r="J38" s="7">
        <f>Populations!F20</f>
        <v>0</v>
      </c>
      <c r="K38" s="21"/>
      <c r="L38" s="35">
        <f>IF(J38=0,0,($K$38/$J$38)*100000)</f>
        <v>0</v>
      </c>
      <c r="M38" s="7">
        <v>12315</v>
      </c>
      <c r="N38" s="2">
        <v>4.4840999999999999E-2</v>
      </c>
      <c r="O38" s="35">
        <f t="shared" si="2"/>
        <v>0</v>
      </c>
    </row>
    <row r="39" spans="1:15" ht="13.5" thickBot="1">
      <c r="A39" s="2" t="s">
        <v>38</v>
      </c>
      <c r="B39" s="7">
        <f>Populations!D21</f>
        <v>0</v>
      </c>
      <c r="C39" s="21"/>
      <c r="D39" s="35">
        <f>IF(B39=0,0,($C$39/$B$39)*100000)</f>
        <v>0</v>
      </c>
      <c r="E39" s="7">
        <v>4259</v>
      </c>
      <c r="F39" s="2">
        <v>1.5507999999999999E-2</v>
      </c>
      <c r="G39" s="35">
        <f t="shared" si="1"/>
        <v>0</v>
      </c>
      <c r="I39" s="2" t="s">
        <v>38</v>
      </c>
      <c r="J39" s="7">
        <f>Populations!F21</f>
        <v>0</v>
      </c>
      <c r="K39" s="21"/>
      <c r="L39" s="35">
        <f>IF(J39=0,0,($K$39/$J$39)*100000)</f>
        <v>0</v>
      </c>
      <c r="M39" s="7">
        <v>4259</v>
      </c>
      <c r="N39" s="2">
        <v>1.5507999999999999E-2</v>
      </c>
      <c r="O39" s="35">
        <f t="shared" si="2"/>
        <v>0</v>
      </c>
    </row>
    <row r="40" spans="1:15" ht="13.5" thickBot="1">
      <c r="A40" s="2" t="s">
        <v>39</v>
      </c>
      <c r="B40" s="7">
        <f>SUM(B27:B39)</f>
        <v>0</v>
      </c>
      <c r="C40" s="7">
        <f>SUM(C27:C39)</f>
        <v>0</v>
      </c>
      <c r="E40" s="7">
        <f>SUM(E27:E39)</f>
        <v>274634</v>
      </c>
      <c r="F40" s="2">
        <f>SUM(F27:F39)</f>
        <v>0.99999999999999989</v>
      </c>
      <c r="G40" s="45">
        <f>SUM(G27:G39)</f>
        <v>0</v>
      </c>
      <c r="I40" s="2" t="s">
        <v>39</v>
      </c>
      <c r="J40" s="7">
        <f>SUM(J27:J39)</f>
        <v>0</v>
      </c>
      <c r="K40" s="7">
        <f>SUM(K27:K39)</f>
        <v>0</v>
      </c>
      <c r="M40" s="7">
        <f>SUM(M27:M39)</f>
        <v>274634</v>
      </c>
      <c r="N40" s="2">
        <f>SUM(N27:N39)</f>
        <v>0.99999999999999989</v>
      </c>
      <c r="O40" s="45">
        <f>SUM(O27:O39)</f>
        <v>0</v>
      </c>
    </row>
    <row r="42" spans="1:15">
      <c r="A42" s="2" t="s">
        <v>86</v>
      </c>
      <c r="I42" s="2" t="s">
        <v>87</v>
      </c>
    </row>
    <row r="44" spans="1:15">
      <c r="A44" s="113" t="s">
        <v>47</v>
      </c>
      <c r="B44" s="113"/>
      <c r="C44" s="113"/>
      <c r="D44" s="113"/>
      <c r="E44" s="113"/>
      <c r="F44" s="113"/>
      <c r="G44" s="113"/>
      <c r="H44" s="18" t="s">
        <v>6</v>
      </c>
      <c r="I44" s="18"/>
      <c r="J44" s="18"/>
      <c r="K44" s="18"/>
      <c r="L44" s="37"/>
      <c r="M44" s="18"/>
      <c r="N44" s="18"/>
    </row>
    <row r="45" spans="1:15">
      <c r="A45" s="85"/>
      <c r="B45" s="86"/>
      <c r="C45" s="86"/>
      <c r="D45" s="86"/>
      <c r="E45" s="86"/>
      <c r="F45" s="86"/>
      <c r="G45" s="114"/>
      <c r="H45" s="20"/>
      <c r="I45" s="20"/>
      <c r="J45" s="20"/>
      <c r="K45" s="20"/>
      <c r="L45" s="38"/>
      <c r="M45" s="20"/>
      <c r="N45" s="20"/>
    </row>
    <row r="46" spans="1:15">
      <c r="A46" s="87"/>
      <c r="B46" s="88"/>
      <c r="C46" s="88"/>
      <c r="D46" s="88"/>
      <c r="E46" s="88"/>
      <c r="F46" s="88"/>
      <c r="G46" s="115"/>
      <c r="H46" s="20"/>
      <c r="I46" s="20"/>
      <c r="J46" s="20"/>
      <c r="K46" s="20"/>
      <c r="L46" s="38"/>
      <c r="M46" s="20"/>
      <c r="N46" s="20"/>
    </row>
    <row r="47" spans="1:15">
      <c r="A47" s="87"/>
      <c r="B47" s="88"/>
      <c r="C47" s="88"/>
      <c r="D47" s="88"/>
      <c r="E47" s="88"/>
      <c r="F47" s="88"/>
      <c r="G47" s="115"/>
      <c r="H47" s="20"/>
      <c r="I47" s="20"/>
      <c r="J47" s="20"/>
      <c r="K47" s="20"/>
      <c r="L47" s="38"/>
      <c r="M47" s="20"/>
      <c r="N47" s="20"/>
    </row>
    <row r="48" spans="1:15">
      <c r="A48" s="87"/>
      <c r="B48" s="88"/>
      <c r="C48" s="88"/>
      <c r="D48" s="88"/>
      <c r="E48" s="88"/>
      <c r="F48" s="88"/>
      <c r="G48" s="115"/>
      <c r="H48" s="20"/>
      <c r="I48" s="20"/>
      <c r="J48" s="20"/>
      <c r="K48" s="20"/>
      <c r="L48" s="38"/>
      <c r="M48" s="20"/>
      <c r="N48" s="20"/>
    </row>
    <row r="49" spans="1:14">
      <c r="A49" s="87"/>
      <c r="B49" s="88"/>
      <c r="C49" s="88"/>
      <c r="D49" s="88"/>
      <c r="E49" s="88"/>
      <c r="F49" s="88"/>
      <c r="G49" s="115"/>
      <c r="H49" s="20"/>
      <c r="I49" s="20"/>
      <c r="J49" s="20"/>
      <c r="K49" s="20"/>
      <c r="L49" s="38"/>
      <c r="M49" s="20"/>
      <c r="N49" s="20"/>
    </row>
    <row r="50" spans="1:14">
      <c r="A50" s="87"/>
      <c r="B50" s="88"/>
      <c r="C50" s="88"/>
      <c r="D50" s="88"/>
      <c r="E50" s="88"/>
      <c r="F50" s="88"/>
      <c r="G50" s="115"/>
      <c r="H50" s="20"/>
      <c r="I50" s="20"/>
      <c r="J50" s="20"/>
      <c r="K50" s="20"/>
      <c r="L50" s="38"/>
      <c r="M50" s="20"/>
      <c r="N50" s="20"/>
    </row>
    <row r="51" spans="1:14">
      <c r="A51" s="87"/>
      <c r="B51" s="88"/>
      <c r="C51" s="88"/>
      <c r="D51" s="88"/>
      <c r="E51" s="88"/>
      <c r="F51" s="88"/>
      <c r="G51" s="115"/>
      <c r="H51" s="20"/>
      <c r="I51" s="20"/>
      <c r="J51" s="20"/>
      <c r="K51" s="20"/>
      <c r="L51" s="38"/>
      <c r="M51" s="20"/>
      <c r="N51" s="20"/>
    </row>
    <row r="52" spans="1:14">
      <c r="A52" s="87"/>
      <c r="B52" s="88"/>
      <c r="C52" s="88"/>
      <c r="D52" s="88"/>
      <c r="E52" s="88"/>
      <c r="F52" s="88"/>
      <c r="G52" s="115"/>
      <c r="H52" s="20"/>
      <c r="I52" s="20"/>
      <c r="J52" s="20"/>
      <c r="K52" s="20"/>
      <c r="L52" s="38"/>
      <c r="M52" s="20"/>
      <c r="N52" s="20"/>
    </row>
    <row r="53" spans="1:14">
      <c r="A53" s="87"/>
      <c r="B53" s="88"/>
      <c r="C53" s="88"/>
      <c r="D53" s="88"/>
      <c r="E53" s="88"/>
      <c r="F53" s="88"/>
      <c r="G53" s="115"/>
      <c r="H53" s="20"/>
      <c r="I53" s="20"/>
      <c r="J53" s="20"/>
      <c r="K53" s="20"/>
      <c r="L53" s="38"/>
      <c r="M53" s="20"/>
      <c r="N53" s="20"/>
    </row>
    <row r="54" spans="1:14">
      <c r="A54" s="87"/>
      <c r="B54" s="88"/>
      <c r="C54" s="88"/>
      <c r="D54" s="88"/>
      <c r="E54" s="88"/>
      <c r="F54" s="88"/>
      <c r="G54" s="115"/>
      <c r="H54" s="20"/>
      <c r="I54" s="20"/>
      <c r="J54" s="20"/>
      <c r="K54" s="20"/>
      <c r="L54" s="38"/>
      <c r="M54" s="20"/>
      <c r="N54" s="20"/>
    </row>
    <row r="55" spans="1:14">
      <c r="A55" s="89"/>
      <c r="B55" s="90"/>
      <c r="C55" s="90"/>
      <c r="D55" s="90"/>
      <c r="E55" s="90"/>
      <c r="F55" s="90"/>
      <c r="G55" s="116"/>
      <c r="H55" s="20"/>
      <c r="I55" s="20"/>
      <c r="J55" s="20"/>
      <c r="K55" s="20"/>
      <c r="L55" s="38"/>
      <c r="M55" s="20"/>
      <c r="N55" s="20"/>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5"/>
    <col min="5" max="5" width="10.7109375" style="2" customWidth="1"/>
    <col min="6" max="6" width="9.140625" style="2"/>
    <col min="7" max="7" width="9.140625" style="35"/>
    <col min="8" max="8" width="9.140625" style="2"/>
    <col min="9" max="9" width="12.140625" style="2" customWidth="1"/>
    <col min="10" max="10" width="10.7109375" style="2" customWidth="1"/>
    <col min="11" max="11" width="14.85546875" style="2" customWidth="1"/>
    <col min="12" max="12" width="9.140625" style="35"/>
    <col min="13" max="13" width="10.5703125" style="2" customWidth="1"/>
    <col min="14" max="14" width="9.140625" style="2"/>
    <col min="15" max="15" width="9.140625" style="35"/>
    <col min="16" max="16384" width="9.140625" style="2"/>
  </cols>
  <sheetData>
    <row r="1" spans="1:12">
      <c r="A1" s="48">
        <f>Background!A4</f>
        <v>0</v>
      </c>
    </row>
    <row r="2" spans="1:12">
      <c r="A2" s="3" t="s">
        <v>92</v>
      </c>
    </row>
    <row r="4" spans="1:12">
      <c r="A4" s="4" t="s">
        <v>93</v>
      </c>
      <c r="I4" s="4"/>
    </row>
    <row r="5" spans="1:12" ht="24.95" customHeight="1">
      <c r="A5" s="5" t="s">
        <v>22</v>
      </c>
      <c r="B5" s="5" t="s">
        <v>77</v>
      </c>
      <c r="C5" s="5" t="s">
        <v>78</v>
      </c>
      <c r="D5" s="36" t="s">
        <v>79</v>
      </c>
      <c r="E5" s="5" t="s">
        <v>80</v>
      </c>
      <c r="F5" s="5" t="s">
        <v>81</v>
      </c>
      <c r="G5" s="36" t="s">
        <v>82</v>
      </c>
      <c r="I5" s="5"/>
      <c r="J5" s="5"/>
      <c r="K5" s="5"/>
      <c r="L5" s="36"/>
    </row>
    <row r="6" spans="1:12">
      <c r="A6" s="2" t="s">
        <v>26</v>
      </c>
      <c r="B6" s="7">
        <f>Populations!B9</f>
        <v>0</v>
      </c>
      <c r="C6" s="21"/>
      <c r="D6" s="35">
        <f>IF(B6=0,0,($C$6/$B$6)*100000)</f>
        <v>0</v>
      </c>
      <c r="E6" s="7">
        <v>3795</v>
      </c>
      <c r="F6" s="2">
        <v>1.3818E-2</v>
      </c>
      <c r="G6" s="35">
        <f t="shared" ref="G6:G18" si="0">D6*F6</f>
        <v>0</v>
      </c>
      <c r="J6" s="7"/>
      <c r="K6" s="7"/>
    </row>
    <row r="7" spans="1:12">
      <c r="A7" s="8" t="s">
        <v>27</v>
      </c>
      <c r="B7" s="7">
        <f>Populations!B10</f>
        <v>0</v>
      </c>
      <c r="C7" s="21"/>
      <c r="D7" s="35">
        <f>IF(B7=0,0,($C$7/$B$7)*100000)</f>
        <v>0</v>
      </c>
      <c r="E7" s="7">
        <v>15192</v>
      </c>
      <c r="F7" s="2">
        <v>5.5316999999999998E-2</v>
      </c>
      <c r="G7" s="35">
        <f t="shared" si="0"/>
        <v>0</v>
      </c>
      <c r="I7" s="8"/>
      <c r="J7" s="7"/>
      <c r="K7" s="7"/>
    </row>
    <row r="8" spans="1:12">
      <c r="A8" s="2" t="s">
        <v>28</v>
      </c>
      <c r="B8" s="7">
        <f>Populations!B11</f>
        <v>0</v>
      </c>
      <c r="C8" s="21"/>
      <c r="D8" s="35">
        <f>IF(B8=0,0,($C$8/$B$8)*100000)</f>
        <v>0</v>
      </c>
      <c r="E8" s="7">
        <v>19920</v>
      </c>
      <c r="F8" s="2">
        <v>7.2533E-2</v>
      </c>
      <c r="G8" s="35">
        <f t="shared" si="0"/>
        <v>0</v>
      </c>
      <c r="J8" s="7"/>
      <c r="K8" s="7"/>
    </row>
    <row r="9" spans="1:12">
      <c r="A9" s="2" t="s">
        <v>29</v>
      </c>
      <c r="B9" s="7">
        <f>Populations!B12</f>
        <v>0</v>
      </c>
      <c r="C9" s="21"/>
      <c r="D9" s="35">
        <f>IF(B9=0,0,($C$9/$B$9)*100000)</f>
        <v>0</v>
      </c>
      <c r="E9" s="7">
        <v>20057</v>
      </c>
      <c r="F9" s="2">
        <v>7.3032E-2</v>
      </c>
      <c r="G9" s="35">
        <f t="shared" si="0"/>
        <v>0</v>
      </c>
      <c r="J9" s="7"/>
      <c r="K9" s="7"/>
    </row>
    <row r="10" spans="1:12">
      <c r="A10" s="2" t="s">
        <v>30</v>
      </c>
      <c r="B10" s="7">
        <f>Populations!B13</f>
        <v>0</v>
      </c>
      <c r="C10" s="21"/>
      <c r="D10" s="35">
        <f>IF(B10=0,0,($C$10/$B$10)*100000)</f>
        <v>0</v>
      </c>
      <c r="E10" s="7">
        <v>19820</v>
      </c>
      <c r="F10" s="2">
        <v>7.2168999999999997E-2</v>
      </c>
      <c r="G10" s="35">
        <f t="shared" si="0"/>
        <v>0</v>
      </c>
      <c r="J10" s="7"/>
      <c r="K10" s="7"/>
    </row>
    <row r="11" spans="1:12">
      <c r="A11" s="2" t="s">
        <v>31</v>
      </c>
      <c r="B11" s="7">
        <f>Populations!B14</f>
        <v>0</v>
      </c>
      <c r="C11" s="21"/>
      <c r="D11" s="35">
        <f>IF(B11=0,0,($C$11/$B$11)*100000)</f>
        <v>0</v>
      </c>
      <c r="E11" s="7">
        <v>18257</v>
      </c>
      <c r="F11" s="2">
        <v>6.6477999999999995E-2</v>
      </c>
      <c r="G11" s="35">
        <f t="shared" si="0"/>
        <v>0</v>
      </c>
      <c r="J11" s="7"/>
      <c r="K11" s="7"/>
    </row>
    <row r="12" spans="1:12">
      <c r="A12" s="2" t="s">
        <v>32</v>
      </c>
      <c r="B12" s="7">
        <f>Populations!B15</f>
        <v>0</v>
      </c>
      <c r="C12" s="21"/>
      <c r="D12" s="35">
        <f>IF(B12=0,0,($C$12/$B$12)*100000)</f>
        <v>0</v>
      </c>
      <c r="E12" s="7">
        <v>37233</v>
      </c>
      <c r="F12" s="2">
        <v>0.135573</v>
      </c>
      <c r="G12" s="35">
        <f t="shared" si="0"/>
        <v>0</v>
      </c>
      <c r="J12" s="7"/>
      <c r="K12" s="7"/>
    </row>
    <row r="13" spans="1:12">
      <c r="A13" s="2" t="s">
        <v>33</v>
      </c>
      <c r="B13" s="7">
        <f>Populations!B16</f>
        <v>0</v>
      </c>
      <c r="C13" s="21"/>
      <c r="D13" s="35">
        <f>IF(B13=0,0,($C$13/$B$13)*100000)</f>
        <v>0</v>
      </c>
      <c r="E13" s="7">
        <v>44659</v>
      </c>
      <c r="F13" s="2">
        <v>0.16261300000000001</v>
      </c>
      <c r="G13" s="35">
        <f t="shared" si="0"/>
        <v>0</v>
      </c>
      <c r="J13" s="7"/>
      <c r="K13" s="7"/>
    </row>
    <row r="14" spans="1:12">
      <c r="A14" s="2" t="s">
        <v>34</v>
      </c>
      <c r="B14" s="7">
        <f>Populations!B17</f>
        <v>0</v>
      </c>
      <c r="C14" s="21"/>
      <c r="D14" s="35">
        <f>IF(B14=0,0,($C$14/$B$14)*100000)</f>
        <v>0</v>
      </c>
      <c r="E14" s="7">
        <v>37030</v>
      </c>
      <c r="F14" s="2">
        <v>0.13483400000000001</v>
      </c>
      <c r="G14" s="35">
        <f t="shared" si="0"/>
        <v>0</v>
      </c>
      <c r="J14" s="7"/>
      <c r="K14" s="7"/>
    </row>
    <row r="15" spans="1:12">
      <c r="A15" s="2" t="s">
        <v>35</v>
      </c>
      <c r="B15" s="7">
        <f>Populations!B18</f>
        <v>0</v>
      </c>
      <c r="C15" s="21"/>
      <c r="D15" s="35">
        <f>IF(B15=0,0,($C$15/$B$15)*100000)</f>
        <v>0</v>
      </c>
      <c r="E15" s="7">
        <v>23961</v>
      </c>
      <c r="F15" s="2">
        <v>8.7247000000000005E-2</v>
      </c>
      <c r="G15" s="35">
        <f t="shared" si="0"/>
        <v>0</v>
      </c>
      <c r="J15" s="7"/>
      <c r="K15" s="7"/>
    </row>
    <row r="16" spans="1:12">
      <c r="A16" s="2" t="s">
        <v>36</v>
      </c>
      <c r="B16" s="7">
        <f>Populations!B19</f>
        <v>0</v>
      </c>
      <c r="C16" s="21"/>
      <c r="D16" s="35">
        <f>IF(B16=0,0,($C$16/$B$16)*100000)</f>
        <v>0</v>
      </c>
      <c r="E16" s="7">
        <v>18136</v>
      </c>
      <c r="F16" s="2">
        <v>6.6036999999999998E-2</v>
      </c>
      <c r="G16" s="35">
        <f t="shared" si="0"/>
        <v>0</v>
      </c>
      <c r="J16" s="7"/>
      <c r="K16" s="7"/>
    </row>
    <row r="17" spans="1:15">
      <c r="A17" s="2" t="s">
        <v>37</v>
      </c>
      <c r="B17" s="7">
        <f>Populations!B20</f>
        <v>0</v>
      </c>
      <c r="C17" s="21"/>
      <c r="D17" s="35">
        <f>IF(B17=0,0,($C$17/$B$17)*100000)</f>
        <v>0</v>
      </c>
      <c r="E17" s="7">
        <v>12315</v>
      </c>
      <c r="F17" s="2">
        <v>4.4840999999999999E-2</v>
      </c>
      <c r="G17" s="35">
        <f t="shared" si="0"/>
        <v>0</v>
      </c>
      <c r="J17" s="7"/>
      <c r="K17" s="7"/>
    </row>
    <row r="18" spans="1:15" ht="13.5" thickBot="1">
      <c r="A18" s="2" t="s">
        <v>38</v>
      </c>
      <c r="B18" s="7">
        <f>Populations!B21</f>
        <v>0</v>
      </c>
      <c r="C18" s="21"/>
      <c r="D18" s="35">
        <f>IF(B18=0,0,($C$18/$B$18)*100000)</f>
        <v>0</v>
      </c>
      <c r="E18" s="7">
        <v>4259</v>
      </c>
      <c r="F18" s="2">
        <v>1.5507999999999999E-2</v>
      </c>
      <c r="G18" s="35">
        <f t="shared" si="0"/>
        <v>0</v>
      </c>
      <c r="J18" s="7"/>
      <c r="K18" s="7"/>
    </row>
    <row r="19" spans="1:15" ht="13.5" thickBot="1">
      <c r="A19" s="2" t="s">
        <v>39</v>
      </c>
      <c r="B19" s="7">
        <f>SUM(B6:B18)</f>
        <v>0</v>
      </c>
      <c r="C19" s="7">
        <f>SUM(C6:C18)</f>
        <v>0</v>
      </c>
      <c r="E19" s="7">
        <f>SUM(E6:E18)</f>
        <v>274634</v>
      </c>
      <c r="F19" s="2">
        <f>SUM(F6:F18)</f>
        <v>0.99999999999999989</v>
      </c>
      <c r="G19" s="45">
        <f>SUM(G6:G18)</f>
        <v>0</v>
      </c>
    </row>
    <row r="22" spans="1:15">
      <c r="A22" s="2" t="s">
        <v>83</v>
      </c>
    </row>
    <row r="25" spans="1:15">
      <c r="A25" s="4" t="s">
        <v>94</v>
      </c>
      <c r="I25" s="4" t="s">
        <v>95</v>
      </c>
    </row>
    <row r="26" spans="1:15" ht="24.95" customHeight="1">
      <c r="A26" s="5" t="s">
        <v>22</v>
      </c>
      <c r="B26" s="5" t="s">
        <v>77</v>
      </c>
      <c r="C26" s="5" t="s">
        <v>78</v>
      </c>
      <c r="D26" s="36" t="s">
        <v>79</v>
      </c>
      <c r="E26" s="5" t="s">
        <v>80</v>
      </c>
      <c r="F26" s="5" t="s">
        <v>81</v>
      </c>
      <c r="G26" s="36" t="s">
        <v>82</v>
      </c>
      <c r="I26" s="5" t="s">
        <v>22</v>
      </c>
      <c r="J26" s="5" t="s">
        <v>77</v>
      </c>
      <c r="K26" s="5" t="s">
        <v>78</v>
      </c>
      <c r="L26" s="36" t="s">
        <v>79</v>
      </c>
      <c r="M26" s="5" t="s">
        <v>80</v>
      </c>
      <c r="N26" s="5" t="s">
        <v>81</v>
      </c>
      <c r="O26" s="36" t="s">
        <v>82</v>
      </c>
    </row>
    <row r="27" spans="1:15">
      <c r="A27" s="2" t="s">
        <v>26</v>
      </c>
      <c r="B27" s="7">
        <f>Populations!D9</f>
        <v>0</v>
      </c>
      <c r="C27" s="21"/>
      <c r="D27" s="35">
        <f>IF(B27=0,0,($C$27/$B$27)*100000)</f>
        <v>0</v>
      </c>
      <c r="E27" s="7">
        <v>3795</v>
      </c>
      <c r="F27" s="2">
        <v>1.3818E-2</v>
      </c>
      <c r="G27" s="35">
        <f t="shared" ref="G27:G39" si="1">D27*F27</f>
        <v>0</v>
      </c>
      <c r="I27" s="2" t="s">
        <v>26</v>
      </c>
      <c r="J27" s="7">
        <f>Populations!F9</f>
        <v>0</v>
      </c>
      <c r="K27" s="21"/>
      <c r="L27" s="35">
        <f>IF(J27=0,0,($K$27/$J$27)*100000)</f>
        <v>0</v>
      </c>
      <c r="M27" s="7">
        <v>3795</v>
      </c>
      <c r="N27" s="2">
        <v>1.3818E-2</v>
      </c>
      <c r="O27" s="35">
        <f t="shared" ref="O27:O39" si="2">L27*N27</f>
        <v>0</v>
      </c>
    </row>
    <row r="28" spans="1:15">
      <c r="A28" s="2" t="s">
        <v>27</v>
      </c>
      <c r="B28" s="7">
        <f>Populations!D10</f>
        <v>0</v>
      </c>
      <c r="C28" s="21"/>
      <c r="D28" s="35">
        <f>IF(B28=0,0,($C$28/$B$28)*100000)</f>
        <v>0</v>
      </c>
      <c r="E28" s="7">
        <v>15192</v>
      </c>
      <c r="F28" s="2">
        <v>5.5316999999999998E-2</v>
      </c>
      <c r="G28" s="35">
        <f t="shared" si="1"/>
        <v>0</v>
      </c>
      <c r="I28" s="2" t="s">
        <v>27</v>
      </c>
      <c r="J28" s="7">
        <f>Populations!F10</f>
        <v>0</v>
      </c>
      <c r="K28" s="21"/>
      <c r="L28" s="35">
        <f>IF(J28=0,0,($K$28/$J$28)*100000)</f>
        <v>0</v>
      </c>
      <c r="M28" s="7">
        <v>15192</v>
      </c>
      <c r="N28" s="2">
        <v>5.5316999999999998E-2</v>
      </c>
      <c r="O28" s="35">
        <f t="shared" si="2"/>
        <v>0</v>
      </c>
    </row>
    <row r="29" spans="1:15">
      <c r="A29" s="2" t="s">
        <v>28</v>
      </c>
      <c r="B29" s="7">
        <f>Populations!D11</f>
        <v>0</v>
      </c>
      <c r="C29" s="21"/>
      <c r="D29" s="35">
        <f>IF(B29=0,0,($C$29/$B$29)*100000)</f>
        <v>0</v>
      </c>
      <c r="E29" s="7">
        <v>19920</v>
      </c>
      <c r="F29" s="2">
        <v>7.2533E-2</v>
      </c>
      <c r="G29" s="35">
        <f t="shared" si="1"/>
        <v>0</v>
      </c>
      <c r="I29" s="2" t="s">
        <v>28</v>
      </c>
      <c r="J29" s="7">
        <f>Populations!F11</f>
        <v>0</v>
      </c>
      <c r="K29" s="21"/>
      <c r="L29" s="35">
        <f>IF(J29=0,0,($K$29/$J$29)*100000)</f>
        <v>0</v>
      </c>
      <c r="M29" s="7">
        <v>19920</v>
      </c>
      <c r="N29" s="2">
        <v>7.2533E-2</v>
      </c>
      <c r="O29" s="35">
        <f t="shared" si="2"/>
        <v>0</v>
      </c>
    </row>
    <row r="30" spans="1:15">
      <c r="A30" s="8" t="s">
        <v>29</v>
      </c>
      <c r="B30" s="7">
        <f>Populations!D12</f>
        <v>0</v>
      </c>
      <c r="C30" s="21"/>
      <c r="D30" s="35">
        <f>IF(B30=0,0,($C$30/$B$30)*100000)</f>
        <v>0</v>
      </c>
      <c r="E30" s="7">
        <v>20057</v>
      </c>
      <c r="F30" s="2">
        <v>7.3032E-2</v>
      </c>
      <c r="G30" s="35">
        <f t="shared" si="1"/>
        <v>0</v>
      </c>
      <c r="I30" s="8" t="s">
        <v>29</v>
      </c>
      <c r="J30" s="7">
        <f>Populations!F12</f>
        <v>0</v>
      </c>
      <c r="K30" s="21"/>
      <c r="L30" s="35">
        <f>IF(J30=0,0,($K$30/$J$30)*100000)</f>
        <v>0</v>
      </c>
      <c r="M30" s="7">
        <v>20057</v>
      </c>
      <c r="N30" s="2">
        <v>7.3032E-2</v>
      </c>
      <c r="O30" s="35">
        <f t="shared" si="2"/>
        <v>0</v>
      </c>
    </row>
    <row r="31" spans="1:15">
      <c r="A31" s="2" t="s">
        <v>30</v>
      </c>
      <c r="B31" s="7">
        <f>Populations!D13</f>
        <v>0</v>
      </c>
      <c r="C31" s="21"/>
      <c r="D31" s="35">
        <f>IF(B31=0,0,($C$31/$B$31)*100000)</f>
        <v>0</v>
      </c>
      <c r="E31" s="7">
        <v>19820</v>
      </c>
      <c r="F31" s="2">
        <v>7.2168999999999997E-2</v>
      </c>
      <c r="G31" s="35">
        <f t="shared" si="1"/>
        <v>0</v>
      </c>
      <c r="I31" s="2" t="s">
        <v>30</v>
      </c>
      <c r="J31" s="7">
        <f>Populations!F13</f>
        <v>0</v>
      </c>
      <c r="K31" s="21"/>
      <c r="L31" s="35">
        <f>IF(J31=0,0,($K$31/$J$31)*100000)</f>
        <v>0</v>
      </c>
      <c r="M31" s="7">
        <v>19820</v>
      </c>
      <c r="N31" s="2">
        <v>7.2168999999999997E-2</v>
      </c>
      <c r="O31" s="35">
        <f t="shared" si="2"/>
        <v>0</v>
      </c>
    </row>
    <row r="32" spans="1:15">
      <c r="A32" s="2" t="s">
        <v>31</v>
      </c>
      <c r="B32" s="7">
        <f>Populations!D14</f>
        <v>0</v>
      </c>
      <c r="C32" s="21"/>
      <c r="D32" s="35">
        <f>IF(B32=0,0,($C$32/$B$32)*100000)</f>
        <v>0</v>
      </c>
      <c r="E32" s="7">
        <v>18257</v>
      </c>
      <c r="F32" s="2">
        <v>6.6477999999999995E-2</v>
      </c>
      <c r="G32" s="35">
        <f t="shared" si="1"/>
        <v>0</v>
      </c>
      <c r="I32" s="2" t="s">
        <v>31</v>
      </c>
      <c r="J32" s="7">
        <f>Populations!F14</f>
        <v>0</v>
      </c>
      <c r="K32" s="21"/>
      <c r="L32" s="35">
        <f>IF(J32=0,0,($K$32/$J$32)*100000)</f>
        <v>0</v>
      </c>
      <c r="M32" s="7">
        <v>18257</v>
      </c>
      <c r="N32" s="2">
        <v>6.6477999999999995E-2</v>
      </c>
      <c r="O32" s="35">
        <f t="shared" si="2"/>
        <v>0</v>
      </c>
    </row>
    <row r="33" spans="1:15">
      <c r="A33" s="2" t="s">
        <v>32</v>
      </c>
      <c r="B33" s="7">
        <f>Populations!D15</f>
        <v>0</v>
      </c>
      <c r="C33" s="21"/>
      <c r="D33" s="35">
        <f>IF(B33=0,0,($C$33/$B$33)*100000)</f>
        <v>0</v>
      </c>
      <c r="E33" s="7">
        <v>37233</v>
      </c>
      <c r="F33" s="2">
        <v>0.135573</v>
      </c>
      <c r="G33" s="35">
        <f t="shared" si="1"/>
        <v>0</v>
      </c>
      <c r="I33" s="2" t="s">
        <v>32</v>
      </c>
      <c r="J33" s="7">
        <f>Populations!F15</f>
        <v>0</v>
      </c>
      <c r="K33" s="21"/>
      <c r="L33" s="35">
        <f>IF(J33=0,0,($K$33/$J$33)*100000)</f>
        <v>0</v>
      </c>
      <c r="M33" s="7">
        <v>37233</v>
      </c>
      <c r="N33" s="2">
        <v>0.135573</v>
      </c>
      <c r="O33" s="35">
        <f t="shared" si="2"/>
        <v>0</v>
      </c>
    </row>
    <row r="34" spans="1:15">
      <c r="A34" s="2" t="s">
        <v>33</v>
      </c>
      <c r="B34" s="7">
        <f>Populations!D16</f>
        <v>0</v>
      </c>
      <c r="C34" s="21"/>
      <c r="D34" s="35">
        <f>IF(B34=0,0,($C$34/$B$34)*100000)</f>
        <v>0</v>
      </c>
      <c r="E34" s="7">
        <v>44659</v>
      </c>
      <c r="F34" s="2">
        <v>0.16261300000000001</v>
      </c>
      <c r="G34" s="35">
        <f t="shared" si="1"/>
        <v>0</v>
      </c>
      <c r="I34" s="2" t="s">
        <v>33</v>
      </c>
      <c r="J34" s="7">
        <f>Populations!F16</f>
        <v>0</v>
      </c>
      <c r="K34" s="21"/>
      <c r="L34" s="35">
        <f>IF(J34=0,0,($K$34/$J$34)*100000)</f>
        <v>0</v>
      </c>
      <c r="M34" s="7">
        <v>44659</v>
      </c>
      <c r="N34" s="2">
        <v>0.16261300000000001</v>
      </c>
      <c r="O34" s="35">
        <f t="shared" si="2"/>
        <v>0</v>
      </c>
    </row>
    <row r="35" spans="1:15">
      <c r="A35" s="2" t="s">
        <v>34</v>
      </c>
      <c r="B35" s="7">
        <f>Populations!D17</f>
        <v>0</v>
      </c>
      <c r="C35" s="21"/>
      <c r="D35" s="35">
        <f>IF(B35=0,0,($C$35/$B$35)*100000)</f>
        <v>0</v>
      </c>
      <c r="E35" s="7">
        <v>37030</v>
      </c>
      <c r="F35" s="2">
        <v>0.13483400000000001</v>
      </c>
      <c r="G35" s="35">
        <f t="shared" si="1"/>
        <v>0</v>
      </c>
      <c r="I35" s="2" t="s">
        <v>34</v>
      </c>
      <c r="J35" s="7">
        <f>Populations!F17</f>
        <v>0</v>
      </c>
      <c r="K35" s="21"/>
      <c r="L35" s="35">
        <f>IF(J35=0,0,($K$35/$J$35)*100000)</f>
        <v>0</v>
      </c>
      <c r="M35" s="7">
        <v>37030</v>
      </c>
      <c r="N35" s="2">
        <v>0.13483400000000001</v>
      </c>
      <c r="O35" s="35">
        <f t="shared" si="2"/>
        <v>0</v>
      </c>
    </row>
    <row r="36" spans="1:15">
      <c r="A36" s="2" t="s">
        <v>35</v>
      </c>
      <c r="B36" s="7">
        <f>Populations!D18</f>
        <v>0</v>
      </c>
      <c r="C36" s="21"/>
      <c r="D36" s="35">
        <f>IF(B36=0,0,($C$36/$B$36)*100000)</f>
        <v>0</v>
      </c>
      <c r="E36" s="7">
        <v>23961</v>
      </c>
      <c r="F36" s="2">
        <v>8.7247000000000005E-2</v>
      </c>
      <c r="G36" s="35">
        <f t="shared" si="1"/>
        <v>0</v>
      </c>
      <c r="I36" s="2" t="s">
        <v>35</v>
      </c>
      <c r="J36" s="7">
        <f>Populations!F18</f>
        <v>0</v>
      </c>
      <c r="K36" s="21"/>
      <c r="L36" s="35">
        <f>IF(J36=0,0,($K$36/$J$36)*100000)</f>
        <v>0</v>
      </c>
      <c r="M36" s="7">
        <v>23961</v>
      </c>
      <c r="N36" s="2">
        <v>8.7247000000000005E-2</v>
      </c>
      <c r="O36" s="35">
        <f t="shared" si="2"/>
        <v>0</v>
      </c>
    </row>
    <row r="37" spans="1:15">
      <c r="A37" s="2" t="s">
        <v>36</v>
      </c>
      <c r="B37" s="7">
        <f>Populations!D19</f>
        <v>0</v>
      </c>
      <c r="C37" s="21"/>
      <c r="D37" s="35">
        <f>IF(B37=0,0,($C$37/$B$37)*100000)</f>
        <v>0</v>
      </c>
      <c r="E37" s="7">
        <v>18136</v>
      </c>
      <c r="F37" s="2">
        <v>6.6036999999999998E-2</v>
      </c>
      <c r="G37" s="35">
        <f t="shared" si="1"/>
        <v>0</v>
      </c>
      <c r="I37" s="2" t="s">
        <v>36</v>
      </c>
      <c r="J37" s="7">
        <f>Populations!F19</f>
        <v>0</v>
      </c>
      <c r="K37" s="21"/>
      <c r="L37" s="35">
        <f>IF(J37=0,0,($K$37/$J$37)*100000)</f>
        <v>0</v>
      </c>
      <c r="M37" s="7">
        <v>18136</v>
      </c>
      <c r="N37" s="2">
        <v>6.6036999999999998E-2</v>
      </c>
      <c r="O37" s="35">
        <f t="shared" si="2"/>
        <v>0</v>
      </c>
    </row>
    <row r="38" spans="1:15">
      <c r="A38" s="2" t="s">
        <v>37</v>
      </c>
      <c r="B38" s="7">
        <f>Populations!D20</f>
        <v>0</v>
      </c>
      <c r="C38" s="21"/>
      <c r="D38" s="35">
        <f>IF(B38=0,0,($C$38/$B$38)*100000)</f>
        <v>0</v>
      </c>
      <c r="E38" s="7">
        <v>12315</v>
      </c>
      <c r="F38" s="2">
        <v>4.4840999999999999E-2</v>
      </c>
      <c r="G38" s="35">
        <f t="shared" si="1"/>
        <v>0</v>
      </c>
      <c r="I38" s="2" t="s">
        <v>37</v>
      </c>
      <c r="J38" s="7">
        <f>Populations!F20</f>
        <v>0</v>
      </c>
      <c r="K38" s="21"/>
      <c r="L38" s="35">
        <f>IF(J38=0,0,($K$38/$J$38)*100000)</f>
        <v>0</v>
      </c>
      <c r="M38" s="7">
        <v>12315</v>
      </c>
      <c r="N38" s="2">
        <v>4.4840999999999999E-2</v>
      </c>
      <c r="O38" s="35">
        <f t="shared" si="2"/>
        <v>0</v>
      </c>
    </row>
    <row r="39" spans="1:15" ht="13.5" thickBot="1">
      <c r="A39" s="2" t="s">
        <v>38</v>
      </c>
      <c r="B39" s="7">
        <f>Populations!D21</f>
        <v>0</v>
      </c>
      <c r="C39" s="21"/>
      <c r="D39" s="35">
        <f>IF(B39=0,0,($C$39/$B$39)*100000)</f>
        <v>0</v>
      </c>
      <c r="E39" s="7">
        <v>4259</v>
      </c>
      <c r="F39" s="2">
        <v>1.5507999999999999E-2</v>
      </c>
      <c r="G39" s="35">
        <f t="shared" si="1"/>
        <v>0</v>
      </c>
      <c r="I39" s="2" t="s">
        <v>38</v>
      </c>
      <c r="J39" s="7">
        <f>Populations!F21</f>
        <v>0</v>
      </c>
      <c r="K39" s="21"/>
      <c r="L39" s="35">
        <f>IF(J39=0,0,($K$39/$J$39)*100000)</f>
        <v>0</v>
      </c>
      <c r="M39" s="7">
        <v>4259</v>
      </c>
      <c r="N39" s="2">
        <v>1.5507999999999999E-2</v>
      </c>
      <c r="O39" s="35">
        <f t="shared" si="2"/>
        <v>0</v>
      </c>
    </row>
    <row r="40" spans="1:15" ht="13.5" thickBot="1">
      <c r="A40" s="2" t="s">
        <v>39</v>
      </c>
      <c r="B40" s="7">
        <f>SUM(B27:B39)</f>
        <v>0</v>
      </c>
      <c r="C40" s="7">
        <f>SUM(C27:C39)</f>
        <v>0</v>
      </c>
      <c r="E40" s="7">
        <f>SUM(E27:E39)</f>
        <v>274634</v>
      </c>
      <c r="F40" s="2">
        <f>SUM(F27:F39)</f>
        <v>0.99999999999999989</v>
      </c>
      <c r="G40" s="45">
        <f>SUM(G27:G39)</f>
        <v>0</v>
      </c>
      <c r="I40" s="2" t="s">
        <v>39</v>
      </c>
      <c r="J40" s="7">
        <f>SUM(J27:J39)</f>
        <v>0</v>
      </c>
      <c r="K40" s="7">
        <f>SUM(K27:K39)</f>
        <v>0</v>
      </c>
      <c r="M40" s="7">
        <f>SUM(M27:M39)</f>
        <v>274634</v>
      </c>
      <c r="N40" s="2">
        <f>SUM(N27:N39)</f>
        <v>0.99999999999999989</v>
      </c>
      <c r="O40" s="45">
        <f>SUM(O27:O39)</f>
        <v>0</v>
      </c>
    </row>
    <row r="42" spans="1:15">
      <c r="A42" s="2" t="s">
        <v>86</v>
      </c>
      <c r="I42" s="2" t="s">
        <v>87</v>
      </c>
    </row>
    <row r="44" spans="1:15">
      <c r="A44" s="113" t="s">
        <v>47</v>
      </c>
      <c r="B44" s="113"/>
      <c r="C44" s="113"/>
      <c r="D44" s="113"/>
      <c r="E44" s="113"/>
      <c r="F44" s="113"/>
      <c r="G44" s="113"/>
      <c r="H44" s="18" t="s">
        <v>6</v>
      </c>
      <c r="I44" s="18"/>
      <c r="J44" s="18"/>
      <c r="K44" s="18"/>
      <c r="L44" s="37"/>
      <c r="M44" s="18"/>
      <c r="N44" s="18"/>
    </row>
    <row r="45" spans="1:15">
      <c r="A45" s="85"/>
      <c r="B45" s="86"/>
      <c r="C45" s="86"/>
      <c r="D45" s="86"/>
      <c r="E45" s="86"/>
      <c r="F45" s="86"/>
      <c r="G45" s="114"/>
      <c r="H45" s="20"/>
      <c r="I45" s="20"/>
      <c r="J45" s="20"/>
      <c r="K45" s="20"/>
      <c r="L45" s="38"/>
      <c r="M45" s="20"/>
      <c r="N45" s="20"/>
    </row>
    <row r="46" spans="1:15">
      <c r="A46" s="87"/>
      <c r="B46" s="88"/>
      <c r="C46" s="88"/>
      <c r="D46" s="88"/>
      <c r="E46" s="88"/>
      <c r="F46" s="88"/>
      <c r="G46" s="115"/>
      <c r="H46" s="20"/>
      <c r="I46" s="20"/>
      <c r="J46" s="20"/>
      <c r="K46" s="20"/>
      <c r="L46" s="38"/>
      <c r="M46" s="20"/>
      <c r="N46" s="20"/>
    </row>
    <row r="47" spans="1:15">
      <c r="A47" s="87"/>
      <c r="B47" s="88"/>
      <c r="C47" s="88"/>
      <c r="D47" s="88"/>
      <c r="E47" s="88"/>
      <c r="F47" s="88"/>
      <c r="G47" s="115"/>
      <c r="H47" s="20"/>
      <c r="I47" s="20"/>
      <c r="J47" s="20"/>
      <c r="K47" s="20"/>
      <c r="L47" s="38"/>
      <c r="M47" s="20"/>
      <c r="N47" s="20"/>
    </row>
    <row r="48" spans="1:15">
      <c r="A48" s="87"/>
      <c r="B48" s="88"/>
      <c r="C48" s="88"/>
      <c r="D48" s="88"/>
      <c r="E48" s="88"/>
      <c r="F48" s="88"/>
      <c r="G48" s="115"/>
      <c r="H48" s="20"/>
      <c r="I48" s="20"/>
      <c r="J48" s="20"/>
      <c r="K48" s="20"/>
      <c r="L48" s="38"/>
      <c r="M48" s="20"/>
      <c r="N48" s="20"/>
    </row>
    <row r="49" spans="1:14">
      <c r="A49" s="87"/>
      <c r="B49" s="88"/>
      <c r="C49" s="88"/>
      <c r="D49" s="88"/>
      <c r="E49" s="88"/>
      <c r="F49" s="88"/>
      <c r="G49" s="115"/>
      <c r="H49" s="20"/>
      <c r="I49" s="20"/>
      <c r="J49" s="20"/>
      <c r="K49" s="20"/>
      <c r="L49" s="38"/>
      <c r="M49" s="20"/>
      <c r="N49" s="20"/>
    </row>
    <row r="50" spans="1:14">
      <c r="A50" s="87"/>
      <c r="B50" s="88"/>
      <c r="C50" s="88"/>
      <c r="D50" s="88"/>
      <c r="E50" s="88"/>
      <c r="F50" s="88"/>
      <c r="G50" s="115"/>
      <c r="H50" s="20"/>
      <c r="I50" s="20"/>
      <c r="J50" s="20"/>
      <c r="K50" s="20"/>
      <c r="L50" s="38"/>
      <c r="M50" s="20"/>
      <c r="N50" s="20"/>
    </row>
    <row r="51" spans="1:14">
      <c r="A51" s="87"/>
      <c r="B51" s="88"/>
      <c r="C51" s="88"/>
      <c r="D51" s="88"/>
      <c r="E51" s="88"/>
      <c r="F51" s="88"/>
      <c r="G51" s="115"/>
      <c r="H51" s="20"/>
      <c r="I51" s="20"/>
      <c r="J51" s="20"/>
      <c r="K51" s="20"/>
      <c r="L51" s="38"/>
      <c r="M51" s="20"/>
      <c r="N51" s="20"/>
    </row>
    <row r="52" spans="1:14">
      <c r="A52" s="87"/>
      <c r="B52" s="88"/>
      <c r="C52" s="88"/>
      <c r="D52" s="88"/>
      <c r="E52" s="88"/>
      <c r="F52" s="88"/>
      <c r="G52" s="115"/>
      <c r="H52" s="20"/>
      <c r="I52" s="20"/>
      <c r="J52" s="20"/>
      <c r="K52" s="20"/>
      <c r="L52" s="38"/>
      <c r="M52" s="20"/>
      <c r="N52" s="20"/>
    </row>
    <row r="53" spans="1:14">
      <c r="A53" s="87"/>
      <c r="B53" s="88"/>
      <c r="C53" s="88"/>
      <c r="D53" s="88"/>
      <c r="E53" s="88"/>
      <c r="F53" s="88"/>
      <c r="G53" s="115"/>
      <c r="H53" s="20"/>
      <c r="I53" s="20"/>
      <c r="J53" s="20"/>
      <c r="K53" s="20"/>
      <c r="L53" s="38"/>
      <c r="M53" s="20"/>
      <c r="N53" s="20"/>
    </row>
    <row r="54" spans="1:14">
      <c r="A54" s="87"/>
      <c r="B54" s="88"/>
      <c r="C54" s="88"/>
      <c r="D54" s="88"/>
      <c r="E54" s="88"/>
      <c r="F54" s="88"/>
      <c r="G54" s="115"/>
      <c r="H54" s="20"/>
      <c r="I54" s="20"/>
      <c r="J54" s="20"/>
      <c r="K54" s="20"/>
      <c r="L54" s="38"/>
      <c r="M54" s="20"/>
      <c r="N54" s="20"/>
    </row>
    <row r="55" spans="1:14">
      <c r="A55" s="89"/>
      <c r="B55" s="90"/>
      <c r="C55" s="90"/>
      <c r="D55" s="90"/>
      <c r="E55" s="90"/>
      <c r="F55" s="90"/>
      <c r="G55" s="116"/>
      <c r="H55" s="20"/>
      <c r="I55" s="20"/>
      <c r="J55" s="20"/>
      <c r="K55" s="20"/>
      <c r="L55" s="38"/>
      <c r="M55" s="20"/>
      <c r="N55" s="20"/>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dimension ref="A1:O31"/>
  <sheetViews>
    <sheetView zoomScale="90" workbookViewId="0">
      <selection activeCell="C6" sqref="C6"/>
    </sheetView>
  </sheetViews>
  <sheetFormatPr defaultColWidth="9.140625" defaultRowHeight="12.75"/>
  <cols>
    <col min="1" max="1" width="9.140625" style="2"/>
    <col min="2" max="2" width="11" style="2" customWidth="1"/>
    <col min="3" max="3" width="15.28515625" style="2" customWidth="1"/>
    <col min="4" max="4" width="9.140625" style="35"/>
    <col min="5" max="5" width="10.42578125" style="2" customWidth="1"/>
    <col min="6" max="6" width="13.85546875" style="2" customWidth="1"/>
    <col min="7" max="7" width="16.85546875" style="2" customWidth="1"/>
    <col min="8" max="8" width="10.5703125" style="2" customWidth="1"/>
    <col min="9" max="9" width="9.140625" style="2"/>
    <col min="10" max="10" width="10.85546875" style="2" customWidth="1"/>
    <col min="11" max="11" width="14.85546875" style="2" customWidth="1"/>
    <col min="12" max="12" width="9.140625" style="35"/>
    <col min="13" max="13" width="10.85546875" style="2" customWidth="1"/>
    <col min="14" max="14" width="9.140625" style="2"/>
    <col min="15" max="15" width="17.28515625" style="2" customWidth="1"/>
    <col min="16" max="16384" width="9.140625" style="2"/>
  </cols>
  <sheetData>
    <row r="1" spans="1:15">
      <c r="A1" s="48">
        <f>Background!A4</f>
        <v>0</v>
      </c>
    </row>
    <row r="2" spans="1:15">
      <c r="A2" s="3" t="s">
        <v>96</v>
      </c>
    </row>
    <row r="4" spans="1:15">
      <c r="A4" s="4" t="s">
        <v>97</v>
      </c>
      <c r="I4" s="4"/>
    </row>
    <row r="5" spans="1:15" ht="24.95" customHeight="1">
      <c r="A5" s="5" t="s">
        <v>22</v>
      </c>
      <c r="B5" s="5" t="s">
        <v>77</v>
      </c>
      <c r="C5" s="5" t="s">
        <v>78</v>
      </c>
      <c r="D5" s="36" t="s">
        <v>98</v>
      </c>
      <c r="E5" s="27" t="s">
        <v>80</v>
      </c>
      <c r="F5" s="27" t="s">
        <v>81</v>
      </c>
      <c r="G5" s="44" t="s">
        <v>82</v>
      </c>
      <c r="H5" s="44"/>
      <c r="I5" s="5"/>
      <c r="J5" s="5"/>
      <c r="K5" s="5"/>
      <c r="L5" s="36"/>
    </row>
    <row r="6" spans="1:15">
      <c r="A6" s="2" t="s">
        <v>99</v>
      </c>
      <c r="B6" s="7">
        <f>Populations!B19</f>
        <v>0</v>
      </c>
      <c r="C6" s="21"/>
      <c r="D6" s="35">
        <f>IF(B6=0,0,($C$6/$B$6)*100000)</f>
        <v>0</v>
      </c>
      <c r="E6" s="7">
        <v>18136</v>
      </c>
      <c r="F6" s="2">
        <v>0.52250099999999999</v>
      </c>
      <c r="G6" s="35">
        <f>D6*F6</f>
        <v>0</v>
      </c>
      <c r="H6" s="35"/>
      <c r="J6" s="7"/>
      <c r="K6" s="7"/>
    </row>
    <row r="7" spans="1:15">
      <c r="A7" s="2" t="s">
        <v>100</v>
      </c>
      <c r="B7" s="7">
        <f>Populations!B20</f>
        <v>0</v>
      </c>
      <c r="C7" s="21"/>
      <c r="D7" s="35">
        <f>IF(B7=0,0,($C$7/$B$7)*100000)</f>
        <v>0</v>
      </c>
      <c r="E7" s="7">
        <v>12315</v>
      </c>
      <c r="F7" s="2">
        <v>0.35479699999999997</v>
      </c>
      <c r="G7" s="35">
        <f>D7*F7</f>
        <v>0</v>
      </c>
      <c r="H7" s="35"/>
      <c r="J7" s="7"/>
      <c r="K7" s="7"/>
    </row>
    <row r="8" spans="1:15" ht="13.5" thickBot="1">
      <c r="A8" s="2" t="s">
        <v>101</v>
      </c>
      <c r="B8" s="7">
        <f>Populations!B21</f>
        <v>0</v>
      </c>
      <c r="C8" s="21"/>
      <c r="D8" s="35">
        <f>IF(B8=0,0,($C$8/$B$8)*100000)</f>
        <v>0</v>
      </c>
      <c r="E8" s="7">
        <v>4259</v>
      </c>
      <c r="F8" s="2">
        <v>0.12270200000000001</v>
      </c>
      <c r="G8" s="35">
        <f>D8*F8</f>
        <v>0</v>
      </c>
      <c r="H8" s="35"/>
      <c r="J8" s="7"/>
      <c r="K8" s="7"/>
    </row>
    <row r="9" spans="1:15" ht="13.5" thickBot="1">
      <c r="A9" s="2" t="s">
        <v>102</v>
      </c>
      <c r="B9" s="7">
        <f>SUM(B6:B8)</f>
        <v>0</v>
      </c>
      <c r="C9" s="7">
        <f>SUM(C6:C8)</f>
        <v>0</v>
      </c>
      <c r="E9" s="7">
        <f>SUM(E6:E8)</f>
        <v>34710</v>
      </c>
      <c r="F9" s="2">
        <f>SUM(F6:F8)</f>
        <v>0.99999999999999989</v>
      </c>
      <c r="G9" s="45">
        <f>SUM(G6:G8)</f>
        <v>0</v>
      </c>
      <c r="H9" s="46"/>
    </row>
    <row r="12" spans="1:15">
      <c r="A12" s="4" t="s">
        <v>103</v>
      </c>
      <c r="I12" s="4" t="s">
        <v>104</v>
      </c>
    </row>
    <row r="13" spans="1:15" ht="24.95" customHeight="1">
      <c r="A13" s="5" t="s">
        <v>22</v>
      </c>
      <c r="B13" s="5" t="s">
        <v>77</v>
      </c>
      <c r="C13" s="5" t="s">
        <v>78</v>
      </c>
      <c r="D13" s="36" t="s">
        <v>98</v>
      </c>
      <c r="E13" s="27" t="s">
        <v>80</v>
      </c>
      <c r="F13" s="27" t="s">
        <v>81</v>
      </c>
      <c r="G13" s="44" t="s">
        <v>82</v>
      </c>
      <c r="H13" s="44"/>
      <c r="I13" s="5" t="s">
        <v>22</v>
      </c>
      <c r="J13" s="5" t="s">
        <v>77</v>
      </c>
      <c r="K13" s="5" t="s">
        <v>78</v>
      </c>
      <c r="L13" s="36" t="s">
        <v>98</v>
      </c>
      <c r="M13" s="27" t="s">
        <v>80</v>
      </c>
      <c r="N13" s="27" t="s">
        <v>81</v>
      </c>
      <c r="O13" s="44" t="s">
        <v>82</v>
      </c>
    </row>
    <row r="14" spans="1:15">
      <c r="A14" s="2" t="s">
        <v>99</v>
      </c>
      <c r="B14" s="7">
        <f>Populations!D19</f>
        <v>0</v>
      </c>
      <c r="C14" s="21"/>
      <c r="D14" s="35">
        <f>IF(B14=0,0,($C$14/$B$14)*100000)</f>
        <v>0</v>
      </c>
      <c r="E14" s="7">
        <v>18136</v>
      </c>
      <c r="F14" s="2">
        <v>0.52250099999999999</v>
      </c>
      <c r="G14" s="35">
        <f>D14*F14</f>
        <v>0</v>
      </c>
      <c r="H14" s="35"/>
      <c r="I14" s="2" t="s">
        <v>99</v>
      </c>
      <c r="J14" s="7">
        <f>Populations!F19</f>
        <v>0</v>
      </c>
      <c r="K14" s="21"/>
      <c r="L14" s="35">
        <f>IF(J14=0,0,($K$14/$J$14)*100000)</f>
        <v>0</v>
      </c>
      <c r="M14" s="7">
        <v>18136</v>
      </c>
      <c r="N14" s="2">
        <v>0.52250099999999999</v>
      </c>
      <c r="O14" s="35">
        <f>L14*N14</f>
        <v>0</v>
      </c>
    </row>
    <row r="15" spans="1:15">
      <c r="A15" s="2" t="s">
        <v>100</v>
      </c>
      <c r="B15" s="7">
        <f>Populations!D20</f>
        <v>0</v>
      </c>
      <c r="C15" s="21"/>
      <c r="D15" s="35">
        <f>IF(B15=0,0,($C$15/$B$15)*100000)</f>
        <v>0</v>
      </c>
      <c r="E15" s="7">
        <v>12315</v>
      </c>
      <c r="F15" s="2">
        <v>0.35479699999999997</v>
      </c>
      <c r="G15" s="35">
        <f>D15*F15</f>
        <v>0</v>
      </c>
      <c r="H15" s="35"/>
      <c r="I15" s="2" t="s">
        <v>100</v>
      </c>
      <c r="J15" s="7">
        <f>Populations!F20</f>
        <v>0</v>
      </c>
      <c r="K15" s="21"/>
      <c r="L15" s="35">
        <f>IF(J15=0,0,($K$15/$J$15)*100000)</f>
        <v>0</v>
      </c>
      <c r="M15" s="7">
        <v>12315</v>
      </c>
      <c r="N15" s="2">
        <v>0.35479699999999997</v>
      </c>
      <c r="O15" s="35">
        <f>L15*N15</f>
        <v>0</v>
      </c>
    </row>
    <row r="16" spans="1:15" ht="13.5" thickBot="1">
      <c r="A16" s="2" t="s">
        <v>101</v>
      </c>
      <c r="B16" s="7">
        <f>Populations!D21</f>
        <v>0</v>
      </c>
      <c r="C16" s="21"/>
      <c r="D16" s="35">
        <f>IF(B16=0,0,($C$16/$B$16)*100000)</f>
        <v>0</v>
      </c>
      <c r="E16" s="7">
        <v>4259</v>
      </c>
      <c r="F16" s="2">
        <v>0.12270200000000001</v>
      </c>
      <c r="G16" s="35">
        <f>D16*F16</f>
        <v>0</v>
      </c>
      <c r="H16" s="35"/>
      <c r="I16" s="2" t="s">
        <v>101</v>
      </c>
      <c r="J16" s="7">
        <f>Populations!F21</f>
        <v>0</v>
      </c>
      <c r="K16" s="21"/>
      <c r="L16" s="35">
        <f>IF(J16=0,0,($K$16/$J$16)*100000)</f>
        <v>0</v>
      </c>
      <c r="M16" s="7">
        <v>4259</v>
      </c>
      <c r="N16" s="2">
        <v>0.12270200000000001</v>
      </c>
      <c r="O16" s="35">
        <f>L16*N16</f>
        <v>0</v>
      </c>
    </row>
    <row r="17" spans="1:15" ht="13.5" thickBot="1">
      <c r="A17" s="2" t="s">
        <v>102</v>
      </c>
      <c r="B17" s="7">
        <f>SUM(B14:B16)</f>
        <v>0</v>
      </c>
      <c r="C17" s="7">
        <f>SUM(C14:C16)</f>
        <v>0</v>
      </c>
      <c r="E17" s="7">
        <f>SUM(E14:E16)</f>
        <v>34710</v>
      </c>
      <c r="F17" s="2">
        <f>SUM(F14:F16)</f>
        <v>0.99999999999999989</v>
      </c>
      <c r="G17" s="45">
        <f>SUM(G14:G16)</f>
        <v>0</v>
      </c>
      <c r="H17" s="46"/>
      <c r="I17" s="2" t="s">
        <v>102</v>
      </c>
      <c r="J17" s="7">
        <f>SUM(J14:J16)</f>
        <v>0</v>
      </c>
      <c r="K17" s="7">
        <f>SUM(K14:K16)</f>
        <v>0</v>
      </c>
      <c r="M17" s="7">
        <f>SUM(M14:M16)</f>
        <v>34710</v>
      </c>
      <c r="N17" s="2">
        <f>SUM(N14:N16)</f>
        <v>0.99999999999999989</v>
      </c>
      <c r="O17" s="45">
        <f>SUM(O14:O16)</f>
        <v>0</v>
      </c>
    </row>
    <row r="20" spans="1:15">
      <c r="A20" s="113" t="s">
        <v>47</v>
      </c>
      <c r="B20" s="113"/>
      <c r="C20" s="113"/>
      <c r="D20" s="113"/>
      <c r="E20" s="113"/>
      <c r="F20" s="113"/>
    </row>
    <row r="21" spans="1:15">
      <c r="A21" s="85"/>
      <c r="B21" s="86"/>
      <c r="C21" s="86"/>
      <c r="D21" s="86"/>
      <c r="E21" s="86"/>
      <c r="F21" s="86"/>
      <c r="G21" s="114"/>
      <c r="H21" s="80"/>
    </row>
    <row r="22" spans="1:15">
      <c r="A22" s="87"/>
      <c r="B22" s="88"/>
      <c r="C22" s="88"/>
      <c r="D22" s="88"/>
      <c r="E22" s="88"/>
      <c r="F22" s="88"/>
      <c r="G22" s="115"/>
      <c r="H22" s="80"/>
    </row>
    <row r="23" spans="1:15">
      <c r="A23" s="87"/>
      <c r="B23" s="88"/>
      <c r="C23" s="88"/>
      <c r="D23" s="88"/>
      <c r="E23" s="88"/>
      <c r="F23" s="88"/>
      <c r="G23" s="115"/>
      <c r="H23" s="80"/>
    </row>
    <row r="24" spans="1:15">
      <c r="A24" s="87"/>
      <c r="B24" s="88"/>
      <c r="C24" s="88"/>
      <c r="D24" s="88"/>
      <c r="E24" s="88"/>
      <c r="F24" s="88"/>
      <c r="G24" s="115"/>
      <c r="H24" s="80"/>
    </row>
    <row r="25" spans="1:15">
      <c r="A25" s="87"/>
      <c r="B25" s="88"/>
      <c r="C25" s="88"/>
      <c r="D25" s="88"/>
      <c r="E25" s="88"/>
      <c r="F25" s="88"/>
      <c r="G25" s="115"/>
      <c r="H25" s="80"/>
    </row>
    <row r="26" spans="1:15">
      <c r="A26" s="87"/>
      <c r="B26" s="88"/>
      <c r="C26" s="88"/>
      <c r="D26" s="88"/>
      <c r="E26" s="88"/>
      <c r="F26" s="88"/>
      <c r="G26" s="115"/>
      <c r="H26" s="80"/>
    </row>
    <row r="27" spans="1:15">
      <c r="A27" s="87"/>
      <c r="B27" s="88"/>
      <c r="C27" s="88"/>
      <c r="D27" s="88"/>
      <c r="E27" s="88"/>
      <c r="F27" s="88"/>
      <c r="G27" s="115"/>
      <c r="H27" s="80"/>
    </row>
    <row r="28" spans="1:15">
      <c r="A28" s="87"/>
      <c r="B28" s="88"/>
      <c r="C28" s="88"/>
      <c r="D28" s="88"/>
      <c r="E28" s="88"/>
      <c r="F28" s="88"/>
      <c r="G28" s="115"/>
      <c r="H28" s="80"/>
    </row>
    <row r="29" spans="1:15">
      <c r="A29" s="87"/>
      <c r="B29" s="88"/>
      <c r="C29" s="88"/>
      <c r="D29" s="88"/>
      <c r="E29" s="88"/>
      <c r="F29" s="88"/>
      <c r="G29" s="115"/>
      <c r="H29" s="80"/>
    </row>
    <row r="30" spans="1:15">
      <c r="A30" s="87"/>
      <c r="B30" s="88"/>
      <c r="C30" s="88"/>
      <c r="D30" s="88"/>
      <c r="E30" s="88"/>
      <c r="F30" s="88"/>
      <c r="G30" s="115"/>
      <c r="H30" s="80"/>
    </row>
    <row r="31" spans="1:15">
      <c r="A31" s="89"/>
      <c r="B31" s="90"/>
      <c r="C31" s="90"/>
      <c r="D31" s="90"/>
      <c r="E31" s="90"/>
      <c r="F31" s="90"/>
      <c r="G31" s="116"/>
      <c r="H31" s="80"/>
    </row>
  </sheetData>
  <sheetProtection sheet="1" objects="1" scenarios="1"/>
  <mergeCells count="2">
    <mergeCell ref="A20:F20"/>
    <mergeCell ref="A21:G31"/>
  </mergeCells>
  <phoneticPr fontId="0"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5"/>
    <col min="5" max="5" width="10.7109375" style="2" customWidth="1"/>
    <col min="6" max="6" width="9.140625" style="2"/>
    <col min="7" max="7" width="9.140625" style="35"/>
    <col min="8" max="8" width="9.140625" style="2"/>
    <col min="9" max="9" width="12.140625" style="2" customWidth="1"/>
    <col min="10" max="10" width="10.7109375" style="2" customWidth="1"/>
    <col min="11" max="11" width="14.85546875" style="2" customWidth="1"/>
    <col min="12" max="12" width="9.140625" style="35"/>
    <col min="13" max="13" width="10.5703125" style="2" customWidth="1"/>
    <col min="14" max="14" width="9.140625" style="2"/>
    <col min="15" max="15" width="9.140625" style="35"/>
    <col min="16" max="16384" width="9.140625" style="2"/>
  </cols>
  <sheetData>
    <row r="1" spans="1:12">
      <c r="A1" s="48">
        <f>Background!A4</f>
        <v>0</v>
      </c>
    </row>
    <row r="2" spans="1:12">
      <c r="A2" s="3" t="s">
        <v>105</v>
      </c>
    </row>
    <row r="4" spans="1:12">
      <c r="A4" s="4" t="s">
        <v>106</v>
      </c>
      <c r="I4" s="4"/>
    </row>
    <row r="5" spans="1:12" ht="24.95" customHeight="1">
      <c r="A5" s="5" t="s">
        <v>22</v>
      </c>
      <c r="B5" s="5" t="s">
        <v>77</v>
      </c>
      <c r="C5" s="5" t="s">
        <v>78</v>
      </c>
      <c r="D5" s="36" t="s">
        <v>79</v>
      </c>
      <c r="E5" s="5" t="s">
        <v>80</v>
      </c>
      <c r="F5" s="5" t="s">
        <v>81</v>
      </c>
      <c r="G5" s="36" t="s">
        <v>82</v>
      </c>
      <c r="I5" s="5"/>
      <c r="J5" s="5"/>
      <c r="K5" s="5"/>
      <c r="L5" s="36"/>
    </row>
    <row r="6" spans="1:12">
      <c r="A6" s="2" t="s">
        <v>26</v>
      </c>
      <c r="B6" s="7">
        <f>Populations!B9</f>
        <v>0</v>
      </c>
      <c r="C6" s="21"/>
      <c r="D6" s="35">
        <f>IF(B6=0,0,($C$6/$B$6)*100000)</f>
        <v>0</v>
      </c>
      <c r="E6" s="7">
        <v>3795</v>
      </c>
      <c r="F6" s="2">
        <v>1.3818E-2</v>
      </c>
      <c r="G6" s="35">
        <f t="shared" ref="G6:G18" si="0">D6*F6</f>
        <v>0</v>
      </c>
      <c r="J6" s="7"/>
      <c r="K6" s="7"/>
    </row>
    <row r="7" spans="1:12">
      <c r="A7" s="8" t="s">
        <v>27</v>
      </c>
      <c r="B7" s="7">
        <f>Populations!B10</f>
        <v>0</v>
      </c>
      <c r="C7" s="21"/>
      <c r="D7" s="35">
        <f>IF(B7=0,0,($C$7/$B$7)*100000)</f>
        <v>0</v>
      </c>
      <c r="E7" s="7">
        <v>15192</v>
      </c>
      <c r="F7" s="2">
        <v>5.5316999999999998E-2</v>
      </c>
      <c r="G7" s="35">
        <f t="shared" si="0"/>
        <v>0</v>
      </c>
      <c r="I7" s="8"/>
      <c r="J7" s="7"/>
      <c r="K7" s="7"/>
    </row>
    <row r="8" spans="1:12">
      <c r="A8" s="2" t="s">
        <v>28</v>
      </c>
      <c r="B8" s="7">
        <f>Populations!B11</f>
        <v>0</v>
      </c>
      <c r="C8" s="21"/>
      <c r="D8" s="35">
        <f>IF(B8=0,0,($C$8/$B$8)*100000)</f>
        <v>0</v>
      </c>
      <c r="E8" s="7">
        <v>19920</v>
      </c>
      <c r="F8" s="2">
        <v>7.2533E-2</v>
      </c>
      <c r="G8" s="35">
        <f t="shared" si="0"/>
        <v>0</v>
      </c>
      <c r="J8" s="7"/>
      <c r="K8" s="7"/>
    </row>
    <row r="9" spans="1:12">
      <c r="A9" s="2" t="s">
        <v>29</v>
      </c>
      <c r="B9" s="7">
        <f>Populations!B12</f>
        <v>0</v>
      </c>
      <c r="C9" s="21"/>
      <c r="D9" s="35">
        <f>IF(B9=0,0,($C$9/$B$9)*100000)</f>
        <v>0</v>
      </c>
      <c r="E9" s="7">
        <v>20057</v>
      </c>
      <c r="F9" s="2">
        <v>7.3032E-2</v>
      </c>
      <c r="G9" s="35">
        <f t="shared" si="0"/>
        <v>0</v>
      </c>
      <c r="J9" s="7"/>
      <c r="K9" s="7"/>
    </row>
    <row r="10" spans="1:12">
      <c r="A10" s="2" t="s">
        <v>30</v>
      </c>
      <c r="B10" s="7">
        <f>Populations!B13</f>
        <v>0</v>
      </c>
      <c r="C10" s="21"/>
      <c r="D10" s="35">
        <f>IF(B10=0,0,($C$10/$B$10)*100000)</f>
        <v>0</v>
      </c>
      <c r="E10" s="7">
        <v>19820</v>
      </c>
      <c r="F10" s="2">
        <v>7.2168999999999997E-2</v>
      </c>
      <c r="G10" s="35">
        <f t="shared" si="0"/>
        <v>0</v>
      </c>
      <c r="J10" s="7"/>
      <c r="K10" s="7"/>
    </row>
    <row r="11" spans="1:12">
      <c r="A11" s="2" t="s">
        <v>31</v>
      </c>
      <c r="B11" s="7">
        <f>Populations!B14</f>
        <v>0</v>
      </c>
      <c r="C11" s="21"/>
      <c r="D11" s="35">
        <f>IF(B11=0,0,($C$11/$B$11)*100000)</f>
        <v>0</v>
      </c>
      <c r="E11" s="7">
        <v>18257</v>
      </c>
      <c r="F11" s="2">
        <v>6.6477999999999995E-2</v>
      </c>
      <c r="G11" s="35">
        <f t="shared" si="0"/>
        <v>0</v>
      </c>
      <c r="J11" s="7"/>
      <c r="K11" s="7"/>
    </row>
    <row r="12" spans="1:12">
      <c r="A12" s="2" t="s">
        <v>32</v>
      </c>
      <c r="B12" s="7">
        <f>Populations!B15</f>
        <v>0</v>
      </c>
      <c r="C12" s="21"/>
      <c r="D12" s="35">
        <f>IF(B12=0,0,($C$12/$B$12)*100000)</f>
        <v>0</v>
      </c>
      <c r="E12" s="7">
        <v>37233</v>
      </c>
      <c r="F12" s="2">
        <v>0.135573</v>
      </c>
      <c r="G12" s="35">
        <f t="shared" si="0"/>
        <v>0</v>
      </c>
      <c r="J12" s="7"/>
      <c r="K12" s="7"/>
    </row>
    <row r="13" spans="1:12">
      <c r="A13" s="2" t="s">
        <v>33</v>
      </c>
      <c r="B13" s="7">
        <f>Populations!B16</f>
        <v>0</v>
      </c>
      <c r="C13" s="21"/>
      <c r="D13" s="35">
        <f>IF(B13=0,0,($C$13/$B$13)*100000)</f>
        <v>0</v>
      </c>
      <c r="E13" s="7">
        <v>44659</v>
      </c>
      <c r="F13" s="2">
        <v>0.16261300000000001</v>
      </c>
      <c r="G13" s="35">
        <f t="shared" si="0"/>
        <v>0</v>
      </c>
      <c r="J13" s="7"/>
      <c r="K13" s="7"/>
    </row>
    <row r="14" spans="1:12">
      <c r="A14" s="2" t="s">
        <v>34</v>
      </c>
      <c r="B14" s="7">
        <f>Populations!B17</f>
        <v>0</v>
      </c>
      <c r="C14" s="21"/>
      <c r="D14" s="35">
        <f>IF(B14=0,0,($C$14/$B$14)*100000)</f>
        <v>0</v>
      </c>
      <c r="E14" s="7">
        <v>37030</v>
      </c>
      <c r="F14" s="2">
        <v>0.13483400000000001</v>
      </c>
      <c r="G14" s="35">
        <f t="shared" si="0"/>
        <v>0</v>
      </c>
      <c r="J14" s="7"/>
      <c r="K14" s="7"/>
    </row>
    <row r="15" spans="1:12">
      <c r="A15" s="2" t="s">
        <v>35</v>
      </c>
      <c r="B15" s="7">
        <f>Populations!B18</f>
        <v>0</v>
      </c>
      <c r="C15" s="21"/>
      <c r="D15" s="35">
        <f>IF(B15=0,0,($C$15/$B$15)*100000)</f>
        <v>0</v>
      </c>
      <c r="E15" s="7">
        <v>23961</v>
      </c>
      <c r="F15" s="2">
        <v>8.7247000000000005E-2</v>
      </c>
      <c r="G15" s="35">
        <f t="shared" si="0"/>
        <v>0</v>
      </c>
      <c r="J15" s="7"/>
      <c r="K15" s="7"/>
    </row>
    <row r="16" spans="1:12">
      <c r="A16" s="2" t="s">
        <v>36</v>
      </c>
      <c r="B16" s="7">
        <f>Populations!B19</f>
        <v>0</v>
      </c>
      <c r="C16" s="21"/>
      <c r="D16" s="35">
        <f>IF(B16=0,0,($C$16/$B$16)*100000)</f>
        <v>0</v>
      </c>
      <c r="E16" s="7">
        <v>18136</v>
      </c>
      <c r="F16" s="2">
        <v>6.6036999999999998E-2</v>
      </c>
      <c r="G16" s="35">
        <f t="shared" si="0"/>
        <v>0</v>
      </c>
      <c r="J16" s="7"/>
      <c r="K16" s="7"/>
    </row>
    <row r="17" spans="1:15">
      <c r="A17" s="2" t="s">
        <v>37</v>
      </c>
      <c r="B17" s="7">
        <f>Populations!B20</f>
        <v>0</v>
      </c>
      <c r="C17" s="21"/>
      <c r="D17" s="35">
        <f>IF(B17=0,0,($C$17/$B$17)*100000)</f>
        <v>0</v>
      </c>
      <c r="E17" s="7">
        <v>12315</v>
      </c>
      <c r="F17" s="2">
        <v>4.4840999999999999E-2</v>
      </c>
      <c r="G17" s="35">
        <f t="shared" si="0"/>
        <v>0</v>
      </c>
      <c r="J17" s="7"/>
      <c r="K17" s="7"/>
    </row>
    <row r="18" spans="1:15" ht="13.5" thickBot="1">
      <c r="A18" s="2" t="s">
        <v>38</v>
      </c>
      <c r="B18" s="7">
        <f>Populations!B21</f>
        <v>0</v>
      </c>
      <c r="C18" s="21"/>
      <c r="D18" s="35">
        <f>IF(B18=0,0,($C$18/$B$18)*100000)</f>
        <v>0</v>
      </c>
      <c r="E18" s="7">
        <v>4259</v>
      </c>
      <c r="F18" s="2">
        <v>1.5507999999999999E-2</v>
      </c>
      <c r="G18" s="35">
        <f t="shared" si="0"/>
        <v>0</v>
      </c>
      <c r="J18" s="7"/>
      <c r="K18" s="7"/>
    </row>
    <row r="19" spans="1:15" ht="13.5" thickBot="1">
      <c r="A19" s="2" t="s">
        <v>39</v>
      </c>
      <c r="B19" s="7">
        <f>SUM(B6:B18)</f>
        <v>0</v>
      </c>
      <c r="C19" s="7">
        <f>SUM(C6:C18)</f>
        <v>0</v>
      </c>
      <c r="E19" s="7">
        <f>SUM(E6:E18)</f>
        <v>274634</v>
      </c>
      <c r="F19" s="2">
        <f>SUM(F6:F18)</f>
        <v>0.99999999999999989</v>
      </c>
      <c r="G19" s="45">
        <f>SUM(G6:G18)</f>
        <v>0</v>
      </c>
    </row>
    <row r="22" spans="1:15">
      <c r="A22" s="2" t="s">
        <v>83</v>
      </c>
    </row>
    <row r="25" spans="1:15">
      <c r="A25" s="4" t="s">
        <v>107</v>
      </c>
      <c r="I25" s="4" t="s">
        <v>108</v>
      </c>
    </row>
    <row r="26" spans="1:15" ht="24.95" customHeight="1">
      <c r="A26" s="5" t="s">
        <v>22</v>
      </c>
      <c r="B26" s="5" t="s">
        <v>77</v>
      </c>
      <c r="C26" s="5" t="s">
        <v>78</v>
      </c>
      <c r="D26" s="36" t="s">
        <v>79</v>
      </c>
      <c r="E26" s="5" t="s">
        <v>80</v>
      </c>
      <c r="F26" s="5" t="s">
        <v>81</v>
      </c>
      <c r="G26" s="36" t="s">
        <v>82</v>
      </c>
      <c r="I26" s="5" t="s">
        <v>22</v>
      </c>
      <c r="J26" s="5" t="s">
        <v>77</v>
      </c>
      <c r="K26" s="5" t="s">
        <v>78</v>
      </c>
      <c r="L26" s="36" t="s">
        <v>79</v>
      </c>
      <c r="M26" s="5" t="s">
        <v>80</v>
      </c>
      <c r="N26" s="5" t="s">
        <v>81</v>
      </c>
      <c r="O26" s="36" t="s">
        <v>82</v>
      </c>
    </row>
    <row r="27" spans="1:15">
      <c r="A27" s="2" t="s">
        <v>26</v>
      </c>
      <c r="B27" s="7">
        <f>Populations!D9</f>
        <v>0</v>
      </c>
      <c r="C27" s="21"/>
      <c r="D27" s="35">
        <f>IF(B27=0,0,($C$27/$B$27)*100000)</f>
        <v>0</v>
      </c>
      <c r="E27" s="7">
        <v>3795</v>
      </c>
      <c r="F27" s="2">
        <v>1.3818E-2</v>
      </c>
      <c r="G27" s="35">
        <f t="shared" ref="G27:G39" si="1">D27*F27</f>
        <v>0</v>
      </c>
      <c r="I27" s="2" t="s">
        <v>26</v>
      </c>
      <c r="J27" s="7">
        <f>Populations!F9</f>
        <v>0</v>
      </c>
      <c r="K27" s="21"/>
      <c r="L27" s="35">
        <f>IF(J27=0,0,($K$27/$J$27)*100000)</f>
        <v>0</v>
      </c>
      <c r="M27" s="7">
        <v>3795</v>
      </c>
      <c r="N27" s="2">
        <v>1.3818E-2</v>
      </c>
      <c r="O27" s="35">
        <f t="shared" ref="O27:O39" si="2">L27*N27</f>
        <v>0</v>
      </c>
    </row>
    <row r="28" spans="1:15">
      <c r="A28" s="2" t="s">
        <v>27</v>
      </c>
      <c r="B28" s="7">
        <f>Populations!D10</f>
        <v>0</v>
      </c>
      <c r="C28" s="21"/>
      <c r="D28" s="35">
        <f>IF(B28=0,0,($C$28/$B$28)*100000)</f>
        <v>0</v>
      </c>
      <c r="E28" s="7">
        <v>15192</v>
      </c>
      <c r="F28" s="2">
        <v>5.5316999999999998E-2</v>
      </c>
      <c r="G28" s="35">
        <f t="shared" si="1"/>
        <v>0</v>
      </c>
      <c r="I28" s="2" t="s">
        <v>27</v>
      </c>
      <c r="J28" s="7">
        <f>Populations!F10</f>
        <v>0</v>
      </c>
      <c r="K28" s="21"/>
      <c r="L28" s="35">
        <f>IF(J28=0,0,($K$28/$J$28)*100000)</f>
        <v>0</v>
      </c>
      <c r="M28" s="7">
        <v>15192</v>
      </c>
      <c r="N28" s="2">
        <v>5.5316999999999998E-2</v>
      </c>
      <c r="O28" s="35">
        <f t="shared" si="2"/>
        <v>0</v>
      </c>
    </row>
    <row r="29" spans="1:15">
      <c r="A29" s="2" t="s">
        <v>28</v>
      </c>
      <c r="B29" s="7">
        <f>Populations!D11</f>
        <v>0</v>
      </c>
      <c r="C29" s="21"/>
      <c r="D29" s="35">
        <f>IF(B29=0,0,($C$29/$B$29)*100000)</f>
        <v>0</v>
      </c>
      <c r="E29" s="7">
        <v>19920</v>
      </c>
      <c r="F29" s="2">
        <v>7.2533E-2</v>
      </c>
      <c r="G29" s="35">
        <f t="shared" si="1"/>
        <v>0</v>
      </c>
      <c r="I29" s="2" t="s">
        <v>28</v>
      </c>
      <c r="J29" s="7">
        <f>Populations!F11</f>
        <v>0</v>
      </c>
      <c r="K29" s="21"/>
      <c r="L29" s="35">
        <f>IF(J29=0,0,($K$29/$J$29)*100000)</f>
        <v>0</v>
      </c>
      <c r="M29" s="7">
        <v>19920</v>
      </c>
      <c r="N29" s="2">
        <v>7.2533E-2</v>
      </c>
      <c r="O29" s="35">
        <f t="shared" si="2"/>
        <v>0</v>
      </c>
    </row>
    <row r="30" spans="1:15">
      <c r="A30" s="8" t="s">
        <v>29</v>
      </c>
      <c r="B30" s="7">
        <f>Populations!D12</f>
        <v>0</v>
      </c>
      <c r="C30" s="21"/>
      <c r="D30" s="35">
        <f>IF(B30=0,0,($C$30/$B$30)*100000)</f>
        <v>0</v>
      </c>
      <c r="E30" s="7">
        <v>20057</v>
      </c>
      <c r="F30" s="2">
        <v>7.3032E-2</v>
      </c>
      <c r="G30" s="35">
        <f t="shared" si="1"/>
        <v>0</v>
      </c>
      <c r="I30" s="8" t="s">
        <v>29</v>
      </c>
      <c r="J30" s="7">
        <f>Populations!F12</f>
        <v>0</v>
      </c>
      <c r="K30" s="21"/>
      <c r="L30" s="35">
        <f>IF(J30=0,0,($K$30/$J$30)*100000)</f>
        <v>0</v>
      </c>
      <c r="M30" s="7">
        <v>20057</v>
      </c>
      <c r="N30" s="2">
        <v>7.3032E-2</v>
      </c>
      <c r="O30" s="35">
        <f t="shared" si="2"/>
        <v>0</v>
      </c>
    </row>
    <row r="31" spans="1:15">
      <c r="A31" s="2" t="s">
        <v>30</v>
      </c>
      <c r="B31" s="7">
        <f>Populations!D13</f>
        <v>0</v>
      </c>
      <c r="C31" s="21"/>
      <c r="D31" s="35">
        <f>IF(B31=0,0,($C$31/$B$31)*100000)</f>
        <v>0</v>
      </c>
      <c r="E31" s="7">
        <v>19820</v>
      </c>
      <c r="F31" s="2">
        <v>7.2168999999999997E-2</v>
      </c>
      <c r="G31" s="35">
        <f t="shared" si="1"/>
        <v>0</v>
      </c>
      <c r="I31" s="2" t="s">
        <v>30</v>
      </c>
      <c r="J31" s="7">
        <f>Populations!F13</f>
        <v>0</v>
      </c>
      <c r="K31" s="21"/>
      <c r="L31" s="35">
        <f>IF(J31=0,0,($K$31/$J$31)*100000)</f>
        <v>0</v>
      </c>
      <c r="M31" s="7">
        <v>19820</v>
      </c>
      <c r="N31" s="2">
        <v>7.2168999999999997E-2</v>
      </c>
      <c r="O31" s="35">
        <f t="shared" si="2"/>
        <v>0</v>
      </c>
    </row>
    <row r="32" spans="1:15">
      <c r="A32" s="2" t="s">
        <v>31</v>
      </c>
      <c r="B32" s="7">
        <f>Populations!D14</f>
        <v>0</v>
      </c>
      <c r="C32" s="21"/>
      <c r="D32" s="35">
        <f>IF(B32=0,0,($C$32/$B$32)*100000)</f>
        <v>0</v>
      </c>
      <c r="E32" s="7">
        <v>18257</v>
      </c>
      <c r="F32" s="2">
        <v>6.6477999999999995E-2</v>
      </c>
      <c r="G32" s="35">
        <f t="shared" si="1"/>
        <v>0</v>
      </c>
      <c r="I32" s="2" t="s">
        <v>31</v>
      </c>
      <c r="J32" s="7">
        <f>Populations!F14</f>
        <v>0</v>
      </c>
      <c r="K32" s="21"/>
      <c r="L32" s="35">
        <f>IF(J32=0,0,($K$32/$J$32)*100000)</f>
        <v>0</v>
      </c>
      <c r="M32" s="7">
        <v>18257</v>
      </c>
      <c r="N32" s="2">
        <v>6.6477999999999995E-2</v>
      </c>
      <c r="O32" s="35">
        <f t="shared" si="2"/>
        <v>0</v>
      </c>
    </row>
    <row r="33" spans="1:15">
      <c r="A33" s="2" t="s">
        <v>32</v>
      </c>
      <c r="B33" s="7">
        <f>Populations!D15</f>
        <v>0</v>
      </c>
      <c r="C33" s="21"/>
      <c r="D33" s="35">
        <f>IF(B33=0,0,($C$33/$B$33)*100000)</f>
        <v>0</v>
      </c>
      <c r="E33" s="7">
        <v>37233</v>
      </c>
      <c r="F33" s="2">
        <v>0.135573</v>
      </c>
      <c r="G33" s="35">
        <f t="shared" si="1"/>
        <v>0</v>
      </c>
      <c r="I33" s="2" t="s">
        <v>32</v>
      </c>
      <c r="J33" s="7">
        <f>Populations!F15</f>
        <v>0</v>
      </c>
      <c r="K33" s="21"/>
      <c r="L33" s="35">
        <f>IF(J33=0,0,($K$33/$J$33)*100000)</f>
        <v>0</v>
      </c>
      <c r="M33" s="7">
        <v>37233</v>
      </c>
      <c r="N33" s="2">
        <v>0.135573</v>
      </c>
      <c r="O33" s="35">
        <f t="shared" si="2"/>
        <v>0</v>
      </c>
    </row>
    <row r="34" spans="1:15">
      <c r="A34" s="2" t="s">
        <v>33</v>
      </c>
      <c r="B34" s="7">
        <f>Populations!D16</f>
        <v>0</v>
      </c>
      <c r="C34" s="21"/>
      <c r="D34" s="35">
        <f>IF(B34=0,0,($C$34/$B$34)*100000)</f>
        <v>0</v>
      </c>
      <c r="E34" s="7">
        <v>44659</v>
      </c>
      <c r="F34" s="2">
        <v>0.16261300000000001</v>
      </c>
      <c r="G34" s="35">
        <f t="shared" si="1"/>
        <v>0</v>
      </c>
      <c r="I34" s="2" t="s">
        <v>33</v>
      </c>
      <c r="J34" s="7">
        <f>Populations!F16</f>
        <v>0</v>
      </c>
      <c r="K34" s="21"/>
      <c r="L34" s="35">
        <f>IF(J34=0,0,($K$34/$J$34)*100000)</f>
        <v>0</v>
      </c>
      <c r="M34" s="7">
        <v>44659</v>
      </c>
      <c r="N34" s="2">
        <v>0.16261300000000001</v>
      </c>
      <c r="O34" s="35">
        <f t="shared" si="2"/>
        <v>0</v>
      </c>
    </row>
    <row r="35" spans="1:15">
      <c r="A35" s="2" t="s">
        <v>34</v>
      </c>
      <c r="B35" s="7">
        <f>Populations!D17</f>
        <v>0</v>
      </c>
      <c r="C35" s="21"/>
      <c r="D35" s="35">
        <f>IF(B35=0,0,($C$35/$B$35)*100000)</f>
        <v>0</v>
      </c>
      <c r="E35" s="7">
        <v>37030</v>
      </c>
      <c r="F35" s="2">
        <v>0.13483400000000001</v>
      </c>
      <c r="G35" s="35">
        <f t="shared" si="1"/>
        <v>0</v>
      </c>
      <c r="I35" s="2" t="s">
        <v>34</v>
      </c>
      <c r="J35" s="7">
        <f>Populations!F17</f>
        <v>0</v>
      </c>
      <c r="K35" s="21"/>
      <c r="L35" s="35">
        <f>IF(J35=0,0,($K$35/$J$35)*100000)</f>
        <v>0</v>
      </c>
      <c r="M35" s="7">
        <v>37030</v>
      </c>
      <c r="N35" s="2">
        <v>0.13483400000000001</v>
      </c>
      <c r="O35" s="35">
        <f t="shared" si="2"/>
        <v>0</v>
      </c>
    </row>
    <row r="36" spans="1:15">
      <c r="A36" s="2" t="s">
        <v>35</v>
      </c>
      <c r="B36" s="7">
        <f>Populations!D18</f>
        <v>0</v>
      </c>
      <c r="C36" s="21"/>
      <c r="D36" s="35">
        <f>IF(B36=0,0,($C$36/$B$36)*100000)</f>
        <v>0</v>
      </c>
      <c r="E36" s="7">
        <v>23961</v>
      </c>
      <c r="F36" s="2">
        <v>8.7247000000000005E-2</v>
      </c>
      <c r="G36" s="35">
        <f t="shared" si="1"/>
        <v>0</v>
      </c>
      <c r="I36" s="2" t="s">
        <v>35</v>
      </c>
      <c r="J36" s="7">
        <f>Populations!F18</f>
        <v>0</v>
      </c>
      <c r="K36" s="21"/>
      <c r="L36" s="35">
        <f>IF(J36=0,0,($K$36/$J$36)*100000)</f>
        <v>0</v>
      </c>
      <c r="M36" s="7">
        <v>23961</v>
      </c>
      <c r="N36" s="2">
        <v>8.7247000000000005E-2</v>
      </c>
      <c r="O36" s="35">
        <f t="shared" si="2"/>
        <v>0</v>
      </c>
    </row>
    <row r="37" spans="1:15">
      <c r="A37" s="2" t="s">
        <v>36</v>
      </c>
      <c r="B37" s="7">
        <f>Populations!D19</f>
        <v>0</v>
      </c>
      <c r="C37" s="21"/>
      <c r="D37" s="35">
        <f>IF(B37=0,0,($C$37/$B$37)*100000)</f>
        <v>0</v>
      </c>
      <c r="E37" s="7">
        <v>18136</v>
      </c>
      <c r="F37" s="2">
        <v>6.6036999999999998E-2</v>
      </c>
      <c r="G37" s="35">
        <f t="shared" si="1"/>
        <v>0</v>
      </c>
      <c r="I37" s="2" t="s">
        <v>36</v>
      </c>
      <c r="J37" s="7">
        <f>Populations!F19</f>
        <v>0</v>
      </c>
      <c r="K37" s="21"/>
      <c r="L37" s="35">
        <f>IF(J37=0,0,($K$37/$J$37)*100000)</f>
        <v>0</v>
      </c>
      <c r="M37" s="7">
        <v>18136</v>
      </c>
      <c r="N37" s="2">
        <v>6.6036999999999998E-2</v>
      </c>
      <c r="O37" s="35">
        <f t="shared" si="2"/>
        <v>0</v>
      </c>
    </row>
    <row r="38" spans="1:15">
      <c r="A38" s="2" t="s">
        <v>37</v>
      </c>
      <c r="B38" s="7">
        <f>Populations!D20</f>
        <v>0</v>
      </c>
      <c r="C38" s="21"/>
      <c r="D38" s="35">
        <f>IF(B38=0,0,($C$38/$B$38)*100000)</f>
        <v>0</v>
      </c>
      <c r="E38" s="7">
        <v>12315</v>
      </c>
      <c r="F38" s="2">
        <v>4.4840999999999999E-2</v>
      </c>
      <c r="G38" s="35">
        <f t="shared" si="1"/>
        <v>0</v>
      </c>
      <c r="I38" s="2" t="s">
        <v>37</v>
      </c>
      <c r="J38" s="7">
        <f>Populations!F20</f>
        <v>0</v>
      </c>
      <c r="K38" s="21"/>
      <c r="L38" s="35">
        <f>IF(J38=0,0,($K$38/$J$38)*100000)</f>
        <v>0</v>
      </c>
      <c r="M38" s="7">
        <v>12315</v>
      </c>
      <c r="N38" s="2">
        <v>4.4840999999999999E-2</v>
      </c>
      <c r="O38" s="35">
        <f t="shared" si="2"/>
        <v>0</v>
      </c>
    </row>
    <row r="39" spans="1:15" ht="13.5" thickBot="1">
      <c r="A39" s="2" t="s">
        <v>38</v>
      </c>
      <c r="B39" s="7">
        <f>Populations!D21</f>
        <v>0</v>
      </c>
      <c r="C39" s="21"/>
      <c r="D39" s="35">
        <f>IF(B39=0,0,($C$39/$B$39)*100000)</f>
        <v>0</v>
      </c>
      <c r="E39" s="7">
        <v>4259</v>
      </c>
      <c r="F39" s="2">
        <v>1.5507999999999999E-2</v>
      </c>
      <c r="G39" s="35">
        <f t="shared" si="1"/>
        <v>0</v>
      </c>
      <c r="I39" s="2" t="s">
        <v>38</v>
      </c>
      <c r="J39" s="7">
        <f>Populations!F21</f>
        <v>0</v>
      </c>
      <c r="K39" s="21"/>
      <c r="L39" s="35">
        <f>IF(J39=0,0,($K$39/$J$39)*100000)</f>
        <v>0</v>
      </c>
      <c r="M39" s="7">
        <v>4259</v>
      </c>
      <c r="N39" s="2">
        <v>1.5507999999999999E-2</v>
      </c>
      <c r="O39" s="35">
        <f t="shared" si="2"/>
        <v>0</v>
      </c>
    </row>
    <row r="40" spans="1:15" ht="13.5" thickBot="1">
      <c r="A40" s="2" t="s">
        <v>39</v>
      </c>
      <c r="B40" s="7">
        <f>SUM(B27:B39)</f>
        <v>0</v>
      </c>
      <c r="C40" s="7">
        <f>SUM(C27:C39)</f>
        <v>0</v>
      </c>
      <c r="E40" s="7">
        <f>SUM(E27:E39)</f>
        <v>274634</v>
      </c>
      <c r="F40" s="2">
        <f>SUM(F27:F39)</f>
        <v>0.99999999999999989</v>
      </c>
      <c r="G40" s="45">
        <f>SUM(G27:G39)</f>
        <v>0</v>
      </c>
      <c r="I40" s="2" t="s">
        <v>39</v>
      </c>
      <c r="J40" s="7">
        <f>SUM(J27:J39)</f>
        <v>0</v>
      </c>
      <c r="K40" s="7">
        <f>SUM(K27:K39)</f>
        <v>0</v>
      </c>
      <c r="M40" s="7">
        <f>SUM(M27:M39)</f>
        <v>274634</v>
      </c>
      <c r="N40" s="2">
        <f>SUM(N27:N39)</f>
        <v>0.99999999999999989</v>
      </c>
      <c r="O40" s="45">
        <f>SUM(O27:O39)</f>
        <v>0</v>
      </c>
    </row>
    <row r="42" spans="1:15">
      <c r="A42" s="2" t="s">
        <v>86</v>
      </c>
      <c r="I42" s="2" t="s">
        <v>87</v>
      </c>
    </row>
    <row r="44" spans="1:15">
      <c r="A44" s="113" t="s">
        <v>47</v>
      </c>
      <c r="B44" s="113"/>
      <c r="C44" s="113"/>
      <c r="D44" s="113"/>
      <c r="E44" s="113"/>
      <c r="F44" s="113"/>
      <c r="G44" s="113"/>
      <c r="H44" s="18" t="s">
        <v>6</v>
      </c>
      <c r="I44" s="18"/>
      <c r="J44" s="18"/>
      <c r="K44" s="18"/>
      <c r="L44" s="37"/>
      <c r="M44" s="18"/>
      <c r="N44" s="18"/>
    </row>
    <row r="45" spans="1:15">
      <c r="A45" s="85"/>
      <c r="B45" s="86"/>
      <c r="C45" s="86"/>
      <c r="D45" s="86"/>
      <c r="E45" s="86"/>
      <c r="F45" s="86"/>
      <c r="G45" s="114"/>
      <c r="H45" s="20"/>
      <c r="I45" s="20"/>
      <c r="J45" s="20"/>
      <c r="K45" s="20"/>
      <c r="L45" s="38"/>
      <c r="M45" s="20"/>
      <c r="N45" s="20"/>
    </row>
    <row r="46" spans="1:15">
      <c r="A46" s="87"/>
      <c r="B46" s="88"/>
      <c r="C46" s="88"/>
      <c r="D46" s="88"/>
      <c r="E46" s="88"/>
      <c r="F46" s="88"/>
      <c r="G46" s="115"/>
      <c r="H46" s="20"/>
      <c r="I46" s="20"/>
      <c r="J46" s="20"/>
      <c r="K46" s="20"/>
      <c r="L46" s="38"/>
      <c r="M46" s="20"/>
      <c r="N46" s="20"/>
    </row>
    <row r="47" spans="1:15">
      <c r="A47" s="87"/>
      <c r="B47" s="88"/>
      <c r="C47" s="88"/>
      <c r="D47" s="88"/>
      <c r="E47" s="88"/>
      <c r="F47" s="88"/>
      <c r="G47" s="115"/>
      <c r="H47" s="20"/>
      <c r="I47" s="20"/>
      <c r="J47" s="20"/>
      <c r="K47" s="20"/>
      <c r="L47" s="38"/>
      <c r="M47" s="20"/>
      <c r="N47" s="20"/>
    </row>
    <row r="48" spans="1:15">
      <c r="A48" s="87"/>
      <c r="B48" s="88"/>
      <c r="C48" s="88"/>
      <c r="D48" s="88"/>
      <c r="E48" s="88"/>
      <c r="F48" s="88"/>
      <c r="G48" s="115"/>
      <c r="H48" s="20"/>
      <c r="I48" s="20"/>
      <c r="J48" s="20"/>
      <c r="K48" s="20"/>
      <c r="L48" s="38"/>
      <c r="M48" s="20"/>
      <c r="N48" s="20"/>
    </row>
    <row r="49" spans="1:14">
      <c r="A49" s="87"/>
      <c r="B49" s="88"/>
      <c r="C49" s="88"/>
      <c r="D49" s="88"/>
      <c r="E49" s="88"/>
      <c r="F49" s="88"/>
      <c r="G49" s="115"/>
      <c r="H49" s="20"/>
      <c r="I49" s="20"/>
      <c r="J49" s="20"/>
      <c r="K49" s="20"/>
      <c r="L49" s="38"/>
      <c r="M49" s="20"/>
      <c r="N49" s="20"/>
    </row>
    <row r="50" spans="1:14">
      <c r="A50" s="87"/>
      <c r="B50" s="88"/>
      <c r="C50" s="88"/>
      <c r="D50" s="88"/>
      <c r="E50" s="88"/>
      <c r="F50" s="88"/>
      <c r="G50" s="115"/>
      <c r="H50" s="20"/>
      <c r="I50" s="20"/>
      <c r="J50" s="20"/>
      <c r="K50" s="20"/>
      <c r="L50" s="38"/>
      <c r="M50" s="20"/>
      <c r="N50" s="20"/>
    </row>
    <row r="51" spans="1:14">
      <c r="A51" s="87"/>
      <c r="B51" s="88"/>
      <c r="C51" s="88"/>
      <c r="D51" s="88"/>
      <c r="E51" s="88"/>
      <c r="F51" s="88"/>
      <c r="G51" s="115"/>
      <c r="H51" s="20"/>
      <c r="I51" s="20"/>
      <c r="J51" s="20"/>
      <c r="K51" s="20"/>
      <c r="L51" s="38"/>
      <c r="M51" s="20"/>
      <c r="N51" s="20"/>
    </row>
    <row r="52" spans="1:14">
      <c r="A52" s="87"/>
      <c r="B52" s="88"/>
      <c r="C52" s="88"/>
      <c r="D52" s="88"/>
      <c r="E52" s="88"/>
      <c r="F52" s="88"/>
      <c r="G52" s="115"/>
      <c r="H52" s="20"/>
      <c r="I52" s="20"/>
      <c r="J52" s="20"/>
      <c r="K52" s="20"/>
      <c r="L52" s="38"/>
      <c r="M52" s="20"/>
      <c r="N52" s="20"/>
    </row>
    <row r="53" spans="1:14">
      <c r="A53" s="87"/>
      <c r="B53" s="88"/>
      <c r="C53" s="88"/>
      <c r="D53" s="88"/>
      <c r="E53" s="88"/>
      <c r="F53" s="88"/>
      <c r="G53" s="115"/>
      <c r="H53" s="20"/>
      <c r="I53" s="20"/>
      <c r="J53" s="20"/>
      <c r="K53" s="20"/>
      <c r="L53" s="38"/>
      <c r="M53" s="20"/>
      <c r="N53" s="20"/>
    </row>
    <row r="54" spans="1:14">
      <c r="A54" s="87"/>
      <c r="B54" s="88"/>
      <c r="C54" s="88"/>
      <c r="D54" s="88"/>
      <c r="E54" s="88"/>
      <c r="F54" s="88"/>
      <c r="G54" s="115"/>
      <c r="H54" s="20"/>
      <c r="I54" s="20"/>
      <c r="J54" s="20"/>
      <c r="K54" s="20"/>
      <c r="L54" s="38"/>
      <c r="M54" s="20"/>
      <c r="N54" s="20"/>
    </row>
    <row r="55" spans="1:14">
      <c r="A55" s="89"/>
      <c r="B55" s="90"/>
      <c r="C55" s="90"/>
      <c r="D55" s="90"/>
      <c r="E55" s="90"/>
      <c r="F55" s="90"/>
      <c r="G55" s="116"/>
      <c r="H55" s="20"/>
      <c r="I55" s="20"/>
      <c r="J55" s="20"/>
      <c r="K55" s="20"/>
      <c r="L55" s="38"/>
      <c r="M55" s="20"/>
      <c r="N55" s="20"/>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5"/>
    <col min="5" max="5" width="10.7109375" style="2" customWidth="1"/>
    <col min="6" max="6" width="9.140625" style="2"/>
    <col min="7" max="7" width="9.140625" style="35"/>
    <col min="8" max="8" width="9.140625" style="2"/>
    <col min="9" max="9" width="12.140625" style="2" customWidth="1"/>
    <col min="10" max="10" width="10.7109375" style="2" customWidth="1"/>
    <col min="11" max="11" width="14.85546875" style="2" customWidth="1"/>
    <col min="12" max="12" width="9.140625" style="35"/>
    <col min="13" max="13" width="10.5703125" style="2" customWidth="1"/>
    <col min="14" max="14" width="9.140625" style="2"/>
    <col min="15" max="15" width="9.140625" style="35"/>
    <col min="16" max="16384" width="9.140625" style="2"/>
  </cols>
  <sheetData>
    <row r="1" spans="1:12">
      <c r="A1" s="48">
        <f>Background!A4</f>
        <v>0</v>
      </c>
    </row>
    <row r="2" spans="1:12">
      <c r="A2" s="3" t="s">
        <v>109</v>
      </c>
    </row>
    <row r="4" spans="1:12">
      <c r="A4" s="4" t="s">
        <v>110</v>
      </c>
      <c r="I4" s="4"/>
    </row>
    <row r="5" spans="1:12" ht="24.95" customHeight="1">
      <c r="A5" s="5" t="s">
        <v>22</v>
      </c>
      <c r="B5" s="5" t="s">
        <v>77</v>
      </c>
      <c r="C5" s="5" t="s">
        <v>78</v>
      </c>
      <c r="D5" s="36" t="s">
        <v>79</v>
      </c>
      <c r="E5" s="5" t="s">
        <v>80</v>
      </c>
      <c r="F5" s="5" t="s">
        <v>81</v>
      </c>
      <c r="G5" s="36" t="s">
        <v>82</v>
      </c>
      <c r="I5" s="5"/>
      <c r="J5" s="5"/>
      <c r="K5" s="5"/>
      <c r="L5" s="36"/>
    </row>
    <row r="6" spans="1:12">
      <c r="A6" s="2" t="s">
        <v>26</v>
      </c>
      <c r="B6" s="7">
        <f>Populations!B9</f>
        <v>0</v>
      </c>
      <c r="C6" s="21"/>
      <c r="D6" s="35">
        <f>IF(B6=0,0,($C$6/$B$6)*100000)</f>
        <v>0</v>
      </c>
      <c r="E6" s="7">
        <v>3795</v>
      </c>
      <c r="F6" s="2">
        <v>1.3818E-2</v>
      </c>
      <c r="G6" s="35">
        <f t="shared" ref="G6:G18" si="0">D6*F6</f>
        <v>0</v>
      </c>
      <c r="J6" s="7"/>
      <c r="K6" s="7"/>
    </row>
    <row r="7" spans="1:12">
      <c r="A7" s="8" t="s">
        <v>27</v>
      </c>
      <c r="B7" s="7">
        <f>Populations!B10</f>
        <v>0</v>
      </c>
      <c r="C7" s="21"/>
      <c r="D7" s="35">
        <f>IF(B7=0,0,($C$7/$B$7)*100000)</f>
        <v>0</v>
      </c>
      <c r="E7" s="7">
        <v>15192</v>
      </c>
      <c r="F7" s="2">
        <v>5.5316999999999998E-2</v>
      </c>
      <c r="G7" s="35">
        <f t="shared" si="0"/>
        <v>0</v>
      </c>
      <c r="I7" s="8"/>
      <c r="J7" s="7"/>
      <c r="K7" s="7"/>
    </row>
    <row r="8" spans="1:12">
      <c r="A8" s="2" t="s">
        <v>28</v>
      </c>
      <c r="B8" s="7">
        <f>Populations!B11</f>
        <v>0</v>
      </c>
      <c r="C8" s="21"/>
      <c r="D8" s="35">
        <f>IF(B8=0,0,($C$8/$B$8)*100000)</f>
        <v>0</v>
      </c>
      <c r="E8" s="7">
        <v>19920</v>
      </c>
      <c r="F8" s="2">
        <v>7.2533E-2</v>
      </c>
      <c r="G8" s="35">
        <f t="shared" si="0"/>
        <v>0</v>
      </c>
      <c r="J8" s="7"/>
      <c r="K8" s="7"/>
    </row>
    <row r="9" spans="1:12">
      <c r="A9" s="2" t="s">
        <v>29</v>
      </c>
      <c r="B9" s="7">
        <f>Populations!B12</f>
        <v>0</v>
      </c>
      <c r="C9" s="21"/>
      <c r="D9" s="35">
        <f>IF(B9=0,0,($C$9/$B$9)*100000)</f>
        <v>0</v>
      </c>
      <c r="E9" s="7">
        <v>20057</v>
      </c>
      <c r="F9" s="2">
        <v>7.3032E-2</v>
      </c>
      <c r="G9" s="35">
        <f t="shared" si="0"/>
        <v>0</v>
      </c>
      <c r="J9" s="7"/>
      <c r="K9" s="7"/>
    </row>
    <row r="10" spans="1:12">
      <c r="A10" s="2" t="s">
        <v>30</v>
      </c>
      <c r="B10" s="7">
        <f>Populations!B13</f>
        <v>0</v>
      </c>
      <c r="C10" s="21"/>
      <c r="D10" s="35">
        <f>IF(B10=0,0,($C$10/$B$10)*100000)</f>
        <v>0</v>
      </c>
      <c r="E10" s="7">
        <v>19820</v>
      </c>
      <c r="F10" s="2">
        <v>7.2168999999999997E-2</v>
      </c>
      <c r="G10" s="35">
        <f t="shared" si="0"/>
        <v>0</v>
      </c>
      <c r="J10" s="7"/>
      <c r="K10" s="7"/>
    </row>
    <row r="11" spans="1:12">
      <c r="A11" s="2" t="s">
        <v>31</v>
      </c>
      <c r="B11" s="7">
        <f>Populations!B14</f>
        <v>0</v>
      </c>
      <c r="C11" s="21"/>
      <c r="D11" s="35">
        <f>IF(B11=0,0,($C$11/$B$11)*100000)</f>
        <v>0</v>
      </c>
      <c r="E11" s="7">
        <v>18257</v>
      </c>
      <c r="F11" s="2">
        <v>6.6477999999999995E-2</v>
      </c>
      <c r="G11" s="35">
        <f t="shared" si="0"/>
        <v>0</v>
      </c>
      <c r="J11" s="7"/>
      <c r="K11" s="7"/>
    </row>
    <row r="12" spans="1:12">
      <c r="A12" s="2" t="s">
        <v>32</v>
      </c>
      <c r="B12" s="7">
        <f>Populations!B15</f>
        <v>0</v>
      </c>
      <c r="C12" s="21"/>
      <c r="D12" s="35">
        <f>IF(B12=0,0,($C$12/$B$12)*100000)</f>
        <v>0</v>
      </c>
      <c r="E12" s="7">
        <v>37233</v>
      </c>
      <c r="F12" s="2">
        <v>0.135573</v>
      </c>
      <c r="G12" s="35">
        <f t="shared" si="0"/>
        <v>0</v>
      </c>
      <c r="J12" s="7"/>
      <c r="K12" s="7"/>
    </row>
    <row r="13" spans="1:12">
      <c r="A13" s="2" t="s">
        <v>33</v>
      </c>
      <c r="B13" s="7">
        <f>Populations!B16</f>
        <v>0</v>
      </c>
      <c r="C13" s="21"/>
      <c r="D13" s="35">
        <f>IF(B13=0,0,($C$13/$B$13)*100000)</f>
        <v>0</v>
      </c>
      <c r="E13" s="7">
        <v>44659</v>
      </c>
      <c r="F13" s="2">
        <v>0.16261300000000001</v>
      </c>
      <c r="G13" s="35">
        <f t="shared" si="0"/>
        <v>0</v>
      </c>
      <c r="J13" s="7"/>
      <c r="K13" s="7"/>
    </row>
    <row r="14" spans="1:12">
      <c r="A14" s="2" t="s">
        <v>34</v>
      </c>
      <c r="B14" s="7">
        <f>Populations!B17</f>
        <v>0</v>
      </c>
      <c r="C14" s="21"/>
      <c r="D14" s="35">
        <f>IF(B14=0,0,($C$14/$B$14)*100000)</f>
        <v>0</v>
      </c>
      <c r="E14" s="7">
        <v>37030</v>
      </c>
      <c r="F14" s="2">
        <v>0.13483400000000001</v>
      </c>
      <c r="G14" s="35">
        <f t="shared" si="0"/>
        <v>0</v>
      </c>
      <c r="J14" s="7"/>
      <c r="K14" s="7"/>
    </row>
    <row r="15" spans="1:12">
      <c r="A15" s="2" t="s">
        <v>35</v>
      </c>
      <c r="B15" s="7">
        <f>Populations!B18</f>
        <v>0</v>
      </c>
      <c r="C15" s="21"/>
      <c r="D15" s="35">
        <f>IF(B15=0,0,($C$15/$B$15)*100000)</f>
        <v>0</v>
      </c>
      <c r="E15" s="7">
        <v>23961</v>
      </c>
      <c r="F15" s="2">
        <v>8.7247000000000005E-2</v>
      </c>
      <c r="G15" s="35">
        <f t="shared" si="0"/>
        <v>0</v>
      </c>
      <c r="J15" s="7"/>
      <c r="K15" s="7"/>
    </row>
    <row r="16" spans="1:12">
      <c r="A16" s="2" t="s">
        <v>36</v>
      </c>
      <c r="B16" s="7">
        <f>Populations!B19</f>
        <v>0</v>
      </c>
      <c r="C16" s="21"/>
      <c r="D16" s="35">
        <f>IF(B16=0,0,($C$16/$B$16)*100000)</f>
        <v>0</v>
      </c>
      <c r="E16" s="7">
        <v>18136</v>
      </c>
      <c r="F16" s="2">
        <v>6.6036999999999998E-2</v>
      </c>
      <c r="G16" s="35">
        <f t="shared" si="0"/>
        <v>0</v>
      </c>
      <c r="J16" s="7"/>
      <c r="K16" s="7"/>
    </row>
    <row r="17" spans="1:15">
      <c r="A17" s="2" t="s">
        <v>37</v>
      </c>
      <c r="B17" s="7">
        <f>Populations!B20</f>
        <v>0</v>
      </c>
      <c r="C17" s="21"/>
      <c r="D17" s="35">
        <f>IF(B17=0,0,($C$17/$B$17)*100000)</f>
        <v>0</v>
      </c>
      <c r="E17" s="7">
        <v>12315</v>
      </c>
      <c r="F17" s="2">
        <v>4.4840999999999999E-2</v>
      </c>
      <c r="G17" s="35">
        <f t="shared" si="0"/>
        <v>0</v>
      </c>
      <c r="J17" s="7"/>
      <c r="K17" s="7"/>
    </row>
    <row r="18" spans="1:15" ht="13.5" thickBot="1">
      <c r="A18" s="2" t="s">
        <v>38</v>
      </c>
      <c r="B18" s="7">
        <f>Populations!B21</f>
        <v>0</v>
      </c>
      <c r="C18" s="21"/>
      <c r="D18" s="35">
        <f>IF(B18=0,0,($C$18/$B$18)*100000)</f>
        <v>0</v>
      </c>
      <c r="E18" s="7">
        <v>4259</v>
      </c>
      <c r="F18" s="2">
        <v>1.5507999999999999E-2</v>
      </c>
      <c r="G18" s="35">
        <f t="shared" si="0"/>
        <v>0</v>
      </c>
      <c r="J18" s="7"/>
      <c r="K18" s="7"/>
    </row>
    <row r="19" spans="1:15" ht="13.5" thickBot="1">
      <c r="A19" s="2" t="s">
        <v>39</v>
      </c>
      <c r="B19" s="7">
        <f>SUM(B6:B18)</f>
        <v>0</v>
      </c>
      <c r="C19" s="7">
        <f>SUM(C6:C18)</f>
        <v>0</v>
      </c>
      <c r="E19" s="7">
        <f>SUM(E6:E18)</f>
        <v>274634</v>
      </c>
      <c r="F19" s="2">
        <f>SUM(F6:F18)</f>
        <v>0.99999999999999989</v>
      </c>
      <c r="G19" s="45">
        <f>SUM(G6:G18)</f>
        <v>0</v>
      </c>
    </row>
    <row r="22" spans="1:15">
      <c r="A22" s="2" t="s">
        <v>83</v>
      </c>
    </row>
    <row r="25" spans="1:15">
      <c r="A25" s="4" t="s">
        <v>111</v>
      </c>
      <c r="I25" s="4" t="s">
        <v>112</v>
      </c>
    </row>
    <row r="26" spans="1:15" ht="24.95" customHeight="1">
      <c r="A26" s="5" t="s">
        <v>22</v>
      </c>
      <c r="B26" s="5" t="s">
        <v>77</v>
      </c>
      <c r="C26" s="5" t="s">
        <v>78</v>
      </c>
      <c r="D26" s="36" t="s">
        <v>79</v>
      </c>
      <c r="E26" s="5" t="s">
        <v>80</v>
      </c>
      <c r="F26" s="5" t="s">
        <v>81</v>
      </c>
      <c r="G26" s="36" t="s">
        <v>82</v>
      </c>
      <c r="I26" s="5" t="s">
        <v>22</v>
      </c>
      <c r="J26" s="5" t="s">
        <v>77</v>
      </c>
      <c r="K26" s="5" t="s">
        <v>78</v>
      </c>
      <c r="L26" s="36" t="s">
        <v>79</v>
      </c>
      <c r="M26" s="5" t="s">
        <v>80</v>
      </c>
      <c r="N26" s="5" t="s">
        <v>81</v>
      </c>
      <c r="O26" s="36" t="s">
        <v>82</v>
      </c>
    </row>
    <row r="27" spans="1:15">
      <c r="A27" s="2" t="s">
        <v>26</v>
      </c>
      <c r="B27" s="7">
        <f>Populations!D9</f>
        <v>0</v>
      </c>
      <c r="C27" s="21"/>
      <c r="D27" s="35">
        <f>IF(B27=0,0,($C$27/$B$27)*100000)</f>
        <v>0</v>
      </c>
      <c r="E27" s="7">
        <v>3795</v>
      </c>
      <c r="F27" s="2">
        <v>1.3818E-2</v>
      </c>
      <c r="G27" s="35">
        <f t="shared" ref="G27:G39" si="1">D27*F27</f>
        <v>0</v>
      </c>
      <c r="I27" s="2" t="s">
        <v>26</v>
      </c>
      <c r="J27" s="7">
        <f>Populations!F9</f>
        <v>0</v>
      </c>
      <c r="K27" s="21"/>
      <c r="L27" s="35">
        <f>IF(J27=0,0,($K$27/$J$27)*100000)</f>
        <v>0</v>
      </c>
      <c r="M27" s="7">
        <v>3795</v>
      </c>
      <c r="N27" s="2">
        <v>1.3818E-2</v>
      </c>
      <c r="O27" s="35">
        <f t="shared" ref="O27:O39" si="2">L27*N27</f>
        <v>0</v>
      </c>
    </row>
    <row r="28" spans="1:15">
      <c r="A28" s="2" t="s">
        <v>27</v>
      </c>
      <c r="B28" s="7">
        <f>Populations!D10</f>
        <v>0</v>
      </c>
      <c r="C28" s="21"/>
      <c r="D28" s="35">
        <f>IF(B28=0,0,($C$28/$B$28)*100000)</f>
        <v>0</v>
      </c>
      <c r="E28" s="7">
        <v>15192</v>
      </c>
      <c r="F28" s="2">
        <v>5.5316999999999998E-2</v>
      </c>
      <c r="G28" s="35">
        <f t="shared" si="1"/>
        <v>0</v>
      </c>
      <c r="I28" s="2" t="s">
        <v>27</v>
      </c>
      <c r="J28" s="7">
        <f>Populations!F10</f>
        <v>0</v>
      </c>
      <c r="K28" s="21"/>
      <c r="L28" s="35">
        <f>IF(J28=0,0,($K$28/$J$28)*100000)</f>
        <v>0</v>
      </c>
      <c r="M28" s="7">
        <v>15192</v>
      </c>
      <c r="N28" s="2">
        <v>5.5316999999999998E-2</v>
      </c>
      <c r="O28" s="35">
        <f t="shared" si="2"/>
        <v>0</v>
      </c>
    </row>
    <row r="29" spans="1:15">
      <c r="A29" s="2" t="s">
        <v>28</v>
      </c>
      <c r="B29" s="7">
        <f>Populations!D11</f>
        <v>0</v>
      </c>
      <c r="C29" s="21"/>
      <c r="D29" s="35">
        <f>IF(B29=0,0,($C$29/$B$29)*100000)</f>
        <v>0</v>
      </c>
      <c r="E29" s="7">
        <v>19920</v>
      </c>
      <c r="F29" s="2">
        <v>7.2533E-2</v>
      </c>
      <c r="G29" s="35">
        <f t="shared" si="1"/>
        <v>0</v>
      </c>
      <c r="I29" s="2" t="s">
        <v>28</v>
      </c>
      <c r="J29" s="7">
        <f>Populations!F11</f>
        <v>0</v>
      </c>
      <c r="K29" s="21"/>
      <c r="L29" s="35">
        <f>IF(J29=0,0,($K$29/$J$29)*100000)</f>
        <v>0</v>
      </c>
      <c r="M29" s="7">
        <v>19920</v>
      </c>
      <c r="N29" s="2">
        <v>7.2533E-2</v>
      </c>
      <c r="O29" s="35">
        <f t="shared" si="2"/>
        <v>0</v>
      </c>
    </row>
    <row r="30" spans="1:15">
      <c r="A30" s="8" t="s">
        <v>29</v>
      </c>
      <c r="B30" s="7">
        <f>Populations!D12</f>
        <v>0</v>
      </c>
      <c r="C30" s="21"/>
      <c r="D30" s="35">
        <f>IF(B30=0,0,($C$30/$B$30)*100000)</f>
        <v>0</v>
      </c>
      <c r="E30" s="7">
        <v>20057</v>
      </c>
      <c r="F30" s="2">
        <v>7.3032E-2</v>
      </c>
      <c r="G30" s="35">
        <f t="shared" si="1"/>
        <v>0</v>
      </c>
      <c r="I30" s="8" t="s">
        <v>29</v>
      </c>
      <c r="J30" s="7">
        <f>Populations!F12</f>
        <v>0</v>
      </c>
      <c r="K30" s="21"/>
      <c r="L30" s="35">
        <f>IF(J30=0,0,($K$30/$J$30)*100000)</f>
        <v>0</v>
      </c>
      <c r="M30" s="7">
        <v>20057</v>
      </c>
      <c r="N30" s="2">
        <v>7.3032E-2</v>
      </c>
      <c r="O30" s="35">
        <f t="shared" si="2"/>
        <v>0</v>
      </c>
    </row>
    <row r="31" spans="1:15">
      <c r="A31" s="2" t="s">
        <v>30</v>
      </c>
      <c r="B31" s="7">
        <f>Populations!D13</f>
        <v>0</v>
      </c>
      <c r="C31" s="21"/>
      <c r="D31" s="35">
        <f>IF(B31=0,0,($C$31/$B$31)*100000)</f>
        <v>0</v>
      </c>
      <c r="E31" s="7">
        <v>19820</v>
      </c>
      <c r="F31" s="2">
        <v>7.2168999999999997E-2</v>
      </c>
      <c r="G31" s="35">
        <f t="shared" si="1"/>
        <v>0</v>
      </c>
      <c r="I31" s="2" t="s">
        <v>30</v>
      </c>
      <c r="J31" s="7">
        <f>Populations!F13</f>
        <v>0</v>
      </c>
      <c r="K31" s="21"/>
      <c r="L31" s="35">
        <f>IF(J31=0,0,($K$31/$J$31)*100000)</f>
        <v>0</v>
      </c>
      <c r="M31" s="7">
        <v>19820</v>
      </c>
      <c r="N31" s="2">
        <v>7.2168999999999997E-2</v>
      </c>
      <c r="O31" s="35">
        <f t="shared" si="2"/>
        <v>0</v>
      </c>
    </row>
    <row r="32" spans="1:15">
      <c r="A32" s="2" t="s">
        <v>31</v>
      </c>
      <c r="B32" s="7">
        <f>Populations!D14</f>
        <v>0</v>
      </c>
      <c r="C32" s="21"/>
      <c r="D32" s="35">
        <f>IF(B32=0,0,($C$32/$B$32)*100000)</f>
        <v>0</v>
      </c>
      <c r="E32" s="7">
        <v>18257</v>
      </c>
      <c r="F32" s="2">
        <v>6.6477999999999995E-2</v>
      </c>
      <c r="G32" s="35">
        <f t="shared" si="1"/>
        <v>0</v>
      </c>
      <c r="I32" s="2" t="s">
        <v>31</v>
      </c>
      <c r="J32" s="7">
        <f>Populations!F14</f>
        <v>0</v>
      </c>
      <c r="K32" s="21"/>
      <c r="L32" s="35">
        <f>IF(J32=0,0,($K$32/$J$32)*100000)</f>
        <v>0</v>
      </c>
      <c r="M32" s="7">
        <v>18257</v>
      </c>
      <c r="N32" s="2">
        <v>6.6477999999999995E-2</v>
      </c>
      <c r="O32" s="35">
        <f t="shared" si="2"/>
        <v>0</v>
      </c>
    </row>
    <row r="33" spans="1:15">
      <c r="A33" s="2" t="s">
        <v>32</v>
      </c>
      <c r="B33" s="7">
        <f>Populations!D15</f>
        <v>0</v>
      </c>
      <c r="C33" s="21"/>
      <c r="D33" s="35">
        <f>IF(B33=0,0,($C$33/$B$33)*100000)</f>
        <v>0</v>
      </c>
      <c r="E33" s="7">
        <v>37233</v>
      </c>
      <c r="F33" s="2">
        <v>0.135573</v>
      </c>
      <c r="G33" s="35">
        <f t="shared" si="1"/>
        <v>0</v>
      </c>
      <c r="I33" s="2" t="s">
        <v>32</v>
      </c>
      <c r="J33" s="7">
        <f>Populations!F15</f>
        <v>0</v>
      </c>
      <c r="K33" s="21"/>
      <c r="L33" s="35">
        <f>IF(J33=0,0,($K$33/$J$33)*100000)</f>
        <v>0</v>
      </c>
      <c r="M33" s="7">
        <v>37233</v>
      </c>
      <c r="N33" s="2">
        <v>0.135573</v>
      </c>
      <c r="O33" s="35">
        <f t="shared" si="2"/>
        <v>0</v>
      </c>
    </row>
    <row r="34" spans="1:15">
      <c r="A34" s="2" t="s">
        <v>33</v>
      </c>
      <c r="B34" s="7">
        <f>Populations!D16</f>
        <v>0</v>
      </c>
      <c r="C34" s="21"/>
      <c r="D34" s="35">
        <f>IF(B34=0,0,($C$34/$B$34)*100000)</f>
        <v>0</v>
      </c>
      <c r="E34" s="7">
        <v>44659</v>
      </c>
      <c r="F34" s="2">
        <v>0.16261300000000001</v>
      </c>
      <c r="G34" s="35">
        <f t="shared" si="1"/>
        <v>0</v>
      </c>
      <c r="I34" s="2" t="s">
        <v>33</v>
      </c>
      <c r="J34" s="7">
        <f>Populations!F16</f>
        <v>0</v>
      </c>
      <c r="K34" s="21"/>
      <c r="L34" s="35">
        <f>IF(J34=0,0,($K$34/$J$34)*100000)</f>
        <v>0</v>
      </c>
      <c r="M34" s="7">
        <v>44659</v>
      </c>
      <c r="N34" s="2">
        <v>0.16261300000000001</v>
      </c>
      <c r="O34" s="35">
        <f t="shared" si="2"/>
        <v>0</v>
      </c>
    </row>
    <row r="35" spans="1:15">
      <c r="A35" s="2" t="s">
        <v>34</v>
      </c>
      <c r="B35" s="7">
        <f>Populations!D17</f>
        <v>0</v>
      </c>
      <c r="C35" s="21"/>
      <c r="D35" s="35">
        <f>IF(B35=0,0,($C$35/$B$35)*100000)</f>
        <v>0</v>
      </c>
      <c r="E35" s="7">
        <v>37030</v>
      </c>
      <c r="F35" s="2">
        <v>0.13483400000000001</v>
      </c>
      <c r="G35" s="35">
        <f t="shared" si="1"/>
        <v>0</v>
      </c>
      <c r="I35" s="2" t="s">
        <v>34</v>
      </c>
      <c r="J35" s="7">
        <f>Populations!F17</f>
        <v>0</v>
      </c>
      <c r="K35" s="21"/>
      <c r="L35" s="35">
        <f>IF(J35=0,0,($K$35/$J$35)*100000)</f>
        <v>0</v>
      </c>
      <c r="M35" s="7">
        <v>37030</v>
      </c>
      <c r="N35" s="2">
        <v>0.13483400000000001</v>
      </c>
      <c r="O35" s="35">
        <f t="shared" si="2"/>
        <v>0</v>
      </c>
    </row>
    <row r="36" spans="1:15">
      <c r="A36" s="2" t="s">
        <v>35</v>
      </c>
      <c r="B36" s="7">
        <f>Populations!D18</f>
        <v>0</v>
      </c>
      <c r="C36" s="21"/>
      <c r="D36" s="35">
        <f>IF(B36=0,0,($C$36/$B$36)*100000)</f>
        <v>0</v>
      </c>
      <c r="E36" s="7">
        <v>23961</v>
      </c>
      <c r="F36" s="2">
        <v>8.7247000000000005E-2</v>
      </c>
      <c r="G36" s="35">
        <f t="shared" si="1"/>
        <v>0</v>
      </c>
      <c r="I36" s="2" t="s">
        <v>35</v>
      </c>
      <c r="J36" s="7">
        <f>Populations!F18</f>
        <v>0</v>
      </c>
      <c r="K36" s="21"/>
      <c r="L36" s="35">
        <f>IF(J36=0,0,($K$36/$J$36)*100000)</f>
        <v>0</v>
      </c>
      <c r="M36" s="7">
        <v>23961</v>
      </c>
      <c r="N36" s="2">
        <v>8.7247000000000005E-2</v>
      </c>
      <c r="O36" s="35">
        <f t="shared" si="2"/>
        <v>0</v>
      </c>
    </row>
    <row r="37" spans="1:15">
      <c r="A37" s="2" t="s">
        <v>36</v>
      </c>
      <c r="B37" s="7">
        <f>Populations!D19</f>
        <v>0</v>
      </c>
      <c r="C37" s="21"/>
      <c r="D37" s="35">
        <f>IF(B37=0,0,($C$37/$B$37)*100000)</f>
        <v>0</v>
      </c>
      <c r="E37" s="7">
        <v>18136</v>
      </c>
      <c r="F37" s="2">
        <v>6.6036999999999998E-2</v>
      </c>
      <c r="G37" s="35">
        <f t="shared" si="1"/>
        <v>0</v>
      </c>
      <c r="I37" s="2" t="s">
        <v>36</v>
      </c>
      <c r="J37" s="7">
        <f>Populations!F19</f>
        <v>0</v>
      </c>
      <c r="K37" s="21"/>
      <c r="L37" s="35">
        <f>IF(J37=0,0,($K$37/$J$37)*100000)</f>
        <v>0</v>
      </c>
      <c r="M37" s="7">
        <v>18136</v>
      </c>
      <c r="N37" s="2">
        <v>6.6036999999999998E-2</v>
      </c>
      <c r="O37" s="35">
        <f t="shared" si="2"/>
        <v>0</v>
      </c>
    </row>
    <row r="38" spans="1:15">
      <c r="A38" s="2" t="s">
        <v>37</v>
      </c>
      <c r="B38" s="7">
        <f>Populations!D20</f>
        <v>0</v>
      </c>
      <c r="C38" s="21"/>
      <c r="D38" s="35">
        <f>IF(B38=0,0,($C$38/$B$38)*100000)</f>
        <v>0</v>
      </c>
      <c r="E38" s="7">
        <v>12315</v>
      </c>
      <c r="F38" s="2">
        <v>4.4840999999999999E-2</v>
      </c>
      <c r="G38" s="35">
        <f t="shared" si="1"/>
        <v>0</v>
      </c>
      <c r="I38" s="2" t="s">
        <v>37</v>
      </c>
      <c r="J38" s="7">
        <f>Populations!F20</f>
        <v>0</v>
      </c>
      <c r="K38" s="21"/>
      <c r="L38" s="35">
        <f>IF(J38=0,0,($K$38/$J$38)*100000)</f>
        <v>0</v>
      </c>
      <c r="M38" s="7">
        <v>12315</v>
      </c>
      <c r="N38" s="2">
        <v>4.4840999999999999E-2</v>
      </c>
      <c r="O38" s="35">
        <f t="shared" si="2"/>
        <v>0</v>
      </c>
    </row>
    <row r="39" spans="1:15" ht="13.5" thickBot="1">
      <c r="A39" s="2" t="s">
        <v>38</v>
      </c>
      <c r="B39" s="7">
        <f>Populations!D21</f>
        <v>0</v>
      </c>
      <c r="C39" s="21"/>
      <c r="D39" s="35">
        <f>IF(B39=0,0,($C$39/$B$39)*100000)</f>
        <v>0</v>
      </c>
      <c r="E39" s="7">
        <v>4259</v>
      </c>
      <c r="F39" s="2">
        <v>1.5507999999999999E-2</v>
      </c>
      <c r="G39" s="35">
        <f t="shared" si="1"/>
        <v>0</v>
      </c>
      <c r="I39" s="2" t="s">
        <v>38</v>
      </c>
      <c r="J39" s="7">
        <f>Populations!F21</f>
        <v>0</v>
      </c>
      <c r="K39" s="21"/>
      <c r="L39" s="35">
        <f>IF(J39=0,0,($K$39/$J$39)*100000)</f>
        <v>0</v>
      </c>
      <c r="M39" s="7">
        <v>4259</v>
      </c>
      <c r="N39" s="2">
        <v>1.5507999999999999E-2</v>
      </c>
      <c r="O39" s="35">
        <f t="shared" si="2"/>
        <v>0</v>
      </c>
    </row>
    <row r="40" spans="1:15" ht="13.5" thickBot="1">
      <c r="A40" s="2" t="s">
        <v>39</v>
      </c>
      <c r="B40" s="7">
        <f>SUM(B27:B39)</f>
        <v>0</v>
      </c>
      <c r="C40" s="7">
        <f>SUM(C27:C39)</f>
        <v>0</v>
      </c>
      <c r="E40" s="7">
        <f>SUM(E27:E39)</f>
        <v>274634</v>
      </c>
      <c r="F40" s="2">
        <f>SUM(F27:F39)</f>
        <v>0.99999999999999989</v>
      </c>
      <c r="G40" s="45">
        <f>SUM(G27:G39)</f>
        <v>0</v>
      </c>
      <c r="I40" s="2" t="s">
        <v>39</v>
      </c>
      <c r="J40" s="7">
        <f>SUM(J27:J39)</f>
        <v>0</v>
      </c>
      <c r="K40" s="7">
        <f>SUM(K27:K39)</f>
        <v>0</v>
      </c>
      <c r="M40" s="7">
        <f>SUM(M27:M39)</f>
        <v>274634</v>
      </c>
      <c r="N40" s="2">
        <f>SUM(N27:N39)</f>
        <v>0.99999999999999989</v>
      </c>
      <c r="O40" s="45">
        <f>SUM(O27:O39)</f>
        <v>0</v>
      </c>
    </row>
    <row r="42" spans="1:15">
      <c r="A42" s="2" t="s">
        <v>86</v>
      </c>
      <c r="I42" s="2" t="s">
        <v>87</v>
      </c>
    </row>
    <row r="44" spans="1:15">
      <c r="A44" s="113" t="s">
        <v>47</v>
      </c>
      <c r="B44" s="113"/>
      <c r="C44" s="113"/>
      <c r="D44" s="113"/>
      <c r="E44" s="113"/>
      <c r="F44" s="113"/>
      <c r="G44" s="113"/>
      <c r="H44" s="18" t="s">
        <v>6</v>
      </c>
      <c r="I44" s="18"/>
      <c r="J44" s="18"/>
      <c r="K44" s="18"/>
      <c r="L44" s="37"/>
      <c r="M44" s="18"/>
      <c r="N44" s="18"/>
    </row>
    <row r="45" spans="1:15">
      <c r="A45" s="85"/>
      <c r="B45" s="86"/>
      <c r="C45" s="86"/>
      <c r="D45" s="86"/>
      <c r="E45" s="86"/>
      <c r="F45" s="86"/>
      <c r="G45" s="114"/>
      <c r="H45" s="20"/>
      <c r="I45" s="20"/>
      <c r="J45" s="20"/>
      <c r="K45" s="20"/>
      <c r="L45" s="38"/>
      <c r="M45" s="20"/>
      <c r="N45" s="20"/>
    </row>
    <row r="46" spans="1:15">
      <c r="A46" s="87"/>
      <c r="B46" s="88"/>
      <c r="C46" s="88"/>
      <c r="D46" s="88"/>
      <c r="E46" s="88"/>
      <c r="F46" s="88"/>
      <c r="G46" s="115"/>
      <c r="H46" s="20"/>
      <c r="I46" s="20"/>
      <c r="J46" s="20"/>
      <c r="K46" s="20"/>
      <c r="L46" s="38"/>
      <c r="M46" s="20"/>
      <c r="N46" s="20"/>
    </row>
    <row r="47" spans="1:15">
      <c r="A47" s="87"/>
      <c r="B47" s="88"/>
      <c r="C47" s="88"/>
      <c r="D47" s="88"/>
      <c r="E47" s="88"/>
      <c r="F47" s="88"/>
      <c r="G47" s="115"/>
      <c r="H47" s="20"/>
      <c r="I47" s="20"/>
      <c r="J47" s="20"/>
      <c r="K47" s="20"/>
      <c r="L47" s="38"/>
      <c r="M47" s="20"/>
      <c r="N47" s="20"/>
    </row>
    <row r="48" spans="1:15">
      <c r="A48" s="87"/>
      <c r="B48" s="88"/>
      <c r="C48" s="88"/>
      <c r="D48" s="88"/>
      <c r="E48" s="88"/>
      <c r="F48" s="88"/>
      <c r="G48" s="115"/>
      <c r="H48" s="20"/>
      <c r="I48" s="20"/>
      <c r="J48" s="20"/>
      <c r="K48" s="20"/>
      <c r="L48" s="38"/>
      <c r="M48" s="20"/>
      <c r="N48" s="20"/>
    </row>
    <row r="49" spans="1:14">
      <c r="A49" s="87"/>
      <c r="B49" s="88"/>
      <c r="C49" s="88"/>
      <c r="D49" s="88"/>
      <c r="E49" s="88"/>
      <c r="F49" s="88"/>
      <c r="G49" s="115"/>
      <c r="H49" s="20"/>
      <c r="I49" s="20"/>
      <c r="J49" s="20"/>
      <c r="K49" s="20"/>
      <c r="L49" s="38"/>
      <c r="M49" s="20"/>
      <c r="N49" s="20"/>
    </row>
    <row r="50" spans="1:14">
      <c r="A50" s="87"/>
      <c r="B50" s="88"/>
      <c r="C50" s="88"/>
      <c r="D50" s="88"/>
      <c r="E50" s="88"/>
      <c r="F50" s="88"/>
      <c r="G50" s="115"/>
      <c r="H50" s="20"/>
      <c r="I50" s="20"/>
      <c r="J50" s="20"/>
      <c r="K50" s="20"/>
      <c r="L50" s="38"/>
      <c r="M50" s="20"/>
      <c r="N50" s="20"/>
    </row>
    <row r="51" spans="1:14">
      <c r="A51" s="87"/>
      <c r="B51" s="88"/>
      <c r="C51" s="88"/>
      <c r="D51" s="88"/>
      <c r="E51" s="88"/>
      <c r="F51" s="88"/>
      <c r="G51" s="115"/>
      <c r="H51" s="20"/>
      <c r="I51" s="20"/>
      <c r="J51" s="20"/>
      <c r="K51" s="20"/>
      <c r="L51" s="38"/>
      <c r="M51" s="20"/>
      <c r="N51" s="20"/>
    </row>
    <row r="52" spans="1:14">
      <c r="A52" s="87"/>
      <c r="B52" s="88"/>
      <c r="C52" s="88"/>
      <c r="D52" s="88"/>
      <c r="E52" s="88"/>
      <c r="F52" s="88"/>
      <c r="G52" s="115"/>
      <c r="H52" s="20"/>
      <c r="I52" s="20"/>
      <c r="J52" s="20"/>
      <c r="K52" s="20"/>
      <c r="L52" s="38"/>
      <c r="M52" s="20"/>
      <c r="N52" s="20"/>
    </row>
    <row r="53" spans="1:14">
      <c r="A53" s="87"/>
      <c r="B53" s="88"/>
      <c r="C53" s="88"/>
      <c r="D53" s="88"/>
      <c r="E53" s="88"/>
      <c r="F53" s="88"/>
      <c r="G53" s="115"/>
      <c r="H53" s="20"/>
      <c r="I53" s="20"/>
      <c r="J53" s="20"/>
      <c r="K53" s="20"/>
      <c r="L53" s="38"/>
      <c r="M53" s="20"/>
      <c r="N53" s="20"/>
    </row>
    <row r="54" spans="1:14">
      <c r="A54" s="87"/>
      <c r="B54" s="88"/>
      <c r="C54" s="88"/>
      <c r="D54" s="88"/>
      <c r="E54" s="88"/>
      <c r="F54" s="88"/>
      <c r="G54" s="115"/>
      <c r="H54" s="20"/>
      <c r="I54" s="20"/>
      <c r="J54" s="20"/>
      <c r="K54" s="20"/>
      <c r="L54" s="38"/>
      <c r="M54" s="20"/>
      <c r="N54" s="20"/>
    </row>
    <row r="55" spans="1:14">
      <c r="A55" s="89"/>
      <c r="B55" s="90"/>
      <c r="C55" s="90"/>
      <c r="D55" s="90"/>
      <c r="E55" s="90"/>
      <c r="F55" s="90"/>
      <c r="G55" s="116"/>
      <c r="H55" s="20"/>
      <c r="I55" s="20"/>
      <c r="J55" s="20"/>
      <c r="K55" s="20"/>
      <c r="L55" s="38"/>
      <c r="M55" s="20"/>
      <c r="N55" s="20"/>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3756D8D664189945B0E49AED16FB301A" ma:contentTypeVersion="20" ma:contentTypeDescription="Create a new document." ma:contentTypeScope="" ma:versionID="ebb85a3b73fe2ff621e9ef08aa1ede1d">
  <xsd:schema xmlns:xsd="http://www.w3.org/2001/XMLSchema" xmlns:xs="http://www.w3.org/2001/XMLSchema" xmlns:p="http://schemas.microsoft.com/office/2006/metadata/properties" xmlns:ns1="http://schemas.microsoft.com/sharepoint/v3" xmlns:ns2="44762f5a-5914-4ca5-8d77-2a6263d8a650" xmlns:ns3="58a1310c-c0bd-4560-9dfd-13a14dcd98a0" xmlns:ns4="c24280dc-9d9c-455b-9155-44f2cc36b5ab" targetNamespace="http://schemas.microsoft.com/office/2006/metadata/properties" ma:root="true" ma:fieldsID="f150aaa7eb4e9cf0c2265b63d0640b4e" ns1:_="" ns2:_="" ns3:_="" ns4:_="">
    <xsd:import namespace="http://schemas.microsoft.com/sharepoint/v3"/>
    <xsd:import namespace="44762f5a-5914-4ca5-8d77-2a6263d8a650"/>
    <xsd:import namespace="58a1310c-c0bd-4560-9dfd-13a14dcd98a0"/>
    <xsd:import namespace="c24280dc-9d9c-455b-9155-44f2cc36b5ab"/>
    <xsd:element name="properties">
      <xsd:complexType>
        <xsd:sequence>
          <xsd:element name="documentManagement">
            <xsd:complexType>
              <xsd:all>
                <xsd:element ref="ns1:PublishingStartDate" minOccurs="0"/>
                <xsd:element ref="ns1:PublishingExpirationDate" minOccurs="0"/>
                <xsd:element ref="ns1:_ip_UnifiedCompliancePolicyProperties" minOccurs="0"/>
                <xsd:element ref="ns1:_ip_UnifiedCompliancePolicyUIAction" minOccurs="0"/>
                <xsd:element ref="ns2:MediaServiceMetadata" minOccurs="0"/>
                <xsd:element ref="ns2:MediaServiceFastMetadata" minOccurs="0"/>
                <xsd:element ref="ns3:_dlc_DocId" minOccurs="0"/>
                <xsd:element ref="ns3:_dlc_DocIdUrl" minOccurs="0"/>
                <xsd:element ref="ns3:_dlc_DocIdPersistId" minOccurs="0"/>
                <xsd:element ref="ns4:SharedWithUsers" minOccurs="0"/>
                <xsd:element ref="ns4: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762f5a-5914-4ca5-8d77-2a6263d8a65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Location" ma:index="29" nillable="true" ma:displayName="Location" ma:indexed="true" ma:internalName="MediaServiceLocation"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a1310c-c0bd-4560-9dfd-13a14dcd98a0" elementFormDefault="qualified">
    <xsd:import namespace="http://schemas.microsoft.com/office/2006/documentManagement/types"/>
    <xsd:import namespace="http://schemas.microsoft.com/office/infopath/2007/PartnerControls"/>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80261905-0f0e-46d8-92aa-3e2be30ab8e7}" ma:internalName="TaxCatchAll" ma:showField="CatchAllData" ma:web="58a1310c-c0bd-4560-9dfd-13a14dcd98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24280dc-9d9c-455b-9155-44f2cc36b5a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PublishingExpirationDate xmlns="http://schemas.microsoft.com/sharepoint/v3" xsi:nil="true"/>
    <lcf76f155ced4ddcb4097134ff3c332f xmlns="44762f5a-5914-4ca5-8d77-2a6263d8a650">
      <Terms xmlns="http://schemas.microsoft.com/office/infopath/2007/PartnerControls"/>
    </lcf76f155ced4ddcb4097134ff3c332f>
    <TaxCatchAll xmlns="58a1310c-c0bd-4560-9dfd-13a14dcd98a0" xsi:nil="true"/>
    <PublishingStartDate xmlns="http://schemas.microsoft.com/sharepoint/v3" xsi:nil="true"/>
    <_dlc_DocId xmlns="58a1310c-c0bd-4560-9dfd-13a14dcd98a0">HEWYQ6A2VXRY-772210810-32593</_dlc_DocId>
    <_dlc_DocIdUrl xmlns="58a1310c-c0bd-4560-9dfd-13a14dcd98a0">
      <Url>https://cdc.sharepoint.com/teams/NCIPC-DIP/PIEB/_layouts/15/DocIdRedir.aspx?ID=HEWYQ6A2VXRY-772210810-32593</Url>
      <Description>HEWYQ6A2VXRY-772210810-32593</Description>
    </_dlc_DocIdUrl>
  </documentManagement>
</p:properties>
</file>

<file path=customXml/itemProps1.xml><?xml version="1.0" encoding="utf-8"?>
<ds:datastoreItem xmlns:ds="http://schemas.openxmlformats.org/officeDocument/2006/customXml" ds:itemID="{ACA8B391-571C-4C43-B722-9B81DB8D219A}"/>
</file>

<file path=customXml/itemProps2.xml><?xml version="1.0" encoding="utf-8"?>
<ds:datastoreItem xmlns:ds="http://schemas.openxmlformats.org/officeDocument/2006/customXml" ds:itemID="{E0446367-243A-41D3-84FE-C64766837E03}"/>
</file>

<file path=customXml/itemProps3.xml><?xml version="1.0" encoding="utf-8"?>
<ds:datastoreItem xmlns:ds="http://schemas.openxmlformats.org/officeDocument/2006/customXml" ds:itemID="{FE295F33-94A4-4BF7-979C-F18DF071882B}"/>
</file>

<file path=customXml/itemProps4.xml><?xml version="1.0" encoding="utf-8"?>
<ds:datastoreItem xmlns:ds="http://schemas.openxmlformats.org/officeDocument/2006/customXml" ds:itemID="{1732A9AA-558E-452C-818B-3C2DD27FACAC}"/>
</file>

<file path=docProps/app.xml><?xml version="1.0" encoding="utf-8"?>
<Properties xmlns="http://schemas.openxmlformats.org/officeDocument/2006/extended-properties" xmlns:vt="http://schemas.openxmlformats.org/officeDocument/2006/docPropsVTypes">
  <Application>Microsoft Excel Online</Application>
  <Manager/>
  <Company>CDC - NCIPC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N. Thomas</dc:creator>
  <cp:keywords/>
  <dc:description/>
  <cp:lastModifiedBy>Gately, Allison (CDC/NCIPC/DIP)</cp:lastModifiedBy>
  <cp:revision/>
  <dcterms:created xsi:type="dcterms:W3CDTF">2002-05-13T15:46:14Z</dcterms:created>
  <dcterms:modified xsi:type="dcterms:W3CDTF">2024-10-11T18:52:24Z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2022-05-03T14:38:07Z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a5fe9207-f700-4174-a9eb-ee02d8e40d6d</vt:lpwstr>
  </property>
  <property fmtid="{D5CDD505-2E9C-101B-9397-08002B2CF9AE}" pid="8" name="MSIP_Label_7b94a7b8-f06c-4dfe-bdcc-9b548fd58c31_ContentBits">
    <vt:lpwstr>0</vt:lpwstr>
  </property>
  <property fmtid="{D5CDD505-2E9C-101B-9397-08002B2CF9AE}" pid="9" name="ContentTypeId">
    <vt:lpwstr>0x0101003756D8D664189945B0E49AED16FB301A</vt:lpwstr>
  </property>
  <property fmtid="{D5CDD505-2E9C-101B-9397-08002B2CF9AE}" pid="10" name="_dlc_DocIdItemGuid">
    <vt:lpwstr>fe786904-31f6-4844-8be2-cb927fde0aba</vt:lpwstr>
  </property>
  <property fmtid="{D5CDD505-2E9C-101B-9397-08002B2CF9AE}" pid="11" name="MediaServiceImageTags">
    <vt:lpwstr/>
  </property>
</Properties>
</file>